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24226"/>
  <xr:revisionPtr revIDLastSave="0" documentId="13_ncr:1_{5FAF2705-818A-405C-A303-C4263DF851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alendrier" sheetId="31" r:id="rId1"/>
  </sheets>
  <externalReferences>
    <externalReference r:id="rId2"/>
  </externalReferences>
  <definedNames>
    <definedName name="AprSun1">DATE(CalendarYear,4,1)-WEEKDAY(DATE(CalendarYear,4,1))</definedName>
    <definedName name="AugSun1">DATE(CalendarYear,8,1)-WEEKDAY(DATE(CalendarYear,8,1))</definedName>
    <definedName name="DecSun1">DATE(CalendarYear,12,1)-WEEKDAY(DATE(CalendarYear,12,1))</definedName>
    <definedName name="FebSun1">DATE(CalendarYear,2,1)-WEEKDAY(DATE(CalendarYear,2,1))</definedName>
    <definedName name="JanSun1">DATE(CalendarYear,1,1)-WEEKDAY(DATE(CalendarYear,1,1))</definedName>
    <definedName name="Job1_Name">'[1]Travaux et équipes'!$D$5</definedName>
    <definedName name="Job1_Pattern">'[1]Travaux et équipes'!$D$22</definedName>
    <definedName name="Job1_Shift1_Code">'[1]Travaux et équipes'!$D$8</definedName>
    <definedName name="Job1_Shift2_Code">'[1]Travaux et équipes'!$D$12</definedName>
    <definedName name="Job1_Shift3_Code">'[1]Travaux et équipes'!$D$16</definedName>
    <definedName name="Job1_StartDate">'[1]Travaux et équipes'!$D$21</definedName>
    <definedName name="Job2_Name">'[1]Travaux et équipes'!$E$5</definedName>
    <definedName name="Job2_Pattern">'[1]Travaux et équipes'!$E$22</definedName>
    <definedName name="Job2_Shift1_Code">'[1]Travaux et équipes'!$E$8</definedName>
    <definedName name="Job2_Shift2_Code">'[1]Travaux et équipes'!$E$12</definedName>
    <definedName name="Job2_Shift3_Code">'[1]Travaux et équipes'!$E$16</definedName>
    <definedName name="Job2_StartDate">'[1]Travaux et équipes'!$E$21</definedName>
    <definedName name="Job3_Name">'[1]Travaux et équipes'!$F$5</definedName>
    <definedName name="Job3_Pattern">'[1]Travaux et équipes'!$F$22</definedName>
    <definedName name="Job3_Shift1_Code">'[1]Travaux et équipes'!$F$8</definedName>
    <definedName name="Job3_Shift2_Code">'[1]Travaux et équipes'!$F$12</definedName>
    <definedName name="Job3_Shift3_Code">'[1]Travaux et équipes'!$F$16</definedName>
    <definedName name="Job3_StartDate">'[1]Travaux et équipes'!$F$21</definedName>
    <definedName name="JulSun1">DATE(CalendarYear,7,1)-WEEKDAY(DATE(CalendarYear,7,1))</definedName>
    <definedName name="JunSun1">DATE(CalendarYear,6,1)-WEEKDAY(DATE(CalendarYear,6,1))</definedName>
    <definedName name="MarSun1">DATE(CalendarYear,3,1)-WEEKDAY(DATE(CalendarYear,3,1))</definedName>
    <definedName name="MaySun1">DATE(CalendarYear,5,1)-WEEKDAY(DATE(CalendarYear,5,1))</definedName>
    <definedName name="NovSun1">DATE(CalendarYear,11,1)-WEEKDAY(DATE(CalendarYear,11,1))</definedName>
    <definedName name="OctSun1">DATE(CalendarYear,10,1)-WEEKDAY(DATE(CalendarYear,10,1))</definedName>
    <definedName name="SepSun1">DATE(CalendarYear,9,1)-WEEKDAY(DATE(CalendarYear,9,1))</definedName>
  </definedNames>
  <calcPr calcId="191028"/>
</workbook>
</file>

<file path=xl/calcChain.xml><?xml version="1.0" encoding="utf-8"?>
<calcChain xmlns="http://schemas.openxmlformats.org/spreadsheetml/2006/main">
  <c r="AN16" i="31" l="1"/>
  <c r="A4" i="31"/>
  <c r="B4" i="31"/>
  <c r="J35" i="31" l="1"/>
  <c r="S35" i="31" s="1"/>
  <c r="AB35" i="31" s="1"/>
  <c r="G35" i="31"/>
  <c r="P35" i="31" s="1"/>
  <c r="Y35" i="31" s="1"/>
  <c r="AH35" i="31" s="1"/>
  <c r="D35" i="31"/>
  <c r="M35" i="31" s="1"/>
  <c r="V35" i="31" s="1"/>
  <c r="AE35" i="31" s="1"/>
  <c r="AN31" i="31" l="1"/>
  <c r="AN30" i="31"/>
  <c r="AN29" i="31"/>
  <c r="AN28" i="31"/>
  <c r="AN27" i="31"/>
  <c r="AN26" i="31"/>
  <c r="AN22" i="31"/>
  <c r="AN21" i="31"/>
  <c r="AN19" i="31"/>
  <c r="AN18" i="31" s="1"/>
  <c r="AN17" i="31"/>
  <c r="AI4" i="31"/>
  <c r="AF4" i="31"/>
  <c r="AC4" i="31"/>
  <c r="Z4" i="31"/>
  <c r="W4" i="31"/>
  <c r="X4" i="31" s="1"/>
  <c r="T4" i="31"/>
  <c r="Q4" i="31"/>
  <c r="N4" i="31"/>
  <c r="O4" i="31" s="1"/>
  <c r="K4" i="31"/>
  <c r="H4" i="31"/>
  <c r="E4" i="31"/>
  <c r="D4" i="31"/>
  <c r="D5" i="31" s="1"/>
  <c r="D6" i="31" s="1"/>
  <c r="D7" i="31" s="1"/>
  <c r="D8" i="31" s="1"/>
  <c r="D9" i="31" s="1"/>
  <c r="D10" i="31" s="1"/>
  <c r="D11" i="31" s="1"/>
  <c r="D12" i="31" s="1"/>
  <c r="D13" i="31" s="1"/>
  <c r="D14" i="31" s="1"/>
  <c r="D15" i="31" s="1"/>
  <c r="D16" i="31" s="1"/>
  <c r="D17" i="31" s="1"/>
  <c r="D18" i="31" s="1"/>
  <c r="D19" i="31" s="1"/>
  <c r="D20" i="31" s="1"/>
  <c r="D21" i="31" s="1"/>
  <c r="D22" i="31" s="1"/>
  <c r="D23" i="31" s="1"/>
  <c r="D24" i="31" s="1"/>
  <c r="D25" i="31" s="1"/>
  <c r="D26" i="31" s="1"/>
  <c r="D27" i="31" s="1"/>
  <c r="D28" i="31" s="1"/>
  <c r="D29" i="31" s="1"/>
  <c r="D30" i="31" s="1"/>
  <c r="D31" i="31" s="1"/>
  <c r="D32" i="31" s="1"/>
  <c r="D33" i="31" s="1"/>
  <c r="D34" i="31" s="1"/>
  <c r="L43" i="31"/>
  <c r="AM17" i="31"/>
  <c r="AM26" i="31"/>
  <c r="AM31" i="31"/>
  <c r="AM30" i="31"/>
  <c r="AM29" i="31"/>
  <c r="AM28" i="31"/>
  <c r="AM27" i="31"/>
  <c r="AM22" i="31"/>
  <c r="AM21" i="31"/>
  <c r="AM19" i="31"/>
  <c r="AM20" i="31" s="1"/>
  <c r="AM16" i="31"/>
  <c r="AN23" i="31" l="1"/>
  <c r="AN20" i="31"/>
  <c r="AN24" i="31"/>
  <c r="AN25" i="31"/>
  <c r="E5" i="31"/>
  <c r="B5" i="31"/>
  <c r="C5" i="31" s="1"/>
  <c r="AM18" i="31"/>
  <c r="AM23" i="31"/>
  <c r="AM24" i="31"/>
  <c r="AM25" i="31"/>
  <c r="AH4" i="31"/>
  <c r="AH5" i="31" s="1"/>
  <c r="AH6" i="31" s="1"/>
  <c r="AH7" i="31" s="1"/>
  <c r="AH8" i="31" s="1"/>
  <c r="AH9" i="31" s="1"/>
  <c r="AH10" i="31" s="1"/>
  <c r="AH11" i="31" s="1"/>
  <c r="AH12" i="31" s="1"/>
  <c r="AH13" i="31" s="1"/>
  <c r="AH14" i="31" s="1"/>
  <c r="AH15" i="31" s="1"/>
  <c r="AH16" i="31" s="1"/>
  <c r="AH17" i="31" s="1"/>
  <c r="AH18" i="31" s="1"/>
  <c r="AH19" i="31" s="1"/>
  <c r="AH20" i="31" s="1"/>
  <c r="AH21" i="31" s="1"/>
  <c r="AH22" i="31" s="1"/>
  <c r="AH23" i="31" s="1"/>
  <c r="AH24" i="31" s="1"/>
  <c r="AH25" i="31" s="1"/>
  <c r="AH26" i="31" s="1"/>
  <c r="AH27" i="31" s="1"/>
  <c r="AH28" i="31" s="1"/>
  <c r="AH29" i="31" s="1"/>
  <c r="AH30" i="31" s="1"/>
  <c r="AH31" i="31" s="1"/>
  <c r="AH32" i="31" s="1"/>
  <c r="AH33" i="31" s="1"/>
  <c r="AH34" i="31" s="1"/>
  <c r="AE4" i="31"/>
  <c r="AE5" i="31" s="1"/>
  <c r="AE6" i="31" s="1"/>
  <c r="AE7" i="31" s="1"/>
  <c r="AE8" i="31" s="1"/>
  <c r="AE9" i="31" s="1"/>
  <c r="AE10" i="31" s="1"/>
  <c r="AE11" i="31" s="1"/>
  <c r="AE12" i="31" s="1"/>
  <c r="AE13" i="31" s="1"/>
  <c r="AE14" i="31" s="1"/>
  <c r="AE15" i="31" s="1"/>
  <c r="AE16" i="31" s="1"/>
  <c r="AE17" i="31" s="1"/>
  <c r="AE18" i="31" s="1"/>
  <c r="AE19" i="31" s="1"/>
  <c r="AE20" i="31" s="1"/>
  <c r="AE21" i="31" s="1"/>
  <c r="AE22" i="31" s="1"/>
  <c r="AE23" i="31" s="1"/>
  <c r="AE24" i="31" s="1"/>
  <c r="AE25" i="31" s="1"/>
  <c r="AE26" i="31" s="1"/>
  <c r="AE27" i="31" s="1"/>
  <c r="AE28" i="31" s="1"/>
  <c r="AE29" i="31" s="1"/>
  <c r="AE30" i="31" s="1"/>
  <c r="AE31" i="31" s="1"/>
  <c r="AE32" i="31" s="1"/>
  <c r="AE33" i="31" s="1"/>
  <c r="AE34" i="31" s="1"/>
  <c r="AB4" i="31"/>
  <c r="AB5" i="31" s="1"/>
  <c r="AB6" i="31" s="1"/>
  <c r="AB7" i="31" s="1"/>
  <c r="AB8" i="31" s="1"/>
  <c r="AB9" i="31" s="1"/>
  <c r="AB10" i="31" s="1"/>
  <c r="AB11" i="31" s="1"/>
  <c r="AB12" i="31" s="1"/>
  <c r="AB13" i="31" s="1"/>
  <c r="AB14" i="31" s="1"/>
  <c r="AB15" i="31" s="1"/>
  <c r="AB16" i="31" s="1"/>
  <c r="AB17" i="31" s="1"/>
  <c r="AB18" i="31" s="1"/>
  <c r="AB19" i="31" s="1"/>
  <c r="AB20" i="31" s="1"/>
  <c r="AB21" i="31" s="1"/>
  <c r="AB22" i="31" s="1"/>
  <c r="AB23" i="31" s="1"/>
  <c r="AB24" i="31" s="1"/>
  <c r="AB25" i="31" s="1"/>
  <c r="AB26" i="31" s="1"/>
  <c r="AB27" i="31" s="1"/>
  <c r="AB28" i="31" s="1"/>
  <c r="AB29" i="31" s="1"/>
  <c r="AB30" i="31" s="1"/>
  <c r="AB31" i="31" s="1"/>
  <c r="AB32" i="31" s="1"/>
  <c r="AB33" i="31" s="1"/>
  <c r="AB34" i="31" s="1"/>
  <c r="Y4" i="31"/>
  <c r="Y5" i="31" s="1"/>
  <c r="Y6" i="31" s="1"/>
  <c r="Y7" i="31" s="1"/>
  <c r="Y8" i="31" s="1"/>
  <c r="Y9" i="31" s="1"/>
  <c r="Y10" i="31" s="1"/>
  <c r="Y11" i="31" s="1"/>
  <c r="Y12" i="31" s="1"/>
  <c r="Y13" i="31" s="1"/>
  <c r="Y14" i="31" s="1"/>
  <c r="Y15" i="31" s="1"/>
  <c r="Y16" i="31" s="1"/>
  <c r="Y17" i="31" s="1"/>
  <c r="Y18" i="31" s="1"/>
  <c r="Y19" i="31" s="1"/>
  <c r="Y20" i="31" s="1"/>
  <c r="Y21" i="31" s="1"/>
  <c r="Y22" i="31" s="1"/>
  <c r="Y23" i="31" s="1"/>
  <c r="Y24" i="31" s="1"/>
  <c r="Y25" i="31" s="1"/>
  <c r="Y26" i="31" s="1"/>
  <c r="Y27" i="31" s="1"/>
  <c r="Y28" i="31" s="1"/>
  <c r="Y29" i="31" s="1"/>
  <c r="Y30" i="31" s="1"/>
  <c r="Y31" i="31" s="1"/>
  <c r="Y32" i="31" s="1"/>
  <c r="Y33" i="31" s="1"/>
  <c r="Y34" i="31" s="1"/>
  <c r="V4" i="31"/>
  <c r="V5" i="31" s="1"/>
  <c r="V6" i="31" s="1"/>
  <c r="V7" i="31" s="1"/>
  <c r="V8" i="31" s="1"/>
  <c r="V9" i="31" s="1"/>
  <c r="V10" i="31" s="1"/>
  <c r="V11" i="31" s="1"/>
  <c r="V12" i="31" s="1"/>
  <c r="V13" i="31" s="1"/>
  <c r="V14" i="31" s="1"/>
  <c r="V15" i="31" s="1"/>
  <c r="V16" i="31" s="1"/>
  <c r="V17" i="31" s="1"/>
  <c r="V18" i="31" s="1"/>
  <c r="V19" i="31" s="1"/>
  <c r="V20" i="31" s="1"/>
  <c r="V21" i="31" s="1"/>
  <c r="V22" i="31" s="1"/>
  <c r="V23" i="31" s="1"/>
  <c r="V24" i="31" s="1"/>
  <c r="V25" i="31" s="1"/>
  <c r="V26" i="31" s="1"/>
  <c r="V27" i="31" s="1"/>
  <c r="V28" i="31" s="1"/>
  <c r="V29" i="31" s="1"/>
  <c r="V30" i="31" s="1"/>
  <c r="V31" i="31" s="1"/>
  <c r="V32" i="31" s="1"/>
  <c r="V33" i="31" s="1"/>
  <c r="V34" i="31" s="1"/>
  <c r="S4" i="31"/>
  <c r="S5" i="31" s="1"/>
  <c r="S6" i="31" s="1"/>
  <c r="S7" i="31" s="1"/>
  <c r="S8" i="31" s="1"/>
  <c r="S9" i="31" s="1"/>
  <c r="S10" i="31" s="1"/>
  <c r="S11" i="31" s="1"/>
  <c r="S12" i="31" s="1"/>
  <c r="S13" i="31" s="1"/>
  <c r="S14" i="31" s="1"/>
  <c r="S15" i="31" s="1"/>
  <c r="S16" i="31" s="1"/>
  <c r="S17" i="31" s="1"/>
  <c r="S18" i="31" s="1"/>
  <c r="S19" i="31" s="1"/>
  <c r="S20" i="31" s="1"/>
  <c r="S21" i="31" s="1"/>
  <c r="S22" i="31" s="1"/>
  <c r="S23" i="31" s="1"/>
  <c r="S24" i="31" s="1"/>
  <c r="S25" i="31" s="1"/>
  <c r="S26" i="31" s="1"/>
  <c r="S27" i="31" s="1"/>
  <c r="S28" i="31" s="1"/>
  <c r="S29" i="31" s="1"/>
  <c r="S30" i="31" s="1"/>
  <c r="S31" i="31" s="1"/>
  <c r="S32" i="31" s="1"/>
  <c r="S33" i="31" s="1"/>
  <c r="S34" i="31" s="1"/>
  <c r="P4" i="31"/>
  <c r="P5" i="31" s="1"/>
  <c r="P6" i="31" s="1"/>
  <c r="P7" i="31" s="1"/>
  <c r="P8" i="31" s="1"/>
  <c r="P9" i="31" s="1"/>
  <c r="P10" i="31" s="1"/>
  <c r="P11" i="31" s="1"/>
  <c r="P12" i="31" s="1"/>
  <c r="P13" i="31" s="1"/>
  <c r="P14" i="31" s="1"/>
  <c r="P15" i="31" s="1"/>
  <c r="P16" i="31" s="1"/>
  <c r="P17" i="31" s="1"/>
  <c r="P18" i="31" s="1"/>
  <c r="P19" i="31" s="1"/>
  <c r="P20" i="31" s="1"/>
  <c r="P21" i="31" s="1"/>
  <c r="P22" i="31" s="1"/>
  <c r="P23" i="31" s="1"/>
  <c r="P24" i="31" s="1"/>
  <c r="P25" i="31" s="1"/>
  <c r="P26" i="31" s="1"/>
  <c r="P27" i="31" s="1"/>
  <c r="P28" i="31" s="1"/>
  <c r="P29" i="31" s="1"/>
  <c r="P30" i="31" s="1"/>
  <c r="P31" i="31" s="1"/>
  <c r="P32" i="31" s="1"/>
  <c r="P33" i="31" s="1"/>
  <c r="P34" i="31" s="1"/>
  <c r="M4" i="31"/>
  <c r="M5" i="31" s="1"/>
  <c r="M6" i="31" s="1"/>
  <c r="M7" i="31" s="1"/>
  <c r="M8" i="31" s="1"/>
  <c r="M9" i="31" s="1"/>
  <c r="M10" i="31" s="1"/>
  <c r="M11" i="31" s="1"/>
  <c r="M12" i="31" s="1"/>
  <c r="M13" i="31" s="1"/>
  <c r="M14" i="31" s="1"/>
  <c r="M15" i="31" s="1"/>
  <c r="M16" i="31" s="1"/>
  <c r="M17" i="31" s="1"/>
  <c r="M18" i="31" s="1"/>
  <c r="M19" i="31" s="1"/>
  <c r="M20" i="31" s="1"/>
  <c r="M21" i="31" s="1"/>
  <c r="M22" i="31" s="1"/>
  <c r="M23" i="31" s="1"/>
  <c r="M24" i="31" s="1"/>
  <c r="M25" i="31" s="1"/>
  <c r="M26" i="31" s="1"/>
  <c r="M27" i="31" s="1"/>
  <c r="M28" i="31" s="1"/>
  <c r="M29" i="31" s="1"/>
  <c r="M30" i="31" s="1"/>
  <c r="M31" i="31" s="1"/>
  <c r="M32" i="31" s="1"/>
  <c r="M33" i="31" s="1"/>
  <c r="M34" i="31" s="1"/>
  <c r="J4" i="31"/>
  <c r="J5" i="31" s="1"/>
  <c r="J6" i="31" s="1"/>
  <c r="J7" i="31" s="1"/>
  <c r="J8" i="31" s="1"/>
  <c r="J9" i="31" s="1"/>
  <c r="J10" i="31" s="1"/>
  <c r="J11" i="31" s="1"/>
  <c r="J12" i="31" s="1"/>
  <c r="J13" i="31" s="1"/>
  <c r="J14" i="31" s="1"/>
  <c r="J15" i="31" s="1"/>
  <c r="J16" i="31" s="1"/>
  <c r="J17" i="31" s="1"/>
  <c r="J18" i="31" s="1"/>
  <c r="J19" i="31" s="1"/>
  <c r="J20" i="31" s="1"/>
  <c r="J21" i="31" s="1"/>
  <c r="J22" i="31" s="1"/>
  <c r="J23" i="31" s="1"/>
  <c r="J24" i="31" s="1"/>
  <c r="J25" i="31" s="1"/>
  <c r="J26" i="31" s="1"/>
  <c r="J27" i="31" s="1"/>
  <c r="J28" i="31" s="1"/>
  <c r="J29" i="31" s="1"/>
  <c r="J30" i="31" s="1"/>
  <c r="J31" i="31" s="1"/>
  <c r="J32" i="31" s="1"/>
  <c r="J33" i="31" s="1"/>
  <c r="J34" i="31" s="1"/>
  <c r="G4" i="31"/>
  <c r="H5" i="31" s="1"/>
  <c r="AQ10" i="31"/>
  <c r="AQ11" i="31"/>
  <c r="AQ6" i="31"/>
  <c r="AQ7" i="31"/>
  <c r="AQ8" i="31"/>
  <c r="AQ9" i="31"/>
  <c r="C4" i="31" s="1"/>
  <c r="AQ5" i="31"/>
  <c r="AQ12" i="31" l="1"/>
  <c r="F4" i="31"/>
  <c r="I4" i="31"/>
  <c r="L4" i="31"/>
  <c r="R4" i="31"/>
  <c r="U4" i="31"/>
  <c r="AA4" i="31"/>
  <c r="AG4" i="31"/>
  <c r="AJ4" i="31"/>
  <c r="AD4" i="31"/>
  <c r="I5" i="31"/>
  <c r="N42" i="31"/>
  <c r="F5" i="31"/>
  <c r="H6" i="31"/>
  <c r="I6" i="31" s="1"/>
  <c r="B6" i="31"/>
  <c r="C6" i="31" s="1"/>
  <c r="E6" i="31"/>
  <c r="F6" i="31" s="1"/>
  <c r="AF5" i="31"/>
  <c r="AG5" i="31" s="1"/>
  <c r="AI5" i="31"/>
  <c r="AJ5" i="31" s="1"/>
  <c r="Z5" i="31"/>
  <c r="AA5" i="31" s="1"/>
  <c r="AC5" i="31"/>
  <c r="AD5" i="31" s="1"/>
  <c r="W5" i="31"/>
  <c r="X5" i="31" s="1"/>
  <c r="T5" i="31"/>
  <c r="U5" i="31" s="1"/>
  <c r="Q5" i="31"/>
  <c r="R5" i="31" s="1"/>
  <c r="N5" i="31"/>
  <c r="O5" i="31" s="1"/>
  <c r="K5" i="31"/>
  <c r="L5" i="31" s="1"/>
  <c r="G5" i="31"/>
  <c r="A5" i="31"/>
  <c r="N43" i="31" l="1"/>
  <c r="Q6" i="31"/>
  <c r="R6" i="31" s="1"/>
  <c r="AC6" i="31"/>
  <c r="AD6" i="31" s="1"/>
  <c r="W6" i="31"/>
  <c r="X6" i="31" s="1"/>
  <c r="Z6" i="31"/>
  <c r="AA6" i="31" s="1"/>
  <c r="AI6" i="31"/>
  <c r="AJ6" i="31" s="1"/>
  <c r="AF6" i="31"/>
  <c r="AG6" i="31" s="1"/>
  <c r="E7" i="31"/>
  <c r="F7" i="31" s="1"/>
  <c r="K6" i="31"/>
  <c r="L6" i="31" s="1"/>
  <c r="N6" i="31"/>
  <c r="O6" i="31" s="1"/>
  <c r="B7" i="31"/>
  <c r="C7" i="31" s="1"/>
  <c r="T6" i="31"/>
  <c r="U6" i="31" s="1"/>
  <c r="H7" i="31"/>
  <c r="I7" i="31" s="1"/>
  <c r="G6" i="31"/>
  <c r="A6" i="31"/>
  <c r="N7" i="31" l="1"/>
  <c r="O7" i="31" s="1"/>
  <c r="N44" i="31"/>
  <c r="Q7" i="31"/>
  <c r="R7" i="31" s="1"/>
  <c r="H8" i="31"/>
  <c r="I8" i="31" s="1"/>
  <c r="AF7" i="31"/>
  <c r="AG7" i="31" s="1"/>
  <c r="E8" i="31"/>
  <c r="F8" i="31" s="1"/>
  <c r="AI7" i="31"/>
  <c r="AJ7" i="31" s="1"/>
  <c r="T7" i="31"/>
  <c r="U7" i="31" s="1"/>
  <c r="B8" i="31"/>
  <c r="C8" i="31" s="1"/>
  <c r="Z7" i="31"/>
  <c r="AA7" i="31" s="1"/>
  <c r="W7" i="31"/>
  <c r="X7" i="31" s="1"/>
  <c r="K7" i="31"/>
  <c r="L7" i="31" s="1"/>
  <c r="AC7" i="31"/>
  <c r="AD7" i="31" s="1"/>
  <c r="G7" i="31"/>
  <c r="A7" i="31"/>
  <c r="N8" i="31" l="1"/>
  <c r="O8" i="31" s="1"/>
  <c r="N45" i="31"/>
  <c r="N9" i="31"/>
  <c r="O9" i="31" s="1"/>
  <c r="AI8" i="31"/>
  <c r="AJ8" i="31" s="1"/>
  <c r="K8" i="31"/>
  <c r="L8" i="31" s="1"/>
  <c r="E9" i="31"/>
  <c r="F9" i="31" s="1"/>
  <c r="W8" i="31"/>
  <c r="X8" i="31" s="1"/>
  <c r="AF8" i="31"/>
  <c r="AG8" i="31" s="1"/>
  <c r="Z8" i="31"/>
  <c r="AA8" i="31" s="1"/>
  <c r="H9" i="31"/>
  <c r="I9" i="31" s="1"/>
  <c r="T8" i="31"/>
  <c r="U8" i="31" s="1"/>
  <c r="AC8" i="31"/>
  <c r="AD8" i="31" s="1"/>
  <c r="B9" i="31"/>
  <c r="C9" i="31" s="1"/>
  <c r="Q8" i="31"/>
  <c r="R8" i="31" s="1"/>
  <c r="G8" i="31"/>
  <c r="A8" i="31"/>
  <c r="N46" i="31" l="1"/>
  <c r="B10" i="31"/>
  <c r="C10" i="31" s="1"/>
  <c r="W9" i="31"/>
  <c r="X9" i="31" s="1"/>
  <c r="AC9" i="31"/>
  <c r="AD9" i="31" s="1"/>
  <c r="E10" i="31"/>
  <c r="F10" i="31" s="1"/>
  <c r="AF9" i="31"/>
  <c r="AG9" i="31" s="1"/>
  <c r="T9" i="31"/>
  <c r="U9" i="31" s="1"/>
  <c r="K9" i="31"/>
  <c r="L9" i="31" s="1"/>
  <c r="AI9" i="31"/>
  <c r="AJ9" i="31" s="1"/>
  <c r="Q9" i="31"/>
  <c r="R9" i="31" s="1"/>
  <c r="H10" i="31"/>
  <c r="I10" i="31" s="1"/>
  <c r="Z9" i="31"/>
  <c r="AA9" i="31" s="1"/>
  <c r="N10" i="31"/>
  <c r="O10" i="31" s="1"/>
  <c r="G9" i="31"/>
  <c r="A9" i="31"/>
  <c r="H11" i="31" l="1"/>
  <c r="I11" i="31" s="1"/>
  <c r="Q10" i="31"/>
  <c r="R10" i="31" s="1"/>
  <c r="AC10" i="31"/>
  <c r="AD10" i="31" s="1"/>
  <c r="AI10" i="31"/>
  <c r="AJ10" i="31" s="1"/>
  <c r="E11" i="31"/>
  <c r="F11" i="31" s="1"/>
  <c r="K10" i="31"/>
  <c r="L10" i="31" s="1"/>
  <c r="N11" i="31"/>
  <c r="O11" i="31" s="1"/>
  <c r="T10" i="31"/>
  <c r="U10" i="31" s="1"/>
  <c r="B11" i="31"/>
  <c r="C11" i="31" s="1"/>
  <c r="W10" i="31"/>
  <c r="X10" i="31" s="1"/>
  <c r="Z10" i="31"/>
  <c r="AA10" i="31" s="1"/>
  <c r="AF10" i="31"/>
  <c r="AG10" i="31" s="1"/>
  <c r="G10" i="31"/>
  <c r="A10" i="31"/>
  <c r="E12" i="31" l="1"/>
  <c r="F12" i="31" s="1"/>
  <c r="W11" i="31"/>
  <c r="X11" i="31" s="1"/>
  <c r="AI11" i="31"/>
  <c r="AJ11" i="31" s="1"/>
  <c r="B12" i="31"/>
  <c r="C12" i="31" s="1"/>
  <c r="AC11" i="31"/>
  <c r="AD11" i="31" s="1"/>
  <c r="T11" i="31"/>
  <c r="U11" i="31" s="1"/>
  <c r="Q11" i="31"/>
  <c r="R11" i="31" s="1"/>
  <c r="Z11" i="31"/>
  <c r="AA11" i="31" s="1"/>
  <c r="N12" i="31"/>
  <c r="O12" i="31" s="1"/>
  <c r="H12" i="31"/>
  <c r="I12" i="31" s="1"/>
  <c r="AF11" i="31"/>
  <c r="AG11" i="31" s="1"/>
  <c r="K11" i="31"/>
  <c r="L11" i="31" s="1"/>
  <c r="G11" i="31"/>
  <c r="A11" i="31"/>
  <c r="B13" i="31" l="1"/>
  <c r="C13" i="31" s="1"/>
  <c r="N13" i="31"/>
  <c r="O13" i="31" s="1"/>
  <c r="AI12" i="31"/>
  <c r="AJ12" i="31" s="1"/>
  <c r="Z12" i="31"/>
  <c r="AA12" i="31" s="1"/>
  <c r="AF12" i="31"/>
  <c r="AG12" i="31" s="1"/>
  <c r="W12" i="31"/>
  <c r="X12" i="31" s="1"/>
  <c r="Q12" i="31"/>
  <c r="R12" i="31" s="1"/>
  <c r="H13" i="31"/>
  <c r="I13" i="31" s="1"/>
  <c r="E13" i="31"/>
  <c r="F13" i="31" s="1"/>
  <c r="K12" i="31"/>
  <c r="L12" i="31" s="1"/>
  <c r="T12" i="31"/>
  <c r="U12" i="31" s="1"/>
  <c r="AC12" i="31"/>
  <c r="AD12" i="31" s="1"/>
  <c r="G12" i="31"/>
  <c r="A12" i="31"/>
  <c r="T13" i="31" l="1"/>
  <c r="U13" i="31" s="1"/>
  <c r="AF13" i="31"/>
  <c r="AG13" i="31" s="1"/>
  <c r="K13" i="31"/>
  <c r="L13" i="31" s="1"/>
  <c r="Z13" i="31"/>
  <c r="AA13" i="31" s="1"/>
  <c r="E14" i="31"/>
  <c r="F14" i="31" s="1"/>
  <c r="AI13" i="31"/>
  <c r="AJ13" i="31" s="1"/>
  <c r="H14" i="31"/>
  <c r="I14" i="31" s="1"/>
  <c r="N14" i="31"/>
  <c r="O14" i="31" s="1"/>
  <c r="Q13" i="31"/>
  <c r="R13" i="31" s="1"/>
  <c r="B14" i="31"/>
  <c r="C14" i="31" s="1"/>
  <c r="AC13" i="31"/>
  <c r="AD13" i="31" s="1"/>
  <c r="W13" i="31"/>
  <c r="X13" i="31" s="1"/>
  <c r="G13" i="31"/>
  <c r="A13" i="31"/>
  <c r="Z14" i="31" l="1"/>
  <c r="AA14" i="31" s="1"/>
  <c r="K14" i="31"/>
  <c r="L14" i="31" s="1"/>
  <c r="N15" i="31"/>
  <c r="O15" i="31" s="1"/>
  <c r="B15" i="31"/>
  <c r="C15" i="31" s="1"/>
  <c r="H15" i="31"/>
  <c r="I15" i="31" s="1"/>
  <c r="AF14" i="31"/>
  <c r="AG14" i="31" s="1"/>
  <c r="E15" i="31"/>
  <c r="F15" i="31" s="1"/>
  <c r="W14" i="31"/>
  <c r="X14" i="31" s="1"/>
  <c r="T14" i="31"/>
  <c r="U14" i="31" s="1"/>
  <c r="AI14" i="31"/>
  <c r="AJ14" i="31" s="1"/>
  <c r="Q14" i="31"/>
  <c r="R14" i="31" s="1"/>
  <c r="AC14" i="31"/>
  <c r="AD14" i="31" s="1"/>
  <c r="G14" i="31"/>
  <c r="A14" i="31"/>
  <c r="H16" i="31" l="1"/>
  <c r="I16" i="31" s="1"/>
  <c r="B16" i="31"/>
  <c r="C16" i="31" s="1"/>
  <c r="N16" i="31"/>
  <c r="O16" i="31" s="1"/>
  <c r="W15" i="31"/>
  <c r="X15" i="31" s="1"/>
  <c r="K15" i="31"/>
  <c r="L15" i="31" s="1"/>
  <c r="T15" i="31"/>
  <c r="U15" i="31" s="1"/>
  <c r="Q15" i="31"/>
  <c r="R15" i="31" s="1"/>
  <c r="E16" i="31"/>
  <c r="F16" i="31" s="1"/>
  <c r="Z15" i="31"/>
  <c r="AA15" i="31" s="1"/>
  <c r="AI15" i="31"/>
  <c r="AJ15" i="31" s="1"/>
  <c r="AC15" i="31"/>
  <c r="AD15" i="31" s="1"/>
  <c r="AF15" i="31"/>
  <c r="AG15" i="31" s="1"/>
  <c r="G15" i="31"/>
  <c r="A15" i="31"/>
  <c r="K16" i="31" l="1"/>
  <c r="L16" i="31" s="1"/>
  <c r="T16" i="31"/>
  <c r="U16" i="31" s="1"/>
  <c r="W16" i="31"/>
  <c r="X16" i="31" s="1"/>
  <c r="Z16" i="31"/>
  <c r="AA16" i="31" s="1"/>
  <c r="N17" i="31"/>
  <c r="O17" i="31" s="1"/>
  <c r="E17" i="31"/>
  <c r="F17" i="31" s="1"/>
  <c r="B17" i="31"/>
  <c r="C17" i="31" s="1"/>
  <c r="AC16" i="31"/>
  <c r="AD16" i="31" s="1"/>
  <c r="Q16" i="31"/>
  <c r="R16" i="31" s="1"/>
  <c r="H17" i="31"/>
  <c r="I17" i="31" s="1"/>
  <c r="AI16" i="31"/>
  <c r="AJ16" i="31" s="1"/>
  <c r="AF16" i="31"/>
  <c r="AG16" i="31" s="1"/>
  <c r="G16" i="31"/>
  <c r="A16" i="31"/>
  <c r="E18" i="31" l="1"/>
  <c r="F18" i="31" s="1"/>
  <c r="N18" i="31"/>
  <c r="O18" i="31" s="1"/>
  <c r="Z17" i="31"/>
  <c r="AA17" i="31" s="1"/>
  <c r="AF17" i="31"/>
  <c r="AG17" i="31" s="1"/>
  <c r="Q17" i="31"/>
  <c r="R17" i="31" s="1"/>
  <c r="W17" i="31"/>
  <c r="X17" i="31" s="1"/>
  <c r="AI17" i="31"/>
  <c r="AJ17" i="31" s="1"/>
  <c r="AC17" i="31"/>
  <c r="AD17" i="31" s="1"/>
  <c r="T17" i="31"/>
  <c r="U17" i="31" s="1"/>
  <c r="H18" i="31"/>
  <c r="I18" i="31" s="1"/>
  <c r="B18" i="31"/>
  <c r="C18" i="31" s="1"/>
  <c r="K17" i="31"/>
  <c r="L17" i="31" s="1"/>
  <c r="G17" i="31"/>
  <c r="A17" i="31"/>
  <c r="W18" i="31" l="1"/>
  <c r="X18" i="31" s="1"/>
  <c r="K18" i="31"/>
  <c r="L18" i="31" s="1"/>
  <c r="Q18" i="31"/>
  <c r="R18" i="31" s="1"/>
  <c r="AF18" i="31"/>
  <c r="AG18" i="31" s="1"/>
  <c r="Z18" i="31"/>
  <c r="AA18" i="31" s="1"/>
  <c r="H19" i="31"/>
  <c r="I19" i="31" s="1"/>
  <c r="AC18" i="31"/>
  <c r="AD18" i="31" s="1"/>
  <c r="N19" i="31"/>
  <c r="O19" i="31" s="1"/>
  <c r="B19" i="31"/>
  <c r="C19" i="31" s="1"/>
  <c r="T18" i="31"/>
  <c r="U18" i="31" s="1"/>
  <c r="AI18" i="31"/>
  <c r="AJ18" i="31" s="1"/>
  <c r="E19" i="31"/>
  <c r="F19" i="31" s="1"/>
  <c r="G18" i="31"/>
  <c r="A18" i="31"/>
  <c r="H20" i="31" l="1"/>
  <c r="I20" i="31" s="1"/>
  <c r="Z19" i="31"/>
  <c r="AA19" i="31" s="1"/>
  <c r="E20" i="31"/>
  <c r="F20" i="31" s="1"/>
  <c r="AF19" i="31"/>
  <c r="AG19" i="31" s="1"/>
  <c r="AI19" i="31"/>
  <c r="AJ19" i="31" s="1"/>
  <c r="B20" i="31"/>
  <c r="C20" i="31" s="1"/>
  <c r="Q19" i="31"/>
  <c r="R19" i="31" s="1"/>
  <c r="N20" i="31"/>
  <c r="O20" i="31" s="1"/>
  <c r="K19" i="31"/>
  <c r="L19" i="31" s="1"/>
  <c r="T19" i="31"/>
  <c r="U19" i="31" s="1"/>
  <c r="AC19" i="31"/>
  <c r="AD19" i="31" s="1"/>
  <c r="W19" i="31"/>
  <c r="X19" i="31" s="1"/>
  <c r="G19" i="31"/>
  <c r="A19" i="31"/>
  <c r="B21" i="31" l="1"/>
  <c r="C21" i="31" s="1"/>
  <c r="AI20" i="31"/>
  <c r="AJ20" i="31" s="1"/>
  <c r="AF20" i="31"/>
  <c r="AG20" i="31" s="1"/>
  <c r="AC20" i="31"/>
  <c r="AD20" i="31" s="1"/>
  <c r="T20" i="31"/>
  <c r="U20" i="31" s="1"/>
  <c r="K20" i="31"/>
  <c r="L20" i="31" s="1"/>
  <c r="E21" i="31"/>
  <c r="F21" i="31" s="1"/>
  <c r="W20" i="31"/>
  <c r="X20" i="31" s="1"/>
  <c r="N21" i="31"/>
  <c r="O21" i="31" s="1"/>
  <c r="Z20" i="31"/>
  <c r="AA20" i="31" s="1"/>
  <c r="Q20" i="31"/>
  <c r="R20" i="31" s="1"/>
  <c r="H21" i="31"/>
  <c r="I21" i="31" s="1"/>
  <c r="G20" i="31"/>
  <c r="A20" i="31"/>
  <c r="H22" i="31" l="1"/>
  <c r="I22" i="31" s="1"/>
  <c r="T21" i="31"/>
  <c r="U21" i="31" s="1"/>
  <c r="AC21" i="31"/>
  <c r="AD21" i="31" s="1"/>
  <c r="K21" i="31"/>
  <c r="L21" i="31" s="1"/>
  <c r="Z21" i="31"/>
  <c r="AA21" i="31" s="1"/>
  <c r="AF21" i="31"/>
  <c r="AG21" i="31" s="1"/>
  <c r="Q21" i="31"/>
  <c r="R21" i="31" s="1"/>
  <c r="W21" i="31"/>
  <c r="X21" i="31" s="1"/>
  <c r="AI21" i="31"/>
  <c r="AJ21" i="31" s="1"/>
  <c r="N22" i="31"/>
  <c r="O22" i="31" s="1"/>
  <c r="E22" i="31"/>
  <c r="F22" i="31" s="1"/>
  <c r="B22" i="31"/>
  <c r="C22" i="31" s="1"/>
  <c r="G21" i="31"/>
  <c r="A21" i="31"/>
  <c r="AF22" i="31" l="1"/>
  <c r="AG22" i="31" s="1"/>
  <c r="B23" i="31"/>
  <c r="C23" i="31" s="1"/>
  <c r="Z22" i="31"/>
  <c r="AA22" i="31" s="1"/>
  <c r="K22" i="31"/>
  <c r="L22" i="31" s="1"/>
  <c r="N23" i="31"/>
  <c r="O23" i="31" s="1"/>
  <c r="AI22" i="31"/>
  <c r="AJ22" i="31" s="1"/>
  <c r="AC22" i="31"/>
  <c r="AD22" i="31" s="1"/>
  <c r="W22" i="31"/>
  <c r="X22" i="31" s="1"/>
  <c r="T22" i="31"/>
  <c r="U22" i="31" s="1"/>
  <c r="E23" i="31"/>
  <c r="F23" i="31" s="1"/>
  <c r="Q22" i="31"/>
  <c r="R22" i="31" s="1"/>
  <c r="H23" i="31"/>
  <c r="I23" i="31" s="1"/>
  <c r="G22" i="31"/>
  <c r="A22" i="31"/>
  <c r="AI23" i="31" l="1"/>
  <c r="AJ23" i="31" s="1"/>
  <c r="N24" i="31"/>
  <c r="O24" i="31" s="1"/>
  <c r="H24" i="31"/>
  <c r="I24" i="31" s="1"/>
  <c r="K23" i="31"/>
  <c r="L23" i="31" s="1"/>
  <c r="E24" i="31"/>
  <c r="F24" i="31" s="1"/>
  <c r="T23" i="31"/>
  <c r="U23" i="31" s="1"/>
  <c r="Z23" i="31"/>
  <c r="AA23" i="31" s="1"/>
  <c r="W23" i="31"/>
  <c r="X23" i="31" s="1"/>
  <c r="B24" i="31"/>
  <c r="C24" i="31" s="1"/>
  <c r="Q23" i="31"/>
  <c r="R23" i="31" s="1"/>
  <c r="AC23" i="31"/>
  <c r="AD23" i="31" s="1"/>
  <c r="AF23" i="31"/>
  <c r="AG23" i="31" s="1"/>
  <c r="G23" i="31"/>
  <c r="A23" i="31"/>
  <c r="AC24" i="31" l="1"/>
  <c r="AD24" i="31" s="1"/>
  <c r="K24" i="31"/>
  <c r="L24" i="31" s="1"/>
  <c r="T24" i="31"/>
  <c r="U24" i="31" s="1"/>
  <c r="Q24" i="31"/>
  <c r="R24" i="31" s="1"/>
  <c r="H25" i="31"/>
  <c r="I25" i="31" s="1"/>
  <c r="AF24" i="31"/>
  <c r="AG24" i="31" s="1"/>
  <c r="W24" i="31"/>
  <c r="X24" i="31" s="1"/>
  <c r="N25" i="31"/>
  <c r="O25" i="31" s="1"/>
  <c r="E25" i="31"/>
  <c r="F25" i="31" s="1"/>
  <c r="B25" i="31"/>
  <c r="C25" i="31" s="1"/>
  <c r="Z24" i="31"/>
  <c r="AA24" i="31" s="1"/>
  <c r="AI24" i="31"/>
  <c r="AJ24" i="31" s="1"/>
  <c r="G24" i="31"/>
  <c r="A24" i="31"/>
  <c r="AF25" i="31" l="1"/>
  <c r="AG25" i="31" s="1"/>
  <c r="H26" i="31"/>
  <c r="I26" i="31" s="1"/>
  <c r="Q25" i="31"/>
  <c r="R25" i="31" s="1"/>
  <c r="Z25" i="31"/>
  <c r="AA25" i="31" s="1"/>
  <c r="E26" i="31"/>
  <c r="F26" i="31" s="1"/>
  <c r="T25" i="31"/>
  <c r="U25" i="31" s="1"/>
  <c r="AI25" i="31"/>
  <c r="AJ25" i="31" s="1"/>
  <c r="B26" i="31"/>
  <c r="C26" i="31" s="1"/>
  <c r="N26" i="31"/>
  <c r="O26" i="31" s="1"/>
  <c r="K25" i="31"/>
  <c r="L25" i="31" s="1"/>
  <c r="W25" i="31"/>
  <c r="X25" i="31" s="1"/>
  <c r="AC25" i="31"/>
  <c r="AD25" i="31" s="1"/>
  <c r="G25" i="31"/>
  <c r="A25" i="31"/>
  <c r="T26" i="31" l="1"/>
  <c r="U26" i="31" s="1"/>
  <c r="E27" i="31"/>
  <c r="F27" i="31" s="1"/>
  <c r="AC26" i="31"/>
  <c r="AD26" i="31" s="1"/>
  <c r="Z26" i="31"/>
  <c r="AA26" i="31" s="1"/>
  <c r="W26" i="31"/>
  <c r="X26" i="31" s="1"/>
  <c r="N27" i="31"/>
  <c r="O27" i="31" s="1"/>
  <c r="Q26" i="31"/>
  <c r="R26" i="31" s="1"/>
  <c r="B27" i="31"/>
  <c r="C27" i="31" s="1"/>
  <c r="H27" i="31"/>
  <c r="I27" i="31" s="1"/>
  <c r="K26" i="31"/>
  <c r="L26" i="31" s="1"/>
  <c r="AI26" i="31"/>
  <c r="AJ26" i="31" s="1"/>
  <c r="AF26" i="31"/>
  <c r="AG26" i="31" s="1"/>
  <c r="G26" i="31"/>
  <c r="A26" i="31"/>
  <c r="N28" i="31" l="1"/>
  <c r="O28" i="31" s="1"/>
  <c r="W27" i="31"/>
  <c r="X27" i="31" s="1"/>
  <c r="Z27" i="31"/>
  <c r="AA27" i="31" s="1"/>
  <c r="AC27" i="31"/>
  <c r="AD27" i="31" s="1"/>
  <c r="K27" i="31"/>
  <c r="L27" i="31" s="1"/>
  <c r="B28" i="31"/>
  <c r="C28" i="31" s="1"/>
  <c r="E28" i="31"/>
  <c r="F28" i="31" s="1"/>
  <c r="AF27" i="31"/>
  <c r="AG27" i="31" s="1"/>
  <c r="AI27" i="31"/>
  <c r="AJ27" i="31" s="1"/>
  <c r="H28" i="31"/>
  <c r="I28" i="31" s="1"/>
  <c r="Q27" i="31"/>
  <c r="R27" i="31" s="1"/>
  <c r="T27" i="31"/>
  <c r="U27" i="31" s="1"/>
  <c r="G27" i="31"/>
  <c r="A27" i="31"/>
  <c r="B29" i="31" l="1"/>
  <c r="C29" i="31" s="1"/>
  <c r="K28" i="31"/>
  <c r="L28" i="31" s="1"/>
  <c r="AC28" i="31"/>
  <c r="AD28" i="31" s="1"/>
  <c r="AI28" i="31"/>
  <c r="AJ28" i="31" s="1"/>
  <c r="Z28" i="31"/>
  <c r="AA28" i="31" s="1"/>
  <c r="Q28" i="31"/>
  <c r="R28" i="31" s="1"/>
  <c r="AF28" i="31"/>
  <c r="AG28" i="31" s="1"/>
  <c r="W28" i="31"/>
  <c r="X28" i="31" s="1"/>
  <c r="T28" i="31"/>
  <c r="U28" i="31" s="1"/>
  <c r="H29" i="31"/>
  <c r="I29" i="31" s="1"/>
  <c r="E29" i="31"/>
  <c r="F29" i="31" s="1"/>
  <c r="N29" i="31"/>
  <c r="O29" i="31" s="1"/>
  <c r="G28" i="31"/>
  <c r="A28" i="31"/>
  <c r="Q29" i="31" l="1"/>
  <c r="R29" i="31" s="1"/>
  <c r="Z29" i="31"/>
  <c r="AA29" i="31" s="1"/>
  <c r="AI29" i="31"/>
  <c r="AJ29" i="31" s="1"/>
  <c r="T29" i="31"/>
  <c r="U29" i="31" s="1"/>
  <c r="AC29" i="31"/>
  <c r="AD29" i="31" s="1"/>
  <c r="E30" i="31"/>
  <c r="F30" i="31" s="1"/>
  <c r="W29" i="31"/>
  <c r="X29" i="31" s="1"/>
  <c r="K29" i="31"/>
  <c r="L29" i="31" s="1"/>
  <c r="N30" i="31"/>
  <c r="O30" i="31" s="1"/>
  <c r="H30" i="31"/>
  <c r="I30" i="31" s="1"/>
  <c r="AF29" i="31"/>
  <c r="AG29" i="31" s="1"/>
  <c r="B30" i="31"/>
  <c r="C30" i="31" s="1"/>
  <c r="G29" i="31"/>
  <c r="A29" i="31"/>
  <c r="B31" i="31" l="1"/>
  <c r="C31" i="31" s="1"/>
  <c r="E31" i="31"/>
  <c r="F31" i="31" s="1"/>
  <c r="AF30" i="31"/>
  <c r="AG30" i="31" s="1"/>
  <c r="AC30" i="31"/>
  <c r="AD30" i="31" s="1"/>
  <c r="T30" i="31"/>
  <c r="U30" i="31" s="1"/>
  <c r="N31" i="31"/>
  <c r="O31" i="31" s="1"/>
  <c r="AI30" i="31"/>
  <c r="AJ30" i="31" s="1"/>
  <c r="H31" i="31"/>
  <c r="I31" i="31" s="1"/>
  <c r="K30" i="31"/>
  <c r="L30" i="31" s="1"/>
  <c r="Z30" i="31"/>
  <c r="AA30" i="31" s="1"/>
  <c r="W30" i="31"/>
  <c r="X30" i="31" s="1"/>
  <c r="Q30" i="31"/>
  <c r="R30" i="31" s="1"/>
  <c r="G30" i="31"/>
  <c r="A30" i="31"/>
  <c r="N32" i="31" l="1"/>
  <c r="O32" i="31" s="1"/>
  <c r="T31" i="31"/>
  <c r="U31" i="31" s="1"/>
  <c r="AC31" i="31"/>
  <c r="AD31" i="31" s="1"/>
  <c r="W31" i="31"/>
  <c r="X31" i="31" s="1"/>
  <c r="K31" i="31"/>
  <c r="L31" i="31" s="1"/>
  <c r="AF31" i="31"/>
  <c r="AG31" i="31" s="1"/>
  <c r="H32" i="31"/>
  <c r="I32" i="31" s="1"/>
  <c r="E32" i="31"/>
  <c r="F32" i="31" s="1"/>
  <c r="Q31" i="31"/>
  <c r="R31" i="31" s="1"/>
  <c r="Z31" i="31"/>
  <c r="AA31" i="31" s="1"/>
  <c r="AI31" i="31"/>
  <c r="AJ31" i="31" s="1"/>
  <c r="B32" i="31"/>
  <c r="C32" i="31" s="1"/>
  <c r="G31" i="31"/>
  <c r="A31" i="31"/>
  <c r="AF32" i="31" l="1"/>
  <c r="AG32" i="31" s="1"/>
  <c r="K32" i="31"/>
  <c r="L32" i="31" s="1"/>
  <c r="W32" i="31"/>
  <c r="X32" i="31" s="1"/>
  <c r="Z32" i="31"/>
  <c r="AA32" i="31" s="1"/>
  <c r="Q32" i="31"/>
  <c r="R32" i="31" s="1"/>
  <c r="AC32" i="31"/>
  <c r="AD32" i="31" s="1"/>
  <c r="B33" i="31"/>
  <c r="C33" i="31" s="1"/>
  <c r="E33" i="31"/>
  <c r="F33" i="31" s="1"/>
  <c r="T32" i="31"/>
  <c r="U32" i="31" s="1"/>
  <c r="AI32" i="31"/>
  <c r="AJ32" i="31" s="1"/>
  <c r="H33" i="31"/>
  <c r="I33" i="31" s="1"/>
  <c r="N33" i="31"/>
  <c r="O33" i="31" s="1"/>
  <c r="G32" i="31"/>
  <c r="A32" i="31"/>
  <c r="AC33" i="31" l="1"/>
  <c r="AD33" i="31" s="1"/>
  <c r="H34" i="31"/>
  <c r="I34" i="31" s="1"/>
  <c r="Q33" i="31"/>
  <c r="R33" i="31" s="1"/>
  <c r="Z33" i="31"/>
  <c r="AA33" i="31" s="1"/>
  <c r="T33" i="31"/>
  <c r="U33" i="31" s="1"/>
  <c r="W33" i="31"/>
  <c r="X33" i="31" s="1"/>
  <c r="AI33" i="31"/>
  <c r="AJ33" i="31" s="1"/>
  <c r="E34" i="31"/>
  <c r="F34" i="31" s="1"/>
  <c r="K33" i="31"/>
  <c r="L33" i="31" s="1"/>
  <c r="N34" i="31"/>
  <c r="O34" i="31" s="1"/>
  <c r="B34" i="31"/>
  <c r="C34" i="31" s="1"/>
  <c r="AF33" i="31"/>
  <c r="AG33" i="31" s="1"/>
  <c r="G33" i="31"/>
  <c r="A33" i="31"/>
  <c r="F35" i="31" l="1"/>
  <c r="W34" i="31"/>
  <c r="X34" i="31" s="1"/>
  <c r="T34" i="31"/>
  <c r="U34" i="31" s="1"/>
  <c r="AF34" i="31"/>
  <c r="Z34" i="31"/>
  <c r="O35" i="31"/>
  <c r="K34" i="31"/>
  <c r="Q34" i="31"/>
  <c r="AI34" i="31"/>
  <c r="AC34" i="31"/>
  <c r="AD34" i="31" s="1"/>
  <c r="G34" i="31"/>
  <c r="I35" i="31" s="1"/>
  <c r="A34" i="31"/>
  <c r="C35" i="31" s="1"/>
  <c r="AJ34" i="31" l="1"/>
  <c r="AJ35" i="31" s="1"/>
  <c r="R34" i="31"/>
  <c r="R35" i="31" s="1"/>
  <c r="L34" i="31"/>
  <c r="L35" i="31" s="1"/>
  <c r="AA34" i="31"/>
  <c r="AA35" i="31" s="1"/>
  <c r="AG34" i="31"/>
  <c r="AG35" i="31" s="1"/>
  <c r="U35" i="31"/>
  <c r="AD35" i="31"/>
  <c r="X35" i="31"/>
</calcChain>
</file>

<file path=xl/sharedStrings.xml><?xml version="1.0" encoding="utf-8"?>
<sst xmlns="http://schemas.openxmlformats.org/spreadsheetml/2006/main" count="68" uniqueCount="45">
  <si>
    <t>Année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</si>
  <si>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</si>
  <si>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</si>
  <si>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</si>
  <si>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</si>
  <si>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</si>
  <si>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</si>
  <si>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</si>
  <si>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</si>
  <si>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</si>
  <si>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</si>
  <si>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</si>
  <si>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</si>
  <si>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Horaire semaine type</t>
  </si>
  <si>
    <t>Jour</t>
  </si>
  <si>
    <t>Nb heure</t>
  </si>
  <si>
    <t>de</t>
  </si>
  <si>
    <t>à</t>
  </si>
  <si>
    <t>et de</t>
  </si>
  <si>
    <t>Total</t>
  </si>
  <si>
    <t>lun</t>
  </si>
  <si>
    <t>mar</t>
  </si>
  <si>
    <t>mer</t>
  </si>
  <si>
    <t>jeu</t>
  </si>
  <si>
    <t>vend</t>
  </si>
  <si>
    <t>sam</t>
  </si>
  <si>
    <t>dim</t>
  </si>
  <si>
    <t>Liste des jours fériés</t>
  </si>
  <si>
    <t>jour de l'an</t>
  </si>
  <si>
    <t>arrivée de l'évangile</t>
  </si>
  <si>
    <t>vendredi saint</t>
  </si>
  <si>
    <t>Pâques</t>
  </si>
  <si>
    <t>lundi de Pâques</t>
  </si>
  <si>
    <t>fête du travail</t>
  </si>
  <si>
    <t>fête de la victoire</t>
  </si>
  <si>
    <t>ascension</t>
  </si>
  <si>
    <t>Pentecôte</t>
  </si>
  <si>
    <t>lundi de Pentecôte</t>
  </si>
  <si>
    <t>fête de l'autonomie</t>
  </si>
  <si>
    <t>fête nationale</t>
  </si>
  <si>
    <t>assomption</t>
  </si>
  <si>
    <t>toussaint</t>
  </si>
  <si>
    <t>armistice</t>
  </si>
  <si>
    <t>jour de Noël</t>
  </si>
  <si>
    <t>Total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</si>
</sst>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5" formatCode="&quot; &quot;#,##0.00&quot;    &quot;;&quot;-&quot;#,##0.00&quot;    &quot;;&quot; -&quot;#&quot;    &quot;;&quot; &quot;@&quot; &quot;"/>
    <numFmt numFmtId="168" formatCode="mmmm&quot; &quot;yyyy"/>
    <numFmt numFmtId="169" formatCode="d"/>
    <numFmt numFmtId="170" formatCode="h:mm;@"/>
    <numFmt numFmtId="171" formatCode="dddd\ dd"/>
    <numFmt numFmtId="172" formatCode="dd\ mmm"/>
    <numFmt numFmtId="173" formatCode="ddd"/>
    <numFmt numFmtId="174" formatCode="dd"/>
    <numFmt numFmtId="175" formatCode="[h]:mm;@"/>
    <numFmt numFmtId="176" formatCode="dddd"/>
  </numFmts>
  <fonts count="12">
    <font>
      <sz val="11"/>
      <color theme="1"/>
      <name val="Calibri"/>
      <family val="2"/>
      <scheme val="minor"/>
    </font>
    <font>
      <sz val="11"/>
      <color rgb="FF000000"/>
      <name val="Arial1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sz val="8"/>
      <name val="Calibri"/>
      <family val="2"/>
      <scheme val="minor"/>
    </font>
    <font>
      <sz val="14"/>
      <color rgb="FF000000"/>
      <name val="Calibri"/>
      <family val="2"/>
      <scheme val="minor"/>
    </font>
    <font>
      <sz val="12"/>
      <color rgb="FF0A0101"/>
      <name val="Arial"/>
      <family val="2"/>
    </font>
    <font>
      <sz val="12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Border="0" applyProtection="0"/>
    <xf numFmtId="0" fontId="3" fillId="0" borderId="0"/>
  </cellStyleXfs>
  <cellXfs count="77">
    <xf numFmtId="0" fontId="0" fillId="0" borderId="0" xfId="0"/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9" fontId="5" fillId="0" borderId="0" xfId="0" applyNumberFormat="1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20" fontId="6" fillId="2" borderId="0" xfId="0" applyNumberFormat="1" applyFont="1" applyFill="1" applyBorder="1" applyAlignment="1">
      <alignment horizontal="center" vertical="center"/>
    </xf>
    <xf numFmtId="20" fontId="6" fillId="2" borderId="15" xfId="0" applyNumberFormat="1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169" fontId="5" fillId="0" borderId="3" xfId="0" applyNumberFormat="1" applyFont="1" applyFill="1" applyBorder="1" applyAlignment="1">
      <alignment horizontal="center" vertical="center"/>
    </xf>
    <xf numFmtId="171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0" fontId="6" fillId="0" borderId="0" xfId="0" applyNumberFormat="1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2" fontId="6" fillId="3" borderId="0" xfId="0" applyNumberFormat="1" applyFont="1" applyFill="1" applyBorder="1" applyAlignment="1">
      <alignment horizontal="center" vertical="center"/>
    </xf>
    <xf numFmtId="172" fontId="5" fillId="3" borderId="0" xfId="0" applyNumberFormat="1" applyFont="1" applyFill="1" applyBorder="1" applyAlignment="1">
      <alignment horizontal="center" vertical="center"/>
    </xf>
    <xf numFmtId="174" fontId="6" fillId="2" borderId="14" xfId="0" applyNumberFormat="1" applyFont="1" applyFill="1" applyBorder="1" applyAlignment="1">
      <alignment horizontal="right" vertical="center"/>
    </xf>
    <xf numFmtId="174" fontId="6" fillId="2" borderId="16" xfId="0" applyNumberFormat="1" applyFont="1" applyFill="1" applyBorder="1" applyAlignment="1">
      <alignment horizontal="right" vertical="center"/>
    </xf>
    <xf numFmtId="0" fontId="5" fillId="3" borderId="17" xfId="0" applyFont="1" applyFill="1" applyBorder="1" applyAlignment="1">
      <alignment horizontal="left" vertical="center"/>
    </xf>
    <xf numFmtId="0" fontId="5" fillId="3" borderId="18" xfId="0" applyFont="1" applyFill="1" applyBorder="1" applyAlignment="1">
      <alignment horizontal="left" vertical="center"/>
    </xf>
    <xf numFmtId="175" fontId="6" fillId="2" borderId="0" xfId="0" applyNumberFormat="1" applyFont="1" applyFill="1" applyBorder="1" applyAlignment="1">
      <alignment horizontal="center" vertical="center"/>
    </xf>
    <xf numFmtId="175" fontId="6" fillId="2" borderId="17" xfId="0" applyNumberFormat="1" applyFont="1" applyFill="1" applyBorder="1" applyAlignment="1">
      <alignment horizontal="center" vertical="center"/>
    </xf>
    <xf numFmtId="175" fontId="5" fillId="0" borderId="0" xfId="0" applyNumberFormat="1" applyFont="1" applyFill="1" applyBorder="1" applyAlignment="1">
      <alignment horizontal="center" vertical="center"/>
    </xf>
    <xf numFmtId="175" fontId="5" fillId="0" borderId="4" xfId="0" applyNumberFormat="1" applyFont="1" applyFill="1" applyBorder="1" applyAlignment="1">
      <alignment horizontal="center" vertical="center"/>
    </xf>
    <xf numFmtId="170" fontId="5" fillId="0" borderId="4" xfId="0" applyNumberFormat="1" applyFont="1" applyFill="1" applyBorder="1" applyAlignment="1">
      <alignment horizontal="center" vertical="center"/>
    </xf>
    <xf numFmtId="170" fontId="5" fillId="0" borderId="5" xfId="0" applyNumberFormat="1" applyFont="1" applyFill="1" applyBorder="1" applyAlignment="1">
      <alignment horizontal="center" vertical="center"/>
    </xf>
    <xf numFmtId="169" fontId="5" fillId="0" borderId="7" xfId="0" applyNumberFormat="1" applyFont="1" applyFill="1" applyBorder="1" applyAlignment="1">
      <alignment horizontal="center" vertical="center"/>
    </xf>
    <xf numFmtId="168" fontId="5" fillId="0" borderId="2" xfId="0" applyNumberFormat="1" applyFont="1" applyFill="1" applyBorder="1" applyAlignment="1">
      <alignment horizontal="center" vertical="center"/>
    </xf>
    <xf numFmtId="170" fontId="5" fillId="0" borderId="1" xfId="0" applyNumberFormat="1" applyFont="1" applyFill="1" applyBorder="1" applyAlignment="1">
      <alignment horizontal="center" vertical="center"/>
    </xf>
    <xf numFmtId="0" fontId="11" fillId="0" borderId="0" xfId="0" applyFont="1"/>
    <xf numFmtId="175" fontId="5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8" fontId="5" fillId="0" borderId="8" xfId="0" applyNumberFormat="1" applyFont="1" applyFill="1" applyBorder="1" applyAlignment="1">
      <alignment horizontal="center" vertical="center"/>
    </xf>
    <xf numFmtId="175" fontId="5" fillId="0" borderId="8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Alignment="1">
      <alignment horizontal="right"/>
    </xf>
    <xf numFmtId="176" fontId="5" fillId="0" borderId="6" xfId="0" applyNumberFormat="1" applyFont="1" applyFill="1" applyBorder="1" applyAlignment="1">
      <alignment horizontal="right" vertical="center"/>
    </xf>
    <xf numFmtId="176" fontId="6" fillId="3" borderId="0" xfId="0" applyNumberFormat="1" applyFont="1" applyFill="1" applyBorder="1" applyAlignment="1">
      <alignment horizontal="center" vertical="center"/>
    </xf>
    <xf numFmtId="176" fontId="5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5" fillId="3" borderId="15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173" fontId="5" fillId="0" borderId="8" xfId="0" applyNumberFormat="1" applyFont="1" applyFill="1" applyBorder="1" applyAlignment="1">
      <alignment horizontal="center" vertical="center"/>
    </xf>
    <xf numFmtId="168" fontId="5" fillId="0" borderId="10" xfId="0" applyNumberFormat="1" applyFont="1" applyFill="1" applyBorder="1" applyAlignment="1">
      <alignment horizontal="center" vertical="center"/>
    </xf>
    <xf numFmtId="175" fontId="5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73" fontId="5" fillId="0" borderId="9" xfId="0" applyNumberFormat="1" applyFont="1" applyFill="1" applyBorder="1" applyAlignment="1">
      <alignment horizontal="center" vertical="center"/>
    </xf>
    <xf numFmtId="175" fontId="5" fillId="0" borderId="10" xfId="0" applyNumberFormat="1" applyFont="1" applyFill="1" applyBorder="1" applyAlignment="1">
      <alignment horizontal="center" vertical="center"/>
    </xf>
    <xf numFmtId="168" fontId="5" fillId="0" borderId="8" xfId="0" applyNumberFormat="1" applyFont="1" applyFill="1" applyBorder="1" applyAlignment="1">
      <alignment horizontal="center" vertical="center"/>
    </xf>
    <xf numFmtId="168" fontId="5" fillId="0" borderId="9" xfId="0" applyNumberFormat="1" applyFont="1" applyFill="1" applyBorder="1" applyAlignment="1">
      <alignment horizontal="center" vertical="center"/>
    </xf>
    <xf numFmtId="175" fontId="5" fillId="0" borderId="8" xfId="0" applyNumberFormat="1" applyFont="1" applyFill="1" applyBorder="1" applyAlignment="1">
      <alignment horizontal="center" vertical="center"/>
    </xf>
    <xf numFmtId="175" fontId="5" fillId="0" borderId="9" xfId="0" applyNumberFormat="1" applyFont="1" applyFill="1" applyBorder="1" applyAlignment="1">
      <alignment horizontal="center" vertical="center"/>
    </xf>
    <xf numFmtId="173" fontId="7" fillId="0" borderId="8" xfId="0" applyNumberFormat="1" applyFont="1" applyFill="1" applyBorder="1" applyAlignment="1">
      <alignment horizontal="center" vertical="center"/>
    </xf>
    <xf numFmtId="168" fontId="7" fillId="0" borderId="9" xfId="0" applyNumberFormat="1" applyFont="1" applyFill="1" applyBorder="1" applyAlignment="1">
      <alignment horizontal="center" vertical="center"/>
    </xf>
    <xf numFmtId="168" fontId="7" fillId="0" borderId="10" xfId="0" applyNumberFormat="1" applyFont="1" applyFill="1" applyBorder="1" applyAlignment="1">
      <alignment horizontal="center" vertical="center"/>
    </xf>
    <xf numFmtId="168" fontId="7" fillId="0" borderId="8" xfId="0" applyNumberFormat="1" applyFont="1" applyFill="1" applyBorder="1" applyAlignment="1">
      <alignment horizontal="center" vertical="center"/>
    </xf>
    <xf numFmtId="173" fontId="7" fillId="0" borderId="9" xfId="0" applyNumberFormat="1" applyFont="1" applyFill="1" applyBorder="1" applyAlignment="1">
      <alignment horizontal="center" vertical="center"/>
    </xf>
  </cellXfs>
  <cellStyles count="3">
    <cellStyle name="AR couleur bleu" xfId="2" xr:uid="{364F3F74-9B08-46C4-8BD3-D6EB4BEEE41D}"/>
    <cellStyle name="Excel_BuiltIn_Comma" xfId="1" xr:uid="{8706635F-D8C5-4CAA-9E48-6554B564BA91}"/>
    <cellStyle name="Normal" xfId="0" builtinId="0"/>
  </cellStyles>
  <dxfs count="24"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endrier%20d&#8217;horaire%20de%20travail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d’horaire de travail"/>
      <sheetName val="Travaux et équipes"/>
    </sheetNames>
    <sheetDataSet>
      <sheetData sheetId="0">
        <row r="1">
          <cell r="AH1">
            <v>2021</v>
          </cell>
        </row>
      </sheetData>
      <sheetData sheetId="1">
        <row r="5">
          <cell r="D5" t="str">
            <v>Poste 1</v>
          </cell>
          <cell r="E5" t="str">
            <v>Poste 2</v>
          </cell>
          <cell r="F5" t="str">
            <v>Poste 3</v>
          </cell>
        </row>
        <row r="8">
          <cell r="D8" t="str">
            <v>D</v>
          </cell>
          <cell r="E8" t="str">
            <v>D</v>
          </cell>
        </row>
        <row r="12">
          <cell r="D12" t="str">
            <v>N</v>
          </cell>
          <cell r="E12" t="str">
            <v>N</v>
          </cell>
        </row>
        <row r="16">
          <cell r="F16" t="str">
            <v>M</v>
          </cell>
        </row>
        <row r="21">
          <cell r="D21">
            <v>44201</v>
          </cell>
          <cell r="E21">
            <v>44211</v>
          </cell>
          <cell r="F21">
            <v>44215</v>
          </cell>
        </row>
        <row r="22">
          <cell r="D22" t="str">
            <v>DDDDxxNNNNxxDDDxNNNxxxDDxNNxxx</v>
          </cell>
          <cell r="E22" t="str">
            <v>NNNNxxxxxDxxNNNxxDDxxxNNxDDxxx</v>
          </cell>
          <cell r="F22" t="str">
            <v>MMxxxxMMxxxxMMMxxxMxxxxxxMMxxx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8744E-7CFF-431E-80C2-1F26483D9CEE}">
  <sheetPr>
    <pageSetUpPr fitToPage="1"/>
  </sheetPr>
  <dimension ref="A1:AS46"/>
  <sheetViews>
    <sheetView showGridLines="0" tabSelected="1" topLeftCell="A4" zoomScale="80" zoomScaleNormal="80" workbookViewId="0">
      <selection activeCell="A38" sqref="A38:XFD38"/>
    </sheetView>
  </sheetViews>
  <sheetFormatPr baseColWidth="10" defaultColWidth="16" defaultRowHeight="18" customHeight="1"/>
  <cols>
    <col min="1" max="1" width="10.7109375" style="39" customWidth="1"/>
    <col min="2" max="2" width="3.7109375" style="1" bestFit="1" customWidth="1"/>
    <col min="3" max="3" width="10" style="1" customWidth="1"/>
    <col min="4" max="4" width="10.7109375" style="39" bestFit="1" customWidth="1"/>
    <col min="5" max="5" width="3.7109375" style="1" bestFit="1" customWidth="1"/>
    <col min="6" max="6" width="10" style="1" bestFit="1" customWidth="1"/>
    <col min="7" max="7" width="10.7109375" style="39" bestFit="1" customWidth="1"/>
    <col min="8" max="8" width="3.7109375" style="1" bestFit="1" customWidth="1"/>
    <col min="9" max="9" width="10" style="1" bestFit="1" customWidth="1"/>
    <col min="10" max="10" width="10.7109375" style="39" bestFit="1" customWidth="1"/>
    <col min="11" max="11" width="3.7109375" style="3" bestFit="1" customWidth="1"/>
    <col min="12" max="12" width="10" style="1" bestFit="1" customWidth="1"/>
    <col min="13" max="13" width="10.7109375" style="39" bestFit="1" customWidth="1"/>
    <col min="14" max="14" width="3.7109375" style="3" bestFit="1" customWidth="1"/>
    <col min="15" max="15" width="10" style="1" bestFit="1" customWidth="1"/>
    <col min="16" max="16" width="10.7109375" style="39" bestFit="1" customWidth="1"/>
    <col min="17" max="17" width="3.7109375" style="3" bestFit="1" customWidth="1"/>
    <col min="18" max="18" width="10" style="1" bestFit="1" customWidth="1"/>
    <col min="19" max="19" width="10.7109375" style="39" bestFit="1" customWidth="1"/>
    <col min="20" max="20" width="3.7109375" style="3" bestFit="1" customWidth="1"/>
    <col min="21" max="21" width="10" style="1" bestFit="1" customWidth="1"/>
    <col min="22" max="22" width="10.7109375" style="39" bestFit="1" customWidth="1"/>
    <col min="23" max="23" width="3.7109375" style="3" bestFit="1" customWidth="1"/>
    <col min="24" max="24" width="10" style="1" bestFit="1" customWidth="1"/>
    <col min="25" max="25" width="10.7109375" style="39" bestFit="1" customWidth="1"/>
    <col min="26" max="26" width="3.7109375" style="3" bestFit="1" customWidth="1"/>
    <col min="27" max="27" width="10" style="1" bestFit="1" customWidth="1"/>
    <col min="28" max="28" width="10.7109375" style="39" bestFit="1" customWidth="1"/>
    <col min="29" max="29" width="3.7109375" style="3" bestFit="1" customWidth="1"/>
    <col min="30" max="30" width="10" style="1" bestFit="1" customWidth="1"/>
    <col min="31" max="31" width="10.7109375" style="39" bestFit="1" customWidth="1"/>
    <col min="32" max="32" width="3.7109375" style="3" bestFit="1" customWidth="1"/>
    <col min="33" max="33" width="10" style="1" bestFit="1" customWidth="1"/>
    <col min="34" max="34" width="10.7109375" style="39" bestFit="1" customWidth="1"/>
    <col min="35" max="35" width="3.7109375" style="3" bestFit="1" customWidth="1"/>
    <col min="36" max="36" width="10" style="1" bestFit="1" customWidth="1"/>
    <col min="37" max="37" width="6.140625" style="1" customWidth="1"/>
    <col min="38" max="38" width="5.85546875" style="1" bestFit="1" customWidth="1"/>
    <col min="39" max="39" width="10.85546875" style="1" bestFit="1" customWidth="1"/>
    <col min="40" max="40" width="9.28515625" style="1" bestFit="1" customWidth="1"/>
    <col min="41" max="43" width="6.7109375" style="1" bestFit="1" customWidth="1"/>
    <col min="44" max="44" width="10.140625" style="1" customWidth="1"/>
    <col min="45" max="16384" width="16" style="1"/>
  </cols>
  <sheetData>
    <row r="1" spans="1:45" ht="18" customHeight="1" thickBot="1">
      <c r="A1" s="65" t="s">
        <v>0</v>
      </c>
      <c r="B1" s="65"/>
      <c r="C1" s="36">
        <v>2021</v>
      </c>
      <c r="E1" s="36"/>
      <c r="F1" s="36"/>
      <c r="H1" s="36"/>
      <c r="I1" s="36"/>
      <c r="L1" s="36"/>
      <c r="O1" s="36"/>
      <c r="R1" s="36"/>
      <c r="U1" s="36"/>
      <c r="X1" s="36"/>
      <c r="AA1" s="36"/>
      <c r="AD1" s="36"/>
      <c r="AG1" s="36"/>
      <c r="AJ1" s="36"/>
      <c r="AK1" s="36"/>
      <c r="AL1" s="36"/>
      <c r="AM1" s="36"/>
      <c r="AN1" s="36"/>
      <c r="AO1" s="36"/>
      <c r="AP1" s="36"/>
      <c r="AQ1" s="36"/>
      <c r="AR1" s="36"/>
      <c r="AS1" s="36"/>
    </row>
    <row r="2" spans="1:45" s="2" customFormat="1" ht="18" customHeight="1">
      <c r="A2" s="75" t="s">
        <v>1</v>
      </c>
      <c r="B2" s="73"/>
      <c r="C2" s="74"/>
      <c r="D2" s="73" t="s">
        <v>2</v>
      </c>
      <c r="E2" s="73"/>
      <c r="F2" s="73"/>
      <c r="G2" s="72" t="s">
        <v>3</v>
      </c>
      <c r="H2" s="73"/>
      <c r="I2" s="74"/>
      <c r="J2" s="76" t="s">
        <v>4</v>
      </c>
      <c r="K2" s="73"/>
      <c r="L2" s="73"/>
      <c r="M2" s="72" t="s">
        <v>5</v>
      </c>
      <c r="N2" s="73"/>
      <c r="O2" s="74"/>
      <c r="P2" s="76" t="s">
        <v>6</v>
      </c>
      <c r="Q2" s="73"/>
      <c r="R2" s="73"/>
      <c r="S2" s="72" t="s">
        <v>7</v>
      </c>
      <c r="T2" s="73"/>
      <c r="U2" s="74"/>
      <c r="V2" s="76" t="s">
        <v>8</v>
      </c>
      <c r="W2" s="73"/>
      <c r="X2" s="73"/>
      <c r="Y2" s="72" t="s">
        <v>9</v>
      </c>
      <c r="Z2" s="73"/>
      <c r="AA2" s="74"/>
      <c r="AB2" s="76" t="s">
        <v>10</v>
      </c>
      <c r="AC2" s="73"/>
      <c r="AD2" s="73"/>
      <c r="AE2" s="72" t="s">
        <v>11</v>
      </c>
      <c r="AF2" s="73"/>
      <c r="AG2" s="74"/>
      <c r="AH2" s="72" t="s">
        <v>12</v>
      </c>
      <c r="AI2" s="73"/>
      <c r="AJ2" s="74"/>
      <c r="AL2" s="50" t="s">
        <v>13</v>
      </c>
      <c r="AM2" s="51"/>
      <c r="AN2" s="51"/>
      <c r="AO2" s="51"/>
      <c r="AP2" s="51"/>
      <c r="AQ2" s="51"/>
      <c r="AR2" s="52"/>
    </row>
    <row r="3" spans="1:45" ht="18" customHeight="1">
      <c r="A3" s="68" t="s">
        <v>14</v>
      </c>
      <c r="B3" s="63"/>
      <c r="C3" s="32" t="s">
        <v>15</v>
      </c>
      <c r="D3" s="69" t="s">
        <v>14</v>
      </c>
      <c r="E3" s="63"/>
      <c r="F3" s="37" t="s">
        <v>15</v>
      </c>
      <c r="G3" s="62" t="s">
        <v>14</v>
      </c>
      <c r="H3" s="63"/>
      <c r="I3" s="32" t="s">
        <v>15</v>
      </c>
      <c r="J3" s="66" t="s">
        <v>14</v>
      </c>
      <c r="K3" s="63"/>
      <c r="L3" s="37" t="s">
        <v>15</v>
      </c>
      <c r="M3" s="62" t="s">
        <v>14</v>
      </c>
      <c r="N3" s="63"/>
      <c r="O3" s="32" t="s">
        <v>15</v>
      </c>
      <c r="P3" s="66" t="s">
        <v>14</v>
      </c>
      <c r="Q3" s="63"/>
      <c r="R3" s="37" t="s">
        <v>15</v>
      </c>
      <c r="S3" s="62" t="s">
        <v>14</v>
      </c>
      <c r="T3" s="63"/>
      <c r="U3" s="32" t="s">
        <v>15</v>
      </c>
      <c r="V3" s="66" t="s">
        <v>14</v>
      </c>
      <c r="W3" s="63"/>
      <c r="X3" s="37" t="s">
        <v>15</v>
      </c>
      <c r="Y3" s="62" t="s">
        <v>14</v>
      </c>
      <c r="Z3" s="63"/>
      <c r="AA3" s="32" t="s">
        <v>15</v>
      </c>
      <c r="AB3" s="66" t="s">
        <v>14</v>
      </c>
      <c r="AC3" s="63"/>
      <c r="AD3" s="37" t="s">
        <v>15</v>
      </c>
      <c r="AE3" s="62" t="s">
        <v>14</v>
      </c>
      <c r="AF3" s="63"/>
      <c r="AG3" s="32" t="s">
        <v>15</v>
      </c>
      <c r="AH3" s="62" t="s">
        <v>14</v>
      </c>
      <c r="AI3" s="63"/>
      <c r="AJ3" s="32" t="s">
        <v>15</v>
      </c>
      <c r="AK3" s="36"/>
      <c r="AL3" s="53"/>
      <c r="AM3" s="54"/>
      <c r="AN3" s="54"/>
      <c r="AO3" s="54"/>
      <c r="AP3" s="54"/>
      <c r="AQ3" s="54"/>
      <c r="AR3" s="55"/>
      <c r="AS3" s="36"/>
    </row>
    <row r="4" spans="1:45" ht="18" customHeight="1">
      <c r="A4" s="40">
        <f>DATE($C$1,MONTH(1&amp;A2),1)</f>
        <v>44197</v>
      </c>
      <c r="B4" s="13">
        <f>DATE($C$1,MONTH(1&amp;A2),1)</f>
        <v>44197</v>
      </c>
      <c r="C4" s="28">
        <f>IFERROR(IF(OR(WEEKDAY(B4,2)=1,WEEKDAY(B4,2)=2,WEEKDAY(B4,2)=3,WEEKDAY(B4,2)=4),$AQ$5,IF(WEEKDAY(B4,2)=5,$AQ$9,IF(OR(WEEKDAY(B4,2)=6,WEEKDAY(B4,2)=7),"",IF((AN16:AN31)=B4,0,"")))),"")</f>
        <v>0.29166666666666674</v>
      </c>
      <c r="D4" s="39">
        <f>DATE($C$1,MONTH(1&amp;D2),1)</f>
        <v>44228</v>
      </c>
      <c r="E4" s="13">
        <f>DATE($C$1,MONTH(1&amp;D2),1)</f>
        <v>44228</v>
      </c>
      <c r="F4" s="33">
        <f t="shared" ref="F4:F34" si="0">IFERROR(IF(OR(WEEKDAY(E4,2)=1,WEEKDAY(E4,2)=2,WEEKDAY(E4,2)=3,WEEKDAY(E4,2)=4),$AQ$5,IF(WEEKDAY(E4,2)=5,$AQ$9,IF(OR(WEEKDAY(E4,2)=6,WEEKDAY(E4,2)=7),"",))),"")</f>
        <v>0.33333333333333337</v>
      </c>
      <c r="G4" s="40">
        <f>DATE($C$1,MONTH(1&amp;G2),1)</f>
        <v>44256</v>
      </c>
      <c r="H4" s="13">
        <f>DATE($C$1,MONTH(1&amp;G2),1)</f>
        <v>44256</v>
      </c>
      <c r="I4" s="29">
        <f>IFERROR(IF(OR(WEEKDAY(H4,2)=1,WEEKDAY(H4,2)=2,WEEKDAY(H4,2)=3,WEEKDAY(H4,2)=4),$AQ$5,IF(WEEKDAY(H4,2)=5,$AQ$9,IF(OR(WEEKDAY(H4,2)=6,WEEKDAY(H4,2)=7),"",))),"")</f>
        <v>0.33333333333333337</v>
      </c>
      <c r="J4" s="39">
        <f>DATE($C$1,MONTH(1&amp;J2),1)</f>
        <v>44287</v>
      </c>
      <c r="K4" s="13">
        <f>DATE($C$1,MONTH(1&amp;J2),1)</f>
        <v>44287</v>
      </c>
      <c r="L4" s="33">
        <f t="shared" ref="L4:L34" si="1">IFERROR(IF(OR(WEEKDAY(K4,2)=1,WEEKDAY(K4,2)=2,WEEKDAY(K4,2)=3,WEEKDAY(K4,2)=4),$AQ$5,IF(WEEKDAY(K4,2)=5,$AQ$9,IF(OR(WEEKDAY(K4,2)=6,WEEKDAY(K4,2)=7),"",))),"")</f>
        <v>0.33333333333333337</v>
      </c>
      <c r="M4" s="40">
        <f>DATE($C$1,MONTH(1&amp;M2),1)</f>
        <v>44317</v>
      </c>
      <c r="N4" s="13">
        <f>DATE($C$1,MONTH(1&amp;M2),1)</f>
        <v>44317</v>
      </c>
      <c r="O4" s="29" t="str">
        <f t="shared" ref="O4:O34" si="2">IFERROR(IF(OR(WEEKDAY(N4,2)=1,WEEKDAY(N4,2)=2,WEEKDAY(N4,2)=3,WEEKDAY(N4,2)=4),$AQ$5,IF(WEEKDAY(N4,2)=5,$AQ$9,IF(OR(WEEKDAY(N4,2)=6,WEEKDAY(N4,2)=7),"",))),"")</f>
        <v/>
      </c>
      <c r="P4" s="39">
        <f>DATE($C$1,MONTH(1&amp;P2),1)</f>
        <v>44348</v>
      </c>
      <c r="Q4" s="13">
        <f>DATE($C$1,MONTH(1&amp;P2),1)</f>
        <v>44348</v>
      </c>
      <c r="R4" s="33">
        <f t="shared" ref="R4:R34" si="3">IFERROR(IF(OR(WEEKDAY(Q4,2)=1,WEEKDAY(Q4,2)=2,WEEKDAY(Q4,2)=3,WEEKDAY(Q4,2)=4),$AQ$5,IF(WEEKDAY(Q4,2)=5,$AQ$9,IF(OR(WEEKDAY(Q4,2)=6,WEEKDAY(Q4,2)=7),"",))),"")</f>
        <v>0.33333333333333337</v>
      </c>
      <c r="S4" s="40">
        <f>DATE($C$1,MONTH(1&amp;S2),1)</f>
        <v>44378</v>
      </c>
      <c r="T4" s="13">
        <f>DATE($C$1,MONTH(1&amp;S2),1)</f>
        <v>44378</v>
      </c>
      <c r="U4" s="29">
        <f t="shared" ref="U4:U34" si="4">IFERROR(IF(OR(WEEKDAY(T4,2)=1,WEEKDAY(T4,2)=2,WEEKDAY(T4,2)=3,WEEKDAY(T4,2)=4),$AQ$5,IF(WEEKDAY(T4,2)=5,$AQ$9,IF(OR(WEEKDAY(T4,2)=6,WEEKDAY(T4,2)=7),"",))),"")</f>
        <v>0.33333333333333337</v>
      </c>
      <c r="V4" s="39">
        <f>DATE($C$1,MONTH(1&amp;V2),1)</f>
        <v>44409</v>
      </c>
      <c r="W4" s="13">
        <f>DATE($C$1,MONTH(1&amp;V2),1)</f>
        <v>44409</v>
      </c>
      <c r="X4" s="33" t="str">
        <f t="shared" ref="X4:X34" si="5">IFERROR(IF(OR(WEEKDAY(W4,2)=1,WEEKDAY(W4,2)=2,WEEKDAY(W4,2)=3,WEEKDAY(W4,2)=4),$AQ$5,IF(WEEKDAY(W4,2)=5,$AQ$9,IF(OR(WEEKDAY(W4,2)=6,WEEKDAY(W4,2)=7),"",))),"")</f>
        <v/>
      </c>
      <c r="Y4" s="40">
        <f>DATE($C$1,MONTH(1&amp;Y2),1)</f>
        <v>44440</v>
      </c>
      <c r="Z4" s="13">
        <f>DATE($C$1,MONTH(1&amp;Y2),1)</f>
        <v>44440</v>
      </c>
      <c r="AA4" s="29">
        <f t="shared" ref="AA4:AA34" si="6">IFERROR(IF(OR(WEEKDAY(Z4,2)=1,WEEKDAY(Z4,2)=2,WEEKDAY(Z4,2)=3,WEEKDAY(Z4,2)=4),$AQ$5,IF(WEEKDAY(Z4,2)=5,$AQ$9,IF(OR(WEEKDAY(Z4,2)=6,WEEKDAY(Z4,2)=7),"",))),"")</f>
        <v>0.33333333333333337</v>
      </c>
      <c r="AB4" s="39">
        <f>DATE($C$1,MONTH(1&amp;AB2),1)</f>
        <v>44470</v>
      </c>
      <c r="AC4" s="13">
        <f>DATE($C$1,MONTH(1&amp;AB2),1)</f>
        <v>44470</v>
      </c>
      <c r="AD4" s="33">
        <f t="shared" ref="AD4:AD34" si="7">IFERROR(IF(OR(WEEKDAY(AC4,2)=1,WEEKDAY(AC4,2)=2,WEEKDAY(AC4,2)=3,WEEKDAY(AC4,2)=4),$AQ$5,IF(WEEKDAY(AC4,2)=5,$AQ$9,IF(OR(WEEKDAY(AC4,2)=6,WEEKDAY(AC4,2)=7),"",))),"")</f>
        <v>0.29166666666666674</v>
      </c>
      <c r="AE4" s="40">
        <f>DATE($C$1,MONTH(1&amp;AE2),1)</f>
        <v>44501</v>
      </c>
      <c r="AF4" s="13">
        <f>DATE($C$1,MONTH(1&amp;AE2),1)</f>
        <v>44501</v>
      </c>
      <c r="AG4" s="29">
        <f t="shared" ref="AG4:AG34" si="8">IFERROR(IF(OR(WEEKDAY(AF4,2)=1,WEEKDAY(AF4,2)=2,WEEKDAY(AF4,2)=3,WEEKDAY(AF4,2)=4),$AQ$5,IF(WEEKDAY(AF4,2)=5,$AQ$9,IF(OR(WEEKDAY(AF4,2)=6,WEEKDAY(AF4,2)=7),"",))),"")</f>
        <v>0.33333333333333337</v>
      </c>
      <c r="AH4" s="40">
        <f>DATE($C$1,MONTH(1&amp;AH2),1)</f>
        <v>44531</v>
      </c>
      <c r="AI4" s="13">
        <f>DATE($C$1,MONTH(1&amp;AH2),1)</f>
        <v>44531</v>
      </c>
      <c r="AJ4" s="29">
        <f t="shared" ref="AJ4:AJ34" si="9">IFERROR(IF(OR(WEEKDAY(AI4,2)=1,WEEKDAY(AI4,2)=2,WEEKDAY(AI4,2)=3,WEEKDAY(AI4,2)=4),$AQ$5,IF(WEEKDAY(AI4,2)=5,$AQ$9,IF(OR(WEEKDAY(AI4,2)=6,WEEKDAY(AI4,2)=7),"",))),"")</f>
        <v>0.33333333333333337</v>
      </c>
      <c r="AK4" s="14"/>
      <c r="AL4" s="4"/>
      <c r="AM4" s="5" t="s">
        <v>16</v>
      </c>
      <c r="AN4" s="5" t="s">
        <v>17</v>
      </c>
      <c r="AO4" s="5" t="s">
        <v>18</v>
      </c>
      <c r="AP4" s="5" t="s">
        <v>17</v>
      </c>
      <c r="AQ4" s="5" t="s">
        <v>19</v>
      </c>
      <c r="AR4" s="6"/>
      <c r="AS4" s="15"/>
    </row>
    <row r="5" spans="1:45" ht="18" customHeight="1">
      <c r="A5" s="40">
        <f>IF(A4="","",IF(MONTH(A4+1)&lt;&gt;MONTH($A$4),"",A4+1))</f>
        <v>44198</v>
      </c>
      <c r="B5" s="13">
        <f>IF(B4="","",IF(MONTH(B4+1)&lt;&gt;MONTH($A$4),"",B4+1))</f>
        <v>44198</v>
      </c>
      <c r="C5" s="28" t="str">
        <f t="shared" ref="C5:C10" si="10">IFERROR(IF(OR(WEEKDAY(B5,2)=1,WEEKDAY(B5,2)=2,WEEKDAY(B5,2)=3,WEEKDAY(B5,2)=4),$AQ$5,IF(WEEKDAY(B5,2)=5,$AQ$9,IF(OR(WEEKDAY(B5,2)=6,WEEKDAY(B5,2)=7),"",IF((AN17:AN32)=B5,0,"")))),"")</f>
        <v/>
      </c>
      <c r="D5" s="39">
        <f>IF(D4="","",IF(MONTH(D4+1)&lt;&gt;MONTH($D$4),"",D4+1))</f>
        <v>44229</v>
      </c>
      <c r="E5" s="13">
        <f>IF(E4="","",IF(MONTH(E4+1)&lt;&gt;MONTH($D$4),"",E4+1))</f>
        <v>44229</v>
      </c>
      <c r="F5" s="33">
        <f t="shared" si="0"/>
        <v>0.33333333333333337</v>
      </c>
      <c r="G5" s="40">
        <f>IF(G4="","",IF(MONTH(G4+1)&lt;&gt;MONTH($G$4),"",G4+1))</f>
        <v>44257</v>
      </c>
      <c r="H5" s="13">
        <f>IF(H4="","",IF(MONTH(H4+1)&lt;&gt;MONTH($G$4),"",H4+1))</f>
        <v>44257</v>
      </c>
      <c r="I5" s="29">
        <f t="shared" ref="I5:I34" si="11">IFERROR(IF(OR(WEEKDAY(H5,2)=1,WEEKDAY(H5,2)=2,WEEKDAY(H5,2)=3,WEEKDAY(H5,2)=4),$AQ$5,IF(WEEKDAY(H5,2)=5,$AQ$9,IF(OR(WEEKDAY(H5,2)=6,WEEKDAY(H5,2)=7),"",))),"")</f>
        <v>0.33333333333333337</v>
      </c>
      <c r="J5" s="39">
        <f>IF(J4="","",IF(MONTH(J4+1)&lt;&gt;MONTH($J$4),"",J4+1))</f>
        <v>44288</v>
      </c>
      <c r="K5" s="13">
        <f>IF(K4="","",IF(MONTH(K4+1)&lt;&gt;MONTH($J$4),"",K4+1))</f>
        <v>44288</v>
      </c>
      <c r="L5" s="33">
        <f t="shared" si="1"/>
        <v>0.29166666666666674</v>
      </c>
      <c r="M5" s="40">
        <f>IF(M4="","",IF(MONTH(M4+1)&lt;&gt;MONTH($M$4),"",M4+1))</f>
        <v>44318</v>
      </c>
      <c r="N5" s="13">
        <f>IF(N4="","",IF(MONTH(N4+1)&lt;&gt;MONTH($M$4),"",N4+1))</f>
        <v>44318</v>
      </c>
      <c r="O5" s="29" t="str">
        <f t="shared" si="2"/>
        <v/>
      </c>
      <c r="P5" s="39">
        <f>IF(P4="","",IF(MONTH(P4+1)&lt;&gt;MONTH($P$4),"",P4+1))</f>
        <v>44349</v>
      </c>
      <c r="Q5" s="13">
        <f>IF(Q4="","",IF(MONTH(Q4+1)&lt;&gt;MONTH($P$4),"",Q4+1))</f>
        <v>44349</v>
      </c>
      <c r="R5" s="33">
        <f t="shared" si="3"/>
        <v>0.33333333333333337</v>
      </c>
      <c r="S5" s="40">
        <f>IF(S4="","",IF(MONTH(S4+1)&lt;&gt;MONTH($S$4),"",S4+1))</f>
        <v>44379</v>
      </c>
      <c r="T5" s="13">
        <f>IF(T4="","",IF(MONTH(T4+1)&lt;&gt;MONTH($S$4),"",T4+1))</f>
        <v>44379</v>
      </c>
      <c r="U5" s="29">
        <f t="shared" si="4"/>
        <v>0.29166666666666674</v>
      </c>
      <c r="V5" s="39">
        <f>IF(V4="","",IF(MONTH(V4+1)&lt;&gt;MONTH($V$4),"",V4+1))</f>
        <v>44410</v>
      </c>
      <c r="W5" s="13">
        <f>IF(W4="","",IF(MONTH(W4+1)&lt;&gt;MONTH($V$4),"",W4+1))</f>
        <v>44410</v>
      </c>
      <c r="X5" s="33">
        <f t="shared" si="5"/>
        <v>0.33333333333333337</v>
      </c>
      <c r="Y5" s="40">
        <f>IF(Y4="","",IF(MONTH(Y4+1)&lt;&gt;MONTH($Y$4),"",Y4+1))</f>
        <v>44441</v>
      </c>
      <c r="Z5" s="13">
        <f>IF(Z4="","",IF(MONTH(Z4+1)&lt;&gt;MONTH($Y$4),"",Z4+1))</f>
        <v>44441</v>
      </c>
      <c r="AA5" s="29">
        <f t="shared" si="6"/>
        <v>0.33333333333333337</v>
      </c>
      <c r="AB5" s="39">
        <f>IF(AB4="","",IF(MONTH(AB4+1)&lt;&gt;MONTH($AB$4),"",AB4+1))</f>
        <v>44471</v>
      </c>
      <c r="AC5" s="13">
        <f>IF(AC4="","",IF(MONTH(AC4+1)&lt;&gt;MONTH($AB$4),"",AC4+1))</f>
        <v>44471</v>
      </c>
      <c r="AD5" s="33" t="str">
        <f t="shared" si="7"/>
        <v/>
      </c>
      <c r="AE5" s="40">
        <f>IF(AE4="","",IF(MONTH(AE4+1)&lt;&gt;MONTH($AE$4),"",AE4+1))</f>
        <v>44502</v>
      </c>
      <c r="AF5" s="13">
        <f>IF(AF4="","",IF(MONTH(AF4+1)&lt;&gt;MONTH($AE$4),"",AF4+1))</f>
        <v>44502</v>
      </c>
      <c r="AG5" s="29">
        <f t="shared" si="8"/>
        <v>0.33333333333333337</v>
      </c>
      <c r="AH5" s="40">
        <f>IF(AH4="","",IF(MONTH(AH4+1)&lt;&gt;MONTH($AH$4),"",AH4+1))</f>
        <v>44532</v>
      </c>
      <c r="AI5" s="13">
        <f>IF(AI4="","",IF(MONTH(AI4+1)&lt;&gt;MONTH($AH$4),"",AI4+1))</f>
        <v>44532</v>
      </c>
      <c r="AJ5" s="29">
        <f t="shared" si="9"/>
        <v>0.33333333333333337</v>
      </c>
      <c r="AK5" s="14"/>
      <c r="AL5" s="21" t="s">
        <v>20</v>
      </c>
      <c r="AM5" s="7">
        <v>0.3125</v>
      </c>
      <c r="AN5" s="7">
        <v>0.5</v>
      </c>
      <c r="AO5" s="7">
        <v>0.54166666666666663</v>
      </c>
      <c r="AP5" s="7">
        <v>0.6875</v>
      </c>
      <c r="AQ5" s="25">
        <f>(AN5-AM5)+(AP5-AO5)</f>
        <v>0.33333333333333337</v>
      </c>
      <c r="AR5" s="8"/>
      <c r="AS5" s="16"/>
    </row>
    <row r="6" spans="1:45" ht="18" customHeight="1">
      <c r="A6" s="40">
        <f>IF(A5="","",IF(MONTH(A5+1)&lt;&gt;MONTH($A$4),"",A5+1))</f>
        <v>44199</v>
      </c>
      <c r="B6" s="13">
        <f>IF(B5="","",IF(MONTH(B5+1)&lt;&gt;MONTH($A$4),"",B5+1))</f>
        <v>44199</v>
      </c>
      <c r="C6" s="28" t="str">
        <f t="shared" si="10"/>
        <v/>
      </c>
      <c r="D6" s="39">
        <f t="shared" ref="D6:E34" si="12">IF(D5="","",IF(MONTH(D5+1)&lt;&gt;MONTH($D$4),"",D5+1))</f>
        <v>44230</v>
      </c>
      <c r="E6" s="13">
        <f t="shared" si="12"/>
        <v>44230</v>
      </c>
      <c r="F6" s="33">
        <f t="shared" si="0"/>
        <v>0.33333333333333337</v>
      </c>
      <c r="G6" s="40">
        <f t="shared" ref="G6:H34" si="13">IF(G5="","",IF(MONTH(G5+1)&lt;&gt;MONTH($G$4),"",G5+1))</f>
        <v>44258</v>
      </c>
      <c r="H6" s="13">
        <f t="shared" si="13"/>
        <v>44258</v>
      </c>
      <c r="I6" s="29">
        <f t="shared" si="11"/>
        <v>0.33333333333333337</v>
      </c>
      <c r="J6" s="39">
        <f t="shared" ref="J6:K34" si="14">IF(J5="","",IF(MONTH(J5+1)&lt;&gt;MONTH($J$4),"",J5+1))</f>
        <v>44289</v>
      </c>
      <c r="K6" s="13">
        <f t="shared" si="14"/>
        <v>44289</v>
      </c>
      <c r="L6" s="33" t="str">
        <f t="shared" si="1"/>
        <v/>
      </c>
      <c r="M6" s="40">
        <f t="shared" ref="M6:N34" si="15">IF(M5="","",IF(MONTH(M5+1)&lt;&gt;MONTH($M$4),"",M5+1))</f>
        <v>44319</v>
      </c>
      <c r="N6" s="13">
        <f t="shared" si="15"/>
        <v>44319</v>
      </c>
      <c r="O6" s="29">
        <f t="shared" si="2"/>
        <v>0.33333333333333337</v>
      </c>
      <c r="P6" s="39">
        <f t="shared" ref="P6:Q34" si="16">IF(P5="","",IF(MONTH(P5+1)&lt;&gt;MONTH($P$4),"",P5+1))</f>
        <v>44350</v>
      </c>
      <c r="Q6" s="13">
        <f t="shared" si="16"/>
        <v>44350</v>
      </c>
      <c r="R6" s="33">
        <f t="shared" si="3"/>
        <v>0.33333333333333337</v>
      </c>
      <c r="S6" s="40">
        <f t="shared" ref="S6:T34" si="17">IF(S5="","",IF(MONTH(S5+1)&lt;&gt;MONTH($S$4),"",S5+1))</f>
        <v>44380</v>
      </c>
      <c r="T6" s="13">
        <f t="shared" si="17"/>
        <v>44380</v>
      </c>
      <c r="U6" s="29" t="str">
        <f t="shared" si="4"/>
        <v/>
      </c>
      <c r="V6" s="39">
        <f t="shared" ref="V6:W34" si="18">IF(V5="","",IF(MONTH(V5+1)&lt;&gt;MONTH($V$4),"",V5+1))</f>
        <v>44411</v>
      </c>
      <c r="W6" s="13">
        <f t="shared" si="18"/>
        <v>44411</v>
      </c>
      <c r="X6" s="33">
        <f t="shared" si="5"/>
        <v>0.33333333333333337</v>
      </c>
      <c r="Y6" s="40">
        <f t="shared" ref="Y6:Z34" si="19">IF(Y5="","",IF(MONTH(Y5+1)&lt;&gt;MONTH($Y$4),"",Y5+1))</f>
        <v>44442</v>
      </c>
      <c r="Z6" s="13">
        <f t="shared" si="19"/>
        <v>44442</v>
      </c>
      <c r="AA6" s="29">
        <f t="shared" si="6"/>
        <v>0.29166666666666674</v>
      </c>
      <c r="AB6" s="39">
        <f t="shared" ref="AB6:AC34" si="20">IF(AB5="","",IF(MONTH(AB5+1)&lt;&gt;MONTH($AB$4),"",AB5+1))</f>
        <v>44472</v>
      </c>
      <c r="AC6" s="13">
        <f t="shared" si="20"/>
        <v>44472</v>
      </c>
      <c r="AD6" s="33" t="str">
        <f t="shared" si="7"/>
        <v/>
      </c>
      <c r="AE6" s="40">
        <f t="shared" ref="AE6:AF34" si="21">IF(AE5="","",IF(MONTH(AE5+1)&lt;&gt;MONTH($AE$4),"",AE5+1))</f>
        <v>44503</v>
      </c>
      <c r="AF6" s="13">
        <f t="shared" si="21"/>
        <v>44503</v>
      </c>
      <c r="AG6" s="29">
        <f t="shared" si="8"/>
        <v>0.33333333333333337</v>
      </c>
      <c r="AH6" s="40">
        <f t="shared" ref="AH6:AI34" si="22">IF(AH5="","",IF(MONTH(AH5+1)&lt;&gt;MONTH($AH$4),"",AH5+1))</f>
        <v>44533</v>
      </c>
      <c r="AI6" s="13">
        <f t="shared" si="22"/>
        <v>44533</v>
      </c>
      <c r="AJ6" s="29">
        <f t="shared" si="9"/>
        <v>0.29166666666666674</v>
      </c>
      <c r="AK6" s="14"/>
      <c r="AL6" s="21" t="s">
        <v>21</v>
      </c>
      <c r="AM6" s="7">
        <v>0.3125</v>
      </c>
      <c r="AN6" s="7">
        <v>0.5</v>
      </c>
      <c r="AO6" s="7">
        <v>0.54166666666666663</v>
      </c>
      <c r="AP6" s="7">
        <v>0.6875</v>
      </c>
      <c r="AQ6" s="25">
        <f t="shared" ref="AQ6:AQ11" si="23">(AN6-AM6)+(AP6-AO6)</f>
        <v>0.33333333333333337</v>
      </c>
      <c r="AR6" s="8"/>
      <c r="AS6" s="16"/>
    </row>
    <row r="7" spans="1:45" ht="18" customHeight="1">
      <c r="A7" s="40">
        <f t="shared" ref="A7:B34" si="24">IF(A6="","",IF(MONTH(A6+1)&lt;&gt;MONTH($A$4),"",A6+1))</f>
        <v>44200</v>
      </c>
      <c r="B7" s="13">
        <f t="shared" si="24"/>
        <v>44200</v>
      </c>
      <c r="C7" s="28">
        <f t="shared" si="10"/>
        <v>0.33333333333333337</v>
      </c>
      <c r="D7" s="39">
        <f t="shared" si="12"/>
        <v>44231</v>
      </c>
      <c r="E7" s="13">
        <f t="shared" si="12"/>
        <v>44231</v>
      </c>
      <c r="F7" s="33">
        <f t="shared" si="0"/>
        <v>0.33333333333333337</v>
      </c>
      <c r="G7" s="40">
        <f t="shared" si="13"/>
        <v>44259</v>
      </c>
      <c r="H7" s="13">
        <f t="shared" si="13"/>
        <v>44259</v>
      </c>
      <c r="I7" s="29">
        <f t="shared" si="11"/>
        <v>0.33333333333333337</v>
      </c>
      <c r="J7" s="39">
        <f t="shared" si="14"/>
        <v>44290</v>
      </c>
      <c r="K7" s="13">
        <f t="shared" si="14"/>
        <v>44290</v>
      </c>
      <c r="L7" s="33" t="str">
        <f t="shared" si="1"/>
        <v/>
      </c>
      <c r="M7" s="40">
        <f t="shared" si="15"/>
        <v>44320</v>
      </c>
      <c r="N7" s="13">
        <f t="shared" si="15"/>
        <v>44320</v>
      </c>
      <c r="O7" s="29">
        <f t="shared" si="2"/>
        <v>0.33333333333333337</v>
      </c>
      <c r="P7" s="39">
        <f t="shared" si="16"/>
        <v>44351</v>
      </c>
      <c r="Q7" s="13">
        <f t="shared" si="16"/>
        <v>44351</v>
      </c>
      <c r="R7" s="33">
        <f t="shared" si="3"/>
        <v>0.29166666666666674</v>
      </c>
      <c r="S7" s="40">
        <f t="shared" si="17"/>
        <v>44381</v>
      </c>
      <c r="T7" s="13">
        <f t="shared" si="17"/>
        <v>44381</v>
      </c>
      <c r="U7" s="29" t="str">
        <f t="shared" si="4"/>
        <v/>
      </c>
      <c r="V7" s="39">
        <f t="shared" si="18"/>
        <v>44412</v>
      </c>
      <c r="W7" s="13">
        <f t="shared" si="18"/>
        <v>44412</v>
      </c>
      <c r="X7" s="33">
        <f t="shared" si="5"/>
        <v>0.33333333333333337</v>
      </c>
      <c r="Y7" s="40">
        <f t="shared" si="19"/>
        <v>44443</v>
      </c>
      <c r="Z7" s="13">
        <f t="shared" si="19"/>
        <v>44443</v>
      </c>
      <c r="AA7" s="29" t="str">
        <f t="shared" si="6"/>
        <v/>
      </c>
      <c r="AB7" s="39">
        <f t="shared" si="20"/>
        <v>44473</v>
      </c>
      <c r="AC7" s="13">
        <f t="shared" si="20"/>
        <v>44473</v>
      </c>
      <c r="AD7" s="33">
        <f t="shared" si="7"/>
        <v>0.33333333333333337</v>
      </c>
      <c r="AE7" s="40">
        <f t="shared" si="21"/>
        <v>44504</v>
      </c>
      <c r="AF7" s="13">
        <f t="shared" si="21"/>
        <v>44504</v>
      </c>
      <c r="AG7" s="29">
        <f t="shared" si="8"/>
        <v>0.33333333333333337</v>
      </c>
      <c r="AH7" s="40">
        <f t="shared" si="22"/>
        <v>44534</v>
      </c>
      <c r="AI7" s="13">
        <f t="shared" si="22"/>
        <v>44534</v>
      </c>
      <c r="AJ7" s="29" t="str">
        <f t="shared" si="9"/>
        <v/>
      </c>
      <c r="AK7" s="14"/>
      <c r="AL7" s="21" t="s">
        <v>22</v>
      </c>
      <c r="AM7" s="7">
        <v>0.3125</v>
      </c>
      <c r="AN7" s="7">
        <v>0.5</v>
      </c>
      <c r="AO7" s="7">
        <v>0.54166666666666663</v>
      </c>
      <c r="AP7" s="7">
        <v>0.6875</v>
      </c>
      <c r="AQ7" s="25">
        <f t="shared" si="23"/>
        <v>0.33333333333333337</v>
      </c>
      <c r="AR7" s="8"/>
      <c r="AS7" s="16"/>
    </row>
    <row r="8" spans="1:45" ht="18" customHeight="1">
      <c r="A8" s="40">
        <f t="shared" si="24"/>
        <v>44201</v>
      </c>
      <c r="B8" s="13">
        <f t="shared" si="24"/>
        <v>44201</v>
      </c>
      <c r="C8" s="28">
        <f t="shared" si="10"/>
        <v>0.33333333333333337</v>
      </c>
      <c r="D8" s="39">
        <f t="shared" si="12"/>
        <v>44232</v>
      </c>
      <c r="E8" s="13">
        <f t="shared" si="12"/>
        <v>44232</v>
      </c>
      <c r="F8" s="33">
        <f t="shared" si="0"/>
        <v>0.29166666666666674</v>
      </c>
      <c r="G8" s="40">
        <f t="shared" si="13"/>
        <v>44260</v>
      </c>
      <c r="H8" s="13">
        <f t="shared" si="13"/>
        <v>44260</v>
      </c>
      <c r="I8" s="29">
        <f t="shared" si="11"/>
        <v>0.29166666666666674</v>
      </c>
      <c r="J8" s="39">
        <f t="shared" si="14"/>
        <v>44291</v>
      </c>
      <c r="K8" s="13">
        <f t="shared" si="14"/>
        <v>44291</v>
      </c>
      <c r="L8" s="33">
        <f t="shared" si="1"/>
        <v>0.33333333333333337</v>
      </c>
      <c r="M8" s="40">
        <f t="shared" si="15"/>
        <v>44321</v>
      </c>
      <c r="N8" s="13">
        <f t="shared" si="15"/>
        <v>44321</v>
      </c>
      <c r="O8" s="29">
        <f t="shared" si="2"/>
        <v>0.33333333333333337</v>
      </c>
      <c r="P8" s="39">
        <f t="shared" si="16"/>
        <v>44352</v>
      </c>
      <c r="Q8" s="13">
        <f t="shared" si="16"/>
        <v>44352</v>
      </c>
      <c r="R8" s="33" t="str">
        <f t="shared" si="3"/>
        <v/>
      </c>
      <c r="S8" s="40">
        <f t="shared" si="17"/>
        <v>44382</v>
      </c>
      <c r="T8" s="13">
        <f t="shared" si="17"/>
        <v>44382</v>
      </c>
      <c r="U8" s="29">
        <f t="shared" si="4"/>
        <v>0.33333333333333337</v>
      </c>
      <c r="V8" s="39">
        <f t="shared" si="18"/>
        <v>44413</v>
      </c>
      <c r="W8" s="13">
        <f t="shared" si="18"/>
        <v>44413</v>
      </c>
      <c r="X8" s="33">
        <f t="shared" si="5"/>
        <v>0.33333333333333337</v>
      </c>
      <c r="Y8" s="40">
        <f t="shared" si="19"/>
        <v>44444</v>
      </c>
      <c r="Z8" s="13">
        <f t="shared" si="19"/>
        <v>44444</v>
      </c>
      <c r="AA8" s="29" t="str">
        <f t="shared" si="6"/>
        <v/>
      </c>
      <c r="AB8" s="39">
        <f t="shared" si="20"/>
        <v>44474</v>
      </c>
      <c r="AC8" s="13">
        <f t="shared" si="20"/>
        <v>44474</v>
      </c>
      <c r="AD8" s="33">
        <f t="shared" si="7"/>
        <v>0.33333333333333337</v>
      </c>
      <c r="AE8" s="40">
        <f t="shared" si="21"/>
        <v>44505</v>
      </c>
      <c r="AF8" s="13">
        <f t="shared" si="21"/>
        <v>44505</v>
      </c>
      <c r="AG8" s="29">
        <f t="shared" si="8"/>
        <v>0.29166666666666674</v>
      </c>
      <c r="AH8" s="40">
        <f t="shared" si="22"/>
        <v>44535</v>
      </c>
      <c r="AI8" s="13">
        <f t="shared" si="22"/>
        <v>44535</v>
      </c>
      <c r="AJ8" s="29" t="str">
        <f t="shared" si="9"/>
        <v/>
      </c>
      <c r="AK8" s="14"/>
      <c r="AL8" s="21" t="s">
        <v>23</v>
      </c>
      <c r="AM8" s="7">
        <v>0.3125</v>
      </c>
      <c r="AN8" s="7">
        <v>0.5</v>
      </c>
      <c r="AO8" s="7">
        <v>0.54166666666666663</v>
      </c>
      <c r="AP8" s="7">
        <v>0.6875</v>
      </c>
      <c r="AQ8" s="25">
        <f t="shared" si="23"/>
        <v>0.33333333333333337</v>
      </c>
      <c r="AR8" s="8"/>
      <c r="AS8" s="16"/>
    </row>
    <row r="9" spans="1:45" ht="18" customHeight="1">
      <c r="A9" s="40">
        <f t="shared" si="24"/>
        <v>44202</v>
      </c>
      <c r="B9" s="13">
        <f t="shared" si="24"/>
        <v>44202</v>
      </c>
      <c r="C9" s="28">
        <f t="shared" si="10"/>
        <v>0.33333333333333337</v>
      </c>
      <c r="D9" s="39">
        <f t="shared" si="12"/>
        <v>44233</v>
      </c>
      <c r="E9" s="13">
        <f t="shared" si="12"/>
        <v>44233</v>
      </c>
      <c r="F9" s="33" t="str">
        <f t="shared" si="0"/>
        <v/>
      </c>
      <c r="G9" s="40">
        <f t="shared" si="13"/>
        <v>44261</v>
      </c>
      <c r="H9" s="13">
        <f t="shared" si="13"/>
        <v>44261</v>
      </c>
      <c r="I9" s="29" t="str">
        <f t="shared" si="11"/>
        <v/>
      </c>
      <c r="J9" s="39">
        <f t="shared" si="14"/>
        <v>44292</v>
      </c>
      <c r="K9" s="13">
        <f t="shared" si="14"/>
        <v>44292</v>
      </c>
      <c r="L9" s="33">
        <f t="shared" si="1"/>
        <v>0.33333333333333337</v>
      </c>
      <c r="M9" s="40">
        <f t="shared" si="15"/>
        <v>44322</v>
      </c>
      <c r="N9" s="13">
        <f t="shared" si="15"/>
        <v>44322</v>
      </c>
      <c r="O9" s="29">
        <f t="shared" si="2"/>
        <v>0.33333333333333337</v>
      </c>
      <c r="P9" s="39">
        <f t="shared" si="16"/>
        <v>44353</v>
      </c>
      <c r="Q9" s="13">
        <f t="shared" si="16"/>
        <v>44353</v>
      </c>
      <c r="R9" s="33" t="str">
        <f t="shared" si="3"/>
        <v/>
      </c>
      <c r="S9" s="40">
        <f t="shared" si="17"/>
        <v>44383</v>
      </c>
      <c r="T9" s="13">
        <f t="shared" si="17"/>
        <v>44383</v>
      </c>
      <c r="U9" s="29">
        <f t="shared" si="4"/>
        <v>0.33333333333333337</v>
      </c>
      <c r="V9" s="39">
        <f t="shared" si="18"/>
        <v>44414</v>
      </c>
      <c r="W9" s="13">
        <f t="shared" si="18"/>
        <v>44414</v>
      </c>
      <c r="X9" s="33">
        <f t="shared" si="5"/>
        <v>0.29166666666666674</v>
      </c>
      <c r="Y9" s="40">
        <f t="shared" si="19"/>
        <v>44445</v>
      </c>
      <c r="Z9" s="13">
        <f t="shared" si="19"/>
        <v>44445</v>
      </c>
      <c r="AA9" s="29">
        <f t="shared" si="6"/>
        <v>0.33333333333333337</v>
      </c>
      <c r="AB9" s="39">
        <f t="shared" si="20"/>
        <v>44475</v>
      </c>
      <c r="AC9" s="13">
        <f t="shared" si="20"/>
        <v>44475</v>
      </c>
      <c r="AD9" s="33">
        <f t="shared" si="7"/>
        <v>0.33333333333333337</v>
      </c>
      <c r="AE9" s="40">
        <f t="shared" si="21"/>
        <v>44506</v>
      </c>
      <c r="AF9" s="13">
        <f t="shared" si="21"/>
        <v>44506</v>
      </c>
      <c r="AG9" s="29" t="str">
        <f t="shared" si="8"/>
        <v/>
      </c>
      <c r="AH9" s="40">
        <f t="shared" si="22"/>
        <v>44536</v>
      </c>
      <c r="AI9" s="13">
        <f t="shared" si="22"/>
        <v>44536</v>
      </c>
      <c r="AJ9" s="29">
        <f t="shared" si="9"/>
        <v>0.33333333333333337</v>
      </c>
      <c r="AK9" s="14"/>
      <c r="AL9" s="21" t="s">
        <v>24</v>
      </c>
      <c r="AM9" s="7">
        <v>0.3125</v>
      </c>
      <c r="AN9" s="7">
        <v>0.5</v>
      </c>
      <c r="AO9" s="7">
        <v>0.54166666666666663</v>
      </c>
      <c r="AP9" s="7">
        <v>0.64583333333333337</v>
      </c>
      <c r="AQ9" s="25">
        <f t="shared" si="23"/>
        <v>0.29166666666666674</v>
      </c>
      <c r="AR9" s="8"/>
      <c r="AS9" s="16"/>
    </row>
    <row r="10" spans="1:45" ht="18" customHeight="1">
      <c r="A10" s="40">
        <f t="shared" si="24"/>
        <v>44203</v>
      </c>
      <c r="B10" s="13">
        <f t="shared" si="24"/>
        <v>44203</v>
      </c>
      <c r="C10" s="28">
        <f t="shared" si="10"/>
        <v>0.33333333333333337</v>
      </c>
      <c r="D10" s="39">
        <f t="shared" si="12"/>
        <v>44234</v>
      </c>
      <c r="E10" s="13">
        <f t="shared" si="12"/>
        <v>44234</v>
      </c>
      <c r="F10" s="33" t="str">
        <f t="shared" si="0"/>
        <v/>
      </c>
      <c r="G10" s="40">
        <f t="shared" si="13"/>
        <v>44262</v>
      </c>
      <c r="H10" s="13">
        <f t="shared" si="13"/>
        <v>44262</v>
      </c>
      <c r="I10" s="29" t="str">
        <f t="shared" si="11"/>
        <v/>
      </c>
      <c r="J10" s="39">
        <f t="shared" si="14"/>
        <v>44293</v>
      </c>
      <c r="K10" s="13">
        <f t="shared" si="14"/>
        <v>44293</v>
      </c>
      <c r="L10" s="33">
        <f t="shared" si="1"/>
        <v>0.33333333333333337</v>
      </c>
      <c r="M10" s="40">
        <f t="shared" si="15"/>
        <v>44323</v>
      </c>
      <c r="N10" s="13">
        <f t="shared" si="15"/>
        <v>44323</v>
      </c>
      <c r="O10" s="29">
        <f t="shared" si="2"/>
        <v>0.29166666666666674</v>
      </c>
      <c r="P10" s="39">
        <f t="shared" si="16"/>
        <v>44354</v>
      </c>
      <c r="Q10" s="13">
        <f t="shared" si="16"/>
        <v>44354</v>
      </c>
      <c r="R10" s="33">
        <f t="shared" si="3"/>
        <v>0.33333333333333337</v>
      </c>
      <c r="S10" s="40">
        <f t="shared" si="17"/>
        <v>44384</v>
      </c>
      <c r="T10" s="13">
        <f t="shared" si="17"/>
        <v>44384</v>
      </c>
      <c r="U10" s="29">
        <f t="shared" si="4"/>
        <v>0.33333333333333337</v>
      </c>
      <c r="V10" s="39">
        <f t="shared" si="18"/>
        <v>44415</v>
      </c>
      <c r="W10" s="13">
        <f t="shared" si="18"/>
        <v>44415</v>
      </c>
      <c r="X10" s="33" t="str">
        <f t="shared" si="5"/>
        <v/>
      </c>
      <c r="Y10" s="40">
        <f t="shared" si="19"/>
        <v>44446</v>
      </c>
      <c r="Z10" s="13">
        <f t="shared" si="19"/>
        <v>44446</v>
      </c>
      <c r="AA10" s="29">
        <f t="shared" si="6"/>
        <v>0.33333333333333337</v>
      </c>
      <c r="AB10" s="39">
        <f t="shared" si="20"/>
        <v>44476</v>
      </c>
      <c r="AC10" s="13">
        <f t="shared" si="20"/>
        <v>44476</v>
      </c>
      <c r="AD10" s="33">
        <f t="shared" si="7"/>
        <v>0.33333333333333337</v>
      </c>
      <c r="AE10" s="40">
        <f t="shared" si="21"/>
        <v>44507</v>
      </c>
      <c r="AF10" s="13">
        <f t="shared" si="21"/>
        <v>44507</v>
      </c>
      <c r="AG10" s="29" t="str">
        <f t="shared" si="8"/>
        <v/>
      </c>
      <c r="AH10" s="40">
        <f t="shared" si="22"/>
        <v>44537</v>
      </c>
      <c r="AI10" s="13">
        <f t="shared" si="22"/>
        <v>44537</v>
      </c>
      <c r="AJ10" s="29">
        <f t="shared" si="9"/>
        <v>0.33333333333333337</v>
      </c>
      <c r="AK10" s="14"/>
      <c r="AL10" s="21" t="s">
        <v>25</v>
      </c>
      <c r="AM10" s="5"/>
      <c r="AN10" s="5"/>
      <c r="AO10" s="5"/>
      <c r="AP10" s="5"/>
      <c r="AQ10" s="25">
        <f t="shared" si="23"/>
        <v>0</v>
      </c>
      <c r="AR10" s="6"/>
      <c r="AS10" s="15"/>
    </row>
    <row r="11" spans="1:45" ht="18" customHeight="1">
      <c r="A11" s="40">
        <f t="shared" si="24"/>
        <v>44204</v>
      </c>
      <c r="B11" s="13">
        <f t="shared" si="24"/>
        <v>44204</v>
      </c>
      <c r="C11" s="28">
        <f>IFERROR(IF(OR(WEEKDAY(B11,2)=1,WEEKDAY(B11,2)=2,WEEKDAY(B11,2)=3,WEEKDAY(B11,2)=4),$AQ$5,IF(WEEKDAY(B11,2)=5,$AQ$9,IF(OR(WEEKDAY(B11,2)=6,WEEKDAY(B11,2)=7),"",IF((AN23:AN37)=B11,0,"")))),"")</f>
        <v>0.29166666666666674</v>
      </c>
      <c r="D11" s="39">
        <f t="shared" si="12"/>
        <v>44235</v>
      </c>
      <c r="E11" s="13">
        <f t="shared" si="12"/>
        <v>44235</v>
      </c>
      <c r="F11" s="33">
        <f t="shared" si="0"/>
        <v>0.33333333333333337</v>
      </c>
      <c r="G11" s="40">
        <f t="shared" si="13"/>
        <v>44263</v>
      </c>
      <c r="H11" s="13">
        <f t="shared" si="13"/>
        <v>44263</v>
      </c>
      <c r="I11" s="29">
        <f t="shared" si="11"/>
        <v>0.33333333333333337</v>
      </c>
      <c r="J11" s="39">
        <f t="shared" si="14"/>
        <v>44294</v>
      </c>
      <c r="K11" s="13">
        <f t="shared" si="14"/>
        <v>44294</v>
      </c>
      <c r="L11" s="33">
        <f t="shared" si="1"/>
        <v>0.33333333333333337</v>
      </c>
      <c r="M11" s="40">
        <f t="shared" si="15"/>
        <v>44324</v>
      </c>
      <c r="N11" s="13">
        <f t="shared" si="15"/>
        <v>44324</v>
      </c>
      <c r="O11" s="29" t="str">
        <f t="shared" si="2"/>
        <v/>
      </c>
      <c r="P11" s="39">
        <f t="shared" si="16"/>
        <v>44355</v>
      </c>
      <c r="Q11" s="13">
        <f t="shared" si="16"/>
        <v>44355</v>
      </c>
      <c r="R11" s="33">
        <f t="shared" si="3"/>
        <v>0.33333333333333337</v>
      </c>
      <c r="S11" s="40">
        <f t="shared" si="17"/>
        <v>44385</v>
      </c>
      <c r="T11" s="13">
        <f t="shared" si="17"/>
        <v>44385</v>
      </c>
      <c r="U11" s="29">
        <f t="shared" si="4"/>
        <v>0.33333333333333337</v>
      </c>
      <c r="V11" s="39">
        <f t="shared" si="18"/>
        <v>44416</v>
      </c>
      <c r="W11" s="13">
        <f t="shared" si="18"/>
        <v>44416</v>
      </c>
      <c r="X11" s="33" t="str">
        <f t="shared" si="5"/>
        <v/>
      </c>
      <c r="Y11" s="40">
        <f t="shared" si="19"/>
        <v>44447</v>
      </c>
      <c r="Z11" s="13">
        <f t="shared" si="19"/>
        <v>44447</v>
      </c>
      <c r="AA11" s="29">
        <f t="shared" si="6"/>
        <v>0.33333333333333337</v>
      </c>
      <c r="AB11" s="39">
        <f t="shared" si="20"/>
        <v>44477</v>
      </c>
      <c r="AC11" s="13">
        <f t="shared" si="20"/>
        <v>44477</v>
      </c>
      <c r="AD11" s="33">
        <f t="shared" si="7"/>
        <v>0.29166666666666674</v>
      </c>
      <c r="AE11" s="40">
        <f t="shared" si="21"/>
        <v>44508</v>
      </c>
      <c r="AF11" s="13">
        <f t="shared" si="21"/>
        <v>44508</v>
      </c>
      <c r="AG11" s="29">
        <f t="shared" si="8"/>
        <v>0.33333333333333337</v>
      </c>
      <c r="AH11" s="40">
        <f t="shared" si="22"/>
        <v>44538</v>
      </c>
      <c r="AI11" s="13">
        <f t="shared" si="22"/>
        <v>44538</v>
      </c>
      <c r="AJ11" s="29">
        <f t="shared" si="9"/>
        <v>0.33333333333333337</v>
      </c>
      <c r="AK11" s="14"/>
      <c r="AL11" s="21" t="s">
        <v>26</v>
      </c>
      <c r="AM11" s="5"/>
      <c r="AN11" s="5"/>
      <c r="AO11" s="5"/>
      <c r="AP11" s="5"/>
      <c r="AQ11" s="25">
        <f t="shared" si="23"/>
        <v>0</v>
      </c>
      <c r="AR11" s="6"/>
      <c r="AS11" s="15"/>
    </row>
    <row r="12" spans="1:45" ht="18" customHeight="1" thickBot="1">
      <c r="A12" s="40">
        <f t="shared" si="24"/>
        <v>44205</v>
      </c>
      <c r="B12" s="13">
        <f t="shared" si="24"/>
        <v>44205</v>
      </c>
      <c r="C12" s="28" t="str">
        <f>IFERROR(IF(OR(WEEKDAY(B12,2)=1,WEEKDAY(B12,2)=2,WEEKDAY(B12,2)=3,WEEKDAY(B12,2)=4),$AQ$5,IF(WEEKDAY(B12,2)=5,$AQ$9,IF(OR(WEEKDAY(B12,2)=6,WEEKDAY(B12,2)=7),"",IF((AN24:AN38)=B12,0,"")))),"")</f>
        <v/>
      </c>
      <c r="D12" s="39">
        <f t="shared" si="12"/>
        <v>44236</v>
      </c>
      <c r="E12" s="13">
        <f t="shared" si="12"/>
        <v>44236</v>
      </c>
      <c r="F12" s="33">
        <f t="shared" si="0"/>
        <v>0.33333333333333337</v>
      </c>
      <c r="G12" s="40">
        <f t="shared" si="13"/>
        <v>44264</v>
      </c>
      <c r="H12" s="13">
        <f t="shared" si="13"/>
        <v>44264</v>
      </c>
      <c r="I12" s="29">
        <f t="shared" si="11"/>
        <v>0.33333333333333337</v>
      </c>
      <c r="J12" s="39">
        <f t="shared" si="14"/>
        <v>44295</v>
      </c>
      <c r="K12" s="13">
        <f t="shared" si="14"/>
        <v>44295</v>
      </c>
      <c r="L12" s="33">
        <f t="shared" si="1"/>
        <v>0.29166666666666674</v>
      </c>
      <c r="M12" s="40">
        <f t="shared" si="15"/>
        <v>44325</v>
      </c>
      <c r="N12" s="13">
        <f t="shared" si="15"/>
        <v>44325</v>
      </c>
      <c r="O12" s="29" t="str">
        <f t="shared" si="2"/>
        <v/>
      </c>
      <c r="P12" s="39">
        <f t="shared" si="16"/>
        <v>44356</v>
      </c>
      <c r="Q12" s="13">
        <f t="shared" si="16"/>
        <v>44356</v>
      </c>
      <c r="R12" s="33">
        <f t="shared" si="3"/>
        <v>0.33333333333333337</v>
      </c>
      <c r="S12" s="40">
        <f t="shared" si="17"/>
        <v>44386</v>
      </c>
      <c r="T12" s="13">
        <f t="shared" si="17"/>
        <v>44386</v>
      </c>
      <c r="U12" s="29">
        <f t="shared" si="4"/>
        <v>0.29166666666666674</v>
      </c>
      <c r="V12" s="39">
        <f t="shared" si="18"/>
        <v>44417</v>
      </c>
      <c r="W12" s="13">
        <f t="shared" si="18"/>
        <v>44417</v>
      </c>
      <c r="X12" s="33">
        <f t="shared" si="5"/>
        <v>0.33333333333333337</v>
      </c>
      <c r="Y12" s="40">
        <f t="shared" si="19"/>
        <v>44448</v>
      </c>
      <c r="Z12" s="13">
        <f t="shared" si="19"/>
        <v>44448</v>
      </c>
      <c r="AA12" s="29">
        <f t="shared" si="6"/>
        <v>0.33333333333333337</v>
      </c>
      <c r="AB12" s="39">
        <f t="shared" si="20"/>
        <v>44478</v>
      </c>
      <c r="AC12" s="13">
        <f t="shared" si="20"/>
        <v>44478</v>
      </c>
      <c r="AD12" s="33" t="str">
        <f t="shared" si="7"/>
        <v/>
      </c>
      <c r="AE12" s="40">
        <f t="shared" si="21"/>
        <v>44509</v>
      </c>
      <c r="AF12" s="13">
        <f t="shared" si="21"/>
        <v>44509</v>
      </c>
      <c r="AG12" s="29">
        <f t="shared" si="8"/>
        <v>0.33333333333333337</v>
      </c>
      <c r="AH12" s="40">
        <f t="shared" si="22"/>
        <v>44539</v>
      </c>
      <c r="AI12" s="13">
        <f t="shared" si="22"/>
        <v>44539</v>
      </c>
      <c r="AJ12" s="29">
        <f t="shared" si="9"/>
        <v>0.33333333333333337</v>
      </c>
      <c r="AK12" s="14"/>
      <c r="AL12" s="22"/>
      <c r="AM12" s="9"/>
      <c r="AN12" s="9"/>
      <c r="AO12" s="9"/>
      <c r="AP12" s="9"/>
      <c r="AQ12" s="26">
        <f>SUM(AQ5:AQ11)</f>
        <v>1.6250000000000002</v>
      </c>
      <c r="AR12" s="10"/>
      <c r="AS12" s="36"/>
    </row>
    <row r="13" spans="1:45" ht="18" customHeight="1" thickBot="1">
      <c r="A13" s="40">
        <f t="shared" si="24"/>
        <v>44206</v>
      </c>
      <c r="B13" s="13">
        <f t="shared" si="24"/>
        <v>44206</v>
      </c>
      <c r="C13" s="28" t="str">
        <f>IFERROR(IF(OR(WEEKDAY(B13,2)=1,WEEKDAY(B13,2)=2,WEEKDAY(B13,2)=3,WEEKDAY(B13,2)=4),$AQ$5,IF(WEEKDAY(B13,2)=5,$AQ$9,IF(OR(WEEKDAY(B13,2)=6,WEEKDAY(B13,2)=7),"",IF((AN25:AN39)=B13,0,"")))),"")</f>
        <v/>
      </c>
      <c r="D13" s="39">
        <f t="shared" si="12"/>
        <v>44237</v>
      </c>
      <c r="E13" s="13">
        <f t="shared" si="12"/>
        <v>44237</v>
      </c>
      <c r="F13" s="33">
        <f t="shared" si="0"/>
        <v>0.33333333333333337</v>
      </c>
      <c r="G13" s="40">
        <f t="shared" si="13"/>
        <v>44265</v>
      </c>
      <c r="H13" s="13">
        <f t="shared" si="13"/>
        <v>44265</v>
      </c>
      <c r="I13" s="29">
        <f t="shared" si="11"/>
        <v>0.33333333333333337</v>
      </c>
      <c r="J13" s="39">
        <f t="shared" si="14"/>
        <v>44296</v>
      </c>
      <c r="K13" s="13">
        <f t="shared" si="14"/>
        <v>44296</v>
      </c>
      <c r="L13" s="33" t="str">
        <f t="shared" si="1"/>
        <v/>
      </c>
      <c r="M13" s="40">
        <f t="shared" si="15"/>
        <v>44326</v>
      </c>
      <c r="N13" s="13">
        <f t="shared" si="15"/>
        <v>44326</v>
      </c>
      <c r="O13" s="29">
        <f t="shared" si="2"/>
        <v>0.33333333333333337</v>
      </c>
      <c r="P13" s="39">
        <f t="shared" si="16"/>
        <v>44357</v>
      </c>
      <c r="Q13" s="13">
        <f t="shared" si="16"/>
        <v>44357</v>
      </c>
      <c r="R13" s="33">
        <f t="shared" si="3"/>
        <v>0.33333333333333337</v>
      </c>
      <c r="S13" s="40">
        <f t="shared" si="17"/>
        <v>44387</v>
      </c>
      <c r="T13" s="13">
        <f t="shared" si="17"/>
        <v>44387</v>
      </c>
      <c r="U13" s="29" t="str">
        <f t="shared" si="4"/>
        <v/>
      </c>
      <c r="V13" s="39">
        <f t="shared" si="18"/>
        <v>44418</v>
      </c>
      <c r="W13" s="13">
        <f t="shared" si="18"/>
        <v>44418</v>
      </c>
      <c r="X13" s="33">
        <f t="shared" si="5"/>
        <v>0.33333333333333337</v>
      </c>
      <c r="Y13" s="40">
        <f t="shared" si="19"/>
        <v>44449</v>
      </c>
      <c r="Z13" s="13">
        <f t="shared" si="19"/>
        <v>44449</v>
      </c>
      <c r="AA13" s="29">
        <f t="shared" si="6"/>
        <v>0.29166666666666674</v>
      </c>
      <c r="AB13" s="39">
        <f t="shared" si="20"/>
        <v>44479</v>
      </c>
      <c r="AC13" s="13">
        <f t="shared" si="20"/>
        <v>44479</v>
      </c>
      <c r="AD13" s="33" t="str">
        <f t="shared" si="7"/>
        <v/>
      </c>
      <c r="AE13" s="40">
        <f t="shared" si="21"/>
        <v>44510</v>
      </c>
      <c r="AF13" s="13">
        <f t="shared" si="21"/>
        <v>44510</v>
      </c>
      <c r="AG13" s="29">
        <f t="shared" si="8"/>
        <v>0.33333333333333337</v>
      </c>
      <c r="AH13" s="40">
        <f t="shared" si="22"/>
        <v>44540</v>
      </c>
      <c r="AI13" s="13">
        <f t="shared" si="22"/>
        <v>44540</v>
      </c>
      <c r="AJ13" s="29">
        <f t="shared" si="9"/>
        <v>0.29166666666666674</v>
      </c>
      <c r="AK13" s="14"/>
      <c r="AL13" s="36"/>
      <c r="AM13" s="36"/>
      <c r="AN13" s="36"/>
      <c r="AO13" s="36"/>
      <c r="AP13" s="36"/>
      <c r="AQ13" s="36"/>
      <c r="AR13" s="36"/>
      <c r="AS13" s="36"/>
    </row>
    <row r="14" spans="1:45" ht="18" customHeight="1">
      <c r="A14" s="40">
        <f t="shared" si="24"/>
        <v>44207</v>
      </c>
      <c r="B14" s="13">
        <f t="shared" si="24"/>
        <v>44207</v>
      </c>
      <c r="C14" s="28">
        <f>IFERROR(IF(OR(WEEKDAY(B14,2)=1,WEEKDAY(B14,2)=2,WEEKDAY(B14,2)=3,WEEKDAY(B14,2)=4),$AQ$5,IF(WEEKDAY(B14,2)=5,$AQ$9,IF(OR(WEEKDAY(B14,2)=6,WEEKDAY(B14,2)=7),"",IF((AN26:AN40)=B14,0,"")))),"")</f>
        <v>0.33333333333333337</v>
      </c>
      <c r="D14" s="39">
        <f t="shared" si="12"/>
        <v>44238</v>
      </c>
      <c r="E14" s="13">
        <f t="shared" si="12"/>
        <v>44238</v>
      </c>
      <c r="F14" s="33">
        <f t="shared" si="0"/>
        <v>0.33333333333333337</v>
      </c>
      <c r="G14" s="40">
        <f t="shared" si="13"/>
        <v>44266</v>
      </c>
      <c r="H14" s="13">
        <f t="shared" si="13"/>
        <v>44266</v>
      </c>
      <c r="I14" s="29">
        <f t="shared" si="11"/>
        <v>0.33333333333333337</v>
      </c>
      <c r="J14" s="39">
        <f t="shared" si="14"/>
        <v>44297</v>
      </c>
      <c r="K14" s="13">
        <f t="shared" si="14"/>
        <v>44297</v>
      </c>
      <c r="L14" s="33" t="str">
        <f t="shared" si="1"/>
        <v/>
      </c>
      <c r="M14" s="40">
        <f t="shared" si="15"/>
        <v>44327</v>
      </c>
      <c r="N14" s="13">
        <f t="shared" si="15"/>
        <v>44327</v>
      </c>
      <c r="O14" s="29">
        <f t="shared" si="2"/>
        <v>0.33333333333333337</v>
      </c>
      <c r="P14" s="39">
        <f t="shared" si="16"/>
        <v>44358</v>
      </c>
      <c r="Q14" s="13">
        <f t="shared" si="16"/>
        <v>44358</v>
      </c>
      <c r="R14" s="33">
        <f t="shared" si="3"/>
        <v>0.29166666666666674</v>
      </c>
      <c r="S14" s="40">
        <f t="shared" si="17"/>
        <v>44388</v>
      </c>
      <c r="T14" s="13">
        <f t="shared" si="17"/>
        <v>44388</v>
      </c>
      <c r="U14" s="29" t="str">
        <f t="shared" si="4"/>
        <v/>
      </c>
      <c r="V14" s="39">
        <f t="shared" si="18"/>
        <v>44419</v>
      </c>
      <c r="W14" s="13">
        <f t="shared" si="18"/>
        <v>44419</v>
      </c>
      <c r="X14" s="33">
        <f t="shared" si="5"/>
        <v>0.33333333333333337</v>
      </c>
      <c r="Y14" s="40">
        <f t="shared" si="19"/>
        <v>44450</v>
      </c>
      <c r="Z14" s="13">
        <f t="shared" si="19"/>
        <v>44450</v>
      </c>
      <c r="AA14" s="29" t="str">
        <f t="shared" si="6"/>
        <v/>
      </c>
      <c r="AB14" s="39">
        <f t="shared" si="20"/>
        <v>44480</v>
      </c>
      <c r="AC14" s="13">
        <f t="shared" si="20"/>
        <v>44480</v>
      </c>
      <c r="AD14" s="33">
        <f t="shared" si="7"/>
        <v>0.33333333333333337</v>
      </c>
      <c r="AE14" s="40">
        <f t="shared" si="21"/>
        <v>44511</v>
      </c>
      <c r="AF14" s="13">
        <f t="shared" si="21"/>
        <v>44511</v>
      </c>
      <c r="AG14" s="29">
        <f t="shared" si="8"/>
        <v>0.33333333333333337</v>
      </c>
      <c r="AH14" s="40">
        <f t="shared" si="22"/>
        <v>44541</v>
      </c>
      <c r="AI14" s="13">
        <f t="shared" si="22"/>
        <v>44541</v>
      </c>
      <c r="AJ14" s="29" t="str">
        <f t="shared" si="9"/>
        <v/>
      </c>
      <c r="AK14" s="14"/>
      <c r="AL14" s="56" t="s">
        <v>27</v>
      </c>
      <c r="AM14" s="57"/>
      <c r="AN14" s="57"/>
      <c r="AO14" s="57"/>
      <c r="AP14" s="57"/>
      <c r="AQ14" s="57"/>
      <c r="AR14" s="58"/>
      <c r="AS14" s="36"/>
    </row>
    <row r="15" spans="1:45" ht="18" customHeight="1">
      <c r="A15" s="40">
        <f t="shared" si="24"/>
        <v>44208</v>
      </c>
      <c r="B15" s="13">
        <f t="shared" si="24"/>
        <v>44208</v>
      </c>
      <c r="C15" s="28">
        <f>IFERROR(IF(OR(WEEKDAY(B15,2)=1,WEEKDAY(B15,2)=2,WEEKDAY(B15,2)=3,WEEKDAY(B15,2)=4),$AQ$5,IF(WEEKDAY(B15,2)=5,$AQ$9,IF(OR(WEEKDAY(B15,2)=6,WEEKDAY(B15,2)=7),"",IF((AN27:AN41)=B15,0,"")))),"")</f>
        <v>0.33333333333333337</v>
      </c>
      <c r="D15" s="39">
        <f t="shared" si="12"/>
        <v>44239</v>
      </c>
      <c r="E15" s="13">
        <f t="shared" si="12"/>
        <v>44239</v>
      </c>
      <c r="F15" s="33">
        <f t="shared" si="0"/>
        <v>0.29166666666666674</v>
      </c>
      <c r="G15" s="40">
        <f t="shared" si="13"/>
        <v>44267</v>
      </c>
      <c r="H15" s="13">
        <f t="shared" si="13"/>
        <v>44267</v>
      </c>
      <c r="I15" s="29">
        <f t="shared" si="11"/>
        <v>0.29166666666666674</v>
      </c>
      <c r="J15" s="39">
        <f t="shared" si="14"/>
        <v>44298</v>
      </c>
      <c r="K15" s="13">
        <f t="shared" si="14"/>
        <v>44298</v>
      </c>
      <c r="L15" s="33">
        <f t="shared" si="1"/>
        <v>0.33333333333333337</v>
      </c>
      <c r="M15" s="40">
        <f t="shared" si="15"/>
        <v>44328</v>
      </c>
      <c r="N15" s="13">
        <f t="shared" si="15"/>
        <v>44328</v>
      </c>
      <c r="O15" s="29">
        <f t="shared" si="2"/>
        <v>0.33333333333333337</v>
      </c>
      <c r="P15" s="39">
        <f t="shared" si="16"/>
        <v>44359</v>
      </c>
      <c r="Q15" s="13">
        <f t="shared" si="16"/>
        <v>44359</v>
      </c>
      <c r="R15" s="33" t="str">
        <f t="shared" si="3"/>
        <v/>
      </c>
      <c r="S15" s="40">
        <f t="shared" si="17"/>
        <v>44389</v>
      </c>
      <c r="T15" s="13">
        <f t="shared" si="17"/>
        <v>44389</v>
      </c>
      <c r="U15" s="29">
        <f t="shared" si="4"/>
        <v>0.33333333333333337</v>
      </c>
      <c r="V15" s="39">
        <f t="shared" si="18"/>
        <v>44420</v>
      </c>
      <c r="W15" s="13">
        <f t="shared" si="18"/>
        <v>44420</v>
      </c>
      <c r="X15" s="33">
        <f t="shared" si="5"/>
        <v>0.33333333333333337</v>
      </c>
      <c r="Y15" s="40">
        <f t="shared" si="19"/>
        <v>44451</v>
      </c>
      <c r="Z15" s="13">
        <f t="shared" si="19"/>
        <v>44451</v>
      </c>
      <c r="AA15" s="29" t="str">
        <f t="shared" si="6"/>
        <v/>
      </c>
      <c r="AB15" s="39">
        <f t="shared" si="20"/>
        <v>44481</v>
      </c>
      <c r="AC15" s="13">
        <f t="shared" si="20"/>
        <v>44481</v>
      </c>
      <c r="AD15" s="33">
        <f t="shared" si="7"/>
        <v>0.33333333333333337</v>
      </c>
      <c r="AE15" s="40">
        <f t="shared" si="21"/>
        <v>44512</v>
      </c>
      <c r="AF15" s="13">
        <f t="shared" si="21"/>
        <v>44512</v>
      </c>
      <c r="AG15" s="29">
        <f t="shared" si="8"/>
        <v>0.29166666666666674</v>
      </c>
      <c r="AH15" s="40">
        <f t="shared" si="22"/>
        <v>44542</v>
      </c>
      <c r="AI15" s="13">
        <f t="shared" si="22"/>
        <v>44542</v>
      </c>
      <c r="AJ15" s="29" t="str">
        <f t="shared" si="9"/>
        <v/>
      </c>
      <c r="AK15" s="14"/>
      <c r="AL15" s="59"/>
      <c r="AM15" s="60"/>
      <c r="AN15" s="60"/>
      <c r="AO15" s="60"/>
      <c r="AP15" s="60"/>
      <c r="AQ15" s="60"/>
      <c r="AR15" s="61"/>
      <c r="AS15" s="36"/>
    </row>
    <row r="16" spans="1:45" ht="18" customHeight="1">
      <c r="A16" s="40">
        <f t="shared" si="24"/>
        <v>44209</v>
      </c>
      <c r="B16" s="13">
        <f t="shared" si="24"/>
        <v>44209</v>
      </c>
      <c r="C16" s="28">
        <f>IFERROR(IF(OR(WEEKDAY(B16,2)=1,WEEKDAY(B16,2)=2,WEEKDAY(B16,2)=3,WEEKDAY(B16,2)=4),$AQ$5,IF(WEEKDAY(B16,2)=5,$AQ$9,IF(OR(WEEKDAY(B16,2)=6,WEEKDAY(B16,2)=7),"",IF((AN28:AN42)=B16,0,"")))),"")</f>
        <v>0.33333333333333337</v>
      </c>
      <c r="D16" s="39">
        <f t="shared" si="12"/>
        <v>44240</v>
      </c>
      <c r="E16" s="13">
        <f t="shared" si="12"/>
        <v>44240</v>
      </c>
      <c r="F16" s="33" t="str">
        <f>IFERROR(IF(OR(WEEKDAY(E16,2)=1,WEEKDAY(E16,2)=2,WEEKDAY(E16,2)=3,WEEKDAY(E16,2)=4),$AQ$5,IF(WEEKDAY(E16,2)=5,$AQ$9,IF(OR(WEEKDAY(E16,2)=6,WEEKDAY(E16,2)=7),"",))),"")</f>
        <v/>
      </c>
      <c r="G16" s="40">
        <f t="shared" si="13"/>
        <v>44268</v>
      </c>
      <c r="H16" s="13">
        <f t="shared" si="13"/>
        <v>44268</v>
      </c>
      <c r="I16" s="29" t="str">
        <f t="shared" si="11"/>
        <v/>
      </c>
      <c r="J16" s="39">
        <f t="shared" si="14"/>
        <v>44299</v>
      </c>
      <c r="K16" s="13">
        <f t="shared" si="14"/>
        <v>44299</v>
      </c>
      <c r="L16" s="33">
        <f t="shared" si="1"/>
        <v>0.33333333333333337</v>
      </c>
      <c r="M16" s="40">
        <f t="shared" si="15"/>
        <v>44329</v>
      </c>
      <c r="N16" s="13">
        <f t="shared" si="15"/>
        <v>44329</v>
      </c>
      <c r="O16" s="29">
        <f t="shared" si="2"/>
        <v>0.33333333333333337</v>
      </c>
      <c r="P16" s="39">
        <f t="shared" si="16"/>
        <v>44360</v>
      </c>
      <c r="Q16" s="13">
        <f t="shared" si="16"/>
        <v>44360</v>
      </c>
      <c r="R16" s="33" t="str">
        <f t="shared" si="3"/>
        <v/>
      </c>
      <c r="S16" s="40">
        <f t="shared" si="17"/>
        <v>44390</v>
      </c>
      <c r="T16" s="13">
        <f t="shared" si="17"/>
        <v>44390</v>
      </c>
      <c r="U16" s="29">
        <f t="shared" si="4"/>
        <v>0.33333333333333337</v>
      </c>
      <c r="V16" s="39">
        <f t="shared" si="18"/>
        <v>44421</v>
      </c>
      <c r="W16" s="13">
        <f t="shared" si="18"/>
        <v>44421</v>
      </c>
      <c r="X16" s="33">
        <f t="shared" si="5"/>
        <v>0.29166666666666674</v>
      </c>
      <c r="Y16" s="40">
        <f t="shared" si="19"/>
        <v>44452</v>
      </c>
      <c r="Z16" s="13">
        <f t="shared" si="19"/>
        <v>44452</v>
      </c>
      <c r="AA16" s="29">
        <f t="shared" si="6"/>
        <v>0.33333333333333337</v>
      </c>
      <c r="AB16" s="39">
        <f t="shared" si="20"/>
        <v>44482</v>
      </c>
      <c r="AC16" s="13">
        <f t="shared" si="20"/>
        <v>44482</v>
      </c>
      <c r="AD16" s="33">
        <f t="shared" si="7"/>
        <v>0.33333333333333337</v>
      </c>
      <c r="AE16" s="40">
        <f t="shared" si="21"/>
        <v>44513</v>
      </c>
      <c r="AF16" s="13">
        <f t="shared" si="21"/>
        <v>44513</v>
      </c>
      <c r="AG16" s="29" t="str">
        <f t="shared" si="8"/>
        <v/>
      </c>
      <c r="AH16" s="40">
        <f t="shared" si="22"/>
        <v>44543</v>
      </c>
      <c r="AI16" s="13">
        <f t="shared" si="22"/>
        <v>44543</v>
      </c>
      <c r="AJ16" s="29">
        <f t="shared" si="9"/>
        <v>0.33333333333333337</v>
      </c>
      <c r="AK16" s="14"/>
      <c r="AL16" s="17"/>
      <c r="AM16" s="44">
        <f>DATE($C$1,1,1)</f>
        <v>44197</v>
      </c>
      <c r="AN16" s="19">
        <f>DATE($C$1,1,1)</f>
        <v>44197</v>
      </c>
      <c r="AO16" s="46" t="s">
        <v>28</v>
      </c>
      <c r="AP16" s="46"/>
      <c r="AQ16" s="46"/>
      <c r="AR16" s="47"/>
      <c r="AS16" s="36"/>
    </row>
    <row r="17" spans="1:44" ht="18" customHeight="1">
      <c r="A17" s="40">
        <f t="shared" si="24"/>
        <v>44210</v>
      </c>
      <c r="B17" s="13">
        <f t="shared" si="24"/>
        <v>44210</v>
      </c>
      <c r="C17" s="28">
        <f>IFERROR(IF(OR(WEEKDAY(B17,2)=1,WEEKDAY(B17,2)=2,WEEKDAY(B17,2)=3,WEEKDAY(B17,2)=4),$AQ$5,IF(WEEKDAY(B17,2)=5,$AQ$9,IF(OR(WEEKDAY(B17,2)=6,WEEKDAY(B17,2)=7),"",IF((AN29:AN43)=B17,0,"")))),"")</f>
        <v>0.33333333333333337</v>
      </c>
      <c r="D17" s="39">
        <f t="shared" si="12"/>
        <v>44241</v>
      </c>
      <c r="E17" s="13">
        <f t="shared" si="12"/>
        <v>44241</v>
      </c>
      <c r="F17" s="33" t="str">
        <f t="shared" si="0"/>
        <v/>
      </c>
      <c r="G17" s="40">
        <f t="shared" si="13"/>
        <v>44269</v>
      </c>
      <c r="H17" s="13">
        <f t="shared" si="13"/>
        <v>44269</v>
      </c>
      <c r="I17" s="29" t="str">
        <f t="shared" si="11"/>
        <v/>
      </c>
      <c r="J17" s="39">
        <f t="shared" si="14"/>
        <v>44300</v>
      </c>
      <c r="K17" s="13">
        <f t="shared" si="14"/>
        <v>44300</v>
      </c>
      <c r="L17" s="33">
        <f t="shared" si="1"/>
        <v>0.33333333333333337</v>
      </c>
      <c r="M17" s="40">
        <f t="shared" si="15"/>
        <v>44330</v>
      </c>
      <c r="N17" s="13">
        <f t="shared" si="15"/>
        <v>44330</v>
      </c>
      <c r="O17" s="29">
        <f t="shared" si="2"/>
        <v>0.29166666666666674</v>
      </c>
      <c r="P17" s="39">
        <f t="shared" si="16"/>
        <v>44361</v>
      </c>
      <c r="Q17" s="13">
        <f t="shared" si="16"/>
        <v>44361</v>
      </c>
      <c r="R17" s="33">
        <f t="shared" si="3"/>
        <v>0.33333333333333337</v>
      </c>
      <c r="S17" s="40">
        <f t="shared" si="17"/>
        <v>44391</v>
      </c>
      <c r="T17" s="13">
        <f t="shared" si="17"/>
        <v>44391</v>
      </c>
      <c r="U17" s="29">
        <f t="shared" si="4"/>
        <v>0.33333333333333337</v>
      </c>
      <c r="V17" s="39">
        <f t="shared" si="18"/>
        <v>44422</v>
      </c>
      <c r="W17" s="13">
        <f t="shared" si="18"/>
        <v>44422</v>
      </c>
      <c r="X17" s="33" t="str">
        <f t="shared" si="5"/>
        <v/>
      </c>
      <c r="Y17" s="40">
        <f t="shared" si="19"/>
        <v>44453</v>
      </c>
      <c r="Z17" s="13">
        <f t="shared" si="19"/>
        <v>44453</v>
      </c>
      <c r="AA17" s="29">
        <f t="shared" si="6"/>
        <v>0.33333333333333337</v>
      </c>
      <c r="AB17" s="39">
        <f t="shared" si="20"/>
        <v>44483</v>
      </c>
      <c r="AC17" s="13">
        <f t="shared" si="20"/>
        <v>44483</v>
      </c>
      <c r="AD17" s="33">
        <f t="shared" si="7"/>
        <v>0.33333333333333337</v>
      </c>
      <c r="AE17" s="40">
        <f t="shared" si="21"/>
        <v>44514</v>
      </c>
      <c r="AF17" s="13">
        <f t="shared" si="21"/>
        <v>44514</v>
      </c>
      <c r="AG17" s="29" t="str">
        <f t="shared" si="8"/>
        <v/>
      </c>
      <c r="AH17" s="40">
        <f t="shared" si="22"/>
        <v>44544</v>
      </c>
      <c r="AI17" s="13">
        <f t="shared" si="22"/>
        <v>44544</v>
      </c>
      <c r="AJ17" s="29">
        <f t="shared" si="9"/>
        <v>0.33333333333333337</v>
      </c>
      <c r="AK17" s="14"/>
      <c r="AL17" s="17"/>
      <c r="AM17" s="44">
        <f>DATE($C$1,3,5)</f>
        <v>44260</v>
      </c>
      <c r="AN17" s="19">
        <f>DATE($C$1,3,5)</f>
        <v>44260</v>
      </c>
      <c r="AO17" s="46" t="s">
        <v>29</v>
      </c>
      <c r="AP17" s="46"/>
      <c r="AQ17" s="46"/>
      <c r="AR17" s="47"/>
    </row>
    <row r="18" spans="1:44" ht="18" customHeight="1">
      <c r="A18" s="40">
        <f t="shared" si="24"/>
        <v>44211</v>
      </c>
      <c r="B18" s="13">
        <f t="shared" si="24"/>
        <v>44211</v>
      </c>
      <c r="C18" s="28">
        <f>IFERROR(IF(OR(WEEKDAY(B18,2)=1,WEEKDAY(B18,2)=2,WEEKDAY(B18,2)=3,WEEKDAY(B18,2)=4),$AQ$5,IF(WEEKDAY(B18,2)=5,$AQ$9,IF(OR(WEEKDAY(B18,2)=6,WEEKDAY(B18,2)=7),"",IF((AN30:AN44)=B18,0,"")))),"")</f>
        <v>0.29166666666666674</v>
      </c>
      <c r="D18" s="39">
        <f t="shared" si="12"/>
        <v>44242</v>
      </c>
      <c r="E18" s="13">
        <f t="shared" si="12"/>
        <v>44242</v>
      </c>
      <c r="F18" s="33">
        <f t="shared" si="0"/>
        <v>0.33333333333333337</v>
      </c>
      <c r="G18" s="40">
        <f t="shared" si="13"/>
        <v>44270</v>
      </c>
      <c r="H18" s="13">
        <f t="shared" si="13"/>
        <v>44270</v>
      </c>
      <c r="I18" s="29">
        <f t="shared" si="11"/>
        <v>0.33333333333333337</v>
      </c>
      <c r="J18" s="39">
        <f t="shared" si="14"/>
        <v>44301</v>
      </c>
      <c r="K18" s="13">
        <f t="shared" si="14"/>
        <v>44301</v>
      </c>
      <c r="L18" s="33">
        <f t="shared" si="1"/>
        <v>0.33333333333333337</v>
      </c>
      <c r="M18" s="40">
        <f t="shared" si="15"/>
        <v>44331</v>
      </c>
      <c r="N18" s="13">
        <f t="shared" si="15"/>
        <v>44331</v>
      </c>
      <c r="O18" s="29" t="str">
        <f t="shared" si="2"/>
        <v/>
      </c>
      <c r="P18" s="39">
        <f t="shared" si="16"/>
        <v>44362</v>
      </c>
      <c r="Q18" s="13">
        <f t="shared" si="16"/>
        <v>44362</v>
      </c>
      <c r="R18" s="33">
        <f t="shared" si="3"/>
        <v>0.33333333333333337</v>
      </c>
      <c r="S18" s="40">
        <f t="shared" si="17"/>
        <v>44392</v>
      </c>
      <c r="T18" s="13">
        <f t="shared" si="17"/>
        <v>44392</v>
      </c>
      <c r="U18" s="29">
        <f t="shared" si="4"/>
        <v>0.33333333333333337</v>
      </c>
      <c r="V18" s="39">
        <f t="shared" si="18"/>
        <v>44423</v>
      </c>
      <c r="W18" s="13">
        <f t="shared" si="18"/>
        <v>44423</v>
      </c>
      <c r="X18" s="33" t="str">
        <f t="shared" si="5"/>
        <v/>
      </c>
      <c r="Y18" s="40">
        <f t="shared" si="19"/>
        <v>44454</v>
      </c>
      <c r="Z18" s="13">
        <f t="shared" si="19"/>
        <v>44454</v>
      </c>
      <c r="AA18" s="29">
        <f t="shared" si="6"/>
        <v>0.33333333333333337</v>
      </c>
      <c r="AB18" s="39">
        <f t="shared" si="20"/>
        <v>44484</v>
      </c>
      <c r="AC18" s="13">
        <f t="shared" si="20"/>
        <v>44484</v>
      </c>
      <c r="AD18" s="33">
        <f t="shared" si="7"/>
        <v>0.29166666666666674</v>
      </c>
      <c r="AE18" s="40">
        <f t="shared" si="21"/>
        <v>44515</v>
      </c>
      <c r="AF18" s="13">
        <f t="shared" si="21"/>
        <v>44515</v>
      </c>
      <c r="AG18" s="29">
        <f t="shared" si="8"/>
        <v>0.33333333333333337</v>
      </c>
      <c r="AH18" s="40">
        <f t="shared" si="22"/>
        <v>44545</v>
      </c>
      <c r="AI18" s="13">
        <f t="shared" si="22"/>
        <v>44545</v>
      </c>
      <c r="AJ18" s="29">
        <f t="shared" si="9"/>
        <v>0.33333333333333337</v>
      </c>
      <c r="AK18" s="14"/>
      <c r="AL18" s="17"/>
      <c r="AM18" s="45">
        <f>AM19-2</f>
        <v>44288</v>
      </c>
      <c r="AN18" s="20">
        <f>AN19-2</f>
        <v>44288</v>
      </c>
      <c r="AO18" s="46" t="s">
        <v>30</v>
      </c>
      <c r="AP18" s="46"/>
      <c r="AQ18" s="46"/>
      <c r="AR18" s="47"/>
    </row>
    <row r="19" spans="1:44" ht="18" customHeight="1">
      <c r="A19" s="40">
        <f t="shared" si="24"/>
        <v>44212</v>
      </c>
      <c r="B19" s="13">
        <f t="shared" si="24"/>
        <v>44212</v>
      </c>
      <c r="C19" s="28" t="str">
        <f>IFERROR(IF(OR(WEEKDAY(B19,2)=1,WEEKDAY(B19,2)=2,WEEKDAY(B19,2)=3,WEEKDAY(B19,2)=4),$AQ$5,IF(WEEKDAY(B19,2)=5,$AQ$9,IF(OR(WEEKDAY(B19,2)=6,WEEKDAY(B19,2)=7),"",IF((AN31:AN45)=B19,0,"")))),"")</f>
        <v/>
      </c>
      <c r="D19" s="39">
        <f t="shared" si="12"/>
        <v>44243</v>
      </c>
      <c r="E19" s="13">
        <f t="shared" si="12"/>
        <v>44243</v>
      </c>
      <c r="F19" s="33">
        <f t="shared" si="0"/>
        <v>0.33333333333333337</v>
      </c>
      <c r="G19" s="40">
        <f t="shared" si="13"/>
        <v>44271</v>
      </c>
      <c r="H19" s="13">
        <f t="shared" si="13"/>
        <v>44271</v>
      </c>
      <c r="I19" s="29">
        <f t="shared" si="11"/>
        <v>0.33333333333333337</v>
      </c>
      <c r="J19" s="39">
        <f t="shared" si="14"/>
        <v>44302</v>
      </c>
      <c r="K19" s="13">
        <f t="shared" si="14"/>
        <v>44302</v>
      </c>
      <c r="L19" s="33">
        <f t="shared" si="1"/>
        <v>0.29166666666666674</v>
      </c>
      <c r="M19" s="40">
        <f t="shared" si="15"/>
        <v>44332</v>
      </c>
      <c r="N19" s="13">
        <f t="shared" si="15"/>
        <v>44332</v>
      </c>
      <c r="O19" s="29" t="str">
        <f t="shared" si="2"/>
        <v/>
      </c>
      <c r="P19" s="39">
        <f t="shared" si="16"/>
        <v>44363</v>
      </c>
      <c r="Q19" s="13">
        <f t="shared" si="16"/>
        <v>44363</v>
      </c>
      <c r="R19" s="33">
        <f t="shared" si="3"/>
        <v>0.33333333333333337</v>
      </c>
      <c r="S19" s="40">
        <f t="shared" si="17"/>
        <v>44393</v>
      </c>
      <c r="T19" s="13">
        <f t="shared" si="17"/>
        <v>44393</v>
      </c>
      <c r="U19" s="29">
        <f t="shared" si="4"/>
        <v>0.29166666666666674</v>
      </c>
      <c r="V19" s="39">
        <f t="shared" si="18"/>
        <v>44424</v>
      </c>
      <c r="W19" s="13">
        <f t="shared" si="18"/>
        <v>44424</v>
      </c>
      <c r="X19" s="33">
        <f t="shared" si="5"/>
        <v>0.33333333333333337</v>
      </c>
      <c r="Y19" s="40">
        <f t="shared" si="19"/>
        <v>44455</v>
      </c>
      <c r="Z19" s="13">
        <f t="shared" si="19"/>
        <v>44455</v>
      </c>
      <c r="AA19" s="29">
        <f t="shared" si="6"/>
        <v>0.33333333333333337</v>
      </c>
      <c r="AB19" s="39">
        <f t="shared" si="20"/>
        <v>44485</v>
      </c>
      <c r="AC19" s="13">
        <f t="shared" si="20"/>
        <v>44485</v>
      </c>
      <c r="AD19" s="33" t="str">
        <f t="shared" si="7"/>
        <v/>
      </c>
      <c r="AE19" s="40">
        <f t="shared" si="21"/>
        <v>44516</v>
      </c>
      <c r="AF19" s="13">
        <f t="shared" si="21"/>
        <v>44516</v>
      </c>
      <c r="AG19" s="29">
        <f t="shared" si="8"/>
        <v>0.33333333333333337</v>
      </c>
      <c r="AH19" s="40">
        <f t="shared" si="22"/>
        <v>44546</v>
      </c>
      <c r="AI19" s="13">
        <f t="shared" si="22"/>
        <v>44546</v>
      </c>
      <c r="AJ19" s="29">
        <f t="shared" si="9"/>
        <v>0.33333333333333337</v>
      </c>
      <c r="AK19" s="14"/>
      <c r="AL19" s="17"/>
      <c r="AM19" s="45">
        <f>ROUND(DATE($C$1,4,MOD(234-11*MOD($C$1,19),30))/7,)*7-6</f>
        <v>44290</v>
      </c>
      <c r="AN19" s="20">
        <f>ROUND(DATE($C$1,4,MOD(234-11*MOD($C$1,19),30))/7,)*7-6</f>
        <v>44290</v>
      </c>
      <c r="AO19" s="48" t="s">
        <v>31</v>
      </c>
      <c r="AP19" s="48"/>
      <c r="AQ19" s="48"/>
      <c r="AR19" s="49"/>
    </row>
    <row r="20" spans="1:44" ht="18" customHeight="1">
      <c r="A20" s="40">
        <f t="shared" si="24"/>
        <v>44213</v>
      </c>
      <c r="B20" s="13">
        <f t="shared" si="24"/>
        <v>44213</v>
      </c>
      <c r="C20" s="28" t="str">
        <f>IFERROR(IF(OR(WEEKDAY(B20,2)=1,WEEKDAY(B20,2)=2,WEEKDAY(B20,2)=3,WEEKDAY(B20,2)=4),$AQ$5,IF(WEEKDAY(B20,2)=5,$AQ$9,IF(OR(WEEKDAY(B20,2)=6,WEEKDAY(B20,2)=7),"",IF((AN32:AN46)=B20,0,"")))),"")</f>
        <v/>
      </c>
      <c r="D20" s="39">
        <f t="shared" si="12"/>
        <v>44244</v>
      </c>
      <c r="E20" s="13">
        <f t="shared" si="12"/>
        <v>44244</v>
      </c>
      <c r="F20" s="33">
        <f t="shared" si="0"/>
        <v>0.33333333333333337</v>
      </c>
      <c r="G20" s="40">
        <f t="shared" si="13"/>
        <v>44272</v>
      </c>
      <c r="H20" s="13">
        <f t="shared" si="13"/>
        <v>44272</v>
      </c>
      <c r="I20" s="29">
        <f t="shared" si="11"/>
        <v>0.33333333333333337</v>
      </c>
      <c r="J20" s="39">
        <f t="shared" si="14"/>
        <v>44303</v>
      </c>
      <c r="K20" s="13">
        <f t="shared" si="14"/>
        <v>44303</v>
      </c>
      <c r="L20" s="33" t="str">
        <f t="shared" si="1"/>
        <v/>
      </c>
      <c r="M20" s="40">
        <f t="shared" si="15"/>
        <v>44333</v>
      </c>
      <c r="N20" s="13">
        <f t="shared" si="15"/>
        <v>44333</v>
      </c>
      <c r="O20" s="29">
        <f t="shared" si="2"/>
        <v>0.33333333333333337</v>
      </c>
      <c r="P20" s="39">
        <f t="shared" si="16"/>
        <v>44364</v>
      </c>
      <c r="Q20" s="13">
        <f t="shared" si="16"/>
        <v>44364</v>
      </c>
      <c r="R20" s="33">
        <f t="shared" si="3"/>
        <v>0.33333333333333337</v>
      </c>
      <c r="S20" s="40">
        <f t="shared" si="17"/>
        <v>44394</v>
      </c>
      <c r="T20" s="13">
        <f t="shared" si="17"/>
        <v>44394</v>
      </c>
      <c r="U20" s="29" t="str">
        <f t="shared" si="4"/>
        <v/>
      </c>
      <c r="V20" s="39">
        <f t="shared" si="18"/>
        <v>44425</v>
      </c>
      <c r="W20" s="13">
        <f t="shared" si="18"/>
        <v>44425</v>
      </c>
      <c r="X20" s="33">
        <f t="shared" si="5"/>
        <v>0.33333333333333337</v>
      </c>
      <c r="Y20" s="40">
        <f t="shared" si="19"/>
        <v>44456</v>
      </c>
      <c r="Z20" s="13">
        <f t="shared" si="19"/>
        <v>44456</v>
      </c>
      <c r="AA20" s="29">
        <f t="shared" si="6"/>
        <v>0.29166666666666674</v>
      </c>
      <c r="AB20" s="39">
        <f t="shared" si="20"/>
        <v>44486</v>
      </c>
      <c r="AC20" s="13">
        <f t="shared" si="20"/>
        <v>44486</v>
      </c>
      <c r="AD20" s="33" t="str">
        <f t="shared" si="7"/>
        <v/>
      </c>
      <c r="AE20" s="40">
        <f t="shared" si="21"/>
        <v>44517</v>
      </c>
      <c r="AF20" s="13">
        <f t="shared" si="21"/>
        <v>44517</v>
      </c>
      <c r="AG20" s="29">
        <f t="shared" si="8"/>
        <v>0.33333333333333337</v>
      </c>
      <c r="AH20" s="40">
        <f t="shared" si="22"/>
        <v>44547</v>
      </c>
      <c r="AI20" s="13">
        <f t="shared" si="22"/>
        <v>44547</v>
      </c>
      <c r="AJ20" s="29">
        <f t="shared" si="9"/>
        <v>0.29166666666666674</v>
      </c>
      <c r="AK20" s="14"/>
      <c r="AL20" s="17"/>
      <c r="AM20" s="44">
        <f>AM19+1</f>
        <v>44291</v>
      </c>
      <c r="AN20" s="19">
        <f>AN19+1</f>
        <v>44291</v>
      </c>
      <c r="AO20" s="46" t="s">
        <v>32</v>
      </c>
      <c r="AP20" s="46"/>
      <c r="AQ20" s="46"/>
      <c r="AR20" s="47"/>
    </row>
    <row r="21" spans="1:44" ht="18" customHeight="1">
      <c r="A21" s="40">
        <f t="shared" si="24"/>
        <v>44214</v>
      </c>
      <c r="B21" s="13">
        <f t="shared" si="24"/>
        <v>44214</v>
      </c>
      <c r="C21" s="28">
        <f>IFERROR(IF(OR(WEEKDAY(B21,2)=1,WEEKDAY(B21,2)=2,WEEKDAY(B21,2)=3,WEEKDAY(B21,2)=4),$AQ$5,IF(WEEKDAY(B21,2)=5,$AQ$9,IF(OR(WEEKDAY(B21,2)=6,WEEKDAY(B21,2)=7),"",IF((AN33:AN47)=B21,0,"")))),"")</f>
        <v>0.33333333333333337</v>
      </c>
      <c r="D21" s="39">
        <f t="shared" si="12"/>
        <v>44245</v>
      </c>
      <c r="E21" s="13">
        <f t="shared" si="12"/>
        <v>44245</v>
      </c>
      <c r="F21" s="33">
        <f t="shared" si="0"/>
        <v>0.33333333333333337</v>
      </c>
      <c r="G21" s="40">
        <f t="shared" si="13"/>
        <v>44273</v>
      </c>
      <c r="H21" s="13">
        <f t="shared" si="13"/>
        <v>44273</v>
      </c>
      <c r="I21" s="29">
        <f t="shared" si="11"/>
        <v>0.33333333333333337</v>
      </c>
      <c r="J21" s="39">
        <f t="shared" si="14"/>
        <v>44304</v>
      </c>
      <c r="K21" s="13">
        <f t="shared" si="14"/>
        <v>44304</v>
      </c>
      <c r="L21" s="33" t="str">
        <f t="shared" si="1"/>
        <v/>
      </c>
      <c r="M21" s="40">
        <f t="shared" si="15"/>
        <v>44334</v>
      </c>
      <c r="N21" s="13">
        <f t="shared" si="15"/>
        <v>44334</v>
      </c>
      <c r="O21" s="29">
        <f t="shared" si="2"/>
        <v>0.33333333333333337</v>
      </c>
      <c r="P21" s="39">
        <f t="shared" si="16"/>
        <v>44365</v>
      </c>
      <c r="Q21" s="13">
        <f t="shared" si="16"/>
        <v>44365</v>
      </c>
      <c r="R21" s="33">
        <f t="shared" si="3"/>
        <v>0.29166666666666674</v>
      </c>
      <c r="S21" s="40">
        <f t="shared" si="17"/>
        <v>44395</v>
      </c>
      <c r="T21" s="13">
        <f t="shared" si="17"/>
        <v>44395</v>
      </c>
      <c r="U21" s="29" t="str">
        <f t="shared" si="4"/>
        <v/>
      </c>
      <c r="V21" s="39">
        <f t="shared" si="18"/>
        <v>44426</v>
      </c>
      <c r="W21" s="13">
        <f t="shared" si="18"/>
        <v>44426</v>
      </c>
      <c r="X21" s="33">
        <f t="shared" si="5"/>
        <v>0.33333333333333337</v>
      </c>
      <c r="Y21" s="40">
        <f t="shared" si="19"/>
        <v>44457</v>
      </c>
      <c r="Z21" s="13">
        <f t="shared" si="19"/>
        <v>44457</v>
      </c>
      <c r="AA21" s="29" t="str">
        <f t="shared" si="6"/>
        <v/>
      </c>
      <c r="AB21" s="39">
        <f t="shared" si="20"/>
        <v>44487</v>
      </c>
      <c r="AC21" s="13">
        <f t="shared" si="20"/>
        <v>44487</v>
      </c>
      <c r="AD21" s="33">
        <f t="shared" si="7"/>
        <v>0.33333333333333337</v>
      </c>
      <c r="AE21" s="40">
        <f t="shared" si="21"/>
        <v>44518</v>
      </c>
      <c r="AF21" s="13">
        <f t="shared" si="21"/>
        <v>44518</v>
      </c>
      <c r="AG21" s="29">
        <f t="shared" si="8"/>
        <v>0.33333333333333337</v>
      </c>
      <c r="AH21" s="40">
        <f t="shared" si="22"/>
        <v>44548</v>
      </c>
      <c r="AI21" s="13">
        <f t="shared" si="22"/>
        <v>44548</v>
      </c>
      <c r="AJ21" s="29" t="str">
        <f t="shared" si="9"/>
        <v/>
      </c>
      <c r="AK21" s="14"/>
      <c r="AL21" s="17"/>
      <c r="AM21" s="44">
        <f>DATE($C$1,5,1)</f>
        <v>44317</v>
      </c>
      <c r="AN21" s="19">
        <f>DATE($C$1,5,1)</f>
        <v>44317</v>
      </c>
      <c r="AO21" s="46" t="s">
        <v>33</v>
      </c>
      <c r="AP21" s="46"/>
      <c r="AQ21" s="46"/>
      <c r="AR21" s="47"/>
    </row>
    <row r="22" spans="1:44" ht="18" customHeight="1">
      <c r="A22" s="40">
        <f t="shared" si="24"/>
        <v>44215</v>
      </c>
      <c r="B22" s="13">
        <f t="shared" si="24"/>
        <v>44215</v>
      </c>
      <c r="C22" s="28">
        <f>IFERROR(IF(OR(WEEKDAY(B22,2)=1,WEEKDAY(B22,2)=2,WEEKDAY(B22,2)=3,WEEKDAY(B22,2)=4),$AQ$5,IF(WEEKDAY(B22,2)=5,$AQ$9,IF(OR(WEEKDAY(B22,2)=6,WEEKDAY(B22,2)=7),"",IF((AN34:AN48)=B22,0,"")))),"")</f>
        <v>0.33333333333333337</v>
      </c>
      <c r="D22" s="39">
        <f t="shared" si="12"/>
        <v>44246</v>
      </c>
      <c r="E22" s="13">
        <f t="shared" si="12"/>
        <v>44246</v>
      </c>
      <c r="F22" s="33">
        <f t="shared" si="0"/>
        <v>0.29166666666666674</v>
      </c>
      <c r="G22" s="40">
        <f t="shared" si="13"/>
        <v>44274</v>
      </c>
      <c r="H22" s="13">
        <f t="shared" si="13"/>
        <v>44274</v>
      </c>
      <c r="I22" s="29">
        <f t="shared" si="11"/>
        <v>0.29166666666666674</v>
      </c>
      <c r="J22" s="39">
        <f t="shared" si="14"/>
        <v>44305</v>
      </c>
      <c r="K22" s="13">
        <f t="shared" si="14"/>
        <v>44305</v>
      </c>
      <c r="L22" s="33">
        <f t="shared" si="1"/>
        <v>0.33333333333333337</v>
      </c>
      <c r="M22" s="40">
        <f t="shared" si="15"/>
        <v>44335</v>
      </c>
      <c r="N22" s="13">
        <f t="shared" si="15"/>
        <v>44335</v>
      </c>
      <c r="O22" s="29">
        <f t="shared" si="2"/>
        <v>0.33333333333333337</v>
      </c>
      <c r="P22" s="39">
        <f t="shared" si="16"/>
        <v>44366</v>
      </c>
      <c r="Q22" s="13">
        <f t="shared" si="16"/>
        <v>44366</v>
      </c>
      <c r="R22" s="33" t="str">
        <f t="shared" si="3"/>
        <v/>
      </c>
      <c r="S22" s="40">
        <f t="shared" si="17"/>
        <v>44396</v>
      </c>
      <c r="T22" s="13">
        <f t="shared" si="17"/>
        <v>44396</v>
      </c>
      <c r="U22" s="29">
        <f t="shared" si="4"/>
        <v>0.33333333333333337</v>
      </c>
      <c r="V22" s="39">
        <f t="shared" si="18"/>
        <v>44427</v>
      </c>
      <c r="W22" s="13">
        <f t="shared" si="18"/>
        <v>44427</v>
      </c>
      <c r="X22" s="33">
        <f t="shared" si="5"/>
        <v>0.33333333333333337</v>
      </c>
      <c r="Y22" s="40">
        <f t="shared" si="19"/>
        <v>44458</v>
      </c>
      <c r="Z22" s="13">
        <f t="shared" si="19"/>
        <v>44458</v>
      </c>
      <c r="AA22" s="29" t="str">
        <f t="shared" si="6"/>
        <v/>
      </c>
      <c r="AB22" s="39">
        <f t="shared" si="20"/>
        <v>44488</v>
      </c>
      <c r="AC22" s="13">
        <f t="shared" si="20"/>
        <v>44488</v>
      </c>
      <c r="AD22" s="33">
        <f t="shared" si="7"/>
        <v>0.33333333333333337</v>
      </c>
      <c r="AE22" s="40">
        <f t="shared" si="21"/>
        <v>44519</v>
      </c>
      <c r="AF22" s="13">
        <f t="shared" si="21"/>
        <v>44519</v>
      </c>
      <c r="AG22" s="29">
        <f t="shared" si="8"/>
        <v>0.29166666666666674</v>
      </c>
      <c r="AH22" s="40">
        <f t="shared" si="22"/>
        <v>44549</v>
      </c>
      <c r="AI22" s="13">
        <f t="shared" si="22"/>
        <v>44549</v>
      </c>
      <c r="AJ22" s="29" t="str">
        <f t="shared" si="9"/>
        <v/>
      </c>
      <c r="AK22" s="14"/>
      <c r="AL22" s="17"/>
      <c r="AM22" s="44">
        <f>DATE($C$1,5,8)</f>
        <v>44324</v>
      </c>
      <c r="AN22" s="19">
        <f>DATE($C$1,5,8)</f>
        <v>44324</v>
      </c>
      <c r="AO22" s="46" t="s">
        <v>34</v>
      </c>
      <c r="AP22" s="46"/>
      <c r="AQ22" s="46"/>
      <c r="AR22" s="47"/>
    </row>
    <row r="23" spans="1:44" ht="18" customHeight="1">
      <c r="A23" s="40">
        <f t="shared" si="24"/>
        <v>44216</v>
      </c>
      <c r="B23" s="13">
        <f t="shared" si="24"/>
        <v>44216</v>
      </c>
      <c r="C23" s="28">
        <f>IFERROR(IF(OR(WEEKDAY(B23,2)=1,WEEKDAY(B23,2)=2,WEEKDAY(B23,2)=3,WEEKDAY(B23,2)=4),$AQ$5,IF(WEEKDAY(B23,2)=5,$AQ$9,IF(OR(WEEKDAY(B23,2)=6,WEEKDAY(B23,2)=7),"",IF((AN35:AN49)=B23,0,"")))),"")</f>
        <v>0.33333333333333337</v>
      </c>
      <c r="D23" s="39">
        <f t="shared" si="12"/>
        <v>44247</v>
      </c>
      <c r="E23" s="13">
        <f t="shared" si="12"/>
        <v>44247</v>
      </c>
      <c r="F23" s="33" t="str">
        <f t="shared" si="0"/>
        <v/>
      </c>
      <c r="G23" s="40">
        <f t="shared" si="13"/>
        <v>44275</v>
      </c>
      <c r="H23" s="13">
        <f t="shared" si="13"/>
        <v>44275</v>
      </c>
      <c r="I23" s="29" t="str">
        <f t="shared" si="11"/>
        <v/>
      </c>
      <c r="J23" s="39">
        <f t="shared" si="14"/>
        <v>44306</v>
      </c>
      <c r="K23" s="13">
        <f t="shared" si="14"/>
        <v>44306</v>
      </c>
      <c r="L23" s="33">
        <f t="shared" si="1"/>
        <v>0.33333333333333337</v>
      </c>
      <c r="M23" s="40">
        <f t="shared" si="15"/>
        <v>44336</v>
      </c>
      <c r="N23" s="13">
        <f t="shared" si="15"/>
        <v>44336</v>
      </c>
      <c r="O23" s="29">
        <f t="shared" si="2"/>
        <v>0.33333333333333337</v>
      </c>
      <c r="P23" s="39">
        <f t="shared" si="16"/>
        <v>44367</v>
      </c>
      <c r="Q23" s="13">
        <f t="shared" si="16"/>
        <v>44367</v>
      </c>
      <c r="R23" s="33" t="str">
        <f t="shared" si="3"/>
        <v/>
      </c>
      <c r="S23" s="40">
        <f t="shared" si="17"/>
        <v>44397</v>
      </c>
      <c r="T23" s="13">
        <f t="shared" si="17"/>
        <v>44397</v>
      </c>
      <c r="U23" s="29">
        <f t="shared" si="4"/>
        <v>0.33333333333333337</v>
      </c>
      <c r="V23" s="39">
        <f t="shared" si="18"/>
        <v>44428</v>
      </c>
      <c r="W23" s="13">
        <f t="shared" si="18"/>
        <v>44428</v>
      </c>
      <c r="X23" s="33">
        <f t="shared" si="5"/>
        <v>0.29166666666666674</v>
      </c>
      <c r="Y23" s="40">
        <f t="shared" si="19"/>
        <v>44459</v>
      </c>
      <c r="Z23" s="13">
        <f t="shared" si="19"/>
        <v>44459</v>
      </c>
      <c r="AA23" s="29">
        <f t="shared" si="6"/>
        <v>0.33333333333333337</v>
      </c>
      <c r="AB23" s="39">
        <f t="shared" si="20"/>
        <v>44489</v>
      </c>
      <c r="AC23" s="13">
        <f t="shared" si="20"/>
        <v>44489</v>
      </c>
      <c r="AD23" s="33">
        <f t="shared" si="7"/>
        <v>0.33333333333333337</v>
      </c>
      <c r="AE23" s="40">
        <f t="shared" si="21"/>
        <v>44520</v>
      </c>
      <c r="AF23" s="13">
        <f t="shared" si="21"/>
        <v>44520</v>
      </c>
      <c r="AG23" s="29" t="str">
        <f t="shared" si="8"/>
        <v/>
      </c>
      <c r="AH23" s="40">
        <f t="shared" si="22"/>
        <v>44550</v>
      </c>
      <c r="AI23" s="13">
        <f t="shared" si="22"/>
        <v>44550</v>
      </c>
      <c r="AJ23" s="29">
        <f t="shared" si="9"/>
        <v>0.33333333333333337</v>
      </c>
      <c r="AK23" s="14"/>
      <c r="AL23" s="17"/>
      <c r="AM23" s="44">
        <f>AM19+39</f>
        <v>44329</v>
      </c>
      <c r="AN23" s="19">
        <f>AN19+39</f>
        <v>44329</v>
      </c>
      <c r="AO23" s="46" t="s">
        <v>35</v>
      </c>
      <c r="AP23" s="46"/>
      <c r="AQ23" s="46"/>
      <c r="AR23" s="47"/>
    </row>
    <row r="24" spans="1:44" ht="18" customHeight="1">
      <c r="A24" s="40">
        <f t="shared" si="24"/>
        <v>44217</v>
      </c>
      <c r="B24" s="13">
        <f t="shared" si="24"/>
        <v>44217</v>
      </c>
      <c r="C24" s="28">
        <f>IFERROR(IF(OR(WEEKDAY(B24,2)=1,WEEKDAY(B24,2)=2,WEEKDAY(B24,2)=3,WEEKDAY(B24,2)=4),$AQ$5,IF(WEEKDAY(B24,2)=5,$AQ$9,IF(OR(WEEKDAY(B24,2)=6,WEEKDAY(B24,2)=7),"",IF((AN36:AN50)=B24,0,"")))),"")</f>
        <v>0.33333333333333337</v>
      </c>
      <c r="D24" s="39">
        <f t="shared" si="12"/>
        <v>44248</v>
      </c>
      <c r="E24" s="13">
        <f t="shared" si="12"/>
        <v>44248</v>
      </c>
      <c r="F24" s="33" t="str">
        <f t="shared" si="0"/>
        <v/>
      </c>
      <c r="G24" s="40">
        <f t="shared" si="13"/>
        <v>44276</v>
      </c>
      <c r="H24" s="13">
        <f t="shared" si="13"/>
        <v>44276</v>
      </c>
      <c r="I24" s="29" t="str">
        <f t="shared" si="11"/>
        <v/>
      </c>
      <c r="J24" s="39">
        <f t="shared" si="14"/>
        <v>44307</v>
      </c>
      <c r="K24" s="13">
        <f t="shared" si="14"/>
        <v>44307</v>
      </c>
      <c r="L24" s="33">
        <f t="shared" si="1"/>
        <v>0.33333333333333337</v>
      </c>
      <c r="M24" s="40">
        <f t="shared" si="15"/>
        <v>44337</v>
      </c>
      <c r="N24" s="13">
        <f t="shared" si="15"/>
        <v>44337</v>
      </c>
      <c r="O24" s="29">
        <f t="shared" si="2"/>
        <v>0.29166666666666674</v>
      </c>
      <c r="P24" s="39">
        <f t="shared" si="16"/>
        <v>44368</v>
      </c>
      <c r="Q24" s="13">
        <f t="shared" si="16"/>
        <v>44368</v>
      </c>
      <c r="R24" s="33">
        <f t="shared" si="3"/>
        <v>0.33333333333333337</v>
      </c>
      <c r="S24" s="40">
        <f t="shared" si="17"/>
        <v>44398</v>
      </c>
      <c r="T24" s="13">
        <f t="shared" si="17"/>
        <v>44398</v>
      </c>
      <c r="U24" s="29">
        <f t="shared" si="4"/>
        <v>0.33333333333333337</v>
      </c>
      <c r="V24" s="39">
        <f t="shared" si="18"/>
        <v>44429</v>
      </c>
      <c r="W24" s="13">
        <f t="shared" si="18"/>
        <v>44429</v>
      </c>
      <c r="X24" s="33" t="str">
        <f t="shared" si="5"/>
        <v/>
      </c>
      <c r="Y24" s="40">
        <f t="shared" si="19"/>
        <v>44460</v>
      </c>
      <c r="Z24" s="13">
        <f t="shared" si="19"/>
        <v>44460</v>
      </c>
      <c r="AA24" s="29">
        <f t="shared" si="6"/>
        <v>0.33333333333333337</v>
      </c>
      <c r="AB24" s="39">
        <f t="shared" si="20"/>
        <v>44490</v>
      </c>
      <c r="AC24" s="13">
        <f t="shared" si="20"/>
        <v>44490</v>
      </c>
      <c r="AD24" s="33">
        <f t="shared" si="7"/>
        <v>0.33333333333333337</v>
      </c>
      <c r="AE24" s="40">
        <f t="shared" si="21"/>
        <v>44521</v>
      </c>
      <c r="AF24" s="13">
        <f t="shared" si="21"/>
        <v>44521</v>
      </c>
      <c r="AG24" s="29" t="str">
        <f t="shared" si="8"/>
        <v/>
      </c>
      <c r="AH24" s="40">
        <f t="shared" si="22"/>
        <v>44551</v>
      </c>
      <c r="AI24" s="13">
        <f t="shared" si="22"/>
        <v>44551</v>
      </c>
      <c r="AJ24" s="29">
        <f t="shared" si="9"/>
        <v>0.33333333333333337</v>
      </c>
      <c r="AK24" s="14"/>
      <c r="AL24" s="17"/>
      <c r="AM24" s="45">
        <f>AM19+49</f>
        <v>44339</v>
      </c>
      <c r="AN24" s="20">
        <f>AN19+49</f>
        <v>44339</v>
      </c>
      <c r="AO24" s="48" t="s">
        <v>36</v>
      </c>
      <c r="AP24" s="48"/>
      <c r="AQ24" s="48"/>
      <c r="AR24" s="49"/>
    </row>
    <row r="25" spans="1:44" ht="18" customHeight="1">
      <c r="A25" s="40">
        <f t="shared" si="24"/>
        <v>44218</v>
      </c>
      <c r="B25" s="13">
        <f t="shared" si="24"/>
        <v>44218</v>
      </c>
      <c r="C25" s="28">
        <f>IFERROR(IF(OR(WEEKDAY(B25,2)=1,WEEKDAY(B25,2)=2,WEEKDAY(B25,2)=3,WEEKDAY(B25,2)=4),$AQ$5,IF(WEEKDAY(B25,2)=5,$AQ$9,IF(OR(WEEKDAY(B25,2)=6,WEEKDAY(B25,2)=7),"",IF((AN37:AN51)=B25,0,"")))),"")</f>
        <v>0.29166666666666674</v>
      </c>
      <c r="D25" s="39">
        <f t="shared" si="12"/>
        <v>44249</v>
      </c>
      <c r="E25" s="13">
        <f t="shared" si="12"/>
        <v>44249</v>
      </c>
      <c r="F25" s="33">
        <f t="shared" si="0"/>
        <v>0.33333333333333337</v>
      </c>
      <c r="G25" s="40">
        <f t="shared" si="13"/>
        <v>44277</v>
      </c>
      <c r="H25" s="13">
        <f t="shared" si="13"/>
        <v>44277</v>
      </c>
      <c r="I25" s="29">
        <f t="shared" si="11"/>
        <v>0.33333333333333337</v>
      </c>
      <c r="J25" s="39">
        <f t="shared" si="14"/>
        <v>44308</v>
      </c>
      <c r="K25" s="13">
        <f t="shared" si="14"/>
        <v>44308</v>
      </c>
      <c r="L25" s="33">
        <f t="shared" si="1"/>
        <v>0.33333333333333337</v>
      </c>
      <c r="M25" s="40">
        <f t="shared" si="15"/>
        <v>44338</v>
      </c>
      <c r="N25" s="13">
        <f t="shared" si="15"/>
        <v>44338</v>
      </c>
      <c r="O25" s="29" t="str">
        <f t="shared" si="2"/>
        <v/>
      </c>
      <c r="P25" s="39">
        <f t="shared" si="16"/>
        <v>44369</v>
      </c>
      <c r="Q25" s="13">
        <f t="shared" si="16"/>
        <v>44369</v>
      </c>
      <c r="R25" s="33">
        <f t="shared" si="3"/>
        <v>0.33333333333333337</v>
      </c>
      <c r="S25" s="40">
        <f t="shared" si="17"/>
        <v>44399</v>
      </c>
      <c r="T25" s="13">
        <f t="shared" si="17"/>
        <v>44399</v>
      </c>
      <c r="U25" s="29">
        <f t="shared" si="4"/>
        <v>0.33333333333333337</v>
      </c>
      <c r="V25" s="39">
        <f t="shared" si="18"/>
        <v>44430</v>
      </c>
      <c r="W25" s="13">
        <f t="shared" si="18"/>
        <v>44430</v>
      </c>
      <c r="X25" s="33" t="str">
        <f t="shared" si="5"/>
        <v/>
      </c>
      <c r="Y25" s="40">
        <f t="shared" si="19"/>
        <v>44461</v>
      </c>
      <c r="Z25" s="13">
        <f t="shared" si="19"/>
        <v>44461</v>
      </c>
      <c r="AA25" s="29">
        <f t="shared" si="6"/>
        <v>0.33333333333333337</v>
      </c>
      <c r="AB25" s="39">
        <f t="shared" si="20"/>
        <v>44491</v>
      </c>
      <c r="AC25" s="13">
        <f t="shared" si="20"/>
        <v>44491</v>
      </c>
      <c r="AD25" s="33">
        <f t="shared" si="7"/>
        <v>0.29166666666666674</v>
      </c>
      <c r="AE25" s="40">
        <f t="shared" si="21"/>
        <v>44522</v>
      </c>
      <c r="AF25" s="13">
        <f t="shared" si="21"/>
        <v>44522</v>
      </c>
      <c r="AG25" s="29">
        <f t="shared" si="8"/>
        <v>0.33333333333333337</v>
      </c>
      <c r="AH25" s="40">
        <f t="shared" si="22"/>
        <v>44552</v>
      </c>
      <c r="AI25" s="13">
        <f t="shared" si="22"/>
        <v>44552</v>
      </c>
      <c r="AJ25" s="29">
        <f t="shared" si="9"/>
        <v>0.33333333333333337</v>
      </c>
      <c r="AK25" s="14"/>
      <c r="AL25" s="17"/>
      <c r="AM25" s="44">
        <f>AM19+50</f>
        <v>44340</v>
      </c>
      <c r="AN25" s="19">
        <f>AN19+50</f>
        <v>44340</v>
      </c>
      <c r="AO25" s="46" t="s">
        <v>37</v>
      </c>
      <c r="AP25" s="46"/>
      <c r="AQ25" s="46"/>
      <c r="AR25" s="47"/>
    </row>
    <row r="26" spans="1:44" ht="18" customHeight="1">
      <c r="A26" s="40">
        <f t="shared" si="24"/>
        <v>44219</v>
      </c>
      <c r="B26" s="13">
        <f t="shared" si="24"/>
        <v>44219</v>
      </c>
      <c r="C26" s="28" t="str">
        <f>IFERROR(IF(OR(WEEKDAY(B26,2)=1,WEEKDAY(B26,2)=2,WEEKDAY(B26,2)=3,WEEKDAY(B26,2)=4),$AQ$5,IF(WEEKDAY(B26,2)=5,$AQ$9,IF(OR(WEEKDAY(B26,2)=6,WEEKDAY(B26,2)=7),"",IF((AN38:AN52)=B26,0,"")))),"")</f>
        <v/>
      </c>
      <c r="D26" s="39">
        <f t="shared" si="12"/>
        <v>44250</v>
      </c>
      <c r="E26" s="13">
        <f t="shared" si="12"/>
        <v>44250</v>
      </c>
      <c r="F26" s="33">
        <f t="shared" si="0"/>
        <v>0.33333333333333337</v>
      </c>
      <c r="G26" s="40">
        <f t="shared" si="13"/>
        <v>44278</v>
      </c>
      <c r="H26" s="13">
        <f t="shared" si="13"/>
        <v>44278</v>
      </c>
      <c r="I26" s="29">
        <f t="shared" si="11"/>
        <v>0.33333333333333337</v>
      </c>
      <c r="J26" s="39">
        <f t="shared" si="14"/>
        <v>44309</v>
      </c>
      <c r="K26" s="13">
        <f t="shared" si="14"/>
        <v>44309</v>
      </c>
      <c r="L26" s="33">
        <f t="shared" si="1"/>
        <v>0.29166666666666674</v>
      </c>
      <c r="M26" s="40">
        <f t="shared" si="15"/>
        <v>44339</v>
      </c>
      <c r="N26" s="13">
        <f t="shared" si="15"/>
        <v>44339</v>
      </c>
      <c r="O26" s="29" t="str">
        <f t="shared" si="2"/>
        <v/>
      </c>
      <c r="P26" s="39">
        <f t="shared" si="16"/>
        <v>44370</v>
      </c>
      <c r="Q26" s="13">
        <f t="shared" si="16"/>
        <v>44370</v>
      </c>
      <c r="R26" s="33">
        <f t="shared" si="3"/>
        <v>0.33333333333333337</v>
      </c>
      <c r="S26" s="40">
        <f t="shared" si="17"/>
        <v>44400</v>
      </c>
      <c r="T26" s="13">
        <f t="shared" si="17"/>
        <v>44400</v>
      </c>
      <c r="U26" s="29">
        <f t="shared" si="4"/>
        <v>0.29166666666666674</v>
      </c>
      <c r="V26" s="39">
        <f t="shared" si="18"/>
        <v>44431</v>
      </c>
      <c r="W26" s="13">
        <f t="shared" si="18"/>
        <v>44431</v>
      </c>
      <c r="X26" s="33">
        <f t="shared" si="5"/>
        <v>0.33333333333333337</v>
      </c>
      <c r="Y26" s="40">
        <f t="shared" si="19"/>
        <v>44462</v>
      </c>
      <c r="Z26" s="13">
        <f t="shared" si="19"/>
        <v>44462</v>
      </c>
      <c r="AA26" s="29">
        <f t="shared" si="6"/>
        <v>0.33333333333333337</v>
      </c>
      <c r="AB26" s="39">
        <f t="shared" si="20"/>
        <v>44492</v>
      </c>
      <c r="AC26" s="13">
        <f t="shared" si="20"/>
        <v>44492</v>
      </c>
      <c r="AD26" s="33" t="str">
        <f t="shared" si="7"/>
        <v/>
      </c>
      <c r="AE26" s="40">
        <f t="shared" si="21"/>
        <v>44523</v>
      </c>
      <c r="AF26" s="13">
        <f t="shared" si="21"/>
        <v>44523</v>
      </c>
      <c r="AG26" s="29">
        <f t="shared" si="8"/>
        <v>0.33333333333333337</v>
      </c>
      <c r="AH26" s="40">
        <f t="shared" si="22"/>
        <v>44553</v>
      </c>
      <c r="AI26" s="13">
        <f t="shared" si="22"/>
        <v>44553</v>
      </c>
      <c r="AJ26" s="29">
        <f t="shared" si="9"/>
        <v>0.33333333333333337</v>
      </c>
      <c r="AK26" s="14"/>
      <c r="AL26" s="17"/>
      <c r="AM26" s="45">
        <f>DATE($C$1,6,29)</f>
        <v>44376</v>
      </c>
      <c r="AN26" s="20">
        <f>DATE($C$1,6,29)</f>
        <v>44376</v>
      </c>
      <c r="AO26" s="46" t="s">
        <v>38</v>
      </c>
      <c r="AP26" s="46"/>
      <c r="AQ26" s="46"/>
      <c r="AR26" s="47"/>
    </row>
    <row r="27" spans="1:44" ht="18" customHeight="1">
      <c r="A27" s="40">
        <f t="shared" si="24"/>
        <v>44220</v>
      </c>
      <c r="B27" s="13">
        <f t="shared" si="24"/>
        <v>44220</v>
      </c>
      <c r="C27" s="28" t="str">
        <f>IFERROR(IF(OR(WEEKDAY(B27,2)=1,WEEKDAY(B27,2)=2,WEEKDAY(B27,2)=3,WEEKDAY(B27,2)=4),$AQ$5,IF(WEEKDAY(B27,2)=5,$AQ$9,IF(OR(WEEKDAY(B27,2)=6,WEEKDAY(B27,2)=7),"",IF((AN38:AN53)=B27,0,"")))),"")</f>
        <v/>
      </c>
      <c r="D27" s="39">
        <f t="shared" si="12"/>
        <v>44251</v>
      </c>
      <c r="E27" s="13">
        <f t="shared" si="12"/>
        <v>44251</v>
      </c>
      <c r="F27" s="33">
        <f t="shared" si="0"/>
        <v>0.33333333333333337</v>
      </c>
      <c r="G27" s="40">
        <f t="shared" si="13"/>
        <v>44279</v>
      </c>
      <c r="H27" s="13">
        <f t="shared" si="13"/>
        <v>44279</v>
      </c>
      <c r="I27" s="29">
        <f t="shared" si="11"/>
        <v>0.33333333333333337</v>
      </c>
      <c r="J27" s="39">
        <f t="shared" si="14"/>
        <v>44310</v>
      </c>
      <c r="K27" s="13">
        <f t="shared" si="14"/>
        <v>44310</v>
      </c>
      <c r="L27" s="33" t="str">
        <f t="shared" si="1"/>
        <v/>
      </c>
      <c r="M27" s="40">
        <f t="shared" si="15"/>
        <v>44340</v>
      </c>
      <c r="N27" s="13">
        <f t="shared" si="15"/>
        <v>44340</v>
      </c>
      <c r="O27" s="29">
        <f t="shared" si="2"/>
        <v>0.33333333333333337</v>
      </c>
      <c r="P27" s="39">
        <f t="shared" si="16"/>
        <v>44371</v>
      </c>
      <c r="Q27" s="13">
        <f t="shared" si="16"/>
        <v>44371</v>
      </c>
      <c r="R27" s="33">
        <f t="shared" si="3"/>
        <v>0.33333333333333337</v>
      </c>
      <c r="S27" s="40">
        <f t="shared" si="17"/>
        <v>44401</v>
      </c>
      <c r="T27" s="13">
        <f t="shared" si="17"/>
        <v>44401</v>
      </c>
      <c r="U27" s="29" t="str">
        <f t="shared" si="4"/>
        <v/>
      </c>
      <c r="V27" s="39">
        <f t="shared" si="18"/>
        <v>44432</v>
      </c>
      <c r="W27" s="13">
        <f t="shared" si="18"/>
        <v>44432</v>
      </c>
      <c r="X27" s="33">
        <f t="shared" si="5"/>
        <v>0.33333333333333337</v>
      </c>
      <c r="Y27" s="40">
        <f t="shared" si="19"/>
        <v>44463</v>
      </c>
      <c r="Z27" s="13">
        <f t="shared" si="19"/>
        <v>44463</v>
      </c>
      <c r="AA27" s="29">
        <f t="shared" si="6"/>
        <v>0.29166666666666674</v>
      </c>
      <c r="AB27" s="39">
        <f t="shared" si="20"/>
        <v>44493</v>
      </c>
      <c r="AC27" s="13">
        <f t="shared" si="20"/>
        <v>44493</v>
      </c>
      <c r="AD27" s="33" t="str">
        <f t="shared" si="7"/>
        <v/>
      </c>
      <c r="AE27" s="40">
        <f t="shared" si="21"/>
        <v>44524</v>
      </c>
      <c r="AF27" s="13">
        <f t="shared" si="21"/>
        <v>44524</v>
      </c>
      <c r="AG27" s="29">
        <f t="shared" si="8"/>
        <v>0.33333333333333337</v>
      </c>
      <c r="AH27" s="40">
        <f t="shared" si="22"/>
        <v>44554</v>
      </c>
      <c r="AI27" s="13">
        <f t="shared" si="22"/>
        <v>44554</v>
      </c>
      <c r="AJ27" s="29">
        <f t="shared" si="9"/>
        <v>0.29166666666666674</v>
      </c>
      <c r="AK27" s="14"/>
      <c r="AL27" s="17"/>
      <c r="AM27" s="44">
        <f>DATE($C$1,7,14)</f>
        <v>44391</v>
      </c>
      <c r="AN27" s="19">
        <f>DATE($C$1,7,14)</f>
        <v>44391</v>
      </c>
      <c r="AO27" s="46" t="s">
        <v>39</v>
      </c>
      <c r="AP27" s="46"/>
      <c r="AQ27" s="46"/>
      <c r="AR27" s="47"/>
    </row>
    <row r="28" spans="1:44" ht="18" customHeight="1">
      <c r="A28" s="40">
        <f t="shared" si="24"/>
        <v>44221</v>
      </c>
      <c r="B28" s="13">
        <f t="shared" si="24"/>
        <v>44221</v>
      </c>
      <c r="C28" s="28">
        <f>IFERROR(IF(OR(WEEKDAY(B28,2)=1,WEEKDAY(B28,2)=2,WEEKDAY(B28,2)=3,WEEKDAY(B28,2)=4),$AQ$5,IF(WEEKDAY(B28,2)=5,$AQ$9,IF(OR(WEEKDAY(B28,2)=6,WEEKDAY(B28,2)=7),"",IF((AN39:AN54)=B28,0,"")))),"")</f>
        <v>0.33333333333333337</v>
      </c>
      <c r="D28" s="39">
        <f t="shared" si="12"/>
        <v>44252</v>
      </c>
      <c r="E28" s="13">
        <f t="shared" si="12"/>
        <v>44252</v>
      </c>
      <c r="F28" s="33">
        <f t="shared" si="0"/>
        <v>0.33333333333333337</v>
      </c>
      <c r="G28" s="40">
        <f t="shared" si="13"/>
        <v>44280</v>
      </c>
      <c r="H28" s="13">
        <f t="shared" si="13"/>
        <v>44280</v>
      </c>
      <c r="I28" s="29">
        <f t="shared" si="11"/>
        <v>0.33333333333333337</v>
      </c>
      <c r="J28" s="39">
        <f t="shared" si="14"/>
        <v>44311</v>
      </c>
      <c r="K28" s="13">
        <f t="shared" si="14"/>
        <v>44311</v>
      </c>
      <c r="L28" s="33" t="str">
        <f t="shared" si="1"/>
        <v/>
      </c>
      <c r="M28" s="40">
        <f t="shared" si="15"/>
        <v>44341</v>
      </c>
      <c r="N28" s="13">
        <f t="shared" si="15"/>
        <v>44341</v>
      </c>
      <c r="O28" s="29">
        <f t="shared" si="2"/>
        <v>0.33333333333333337</v>
      </c>
      <c r="P28" s="39">
        <f t="shared" si="16"/>
        <v>44372</v>
      </c>
      <c r="Q28" s="13">
        <f t="shared" si="16"/>
        <v>44372</v>
      </c>
      <c r="R28" s="33">
        <f t="shared" si="3"/>
        <v>0.29166666666666674</v>
      </c>
      <c r="S28" s="40">
        <f t="shared" si="17"/>
        <v>44402</v>
      </c>
      <c r="T28" s="13">
        <f t="shared" si="17"/>
        <v>44402</v>
      </c>
      <c r="U28" s="29" t="str">
        <f t="shared" si="4"/>
        <v/>
      </c>
      <c r="V28" s="39">
        <f t="shared" si="18"/>
        <v>44433</v>
      </c>
      <c r="W28" s="13">
        <f t="shared" si="18"/>
        <v>44433</v>
      </c>
      <c r="X28" s="33">
        <f t="shared" si="5"/>
        <v>0.33333333333333337</v>
      </c>
      <c r="Y28" s="40">
        <f t="shared" si="19"/>
        <v>44464</v>
      </c>
      <c r="Z28" s="13">
        <f t="shared" si="19"/>
        <v>44464</v>
      </c>
      <c r="AA28" s="29" t="str">
        <f t="shared" si="6"/>
        <v/>
      </c>
      <c r="AB28" s="39">
        <f t="shared" si="20"/>
        <v>44494</v>
      </c>
      <c r="AC28" s="13">
        <f t="shared" si="20"/>
        <v>44494</v>
      </c>
      <c r="AD28" s="33">
        <f t="shared" si="7"/>
        <v>0.33333333333333337</v>
      </c>
      <c r="AE28" s="40">
        <f t="shared" si="21"/>
        <v>44525</v>
      </c>
      <c r="AF28" s="13">
        <f t="shared" si="21"/>
        <v>44525</v>
      </c>
      <c r="AG28" s="29">
        <f t="shared" si="8"/>
        <v>0.33333333333333337</v>
      </c>
      <c r="AH28" s="40">
        <f t="shared" si="22"/>
        <v>44555</v>
      </c>
      <c r="AI28" s="13">
        <f t="shared" si="22"/>
        <v>44555</v>
      </c>
      <c r="AJ28" s="29" t="str">
        <f t="shared" si="9"/>
        <v/>
      </c>
      <c r="AK28" s="14"/>
      <c r="AL28" s="17"/>
      <c r="AM28" s="44">
        <f>DATE($C$1,8,15)</f>
        <v>44423</v>
      </c>
      <c r="AN28" s="19">
        <f>DATE($C$1,8,15)</f>
        <v>44423</v>
      </c>
      <c r="AO28" s="46" t="s">
        <v>40</v>
      </c>
      <c r="AP28" s="46"/>
      <c r="AQ28" s="46"/>
      <c r="AR28" s="47"/>
    </row>
    <row r="29" spans="1:44" ht="18" customHeight="1">
      <c r="A29" s="40">
        <f t="shared" si="24"/>
        <v>44222</v>
      </c>
      <c r="B29" s="13">
        <f t="shared" si="24"/>
        <v>44222</v>
      </c>
      <c r="C29" s="28">
        <f>IFERROR(IF(OR(WEEKDAY(B29,2)=1,WEEKDAY(B29,2)=2,WEEKDAY(B29,2)=3,WEEKDAY(B29,2)=4),$AQ$5,IF(WEEKDAY(B29,2)=5,$AQ$9,IF(OR(WEEKDAY(B29,2)=6,WEEKDAY(B29,2)=7),"",IF((AN40:AN55)=B29,0,"")))),"")</f>
        <v>0.33333333333333337</v>
      </c>
      <c r="D29" s="39">
        <f t="shared" si="12"/>
        <v>44253</v>
      </c>
      <c r="E29" s="13">
        <f t="shared" si="12"/>
        <v>44253</v>
      </c>
      <c r="F29" s="33">
        <f t="shared" si="0"/>
        <v>0.29166666666666674</v>
      </c>
      <c r="G29" s="40">
        <f t="shared" si="13"/>
        <v>44281</v>
      </c>
      <c r="H29" s="13">
        <f t="shared" si="13"/>
        <v>44281</v>
      </c>
      <c r="I29" s="29">
        <f t="shared" si="11"/>
        <v>0.29166666666666674</v>
      </c>
      <c r="J29" s="39">
        <f t="shared" si="14"/>
        <v>44312</v>
      </c>
      <c r="K29" s="13">
        <f t="shared" si="14"/>
        <v>44312</v>
      </c>
      <c r="L29" s="33">
        <f t="shared" si="1"/>
        <v>0.33333333333333337</v>
      </c>
      <c r="M29" s="40">
        <f t="shared" si="15"/>
        <v>44342</v>
      </c>
      <c r="N29" s="13">
        <f t="shared" si="15"/>
        <v>44342</v>
      </c>
      <c r="O29" s="29">
        <f t="shared" si="2"/>
        <v>0.33333333333333337</v>
      </c>
      <c r="P29" s="39">
        <f t="shared" si="16"/>
        <v>44373</v>
      </c>
      <c r="Q29" s="13">
        <f t="shared" si="16"/>
        <v>44373</v>
      </c>
      <c r="R29" s="33" t="str">
        <f t="shared" si="3"/>
        <v/>
      </c>
      <c r="S29" s="40">
        <f t="shared" si="17"/>
        <v>44403</v>
      </c>
      <c r="T29" s="13">
        <f t="shared" si="17"/>
        <v>44403</v>
      </c>
      <c r="U29" s="29">
        <f t="shared" si="4"/>
        <v>0.33333333333333337</v>
      </c>
      <c r="V29" s="39">
        <f t="shared" si="18"/>
        <v>44434</v>
      </c>
      <c r="W29" s="13">
        <f t="shared" si="18"/>
        <v>44434</v>
      </c>
      <c r="X29" s="33">
        <f t="shared" si="5"/>
        <v>0.33333333333333337</v>
      </c>
      <c r="Y29" s="40">
        <f t="shared" si="19"/>
        <v>44465</v>
      </c>
      <c r="Z29" s="13">
        <f t="shared" si="19"/>
        <v>44465</v>
      </c>
      <c r="AA29" s="29" t="str">
        <f t="shared" si="6"/>
        <v/>
      </c>
      <c r="AB29" s="39">
        <f t="shared" si="20"/>
        <v>44495</v>
      </c>
      <c r="AC29" s="13">
        <f t="shared" si="20"/>
        <v>44495</v>
      </c>
      <c r="AD29" s="33">
        <f t="shared" si="7"/>
        <v>0.33333333333333337</v>
      </c>
      <c r="AE29" s="40">
        <f t="shared" si="21"/>
        <v>44526</v>
      </c>
      <c r="AF29" s="13">
        <f t="shared" si="21"/>
        <v>44526</v>
      </c>
      <c r="AG29" s="29">
        <f t="shared" si="8"/>
        <v>0.29166666666666674</v>
      </c>
      <c r="AH29" s="40">
        <f t="shared" si="22"/>
        <v>44556</v>
      </c>
      <c r="AI29" s="13">
        <f t="shared" si="22"/>
        <v>44556</v>
      </c>
      <c r="AJ29" s="29" t="str">
        <f t="shared" si="9"/>
        <v/>
      </c>
      <c r="AK29" s="14"/>
      <c r="AL29" s="17"/>
      <c r="AM29" s="44">
        <f>DATE($C$1,11,1)</f>
        <v>44501</v>
      </c>
      <c r="AN29" s="19">
        <f>DATE($C$1,11,1)</f>
        <v>44501</v>
      </c>
      <c r="AO29" s="46" t="s">
        <v>41</v>
      </c>
      <c r="AP29" s="46"/>
      <c r="AQ29" s="46"/>
      <c r="AR29" s="47"/>
    </row>
    <row r="30" spans="1:44" ht="18" customHeight="1">
      <c r="A30" s="40">
        <f t="shared" si="24"/>
        <v>44223</v>
      </c>
      <c r="B30" s="13">
        <f t="shared" si="24"/>
        <v>44223</v>
      </c>
      <c r="C30" s="28">
        <f>IFERROR(IF(OR(WEEKDAY(B30,2)=1,WEEKDAY(B30,2)=2,WEEKDAY(B30,2)=3,WEEKDAY(B30,2)=4),$AQ$5,IF(WEEKDAY(B30,2)=5,$AQ$9,IF(OR(WEEKDAY(B30,2)=6,WEEKDAY(B30,2)=7),"",IF((AN41:AN56)=B30,0,"")))),"")</f>
        <v>0.33333333333333337</v>
      </c>
      <c r="D30" s="39">
        <f t="shared" si="12"/>
        <v>44254</v>
      </c>
      <c r="E30" s="13">
        <f t="shared" si="12"/>
        <v>44254</v>
      </c>
      <c r="F30" s="33" t="str">
        <f t="shared" si="0"/>
        <v/>
      </c>
      <c r="G30" s="40">
        <f t="shared" si="13"/>
        <v>44282</v>
      </c>
      <c r="H30" s="13">
        <f t="shared" si="13"/>
        <v>44282</v>
      </c>
      <c r="I30" s="29" t="str">
        <f t="shared" si="11"/>
        <v/>
      </c>
      <c r="J30" s="39">
        <f t="shared" si="14"/>
        <v>44313</v>
      </c>
      <c r="K30" s="13">
        <f t="shared" si="14"/>
        <v>44313</v>
      </c>
      <c r="L30" s="33">
        <f t="shared" si="1"/>
        <v>0.33333333333333337</v>
      </c>
      <c r="M30" s="40">
        <f t="shared" si="15"/>
        <v>44343</v>
      </c>
      <c r="N30" s="13">
        <f t="shared" si="15"/>
        <v>44343</v>
      </c>
      <c r="O30" s="29">
        <f t="shared" si="2"/>
        <v>0.33333333333333337</v>
      </c>
      <c r="P30" s="39">
        <f t="shared" si="16"/>
        <v>44374</v>
      </c>
      <c r="Q30" s="13">
        <f t="shared" si="16"/>
        <v>44374</v>
      </c>
      <c r="R30" s="33" t="str">
        <f t="shared" si="3"/>
        <v/>
      </c>
      <c r="S30" s="40">
        <f t="shared" si="17"/>
        <v>44404</v>
      </c>
      <c r="T30" s="13">
        <f t="shared" si="17"/>
        <v>44404</v>
      </c>
      <c r="U30" s="29">
        <f t="shared" si="4"/>
        <v>0.33333333333333337</v>
      </c>
      <c r="V30" s="39">
        <f t="shared" si="18"/>
        <v>44435</v>
      </c>
      <c r="W30" s="13">
        <f t="shared" si="18"/>
        <v>44435</v>
      </c>
      <c r="X30" s="33">
        <f t="shared" si="5"/>
        <v>0.29166666666666674</v>
      </c>
      <c r="Y30" s="40">
        <f t="shared" si="19"/>
        <v>44466</v>
      </c>
      <c r="Z30" s="13">
        <f t="shared" si="19"/>
        <v>44466</v>
      </c>
      <c r="AA30" s="29">
        <f t="shared" si="6"/>
        <v>0.33333333333333337</v>
      </c>
      <c r="AB30" s="39">
        <f t="shared" si="20"/>
        <v>44496</v>
      </c>
      <c r="AC30" s="13">
        <f t="shared" si="20"/>
        <v>44496</v>
      </c>
      <c r="AD30" s="33">
        <f t="shared" si="7"/>
        <v>0.33333333333333337</v>
      </c>
      <c r="AE30" s="40">
        <f t="shared" si="21"/>
        <v>44527</v>
      </c>
      <c r="AF30" s="13">
        <f t="shared" si="21"/>
        <v>44527</v>
      </c>
      <c r="AG30" s="29" t="str">
        <f t="shared" si="8"/>
        <v/>
      </c>
      <c r="AH30" s="40">
        <f t="shared" si="22"/>
        <v>44557</v>
      </c>
      <c r="AI30" s="13">
        <f t="shared" si="22"/>
        <v>44557</v>
      </c>
      <c r="AJ30" s="29">
        <f t="shared" si="9"/>
        <v>0.33333333333333337</v>
      </c>
      <c r="AK30" s="14"/>
      <c r="AL30" s="17"/>
      <c r="AM30" s="44">
        <f>DATE($C$1,11,11)</f>
        <v>44511</v>
      </c>
      <c r="AN30" s="19">
        <f>DATE($C$1,11,11)</f>
        <v>44511</v>
      </c>
      <c r="AO30" s="46" t="s">
        <v>42</v>
      </c>
      <c r="AP30" s="46"/>
      <c r="AQ30" s="46"/>
      <c r="AR30" s="47"/>
    </row>
    <row r="31" spans="1:44" ht="18" customHeight="1">
      <c r="A31" s="40">
        <f t="shared" si="24"/>
        <v>44224</v>
      </c>
      <c r="B31" s="13">
        <f t="shared" si="24"/>
        <v>44224</v>
      </c>
      <c r="C31" s="28">
        <f>IFERROR(IF(OR(WEEKDAY(B31,2)=1,WEEKDAY(B31,2)=2,WEEKDAY(B31,2)=3,WEEKDAY(B31,2)=4),$AQ$5,IF(WEEKDAY(B31,2)=5,$AQ$9,IF(OR(WEEKDAY(B31,2)=6,WEEKDAY(B31,2)=7),"",IF((AN42:AN57)=B31,0,"")))),"")</f>
        <v>0.33333333333333337</v>
      </c>
      <c r="D31" s="39">
        <f t="shared" si="12"/>
        <v>44255</v>
      </c>
      <c r="E31" s="13">
        <f t="shared" si="12"/>
        <v>44255</v>
      </c>
      <c r="F31" s="33" t="str">
        <f t="shared" si="0"/>
        <v/>
      </c>
      <c r="G31" s="40">
        <f t="shared" si="13"/>
        <v>44283</v>
      </c>
      <c r="H31" s="13">
        <f t="shared" si="13"/>
        <v>44283</v>
      </c>
      <c r="I31" s="29" t="str">
        <f t="shared" si="11"/>
        <v/>
      </c>
      <c r="J31" s="39">
        <f t="shared" si="14"/>
        <v>44314</v>
      </c>
      <c r="K31" s="13">
        <f t="shared" si="14"/>
        <v>44314</v>
      </c>
      <c r="L31" s="33">
        <f t="shared" si="1"/>
        <v>0.33333333333333337</v>
      </c>
      <c r="M31" s="40">
        <f t="shared" si="15"/>
        <v>44344</v>
      </c>
      <c r="N31" s="13">
        <f t="shared" si="15"/>
        <v>44344</v>
      </c>
      <c r="O31" s="29">
        <f t="shared" si="2"/>
        <v>0.29166666666666674</v>
      </c>
      <c r="P31" s="39">
        <f t="shared" si="16"/>
        <v>44375</v>
      </c>
      <c r="Q31" s="13">
        <f t="shared" si="16"/>
        <v>44375</v>
      </c>
      <c r="R31" s="33">
        <f t="shared" si="3"/>
        <v>0.33333333333333337</v>
      </c>
      <c r="S31" s="40">
        <f t="shared" si="17"/>
        <v>44405</v>
      </c>
      <c r="T31" s="13">
        <f t="shared" si="17"/>
        <v>44405</v>
      </c>
      <c r="U31" s="29">
        <f t="shared" si="4"/>
        <v>0.33333333333333337</v>
      </c>
      <c r="V31" s="39">
        <f t="shared" si="18"/>
        <v>44436</v>
      </c>
      <c r="W31" s="13">
        <f t="shared" si="18"/>
        <v>44436</v>
      </c>
      <c r="X31" s="33" t="str">
        <f t="shared" si="5"/>
        <v/>
      </c>
      <c r="Y31" s="40">
        <f t="shared" si="19"/>
        <v>44467</v>
      </c>
      <c r="Z31" s="13">
        <f t="shared" si="19"/>
        <v>44467</v>
      </c>
      <c r="AA31" s="29">
        <f t="shared" si="6"/>
        <v>0.33333333333333337</v>
      </c>
      <c r="AB31" s="39">
        <f t="shared" si="20"/>
        <v>44497</v>
      </c>
      <c r="AC31" s="13">
        <f t="shared" si="20"/>
        <v>44497</v>
      </c>
      <c r="AD31" s="33">
        <f t="shared" si="7"/>
        <v>0.33333333333333337</v>
      </c>
      <c r="AE31" s="40">
        <f t="shared" si="21"/>
        <v>44528</v>
      </c>
      <c r="AF31" s="13">
        <f t="shared" si="21"/>
        <v>44528</v>
      </c>
      <c r="AG31" s="29" t="str">
        <f t="shared" si="8"/>
        <v/>
      </c>
      <c r="AH31" s="40">
        <f t="shared" si="22"/>
        <v>44558</v>
      </c>
      <c r="AI31" s="13">
        <f t="shared" si="22"/>
        <v>44558</v>
      </c>
      <c r="AJ31" s="29">
        <f t="shared" si="9"/>
        <v>0.33333333333333337</v>
      </c>
      <c r="AK31" s="14"/>
      <c r="AL31" s="17"/>
      <c r="AM31" s="44">
        <f>DATE($C$1,12,25)</f>
        <v>44555</v>
      </c>
      <c r="AN31" s="19">
        <f>DATE($C$1,12,25)</f>
        <v>44555</v>
      </c>
      <c r="AO31" s="46" t="s">
        <v>43</v>
      </c>
      <c r="AP31" s="46"/>
      <c r="AQ31" s="46"/>
      <c r="AR31" s="47"/>
    </row>
    <row r="32" spans="1:44" ht="18" customHeight="1" thickBot="1">
      <c r="A32" s="40">
        <f t="shared" si="24"/>
        <v>44225</v>
      </c>
      <c r="B32" s="13">
        <f t="shared" si="24"/>
        <v>44225</v>
      </c>
      <c r="C32" s="28">
        <f>IFERROR(IF(OR(WEEKDAY(B32,2)=1,WEEKDAY(B32,2)=2,WEEKDAY(B32,2)=3,WEEKDAY(B32,2)=4),$AQ$5,IF(WEEKDAY(B32,2)=5,$AQ$9,IF(OR(WEEKDAY(B32,2)=6,WEEKDAY(B32,2)=7),"",IF((AN43:AN58)=B32,0,"")))),"")</f>
        <v>0.29166666666666674</v>
      </c>
      <c r="D32" s="39" t="str">
        <f t="shared" si="12"/>
        <v/>
      </c>
      <c r="E32" s="13" t="str">
        <f t="shared" si="12"/>
        <v/>
      </c>
      <c r="F32" s="33" t="str">
        <f t="shared" si="0"/>
        <v/>
      </c>
      <c r="G32" s="40">
        <f t="shared" si="13"/>
        <v>44284</v>
      </c>
      <c r="H32" s="13">
        <f t="shared" si="13"/>
        <v>44284</v>
      </c>
      <c r="I32" s="29">
        <f t="shared" si="11"/>
        <v>0.33333333333333337</v>
      </c>
      <c r="J32" s="39">
        <f t="shared" si="14"/>
        <v>44315</v>
      </c>
      <c r="K32" s="13">
        <f t="shared" si="14"/>
        <v>44315</v>
      </c>
      <c r="L32" s="33">
        <f t="shared" si="1"/>
        <v>0.33333333333333337</v>
      </c>
      <c r="M32" s="40">
        <f t="shared" si="15"/>
        <v>44345</v>
      </c>
      <c r="N32" s="13">
        <f t="shared" si="15"/>
        <v>44345</v>
      </c>
      <c r="O32" s="29" t="str">
        <f t="shared" si="2"/>
        <v/>
      </c>
      <c r="P32" s="39">
        <f t="shared" si="16"/>
        <v>44376</v>
      </c>
      <c r="Q32" s="13">
        <f t="shared" si="16"/>
        <v>44376</v>
      </c>
      <c r="R32" s="33">
        <f t="shared" si="3"/>
        <v>0.33333333333333337</v>
      </c>
      <c r="S32" s="40">
        <f t="shared" si="17"/>
        <v>44406</v>
      </c>
      <c r="T32" s="13">
        <f t="shared" si="17"/>
        <v>44406</v>
      </c>
      <c r="U32" s="29">
        <f t="shared" si="4"/>
        <v>0.33333333333333337</v>
      </c>
      <c r="V32" s="39">
        <f t="shared" si="18"/>
        <v>44437</v>
      </c>
      <c r="W32" s="13">
        <f t="shared" si="18"/>
        <v>44437</v>
      </c>
      <c r="X32" s="33" t="str">
        <f t="shared" si="5"/>
        <v/>
      </c>
      <c r="Y32" s="40">
        <f t="shared" si="19"/>
        <v>44468</v>
      </c>
      <c r="Z32" s="13">
        <f t="shared" si="19"/>
        <v>44468</v>
      </c>
      <c r="AA32" s="29">
        <f t="shared" si="6"/>
        <v>0.33333333333333337</v>
      </c>
      <c r="AB32" s="39">
        <f t="shared" si="20"/>
        <v>44498</v>
      </c>
      <c r="AC32" s="13">
        <f t="shared" si="20"/>
        <v>44498</v>
      </c>
      <c r="AD32" s="33">
        <f t="shared" si="7"/>
        <v>0.29166666666666674</v>
      </c>
      <c r="AE32" s="40">
        <f t="shared" si="21"/>
        <v>44529</v>
      </c>
      <c r="AF32" s="13">
        <f t="shared" si="21"/>
        <v>44529</v>
      </c>
      <c r="AG32" s="29">
        <f t="shared" si="8"/>
        <v>0.33333333333333337</v>
      </c>
      <c r="AH32" s="40">
        <f t="shared" si="22"/>
        <v>44559</v>
      </c>
      <c r="AI32" s="13">
        <f t="shared" si="22"/>
        <v>44559</v>
      </c>
      <c r="AJ32" s="29">
        <f t="shared" si="9"/>
        <v>0.33333333333333337</v>
      </c>
      <c r="AK32" s="14"/>
      <c r="AL32" s="11"/>
      <c r="AM32" s="12"/>
      <c r="AN32" s="12"/>
      <c r="AO32" s="23"/>
      <c r="AP32" s="23"/>
      <c r="AQ32" s="23"/>
      <c r="AR32" s="24"/>
    </row>
    <row r="33" spans="1:37" ht="18" customHeight="1">
      <c r="A33" s="40">
        <f t="shared" si="24"/>
        <v>44226</v>
      </c>
      <c r="B33" s="13">
        <f t="shared" si="24"/>
        <v>44226</v>
      </c>
      <c r="C33" s="28" t="str">
        <f>IFERROR(IF(OR(WEEKDAY(B33,2)=1,WEEKDAY(B33,2)=2,WEEKDAY(B33,2)=3,WEEKDAY(B33,2)=4),$AQ$5,IF(WEEKDAY(B33,2)=5,$AQ$9,IF(OR(WEEKDAY(B33,2)=6,WEEKDAY(B33,2)=7),"",IF((AN44:AN59)=B33,0,"")))),"")</f>
        <v/>
      </c>
      <c r="D33" s="39" t="str">
        <f t="shared" si="12"/>
        <v/>
      </c>
      <c r="E33" s="13" t="str">
        <f t="shared" si="12"/>
        <v/>
      </c>
      <c r="F33" s="33" t="str">
        <f t="shared" si="0"/>
        <v/>
      </c>
      <c r="G33" s="40">
        <f t="shared" si="13"/>
        <v>44285</v>
      </c>
      <c r="H33" s="13">
        <f t="shared" si="13"/>
        <v>44285</v>
      </c>
      <c r="I33" s="29">
        <f t="shared" si="11"/>
        <v>0.33333333333333337</v>
      </c>
      <c r="J33" s="39">
        <f t="shared" si="14"/>
        <v>44316</v>
      </c>
      <c r="K33" s="13">
        <f t="shared" si="14"/>
        <v>44316</v>
      </c>
      <c r="L33" s="33">
        <f t="shared" si="1"/>
        <v>0.29166666666666674</v>
      </c>
      <c r="M33" s="40">
        <f t="shared" si="15"/>
        <v>44346</v>
      </c>
      <c r="N33" s="13">
        <f t="shared" si="15"/>
        <v>44346</v>
      </c>
      <c r="O33" s="29" t="str">
        <f t="shared" si="2"/>
        <v/>
      </c>
      <c r="P33" s="39">
        <f t="shared" si="16"/>
        <v>44377</v>
      </c>
      <c r="Q33" s="13">
        <f t="shared" si="16"/>
        <v>44377</v>
      </c>
      <c r="R33" s="33">
        <f t="shared" si="3"/>
        <v>0.33333333333333337</v>
      </c>
      <c r="S33" s="40">
        <f t="shared" si="17"/>
        <v>44407</v>
      </c>
      <c r="T33" s="13">
        <f t="shared" si="17"/>
        <v>44407</v>
      </c>
      <c r="U33" s="29">
        <f t="shared" si="4"/>
        <v>0.29166666666666674</v>
      </c>
      <c r="V33" s="39">
        <f t="shared" si="18"/>
        <v>44438</v>
      </c>
      <c r="W33" s="13">
        <f t="shared" si="18"/>
        <v>44438</v>
      </c>
      <c r="X33" s="33">
        <f t="shared" si="5"/>
        <v>0.33333333333333337</v>
      </c>
      <c r="Y33" s="40">
        <f t="shared" si="19"/>
        <v>44469</v>
      </c>
      <c r="Z33" s="13">
        <f t="shared" si="19"/>
        <v>44469</v>
      </c>
      <c r="AA33" s="29">
        <f t="shared" si="6"/>
        <v>0.33333333333333337</v>
      </c>
      <c r="AB33" s="39">
        <f t="shared" si="20"/>
        <v>44499</v>
      </c>
      <c r="AC33" s="13">
        <f t="shared" si="20"/>
        <v>44499</v>
      </c>
      <c r="AD33" s="33" t="str">
        <f t="shared" si="7"/>
        <v/>
      </c>
      <c r="AE33" s="40">
        <f t="shared" si="21"/>
        <v>44530</v>
      </c>
      <c r="AF33" s="13">
        <f t="shared" si="21"/>
        <v>44530</v>
      </c>
      <c r="AG33" s="29">
        <f t="shared" si="8"/>
        <v>0.33333333333333337</v>
      </c>
      <c r="AH33" s="40">
        <f t="shared" si="22"/>
        <v>44560</v>
      </c>
      <c r="AI33" s="13">
        <f t="shared" si="22"/>
        <v>44560</v>
      </c>
      <c r="AJ33" s="29">
        <f t="shared" si="9"/>
        <v>0.33333333333333337</v>
      </c>
      <c r="AK33" s="14"/>
    </row>
    <row r="34" spans="1:37" ht="18" customHeight="1">
      <c r="A34" s="40">
        <f t="shared" si="24"/>
        <v>44227</v>
      </c>
      <c r="B34" s="13">
        <f t="shared" si="24"/>
        <v>44227</v>
      </c>
      <c r="C34" s="28" t="str">
        <f>IFERROR(IF(OR(WEEKDAY(B34,2)=1,WEEKDAY(B34,2)=2,WEEKDAY(B34,2)=3,WEEKDAY(B34,2)=4),$AQ$5,IF(WEEKDAY(B34,2)=5,$AQ$9,IF(OR(WEEKDAY(B34,2)=6,WEEKDAY(B34,2)=7),"",IF((AN45:AN60)=B34,0,"")))),"")</f>
        <v/>
      </c>
      <c r="D34" s="39" t="str">
        <f t="shared" si="12"/>
        <v/>
      </c>
      <c r="E34" s="13" t="str">
        <f t="shared" si="12"/>
        <v/>
      </c>
      <c r="F34" s="33" t="str">
        <f t="shared" si="0"/>
        <v/>
      </c>
      <c r="G34" s="40">
        <f t="shared" si="13"/>
        <v>44286</v>
      </c>
      <c r="H34" s="13">
        <f t="shared" si="13"/>
        <v>44286</v>
      </c>
      <c r="I34" s="29">
        <f t="shared" si="11"/>
        <v>0.33333333333333337</v>
      </c>
      <c r="J34" s="39" t="str">
        <f t="shared" si="14"/>
        <v/>
      </c>
      <c r="K34" s="13" t="str">
        <f t="shared" si="14"/>
        <v/>
      </c>
      <c r="L34" s="33" t="str">
        <f t="shared" si="1"/>
        <v/>
      </c>
      <c r="M34" s="40">
        <f t="shared" si="15"/>
        <v>44347</v>
      </c>
      <c r="N34" s="13">
        <f t="shared" si="15"/>
        <v>44347</v>
      </c>
      <c r="O34" s="29">
        <f t="shared" si="2"/>
        <v>0.33333333333333337</v>
      </c>
      <c r="P34" s="39" t="str">
        <f t="shared" si="16"/>
        <v/>
      </c>
      <c r="Q34" s="13" t="str">
        <f t="shared" si="16"/>
        <v/>
      </c>
      <c r="R34" s="33" t="str">
        <f t="shared" si="3"/>
        <v/>
      </c>
      <c r="S34" s="43">
        <f t="shared" si="17"/>
        <v>44408</v>
      </c>
      <c r="T34" s="31">
        <f t="shared" si="17"/>
        <v>44408</v>
      </c>
      <c r="U34" s="30" t="str">
        <f t="shared" si="4"/>
        <v/>
      </c>
      <c r="V34" s="39">
        <f t="shared" si="18"/>
        <v>44439</v>
      </c>
      <c r="W34" s="13">
        <f t="shared" si="18"/>
        <v>44439</v>
      </c>
      <c r="X34" s="33">
        <f t="shared" si="5"/>
        <v>0.33333333333333337</v>
      </c>
      <c r="Y34" s="43" t="str">
        <f t="shared" si="19"/>
        <v/>
      </c>
      <c r="Z34" s="31" t="str">
        <f t="shared" si="19"/>
        <v/>
      </c>
      <c r="AA34" s="30" t="str">
        <f t="shared" si="6"/>
        <v/>
      </c>
      <c r="AB34" s="39">
        <f t="shared" si="20"/>
        <v>44500</v>
      </c>
      <c r="AC34" s="13">
        <f t="shared" si="20"/>
        <v>44500</v>
      </c>
      <c r="AD34" s="33" t="str">
        <f t="shared" si="7"/>
        <v/>
      </c>
      <c r="AE34" s="43" t="str">
        <f t="shared" si="21"/>
        <v/>
      </c>
      <c r="AF34" s="31" t="str">
        <f t="shared" si="21"/>
        <v/>
      </c>
      <c r="AG34" s="30" t="str">
        <f t="shared" si="8"/>
        <v/>
      </c>
      <c r="AH34" s="43">
        <f t="shared" si="22"/>
        <v>44561</v>
      </c>
      <c r="AI34" s="31">
        <f t="shared" si="22"/>
        <v>44561</v>
      </c>
      <c r="AJ34" s="30">
        <f t="shared" si="9"/>
        <v>0.29166666666666674</v>
      </c>
      <c r="AK34" s="14"/>
    </row>
    <row r="35" spans="1:37" s="27" customFormat="1" ht="18" customHeight="1">
      <c r="A35" s="70" t="s">
        <v>44</v>
      </c>
      <c r="B35" s="71"/>
      <c r="C35" s="35">
        <f>SUM(C4:C34)</f>
        <v>6.791666666666667</v>
      </c>
      <c r="D35" s="64" t="str">
        <f>A35</f>
        <v>Total du mois</v>
      </c>
      <c r="E35" s="64"/>
      <c r="F35" s="38">
        <f t="shared" ref="F35:AJ35" si="25">SUM(F4:F34)</f>
        <v>6.5</v>
      </c>
      <c r="G35" s="64" t="str">
        <f>A35</f>
        <v>Total du mois</v>
      </c>
      <c r="H35" s="64"/>
      <c r="I35" s="35">
        <f t="shared" si="25"/>
        <v>7.4999999999999991</v>
      </c>
      <c r="J35" s="67" t="str">
        <f>A35</f>
        <v>Total du mois</v>
      </c>
      <c r="K35" s="64"/>
      <c r="L35" s="38">
        <f t="shared" si="25"/>
        <v>7.125</v>
      </c>
      <c r="M35" s="64" t="str">
        <f>D35</f>
        <v>Total du mois</v>
      </c>
      <c r="N35" s="64"/>
      <c r="O35" s="35">
        <f t="shared" si="25"/>
        <v>6.833333333333333</v>
      </c>
      <c r="P35" s="67" t="str">
        <f>G35</f>
        <v>Total du mois</v>
      </c>
      <c r="Q35" s="64"/>
      <c r="R35" s="35">
        <f t="shared" si="25"/>
        <v>7.1666666666666661</v>
      </c>
      <c r="S35" s="64" t="str">
        <f>J35</f>
        <v>Total du mois</v>
      </c>
      <c r="T35" s="64"/>
      <c r="U35" s="35">
        <f t="shared" si="25"/>
        <v>7.125</v>
      </c>
      <c r="V35" s="64" t="str">
        <f>M35</f>
        <v>Total du mois</v>
      </c>
      <c r="W35" s="64"/>
      <c r="X35" s="35">
        <f t="shared" si="25"/>
        <v>7.1666666666666661</v>
      </c>
      <c r="Y35" s="64" t="str">
        <f>P35</f>
        <v>Total du mois</v>
      </c>
      <c r="Z35" s="64"/>
      <c r="AA35" s="35">
        <f t="shared" si="25"/>
        <v>7.1666666666666661</v>
      </c>
      <c r="AB35" s="64" t="str">
        <f>S35</f>
        <v>Total du mois</v>
      </c>
      <c r="AC35" s="64"/>
      <c r="AD35" s="35">
        <f t="shared" si="25"/>
        <v>6.791666666666667</v>
      </c>
      <c r="AE35" s="64" t="str">
        <f>V35</f>
        <v>Total du mois</v>
      </c>
      <c r="AF35" s="64"/>
      <c r="AG35" s="35">
        <f t="shared" si="25"/>
        <v>7.1666666666666661</v>
      </c>
      <c r="AH35" s="64" t="str">
        <f>Y35</f>
        <v>Total du mois</v>
      </c>
      <c r="AI35" s="64"/>
      <c r="AJ35" s="35">
        <f t="shared" si="25"/>
        <v>7.458333333333333</v>
      </c>
    </row>
    <row r="38" spans="1:37" ht="18" customHeight="1">
      <c r="B38" s="36"/>
      <c r="C38" s="36"/>
      <c r="E38" s="36"/>
      <c r="F38" s="36"/>
      <c r="G38" s="41"/>
      <c r="H38" s="18"/>
      <c r="I38" s="18"/>
      <c r="L38" s="36"/>
      <c r="O38" s="36"/>
      <c r="R38" s="36"/>
      <c r="U38" s="36"/>
      <c r="X38" s="36"/>
      <c r="AA38" s="36"/>
      <c r="AD38" s="36"/>
      <c r="AG38" s="36"/>
      <c r="AJ38" s="36"/>
      <c r="AK38" s="36"/>
    </row>
    <row r="39" spans="1:37" ht="18" customHeight="1">
      <c r="B39" s="36"/>
      <c r="C39" s="36"/>
      <c r="E39" s="36"/>
      <c r="F39" s="36"/>
      <c r="G39" s="41"/>
      <c r="H39" s="18"/>
      <c r="I39" s="18"/>
      <c r="L39" s="36"/>
      <c r="O39" s="36"/>
      <c r="R39" s="36"/>
      <c r="U39" s="36"/>
      <c r="X39" s="36"/>
      <c r="AA39" s="36"/>
      <c r="AD39" s="36"/>
      <c r="AG39" s="36"/>
      <c r="AJ39" s="36"/>
      <c r="AK39" s="36"/>
    </row>
    <row r="41" spans="1:37" ht="18" customHeight="1">
      <c r="B41" s="36"/>
      <c r="C41" s="36"/>
      <c r="E41" s="36"/>
      <c r="F41" s="36"/>
      <c r="H41" s="36"/>
      <c r="I41" s="34"/>
      <c r="L41" s="36"/>
      <c r="O41" s="36"/>
      <c r="R41" s="36"/>
      <c r="U41" s="36"/>
      <c r="X41" s="36"/>
      <c r="AA41" s="36"/>
      <c r="AD41" s="36"/>
      <c r="AG41" s="36"/>
      <c r="AJ41" s="36"/>
      <c r="AK41" s="36"/>
    </row>
    <row r="42" spans="1:37" ht="18" customHeight="1">
      <c r="B42" s="36"/>
      <c r="C42" s="36"/>
      <c r="E42" s="36"/>
      <c r="F42" s="36"/>
      <c r="H42" s="36"/>
      <c r="I42" s="36"/>
      <c r="L42" s="36"/>
      <c r="N42" s="3" t="str">
        <f t="shared" ref="N42:N46" si="26">IF(COUNTIF($AN$16:$AN$31,B5)&gt;0,0,"")</f>
        <v/>
      </c>
      <c r="O42" s="36"/>
      <c r="R42" s="36"/>
      <c r="U42" s="36"/>
      <c r="X42" s="36"/>
      <c r="AA42" s="36"/>
      <c r="AD42" s="36"/>
      <c r="AG42" s="36"/>
      <c r="AJ42" s="36"/>
      <c r="AK42" s="36"/>
    </row>
    <row r="43" spans="1:37" ht="18" customHeight="1">
      <c r="B43" s="36"/>
      <c r="C43" s="36"/>
      <c r="E43" s="36"/>
      <c r="F43" s="36"/>
      <c r="H43" s="36"/>
      <c r="I43" s="36"/>
      <c r="J43" s="42"/>
      <c r="L43" s="36" t="str">
        <f>IF(ISNUMBER(SEARCH(A4,AM16:AM31)),0,"")</f>
        <v/>
      </c>
      <c r="N43" s="3" t="str">
        <f t="shared" si="26"/>
        <v/>
      </c>
      <c r="O43" s="36"/>
      <c r="R43" s="36"/>
      <c r="U43" s="36"/>
      <c r="X43" s="36"/>
      <c r="AA43" s="36"/>
      <c r="AD43" s="36"/>
      <c r="AG43" s="36"/>
      <c r="AJ43" s="36"/>
      <c r="AK43" s="36"/>
    </row>
    <row r="44" spans="1:37" ht="18" customHeight="1">
      <c r="B44" s="36"/>
      <c r="C44" s="36"/>
      <c r="E44" s="36"/>
      <c r="F44" s="36"/>
      <c r="H44" s="36"/>
      <c r="I44" s="36"/>
      <c r="L44" s="36"/>
      <c r="N44" s="3" t="str">
        <f t="shared" si="26"/>
        <v/>
      </c>
      <c r="O44" s="36"/>
      <c r="R44" s="36"/>
      <c r="U44" s="36"/>
      <c r="X44" s="36"/>
      <c r="AA44" s="36"/>
      <c r="AD44" s="36"/>
      <c r="AG44" s="36"/>
      <c r="AJ44" s="36"/>
      <c r="AK44" s="36"/>
    </row>
    <row r="45" spans="1:37" ht="18" customHeight="1">
      <c r="B45" s="36"/>
      <c r="C45" s="36"/>
      <c r="E45" s="36"/>
      <c r="F45" s="36"/>
      <c r="H45" s="36"/>
      <c r="I45" s="36"/>
      <c r="L45" s="36"/>
      <c r="N45" s="3" t="str">
        <f t="shared" si="26"/>
        <v/>
      </c>
      <c r="O45" s="36"/>
      <c r="R45" s="36"/>
      <c r="U45" s="36"/>
      <c r="X45" s="36"/>
      <c r="AA45" s="36"/>
      <c r="AD45" s="36"/>
      <c r="AG45" s="36"/>
      <c r="AJ45" s="36"/>
      <c r="AK45" s="36"/>
    </row>
    <row r="46" spans="1:37" ht="18" customHeight="1">
      <c r="B46" s="36"/>
      <c r="C46" s="36"/>
      <c r="E46" s="36"/>
      <c r="F46" s="36"/>
      <c r="H46" s="36"/>
      <c r="I46" s="36"/>
      <c r="L46" s="36"/>
      <c r="N46" s="3" t="str">
        <f t="shared" si="26"/>
        <v/>
      </c>
      <c r="O46" s="36"/>
      <c r="R46" s="36"/>
      <c r="U46" s="36"/>
      <c r="X46" s="36"/>
      <c r="AA46" s="36"/>
      <c r="AD46" s="36"/>
      <c r="AG46" s="36"/>
      <c r="AJ46" s="36"/>
      <c r="AK46" s="36"/>
    </row>
  </sheetData>
  <mergeCells count="55">
    <mergeCell ref="AH2:AJ2"/>
    <mergeCell ref="A2:C2"/>
    <mergeCell ref="S2:U2"/>
    <mergeCell ref="V2:X2"/>
    <mergeCell ref="Y2:AA2"/>
    <mergeCell ref="AB2:AD2"/>
    <mergeCell ref="AE2:AG2"/>
    <mergeCell ref="D2:F2"/>
    <mergeCell ref="G2:I2"/>
    <mergeCell ref="J2:L2"/>
    <mergeCell ref="M2:O2"/>
    <mergeCell ref="P2:R2"/>
    <mergeCell ref="AE35:AF35"/>
    <mergeCell ref="A3:B3"/>
    <mergeCell ref="D3:E3"/>
    <mergeCell ref="A35:B35"/>
    <mergeCell ref="D35:E35"/>
    <mergeCell ref="G35:H35"/>
    <mergeCell ref="J35:K35"/>
    <mergeCell ref="M35:N35"/>
    <mergeCell ref="AE3:AF3"/>
    <mergeCell ref="AH3:AI3"/>
    <mergeCell ref="AH35:AI35"/>
    <mergeCell ref="A1:B1"/>
    <mergeCell ref="G3:H3"/>
    <mergeCell ref="J3:K3"/>
    <mergeCell ref="M3:N3"/>
    <mergeCell ref="P3:Q3"/>
    <mergeCell ref="S3:T3"/>
    <mergeCell ref="V3:W3"/>
    <mergeCell ref="Y3:Z3"/>
    <mergeCell ref="AB3:AC3"/>
    <mergeCell ref="P35:Q35"/>
    <mergeCell ref="S35:T35"/>
    <mergeCell ref="V35:W35"/>
    <mergeCell ref="Y35:Z35"/>
    <mergeCell ref="AB35:AC35"/>
    <mergeCell ref="AL2:AR3"/>
    <mergeCell ref="AO16:AR16"/>
    <mergeCell ref="AL14:AR15"/>
    <mergeCell ref="AO17:AR17"/>
    <mergeCell ref="AO22:AR22"/>
    <mergeCell ref="AO21:AR21"/>
    <mergeCell ref="AO20:AR20"/>
    <mergeCell ref="AO19:AR19"/>
    <mergeCell ref="AO18:AR18"/>
    <mergeCell ref="AO26:AR26"/>
    <mergeCell ref="AO25:AR25"/>
    <mergeCell ref="AO24:AR24"/>
    <mergeCell ref="AO23:AR23"/>
    <mergeCell ref="AO31:AR31"/>
    <mergeCell ref="AO30:AR30"/>
    <mergeCell ref="AO29:AR29"/>
    <mergeCell ref="AO28:AR28"/>
    <mergeCell ref="AO27:AR27"/>
  </mergeCells>
  <phoneticPr fontId="8" type="noConversion"/>
  <conditionalFormatting sqref="AB4:AD34">
    <cfRule type="expression" dxfId="23" priority="16">
      <formula>WEEKDAY($AB4,2)&gt;5</formula>
    </cfRule>
  </conditionalFormatting>
  <conditionalFormatting sqref="A4:C34">
    <cfRule type="expression" dxfId="22" priority="49">
      <formula>COUNTIF($AM$16:$AM$31,$A4)&gt;0</formula>
    </cfRule>
    <cfRule type="expression" dxfId="21" priority="50">
      <formula>WEEKDAY($A4,2)&gt;5</formula>
    </cfRule>
  </conditionalFormatting>
  <conditionalFormatting sqref="D4:F34">
    <cfRule type="expression" dxfId="20" priority="51">
      <formula>COUNTIF($AM$16:$AM$31,$D4)&gt;0</formula>
    </cfRule>
    <cfRule type="expression" dxfId="19" priority="52">
      <formula>WEEKDAY($D4,2)&gt;5</formula>
    </cfRule>
  </conditionalFormatting>
  <conditionalFormatting sqref="G4:I34">
    <cfRule type="expression" dxfId="18" priority="53">
      <formula>COUNTIF($AM$16:$AM$31,$G4)&gt;0</formula>
    </cfRule>
    <cfRule type="expression" dxfId="17" priority="54">
      <formula>WEEKDAY($G4,2)&gt;5</formula>
    </cfRule>
  </conditionalFormatting>
  <conditionalFormatting sqref="J4:L34">
    <cfRule type="expression" dxfId="16" priority="55">
      <formula>COUNTIF($AM$16:$AM$31,$J4)&gt;0</formula>
    </cfRule>
    <cfRule type="expression" dxfId="15" priority="56">
      <formula>WEEKDAY($J4,2)&gt;5</formula>
    </cfRule>
  </conditionalFormatting>
  <conditionalFormatting sqref="M4:O34">
    <cfRule type="expression" dxfId="14" priority="57">
      <formula>COUNTIF($AM$16:$AM$31,$M4)&gt;0</formula>
    </cfRule>
    <cfRule type="expression" dxfId="13" priority="58">
      <formula>WEEKDAY($M4,2)&gt;5</formula>
    </cfRule>
  </conditionalFormatting>
  <conditionalFormatting sqref="P4:R34">
    <cfRule type="expression" dxfId="12" priority="59">
      <formula>COUNTIF($AM$16:$AM$31,$P4)&gt;0</formula>
    </cfRule>
    <cfRule type="expression" dxfId="11" priority="60">
      <formula>WEEKDAY($P4,2)&gt;5</formula>
    </cfRule>
  </conditionalFormatting>
  <conditionalFormatting sqref="S4:U34">
    <cfRule type="expression" dxfId="10" priority="61">
      <formula>COUNTIF($AM$16:$AM$31,$S4)&gt;0</formula>
    </cfRule>
    <cfRule type="expression" dxfId="9" priority="62">
      <formula>WEEKDAY($S4,2)&gt;5</formula>
    </cfRule>
  </conditionalFormatting>
  <conditionalFormatting sqref="V4:X34">
    <cfRule type="expression" dxfId="8" priority="63">
      <formula>COUNTIF($AM$16:$AM$31,$V4)&gt;0</formula>
    </cfRule>
    <cfRule type="expression" dxfId="7" priority="64">
      <formula>WEEKDAY($V4,2)&gt;5</formula>
    </cfRule>
  </conditionalFormatting>
  <conditionalFormatting sqref="Y4:AA34">
    <cfRule type="expression" dxfId="6" priority="65">
      <formula>COUNTIF($AM$16:$AM$31,$Y4)&gt;0</formula>
    </cfRule>
    <cfRule type="expression" dxfId="5" priority="66">
      <formula>WEEKDAY($Y4,2)&gt;5</formula>
    </cfRule>
  </conditionalFormatting>
  <conditionalFormatting sqref="AE4:AG34">
    <cfRule type="expression" dxfId="4" priority="67">
      <formula>COUNTIF($AM$16:$AM$31,$AE4)&gt;0</formula>
    </cfRule>
    <cfRule type="expression" dxfId="3" priority="68">
      <formula>WEEKDAY($AE4,2)&gt;5</formula>
    </cfRule>
  </conditionalFormatting>
  <conditionalFormatting sqref="AH4:AJ34">
    <cfRule type="expression" dxfId="2" priority="69">
      <formula>COUNTIF($AM$16:$AM$31,$AH4)&gt;0</formula>
    </cfRule>
    <cfRule type="expression" dxfId="1" priority="70">
      <formula>WEEKDAY($AH4,2)&gt;5</formula>
    </cfRule>
  </conditionalFormatting>
  <conditionalFormatting sqref="AB5:AD34">
    <cfRule type="expression" dxfId="0" priority="71">
      <formula>COUNTIF($AM$16:$AM$31,$AB4)&gt;0</formula>
    </cfRule>
  </conditionalFormatting>
  <dataValidations count="1">
    <dataValidation type="list" allowBlank="1" showInputMessage="1" showErrorMessage="1" sqref="C1" xr:uid="{138BB838-EA06-41FD-841C-FA1BCBF62995}">
      <formula1>"2021,2022,2023,2024,2025,2026,2027,2028,2029,2030"</formula1>
    </dataValidation>
  </dataValidations>
  <printOptions horizontalCentered="1"/>
  <pageMargins left="0" right="0" top="0" bottom="0" header="0" footer="0"/>
  <pageSetup paperSize="9" scale="4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2006-09-12T15:06:44Z</dcterms:created>
  <dcterms:modified xsi:type="dcterms:W3CDTF">2021-09-23T00:52:39Z</dcterms:modified>
  <cp:category/>
  <cp:contentStatus/>
</cp:coreProperties>
</file>