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17-18 (2)" sheetId="1" r:id="rId1"/>
  </sheets>
  <definedNames>
    <definedName name="_xlnm._FilterDatabase" localSheetId="0" hidden="1">'17-18 (2)'!$A$1:$N$190</definedName>
  </definedNames>
  <calcPr calcId="124519"/>
</workbook>
</file>

<file path=xl/calcChain.xml><?xml version="1.0" encoding="utf-8"?>
<calcChain xmlns="http://schemas.openxmlformats.org/spreadsheetml/2006/main">
  <c r="N190" i="1"/>
  <c r="K190"/>
  <c r="I190"/>
  <c r="H190"/>
  <c r="N189"/>
  <c r="K189"/>
  <c r="I189"/>
  <c r="H189"/>
  <c r="I188"/>
  <c r="H188"/>
  <c r="N187"/>
  <c r="K187"/>
  <c r="I187"/>
  <c r="H187"/>
  <c r="N186"/>
  <c r="K186"/>
  <c r="I186"/>
  <c r="H186"/>
  <c r="N185"/>
  <c r="K185"/>
  <c r="I185"/>
  <c r="H185"/>
  <c r="N184"/>
  <c r="K184"/>
  <c r="I184"/>
  <c r="H184"/>
  <c r="N183"/>
  <c r="K183"/>
  <c r="I183"/>
  <c r="H183"/>
  <c r="N182"/>
  <c r="K182"/>
  <c r="I182"/>
  <c r="H182"/>
  <c r="I181"/>
  <c r="H181"/>
  <c r="N180"/>
  <c r="K180"/>
  <c r="I180"/>
  <c r="H180"/>
  <c r="N179"/>
  <c r="K179"/>
  <c r="I179"/>
  <c r="H179"/>
  <c r="N178"/>
  <c r="K178"/>
  <c r="I178"/>
  <c r="H178"/>
  <c r="I177"/>
  <c r="H177"/>
  <c r="N176"/>
  <c r="K176"/>
  <c r="I176"/>
  <c r="H176"/>
  <c r="I175"/>
  <c r="H175"/>
  <c r="N174"/>
  <c r="K174"/>
  <c r="I174"/>
  <c r="H174"/>
  <c r="N173"/>
  <c r="K173"/>
  <c r="I173"/>
  <c r="H173"/>
  <c r="I172"/>
  <c r="H172"/>
  <c r="I171"/>
  <c r="H171"/>
  <c r="N170"/>
  <c r="K170"/>
  <c r="I170"/>
  <c r="H170"/>
  <c r="I169"/>
  <c r="H169"/>
  <c r="N168"/>
  <c r="K168"/>
  <c r="I168"/>
  <c r="H168"/>
  <c r="I167"/>
  <c r="H167"/>
  <c r="N166"/>
  <c r="K166"/>
  <c r="I166"/>
  <c r="H166"/>
  <c r="I165"/>
  <c r="H165"/>
  <c r="N164"/>
  <c r="K164"/>
  <c r="I164"/>
  <c r="H164"/>
  <c r="I163"/>
  <c r="H163"/>
  <c r="I162"/>
  <c r="H162"/>
  <c r="N161"/>
  <c r="K161"/>
  <c r="I161"/>
  <c r="H161"/>
  <c r="I160"/>
  <c r="H160"/>
  <c r="I159"/>
  <c r="H159"/>
  <c r="N158"/>
  <c r="K158"/>
  <c r="I158"/>
  <c r="H158"/>
  <c r="I157"/>
  <c r="H157"/>
  <c r="I156"/>
  <c r="H156"/>
  <c r="I155"/>
  <c r="H155"/>
  <c r="N154"/>
  <c r="K154"/>
  <c r="I154"/>
  <c r="H154"/>
  <c r="I153"/>
  <c r="H153"/>
  <c r="N152"/>
  <c r="K152"/>
  <c r="I152"/>
  <c r="H152"/>
  <c r="N151"/>
  <c r="K151"/>
  <c r="I151"/>
  <c r="H151"/>
  <c r="I150"/>
  <c r="H150"/>
  <c r="N149"/>
  <c r="K149"/>
  <c r="I149"/>
  <c r="H149"/>
  <c r="N148"/>
  <c r="K148"/>
  <c r="I148"/>
  <c r="H148"/>
  <c r="I147"/>
  <c r="H147"/>
  <c r="I146"/>
  <c r="H146"/>
  <c r="I145"/>
  <c r="H145"/>
  <c r="I144"/>
  <c r="H144"/>
  <c r="N143"/>
  <c r="K143"/>
  <c r="I143"/>
  <c r="H143"/>
  <c r="I142"/>
  <c r="H142"/>
  <c r="I141"/>
  <c r="H141"/>
  <c r="N140"/>
  <c r="K140"/>
  <c r="I140"/>
  <c r="H140"/>
  <c r="I139"/>
  <c r="H139"/>
  <c r="N138"/>
  <c r="K138"/>
  <c r="I138"/>
  <c r="H138"/>
  <c r="N137"/>
  <c r="K137"/>
  <c r="I137"/>
  <c r="H137"/>
  <c r="I136"/>
  <c r="H136"/>
  <c r="I135"/>
  <c r="H135"/>
  <c r="N134"/>
  <c r="K134"/>
  <c r="I134"/>
  <c r="H134"/>
  <c r="N133"/>
  <c r="K133"/>
  <c r="I133"/>
  <c r="H133"/>
  <c r="I132"/>
  <c r="H132"/>
  <c r="N131"/>
  <c r="K131"/>
  <c r="I131"/>
  <c r="H131"/>
  <c r="N130"/>
  <c r="K130"/>
  <c r="I130"/>
  <c r="H130"/>
  <c r="N129"/>
  <c r="K129"/>
  <c r="I129"/>
  <c r="H129"/>
  <c r="I128"/>
  <c r="H128"/>
  <c r="I127"/>
  <c r="H127"/>
  <c r="I126"/>
  <c r="H126"/>
  <c r="I125"/>
  <c r="H125"/>
  <c r="I124"/>
  <c r="H124"/>
  <c r="I123"/>
  <c r="H123"/>
  <c r="N122"/>
  <c r="K122"/>
  <c r="I122"/>
  <c r="H122"/>
  <c r="I121"/>
  <c r="H121"/>
  <c r="I120"/>
  <c r="H120"/>
  <c r="I119"/>
  <c r="H119"/>
  <c r="I118"/>
  <c r="H118"/>
  <c r="I117"/>
  <c r="H117"/>
  <c r="I116"/>
  <c r="H116"/>
  <c r="I115"/>
  <c r="H115"/>
  <c r="I114"/>
  <c r="H114"/>
  <c r="N113"/>
  <c r="K113"/>
  <c r="I113"/>
  <c r="H113"/>
  <c r="N112"/>
  <c r="K112"/>
  <c r="I112"/>
  <c r="H112"/>
  <c r="I111"/>
  <c r="H111"/>
  <c r="I110"/>
  <c r="H110"/>
  <c r="N109"/>
  <c r="K109"/>
  <c r="I109"/>
  <c r="H109"/>
  <c r="I108"/>
  <c r="H108"/>
  <c r="N107"/>
  <c r="K107"/>
  <c r="I107"/>
  <c r="H107"/>
  <c r="N106"/>
  <c r="K106"/>
  <c r="I106"/>
  <c r="H106"/>
  <c r="I105"/>
  <c r="H105"/>
  <c r="N104"/>
  <c r="K104"/>
  <c r="I104"/>
  <c r="H104"/>
  <c r="N103"/>
  <c r="K103"/>
  <c r="I103"/>
  <c r="H103"/>
  <c r="N102"/>
  <c r="K102"/>
  <c r="I102"/>
  <c r="H102"/>
  <c r="I101"/>
  <c r="H101"/>
  <c r="I100"/>
  <c r="H100"/>
  <c r="N99"/>
  <c r="K99"/>
  <c r="I99"/>
  <c r="H99"/>
  <c r="N98"/>
  <c r="K98"/>
  <c r="I98"/>
  <c r="H98"/>
  <c r="I97"/>
  <c r="H97"/>
  <c r="I96"/>
  <c r="H96"/>
  <c r="I95"/>
  <c r="H95"/>
  <c r="I94"/>
  <c r="H94"/>
  <c r="I93"/>
  <c r="H93"/>
  <c r="I92"/>
  <c r="H92"/>
  <c r="I91"/>
  <c r="H91"/>
  <c r="I90"/>
  <c r="H90"/>
  <c r="I89"/>
  <c r="H89"/>
  <c r="I88"/>
  <c r="H88"/>
  <c r="I87"/>
  <c r="H87"/>
  <c r="I86"/>
  <c r="H86"/>
  <c r="N85"/>
  <c r="K85"/>
  <c r="I85"/>
  <c r="H85"/>
  <c r="N84"/>
  <c r="K84"/>
  <c r="I84"/>
  <c r="H84"/>
  <c r="I83"/>
  <c r="H83"/>
  <c r="I82"/>
  <c r="H82"/>
  <c r="N81"/>
  <c r="K81"/>
  <c r="I81"/>
  <c r="H81"/>
  <c r="N80"/>
  <c r="K80"/>
  <c r="I80"/>
  <c r="H80"/>
  <c r="I79"/>
  <c r="H79"/>
  <c r="I78"/>
  <c r="H78"/>
  <c r="I77"/>
  <c r="H77"/>
  <c r="I76"/>
  <c r="H76"/>
  <c r="N75"/>
  <c r="K75"/>
  <c r="I75"/>
  <c r="H75"/>
  <c r="N74"/>
  <c r="K74"/>
  <c r="I74"/>
  <c r="H74"/>
  <c r="I73"/>
  <c r="H73"/>
  <c r="N72"/>
  <c r="K72"/>
  <c r="I72"/>
  <c r="H72"/>
  <c r="I71"/>
  <c r="H71"/>
  <c r="I70"/>
  <c r="H70"/>
  <c r="I69"/>
  <c r="H69"/>
  <c r="N68"/>
  <c r="K68"/>
  <c r="I68"/>
  <c r="H68"/>
  <c r="N67"/>
  <c r="K67"/>
  <c r="I67"/>
  <c r="H67"/>
  <c r="N66"/>
  <c r="K66"/>
  <c r="I66"/>
  <c r="H66"/>
  <c r="I65"/>
  <c r="H65"/>
  <c r="I64"/>
  <c r="H64"/>
  <c r="I63"/>
  <c r="H63"/>
  <c r="N62"/>
  <c r="K62"/>
  <c r="I62"/>
  <c r="H62"/>
  <c r="N61"/>
  <c r="K61"/>
  <c r="I61"/>
  <c r="H61"/>
  <c r="N60"/>
  <c r="K60"/>
  <c r="I60"/>
  <c r="H60"/>
  <c r="I59"/>
  <c r="H59"/>
  <c r="N58"/>
  <c r="K58"/>
  <c r="I58"/>
  <c r="H58"/>
  <c r="N57"/>
  <c r="K57"/>
  <c r="I57"/>
  <c r="H57"/>
  <c r="N56"/>
  <c r="K56"/>
  <c r="I56"/>
  <c r="H56"/>
  <c r="I55"/>
  <c r="H55"/>
  <c r="N54"/>
  <c r="K54"/>
  <c r="I54"/>
  <c r="H54"/>
  <c r="N53"/>
  <c r="K53"/>
  <c r="I53"/>
  <c r="H53"/>
  <c r="N52"/>
  <c r="K52"/>
  <c r="I52"/>
  <c r="H52"/>
  <c r="N51"/>
  <c r="K51"/>
  <c r="I51"/>
  <c r="H51"/>
  <c r="I50"/>
  <c r="H50"/>
  <c r="N49"/>
  <c r="K49"/>
  <c r="I49"/>
  <c r="H49"/>
  <c r="I48"/>
  <c r="H48"/>
  <c r="N47"/>
  <c r="K47"/>
  <c r="I47"/>
  <c r="H47"/>
  <c r="N46"/>
  <c r="K46"/>
  <c r="I46"/>
  <c r="H46"/>
  <c r="I45"/>
  <c r="H45"/>
  <c r="I44"/>
  <c r="H44"/>
  <c r="N43"/>
  <c r="K43"/>
  <c r="I43"/>
  <c r="H43"/>
  <c r="I42"/>
  <c r="H42"/>
  <c r="I41"/>
  <c r="H41"/>
  <c r="N40"/>
  <c r="K40"/>
  <c r="I40"/>
  <c r="H40"/>
  <c r="N39"/>
  <c r="K39"/>
  <c r="I39"/>
  <c r="H39"/>
  <c r="I38"/>
  <c r="H38"/>
  <c r="I37"/>
  <c r="H37"/>
  <c r="I36"/>
  <c r="H36"/>
  <c r="I35"/>
  <c r="H35"/>
  <c r="I34"/>
  <c r="H34"/>
  <c r="N33"/>
  <c r="K33"/>
  <c r="I33"/>
  <c r="H33"/>
  <c r="I32"/>
  <c r="H32"/>
  <c r="I31"/>
  <c r="H31"/>
  <c r="I30"/>
  <c r="H30"/>
  <c r="I29"/>
  <c r="H29"/>
  <c r="I28"/>
  <c r="H28"/>
  <c r="N27"/>
  <c r="K27"/>
  <c r="I27"/>
  <c r="H27"/>
  <c r="N26"/>
  <c r="K26"/>
  <c r="I26"/>
  <c r="H26"/>
  <c r="I25"/>
  <c r="H25"/>
  <c r="N24"/>
  <c r="K24"/>
  <c r="I24"/>
  <c r="H24"/>
  <c r="N23"/>
  <c r="K23"/>
  <c r="I23"/>
  <c r="H23"/>
  <c r="N22"/>
  <c r="K22"/>
  <c r="I22"/>
  <c r="H22"/>
  <c r="I21"/>
  <c r="H21"/>
  <c r="N20"/>
  <c r="K20"/>
  <c r="I20"/>
  <c r="H20"/>
  <c r="I19"/>
  <c r="H19"/>
  <c r="N18"/>
  <c r="K18"/>
  <c r="I18"/>
  <c r="H18"/>
  <c r="I17"/>
  <c r="H17"/>
  <c r="I16"/>
  <c r="H16"/>
  <c r="I15"/>
  <c r="H15"/>
  <c r="N14"/>
  <c r="K14"/>
  <c r="I14"/>
  <c r="H14"/>
  <c r="I13"/>
  <c r="H13"/>
  <c r="I12"/>
  <c r="H12"/>
  <c r="I11"/>
  <c r="H11"/>
  <c r="I10"/>
  <c r="H10"/>
  <c r="N9"/>
  <c r="K9"/>
  <c r="I9"/>
  <c r="H9"/>
  <c r="I8"/>
  <c r="H8"/>
  <c r="N7"/>
  <c r="K7"/>
  <c r="I7"/>
  <c r="H7"/>
  <c r="N6"/>
  <c r="K6"/>
  <c r="I6"/>
  <c r="H6"/>
  <c r="N5"/>
  <c r="K5"/>
  <c r="I5"/>
  <c r="H5"/>
  <c r="I4"/>
  <c r="H4"/>
  <c r="I3"/>
  <c r="H3"/>
  <c r="I2"/>
  <c r="H2"/>
  <c r="J2" l="1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M5"/>
  <c r="L5"/>
  <c r="L7"/>
  <c r="M7"/>
  <c r="M9"/>
  <c r="L9"/>
  <c r="M14"/>
  <c r="L14"/>
  <c r="M18"/>
  <c r="L18"/>
  <c r="L6"/>
  <c r="M6"/>
  <c r="M20"/>
  <c r="L20"/>
  <c r="M22"/>
  <c r="L22"/>
  <c r="M24"/>
  <c r="L24"/>
  <c r="M26"/>
  <c r="L26"/>
  <c r="L33"/>
  <c r="M33"/>
  <c r="L39"/>
  <c r="M39"/>
  <c r="M46"/>
  <c r="L46"/>
  <c r="L49"/>
  <c r="M49"/>
  <c r="L51"/>
  <c r="M51"/>
  <c r="L53"/>
  <c r="M53"/>
  <c r="M56"/>
  <c r="L56"/>
  <c r="M58"/>
  <c r="L58"/>
  <c r="L61"/>
  <c r="M61"/>
  <c r="M66"/>
  <c r="L66"/>
  <c r="M68"/>
  <c r="L68"/>
  <c r="L75"/>
  <c r="M75"/>
  <c r="L81"/>
  <c r="M81"/>
  <c r="L23"/>
  <c r="M23"/>
  <c r="L27"/>
  <c r="M27"/>
  <c r="M40"/>
  <c r="L40"/>
  <c r="L43"/>
  <c r="M43"/>
  <c r="L47"/>
  <c r="M47"/>
  <c r="M52"/>
  <c r="L52"/>
  <c r="M54"/>
  <c r="L54"/>
  <c r="L57"/>
  <c r="M57"/>
  <c r="M60"/>
  <c r="L60"/>
  <c r="M62"/>
  <c r="L62"/>
  <c r="L67"/>
  <c r="M67"/>
  <c r="M72"/>
  <c r="L72"/>
  <c r="M74"/>
  <c r="L74"/>
  <c r="M80"/>
  <c r="L80"/>
  <c r="M84"/>
  <c r="L84"/>
  <c r="L85"/>
  <c r="M85"/>
  <c r="M98"/>
  <c r="L98"/>
  <c r="L99"/>
  <c r="M99"/>
  <c r="M102"/>
  <c r="L102"/>
  <c r="L103"/>
  <c r="M103"/>
  <c r="M104"/>
  <c r="L104"/>
  <c r="M106"/>
  <c r="L106"/>
  <c r="L107"/>
  <c r="M107"/>
  <c r="L109"/>
  <c r="M109"/>
  <c r="M112"/>
  <c r="L112"/>
  <c r="L113"/>
  <c r="M113"/>
  <c r="M122"/>
  <c r="L122"/>
  <c r="L129"/>
  <c r="M129"/>
  <c r="M130"/>
  <c r="L130"/>
  <c r="L131"/>
  <c r="M131"/>
  <c r="L133"/>
  <c r="M133"/>
  <c r="M134"/>
  <c r="L134"/>
  <c r="L137"/>
  <c r="M137"/>
  <c r="M138"/>
  <c r="L138"/>
  <c r="M140"/>
  <c r="L140"/>
  <c r="L143"/>
  <c r="M143"/>
  <c r="M148"/>
  <c r="L148"/>
  <c r="L149"/>
  <c r="M149"/>
  <c r="L151"/>
  <c r="M151"/>
  <c r="M152"/>
  <c r="L152"/>
  <c r="M154"/>
  <c r="L154"/>
  <c r="M158"/>
  <c r="L158"/>
  <c r="L161"/>
  <c r="M161"/>
  <c r="M164"/>
  <c r="L164"/>
  <c r="M166"/>
  <c r="L166"/>
  <c r="M168"/>
  <c r="L168"/>
  <c r="M170"/>
  <c r="L170"/>
  <c r="L173"/>
  <c r="M173"/>
  <c r="M174"/>
  <c r="L174"/>
  <c r="M176"/>
  <c r="L176"/>
  <c r="M178"/>
  <c r="L178"/>
  <c r="L179"/>
  <c r="M179"/>
  <c r="M180"/>
  <c r="L180"/>
  <c r="M182"/>
  <c r="L182"/>
  <c r="L183"/>
  <c r="M183"/>
  <c r="M184"/>
  <c r="L184"/>
  <c r="L185"/>
  <c r="M185"/>
  <c r="M186"/>
  <c r="L186"/>
  <c r="L187"/>
  <c r="M187"/>
  <c r="L189"/>
  <c r="M189"/>
  <c r="M190"/>
  <c r="L190"/>
</calcChain>
</file>

<file path=xl/sharedStrings.xml><?xml version="1.0" encoding="utf-8"?>
<sst xmlns="http://schemas.openxmlformats.org/spreadsheetml/2006/main" count="442" uniqueCount="240">
  <si>
    <t>X</t>
  </si>
  <si>
    <t>B's</t>
  </si>
  <si>
    <t>home</t>
  </si>
  <si>
    <t>away</t>
  </si>
  <si>
    <t>Résultat</t>
  </si>
  <si>
    <t>18 Dec 2017</t>
  </si>
  <si>
    <t>Lens - Tours</t>
  </si>
  <si>
    <t>2:0</t>
  </si>
  <si>
    <t>16 Dec 2017</t>
  </si>
  <si>
    <t>Reims - Valenciennes</t>
  </si>
  <si>
    <t>5:1</t>
  </si>
  <si>
    <t>15 Dec 2017</t>
  </si>
  <si>
    <t>AC Ajaccio - Auxerre</t>
  </si>
  <si>
    <t>3:1</t>
  </si>
  <si>
    <t>Bourg Peronnas - Lorient</t>
  </si>
  <si>
    <t>2:2</t>
  </si>
  <si>
    <t>Chateauroux - Orleans</t>
  </si>
  <si>
    <t>0:0</t>
  </si>
  <si>
    <t>Clermont - Sochaux</t>
  </si>
  <si>
    <t>0:2</t>
  </si>
  <si>
    <t>Le Havre - Niort</t>
  </si>
  <si>
    <t>2:1</t>
  </si>
  <si>
    <t>Nancy - Paris FC</t>
  </si>
  <si>
    <t>0:1</t>
  </si>
  <si>
    <t>Quevilly Rouen - Brest</t>
  </si>
  <si>
    <t>1:4</t>
  </si>
  <si>
    <t>12 Dec 2017</t>
  </si>
  <si>
    <t>Orleans - GFC Ajaccio</t>
  </si>
  <si>
    <t>11 Dec 2017</t>
  </si>
  <si>
    <t>Nimes - Clermont</t>
  </si>
  <si>
    <t>09 Dec 2017</t>
  </si>
  <si>
    <t>AC Ajaccio - Le Havre</t>
  </si>
  <si>
    <t>1:0</t>
  </si>
  <si>
    <t>08 Dec 2017</t>
  </si>
  <si>
    <t>Auxerre - Chateauroux</t>
  </si>
  <si>
    <t>1:2</t>
  </si>
  <si>
    <t>Brest - Bourg Peronnas</t>
  </si>
  <si>
    <t>3:0</t>
  </si>
  <si>
    <t>Lorient - Sochaux</t>
  </si>
  <si>
    <t>Niort - Reims</t>
  </si>
  <si>
    <t>Paris FC - Lens</t>
  </si>
  <si>
    <t>Tours - Nancy</t>
  </si>
  <si>
    <t>Valenciennes - Quevilly Rouen</t>
  </si>
  <si>
    <t>1:1</t>
  </si>
  <si>
    <t>Bourg Peronnas - Orleans</t>
  </si>
  <si>
    <t>4:0</t>
  </si>
  <si>
    <t>Chateauroux - Paris FC</t>
  </si>
  <si>
    <t>Clermont - Brest</t>
  </si>
  <si>
    <t>GFC Ajaccio - Niort</t>
  </si>
  <si>
    <t>Lens - AC Ajaccio</t>
  </si>
  <si>
    <t>Lorient - Nimes</t>
  </si>
  <si>
    <t>Nancy - Le Havre</t>
  </si>
  <si>
    <t>0:3</t>
  </si>
  <si>
    <t>Quevilly Rouen - Tours</t>
  </si>
  <si>
    <t>Sochaux - Valenciennes</t>
  </si>
  <si>
    <t>Reims - Auxerre</t>
  </si>
  <si>
    <t>Le Havre - Lens</t>
  </si>
  <si>
    <t>AC Ajaccio - Reims</t>
  </si>
  <si>
    <t>Auxerre - Nancy</t>
  </si>
  <si>
    <t>Brest - Sochaux</t>
  </si>
  <si>
    <t>Nimes - Bourg Peronnas</t>
  </si>
  <si>
    <t>Niort - Chateauroux</t>
  </si>
  <si>
    <t>Orleans - Clermont</t>
  </si>
  <si>
    <t>Paris FC - Quevilly Rouen</t>
  </si>
  <si>
    <t>Tours - GFC Ajaccio</t>
  </si>
  <si>
    <t>Valenciennes - Lorient</t>
  </si>
  <si>
    <t>4:2</t>
  </si>
  <si>
    <t>Lens - Niort</t>
  </si>
  <si>
    <t>Lorient - Brest</t>
  </si>
  <si>
    <t>Bourg Peronnas - Valenciennes</t>
  </si>
  <si>
    <t>1:3</t>
  </si>
  <si>
    <t>Chateauroux - Tours</t>
  </si>
  <si>
    <t>Clermont - Auxerre</t>
  </si>
  <si>
    <t>GFC Ajaccio - Le Havre</t>
  </si>
  <si>
    <t>Nancy - AC Ajaccio</t>
  </si>
  <si>
    <t>Quevilly Rouen - Orleans</t>
  </si>
  <si>
    <t>Reims - Paris FC</t>
  </si>
  <si>
    <t>Sochaux - Nimes</t>
  </si>
  <si>
    <t>Le Havre - Reims</t>
  </si>
  <si>
    <t>Nancy - Lens</t>
  </si>
  <si>
    <t>AC Ajaccio - Chateauroux</t>
  </si>
  <si>
    <t>Auxerre - GFC Ajaccio</t>
  </si>
  <si>
    <t>Nimes - Quevilly Rouen</t>
  </si>
  <si>
    <t>4:1</t>
  </si>
  <si>
    <t>Niort - Clermont</t>
  </si>
  <si>
    <t>Orleans - Sochaux</t>
  </si>
  <si>
    <t>3:3</t>
  </si>
  <si>
    <t>Paris FC - Lorient</t>
  </si>
  <si>
    <t>Tours - Bourg Peronnas</t>
  </si>
  <si>
    <t>3:2</t>
  </si>
  <si>
    <t>Valenciennes - Brest</t>
  </si>
  <si>
    <t>Chateauroux - Lens</t>
  </si>
  <si>
    <t>Clermont - AC Ajaccio</t>
  </si>
  <si>
    <t>Lorient - Tours</t>
  </si>
  <si>
    <t>Reims - Nancy</t>
  </si>
  <si>
    <t>Valenciennes - Nimes</t>
  </si>
  <si>
    <t>Bourg Peronnas - Auxerre</t>
  </si>
  <si>
    <t>Brest - Orleans</t>
  </si>
  <si>
    <t>GFC Ajaccio - Paris FC</t>
  </si>
  <si>
    <t>Quevilly Rouen - Le Havre</t>
  </si>
  <si>
    <t>Sochaux - Niort</t>
  </si>
  <si>
    <t>AC Ajaccio - GFC Ajaccio</t>
  </si>
  <si>
    <t>Lens - Reims</t>
  </si>
  <si>
    <t>Auxerre - Quevilly Rouen</t>
  </si>
  <si>
    <t>Le Havre - Chateauroux</t>
  </si>
  <si>
    <t>Nancy - Clermont</t>
  </si>
  <si>
    <t>Nimes - Brest</t>
  </si>
  <si>
    <t>Niort - Bourg Peronnas</t>
  </si>
  <si>
    <t>Orleans - Lorient</t>
  </si>
  <si>
    <t>Paris FC - Valenciennes</t>
  </si>
  <si>
    <t>Tours - Sochaux</t>
  </si>
  <si>
    <t>Lorient - Niort</t>
  </si>
  <si>
    <t>Clermont - Le Havre</t>
  </si>
  <si>
    <t>Bourg Peronnas - Lens</t>
  </si>
  <si>
    <t>0:6</t>
  </si>
  <si>
    <t>Brest - Auxerre</t>
  </si>
  <si>
    <t>Chateauroux - Reims</t>
  </si>
  <si>
    <t>GFC Ajaccio - Nancy</t>
  </si>
  <si>
    <t>Nimes - Orleans</t>
  </si>
  <si>
    <t>Quevilly Rouen - AC Ajaccio</t>
  </si>
  <si>
    <t>Sochaux - Paris FC</t>
  </si>
  <si>
    <t>Valenciennes - Tours</t>
  </si>
  <si>
    <t>Le Havre - Lorient</t>
  </si>
  <si>
    <t>Reims - Clermont</t>
  </si>
  <si>
    <t>AC Ajaccio - Bourg Peronnas</t>
  </si>
  <si>
    <t>Auxerre - Sochaux</t>
  </si>
  <si>
    <t>Lens - GFC Ajaccio</t>
  </si>
  <si>
    <t>Nancy - Chateauroux</t>
  </si>
  <si>
    <t>Niort - Quevilly Rouen</t>
  </si>
  <si>
    <t>Orleans - Valenciennes</t>
  </si>
  <si>
    <t>3:4</t>
  </si>
  <si>
    <t>Paris FC - Nimes</t>
  </si>
  <si>
    <t>Tours - Brest</t>
  </si>
  <si>
    <t>Clermont - Lens</t>
  </si>
  <si>
    <t>Lorient - Nancy</t>
  </si>
  <si>
    <t>Bourg Peronnas - Le Havre</t>
  </si>
  <si>
    <t>Brest - Paris FC</t>
  </si>
  <si>
    <t>GFC Ajaccio - Chateauroux</t>
  </si>
  <si>
    <t>Nimes - Niort</t>
  </si>
  <si>
    <t>1:5</t>
  </si>
  <si>
    <t>Orleans - Tours</t>
  </si>
  <si>
    <t>Quevilly Rouen - Reims</t>
  </si>
  <si>
    <t>Sochaux - AC Ajaccio</t>
  </si>
  <si>
    <t>1:6</t>
  </si>
  <si>
    <t>Valenciennes - Auxerre</t>
  </si>
  <si>
    <t>AC Ajaccio - Valenciennes</t>
  </si>
  <si>
    <t>Auxerre - Lorient</t>
  </si>
  <si>
    <t>Chateauroux - Clermont</t>
  </si>
  <si>
    <t>Le Havre - Sochaux</t>
  </si>
  <si>
    <t>Nancy - Bourg Peronnas</t>
  </si>
  <si>
    <t>Niort - Brest</t>
  </si>
  <si>
    <t>Paris FC - Orleans</t>
  </si>
  <si>
    <t>Reims - GFC Ajaccio</t>
  </si>
  <si>
    <t>5:0</t>
  </si>
  <si>
    <t>Tours - Nimes</t>
  </si>
  <si>
    <t>0:4</t>
  </si>
  <si>
    <t>Lens - Quevilly Rouen</t>
  </si>
  <si>
    <t>Sochaux - Reims</t>
  </si>
  <si>
    <t>2:4</t>
  </si>
  <si>
    <t>Bourg Peronnas - Chateauroux</t>
  </si>
  <si>
    <t>Brest - Le Havre</t>
  </si>
  <si>
    <t>GFC Ajaccio - Clermont</t>
  </si>
  <si>
    <t>Lorient - AC Ajaccio</t>
  </si>
  <si>
    <t>Nimes - Auxerre</t>
  </si>
  <si>
    <t>Orleans - Niort</t>
  </si>
  <si>
    <t>Paris FC - Tours</t>
  </si>
  <si>
    <t>Quevilly Rouen - Nancy</t>
  </si>
  <si>
    <t>Valenciennes - Lens</t>
  </si>
  <si>
    <t>Reims - Brest</t>
  </si>
  <si>
    <t>Lens - Lorient</t>
  </si>
  <si>
    <t>2:3</t>
  </si>
  <si>
    <t>AC Ajaccio - Nimes</t>
  </si>
  <si>
    <t>Auxerre - Tours</t>
  </si>
  <si>
    <t>Chateauroux - Quevilly Rouen</t>
  </si>
  <si>
    <t>Clermont - Bourg Peronnas</t>
  </si>
  <si>
    <t>GFC Ajaccio - Sochaux</t>
  </si>
  <si>
    <t>Le Havre - Orleans</t>
  </si>
  <si>
    <t>Nancy - Valenciennes</t>
  </si>
  <si>
    <t>Niort - Paris FC</t>
  </si>
  <si>
    <t>28 Aug 2017</t>
  </si>
  <si>
    <t>Orleans - Lens</t>
  </si>
  <si>
    <t>26 Aug 2017</t>
  </si>
  <si>
    <t>Lorient - Reims</t>
  </si>
  <si>
    <t>25 Aug 2017</t>
  </si>
  <si>
    <t>Bourg Peronnas - GFC Ajaccio</t>
  </si>
  <si>
    <t>Brest - Nancy</t>
  </si>
  <si>
    <t>Nimes - Le Havre</t>
  </si>
  <si>
    <t>Paris FC - Auxerre</t>
  </si>
  <si>
    <t>Quevilly Rouen - Clermont</t>
  </si>
  <si>
    <t>Sochaux - Chateauroux</t>
  </si>
  <si>
    <t>Tours - AC Ajaccio</t>
  </si>
  <si>
    <t>Valenciennes - Niort</t>
  </si>
  <si>
    <t>21 Aug 2017</t>
  </si>
  <si>
    <t>Chateauroux - Nimes</t>
  </si>
  <si>
    <t>19 Aug 2017</t>
  </si>
  <si>
    <t>Lens - Brest</t>
  </si>
  <si>
    <t>18 Aug 2017</t>
  </si>
  <si>
    <t>AC Ajaccio - Paris FC</t>
  </si>
  <si>
    <t>Auxerre - Orleans</t>
  </si>
  <si>
    <t>Clermont - Lorient</t>
  </si>
  <si>
    <t>GFC Ajaccio - Quevilly Rouen</t>
  </si>
  <si>
    <t>Le Havre - Valenciennes</t>
  </si>
  <si>
    <t>Nancy - Sochaux</t>
  </si>
  <si>
    <t>Niort - Tours</t>
  </si>
  <si>
    <t>Reims - Bourg Peronnas</t>
  </si>
  <si>
    <t>14 Aug 2017</t>
  </si>
  <si>
    <t>Nimes - Nancy</t>
  </si>
  <si>
    <t>Lorient - Chateauroux</t>
  </si>
  <si>
    <t>12 Aug 2017</t>
  </si>
  <si>
    <t>Sochaux - Lens</t>
  </si>
  <si>
    <t>11 Aug 2017</t>
  </si>
  <si>
    <t>Brest - GFC Ajaccio</t>
  </si>
  <si>
    <t>Niort - Auxerre</t>
  </si>
  <si>
    <t>Orleans - AC Ajaccio</t>
  </si>
  <si>
    <t>Paris FC - Le Havre</t>
  </si>
  <si>
    <t>Quevilly Rouen - Bourg Peronnas</t>
  </si>
  <si>
    <t>Tours - Reims</t>
  </si>
  <si>
    <t>Valenciennes - Clermont</t>
  </si>
  <si>
    <t>05 Aug 2017</t>
  </si>
  <si>
    <t>Reims - Orleans</t>
  </si>
  <si>
    <t>04 Aug 2017</t>
  </si>
  <si>
    <t>AC Ajaccio - Brest</t>
  </si>
  <si>
    <t>Bourg Peronnas - Paris FC</t>
  </si>
  <si>
    <t>Chateauroux - Valenciennes</t>
  </si>
  <si>
    <t>Clermont - Tours</t>
  </si>
  <si>
    <t>GFC Ajaccio - Lorient</t>
  </si>
  <si>
    <t>Le Havre - Auxerre</t>
  </si>
  <si>
    <t>Lens - Nimes</t>
  </si>
  <si>
    <t>Nancy - Niort</t>
  </si>
  <si>
    <t>Quevilly Rouen - Sochaux</t>
  </si>
  <si>
    <t>Auxerre - Lens</t>
  </si>
  <si>
    <t>Lorient - Quevilly Rouen</t>
  </si>
  <si>
    <t>Brest - Chateauroux</t>
  </si>
  <si>
    <t>Nimes - Reims</t>
  </si>
  <si>
    <t>Niort - AC Ajaccio</t>
  </si>
  <si>
    <t>Orleans - Nancy</t>
  </si>
  <si>
    <t>Paris FC - Clermont</t>
  </si>
  <si>
    <t>Sochaux - Bourg Peronnas</t>
  </si>
  <si>
    <t>Tours - Le Havre</t>
  </si>
  <si>
    <t>Valenciennes - GFC Ajaccio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</si>
</sst>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0" fontId="0" fillId="0" borderId="0" xfId="0" applyNumberFormat="1"/>
    <xf numFmtId="15" fontId="0" fillId="0" borderId="0" xfId="0" applyNumberFormat="1"/>
    <xf numFmtId="15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0" fontId="2" fillId="0" borderId="0" xfId="0" applyFont="1" applyAlignment="1">
      <alignment horizontal="center"/>
    </xf>
    <xf numFmtId="15" fontId="3" fillId="0" borderId="0" xfId="0" applyNumberFormat="1" applyFont="1"/>
    <xf numFmtId="0" fontId="3" fillId="0" borderId="0" xfId="0" applyFont="1"/>
    <xf numFmtId="49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/>
    </xf>
    <xf numFmtId="15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N190"/>
  <sheetViews>
    <sheetView tabSelected="1" workbookViewId="0">
      <selection sqref="A1:XFD3"/>
    </sheetView>
  </sheetViews>
  <sheetFormatPr baseColWidth="10" defaultRowHeight="15"/>
  <cols>
    <col min="2" max="2" width="30.42578125" bestFit="1" customWidth="1"/>
    <col min="3" max="3" width="11.42578125" style="1"/>
    <col min="4" max="6" width="7.140625" style="2" customWidth="1"/>
    <col min="8" max="9" width="6.7109375" style="2" customWidth="1"/>
    <col min="10" max="10" width="9.5703125" style="3" customWidth="1"/>
    <col min="12" max="12" width="11.42578125" style="4"/>
  </cols>
  <sheetData>
    <row r="1" spans="1:14">
      <c r="D1" s="2">
        <v>1</v>
      </c>
      <c r="E1" s="2" t="s">
        <v>0</v>
      </c>
      <c r="F1" s="2">
        <v>2</v>
      </c>
      <c r="G1" t="s">
        <v>1</v>
      </c>
      <c r="H1" s="2" t="s">
        <v>2</v>
      </c>
      <c r="I1" s="2" t="s">
        <v>3</v>
      </c>
      <c r="J1" s="3" t="s">
        <v>4</v>
      </c>
      <c r="L1" s="3"/>
    </row>
    <row r="2" spans="1:14">
      <c r="A2" t="s">
        <v>5</v>
      </c>
      <c r="B2" t="s">
        <v>6</v>
      </c>
      <c r="C2" s="1" t="s">
        <v>7</v>
      </c>
      <c r="D2" s="2">
        <v>1.4</v>
      </c>
      <c r="E2" s="2">
        <v>4.58</v>
      </c>
      <c r="F2" s="2">
        <v>7.82</v>
      </c>
      <c r="G2">
        <v>14</v>
      </c>
      <c r="H2" s="2" t="str">
        <f>LEFT(C2,1)</f>
        <v>2</v>
      </c>
      <c r="I2" s="2" t="str">
        <f>RIGHT(C2)</f>
        <v>0</v>
      </c>
      <c r="J2" s="2">
        <f>IF(H2-I2&gt;0,1,IF(H2-I2=0,"X",2))</f>
        <v>1</v>
      </c>
      <c r="K2" s="5"/>
      <c r="L2"/>
    </row>
    <row r="3" spans="1:14">
      <c r="A3" t="s">
        <v>8</v>
      </c>
      <c r="B3" t="s">
        <v>9</v>
      </c>
      <c r="C3" s="1" t="s">
        <v>10</v>
      </c>
      <c r="D3" s="2">
        <v>1.49</v>
      </c>
      <c r="E3" s="2">
        <v>4.09</v>
      </c>
      <c r="F3" s="2">
        <v>7.05</v>
      </c>
      <c r="G3">
        <v>14</v>
      </c>
      <c r="H3" s="2" t="str">
        <f t="shared" ref="H3:H66" si="0">LEFT(C3,1)</f>
        <v>5</v>
      </c>
      <c r="I3" s="2" t="str">
        <f t="shared" ref="I3:I66" si="1">RIGHT(C3)</f>
        <v>1</v>
      </c>
      <c r="J3" s="2">
        <f t="shared" ref="J3:J66" si="2">IF(H3-I3&gt;0,1,IF(H3-I3=0,"X",2))</f>
        <v>1</v>
      </c>
      <c r="K3" s="5"/>
      <c r="L3"/>
    </row>
    <row r="4" spans="1:14">
      <c r="A4" t="s">
        <v>11</v>
      </c>
      <c r="B4" t="s">
        <v>12</v>
      </c>
      <c r="C4" s="1" t="s">
        <v>13</v>
      </c>
      <c r="D4" s="2">
        <v>1.89</v>
      </c>
      <c r="E4" s="2">
        <v>3.25</v>
      </c>
      <c r="F4" s="2">
        <v>4.49</v>
      </c>
      <c r="G4">
        <v>14</v>
      </c>
      <c r="H4" s="2" t="str">
        <f t="shared" si="0"/>
        <v>3</v>
      </c>
      <c r="I4" s="2" t="str">
        <f t="shared" si="1"/>
        <v>1</v>
      </c>
      <c r="J4" s="2">
        <f t="shared" si="2"/>
        <v>1</v>
      </c>
      <c r="K4" s="5"/>
      <c r="L4"/>
    </row>
    <row r="5" spans="1:14" hidden="1">
      <c r="A5" t="s">
        <v>11</v>
      </c>
      <c r="B5" t="s">
        <v>14</v>
      </c>
      <c r="C5" s="1" t="s">
        <v>15</v>
      </c>
      <c r="D5" s="2">
        <v>4.6399999999999997</v>
      </c>
      <c r="E5" s="2">
        <v>4.0199999999999996</v>
      </c>
      <c r="F5" s="2">
        <v>1.68</v>
      </c>
      <c r="G5">
        <v>14</v>
      </c>
      <c r="H5" s="2" t="str">
        <f t="shared" si="0"/>
        <v>2</v>
      </c>
      <c r="I5" s="2" t="str">
        <f t="shared" si="1"/>
        <v>2</v>
      </c>
      <c r="J5" s="2" t="str">
        <f t="shared" si="2"/>
        <v>X</v>
      </c>
      <c r="K5" s="5">
        <f t="shared" ref="K5:K66" si="3">1/((1/D5)+(1/E5)+(1/F5))</f>
        <v>0.94383114066791962</v>
      </c>
      <c r="L5" t="str">
        <f>IF(MIN(D5:F5)=HLOOKUP(J5,D$1:F5,(ROW(J5)-3),FALSE),"min",IF(MAX(D5:F5)=HLOOKUP(J5,D$1:F5,(ROW(J5)-3),FALSE),"MAX","med"))</f>
        <v>med</v>
      </c>
      <c r="M5">
        <f>HLOOKUP(J5,D$1:F5,(ROW(J5)-3),FALSE)</f>
        <v>4.58</v>
      </c>
      <c r="N5">
        <f t="shared" ref="N5:N66" si="4">ROW(J5)</f>
        <v>5</v>
      </c>
    </row>
    <row r="6" spans="1:14" hidden="1">
      <c r="A6" t="s">
        <v>11</v>
      </c>
      <c r="B6" t="s">
        <v>16</v>
      </c>
      <c r="C6" s="1" t="s">
        <v>17</v>
      </c>
      <c r="D6" s="2">
        <v>2.19</v>
      </c>
      <c r="E6" s="2">
        <v>3.23</v>
      </c>
      <c r="F6" s="2">
        <v>3.4</v>
      </c>
      <c r="G6">
        <v>14</v>
      </c>
      <c r="H6" s="2" t="str">
        <f t="shared" si="0"/>
        <v>0</v>
      </c>
      <c r="I6" s="2" t="str">
        <f t="shared" si="1"/>
        <v>0</v>
      </c>
      <c r="J6" s="2" t="str">
        <f t="shared" si="2"/>
        <v>X</v>
      </c>
      <c r="K6" s="5">
        <f t="shared" si="3"/>
        <v>0.94309712685820934</v>
      </c>
      <c r="L6" t="str">
        <f>IF(MIN(D6:F6)=HLOOKUP(J6,D$1:F6,(ROW(J6)-3),FALSE),"min",IF(MAX(D6:F6)=HLOOKUP(J6,D$1:F6,(ROW(J6)-3),FALSE),"MAX","med"))</f>
        <v>med</v>
      </c>
      <c r="M6">
        <f>HLOOKUP(J6,D$1:F6,(ROW(J6)-3),FALSE)</f>
        <v>4.09</v>
      </c>
      <c r="N6">
        <f t="shared" si="4"/>
        <v>6</v>
      </c>
    </row>
    <row r="7" spans="1:14" hidden="1">
      <c r="A7" t="s">
        <v>11</v>
      </c>
      <c r="B7" t="s">
        <v>18</v>
      </c>
      <c r="C7" s="1" t="s">
        <v>19</v>
      </c>
      <c r="D7" s="2">
        <v>1.95</v>
      </c>
      <c r="E7" s="2">
        <v>3.47</v>
      </c>
      <c r="F7" s="2">
        <v>3.9</v>
      </c>
      <c r="G7">
        <v>14</v>
      </c>
      <c r="H7" s="2" t="str">
        <f t="shared" si="0"/>
        <v>0</v>
      </c>
      <c r="I7" s="2" t="str">
        <f t="shared" si="1"/>
        <v>2</v>
      </c>
      <c r="J7" s="3">
        <f t="shared" si="2"/>
        <v>2</v>
      </c>
      <c r="K7" s="5">
        <f t="shared" si="3"/>
        <v>0.94570230607966443</v>
      </c>
      <c r="L7" s="4" t="str">
        <f>IF(MIN(D7:F7)=HLOOKUP(J7,D$1:F7,(ROW(J7)-3),FALSE),"min",IF(MAX(D7:F7)=HLOOKUP(J7,D$1:F7,(ROW(J7)-3),FALSE),"MAX","med"))</f>
        <v>med</v>
      </c>
      <c r="M7">
        <f>HLOOKUP(J7,D$1:F7,(ROW(J7)-3),FALSE)</f>
        <v>4.49</v>
      </c>
      <c r="N7">
        <f t="shared" si="4"/>
        <v>7</v>
      </c>
    </row>
    <row r="8" spans="1:14">
      <c r="A8" t="s">
        <v>11</v>
      </c>
      <c r="B8" t="s">
        <v>20</v>
      </c>
      <c r="C8" s="1" t="s">
        <v>21</v>
      </c>
      <c r="D8" s="2">
        <v>1.72</v>
      </c>
      <c r="E8" s="2">
        <v>3.67</v>
      </c>
      <c r="F8" s="2">
        <v>4.88</v>
      </c>
      <c r="G8">
        <v>14</v>
      </c>
      <c r="H8" s="2" t="str">
        <f t="shared" si="0"/>
        <v>2</v>
      </c>
      <c r="I8" s="2" t="str">
        <f t="shared" si="1"/>
        <v>1</v>
      </c>
      <c r="J8" s="2">
        <f t="shared" si="2"/>
        <v>1</v>
      </c>
      <c r="K8" s="5"/>
      <c r="L8"/>
    </row>
    <row r="9" spans="1:14" hidden="1">
      <c r="A9" t="s">
        <v>11</v>
      </c>
      <c r="B9" t="s">
        <v>22</v>
      </c>
      <c r="C9" s="1" t="s">
        <v>23</v>
      </c>
      <c r="D9" s="2">
        <v>2.23</v>
      </c>
      <c r="E9" s="2">
        <v>2.98</v>
      </c>
      <c r="F9" s="2">
        <v>3.64</v>
      </c>
      <c r="G9">
        <v>14</v>
      </c>
      <c r="H9" s="2" t="str">
        <f t="shared" si="0"/>
        <v>0</v>
      </c>
      <c r="I9" s="2" t="str">
        <f t="shared" si="1"/>
        <v>1</v>
      </c>
      <c r="J9" s="3">
        <f t="shared" si="2"/>
        <v>2</v>
      </c>
      <c r="K9" s="5">
        <f t="shared" si="3"/>
        <v>0.94453123413693185</v>
      </c>
      <c r="L9" s="4" t="str">
        <f>IF(MIN(D9:F9)=HLOOKUP(J9,D$1:F9,(ROW(J9)-3),FALSE),"min",IF(MAX(D9:F9)=HLOOKUP(J9,D$1:F9,(ROW(J9)-3),FALSE),"MAX","med"))</f>
        <v>med</v>
      </c>
      <c r="M9">
        <f>HLOOKUP(J9,D$1:F9,(ROW(J9)-3),FALSE)</f>
        <v>3.4</v>
      </c>
      <c r="N9">
        <f t="shared" si="4"/>
        <v>9</v>
      </c>
    </row>
    <row r="10" spans="1:14">
      <c r="A10" t="s">
        <v>11</v>
      </c>
      <c r="B10" t="s">
        <v>24</v>
      </c>
      <c r="C10" s="1" t="s">
        <v>25</v>
      </c>
      <c r="D10" s="2">
        <v>3.09</v>
      </c>
      <c r="E10" s="2">
        <v>3.38</v>
      </c>
      <c r="F10" s="2">
        <v>2.29</v>
      </c>
      <c r="G10">
        <v>14</v>
      </c>
      <c r="H10" s="2" t="str">
        <f t="shared" si="0"/>
        <v>1</v>
      </c>
      <c r="I10" s="2" t="str">
        <f t="shared" si="1"/>
        <v>4</v>
      </c>
      <c r="J10" s="2">
        <f t="shared" si="2"/>
        <v>2</v>
      </c>
      <c r="K10" s="5"/>
      <c r="L10"/>
    </row>
    <row r="11" spans="1:14">
      <c r="A11" t="s">
        <v>26</v>
      </c>
      <c r="B11" t="s">
        <v>27</v>
      </c>
      <c r="C11" s="1" t="s">
        <v>7</v>
      </c>
      <c r="D11" s="2">
        <v>2.63</v>
      </c>
      <c r="E11" s="2">
        <v>3.08</v>
      </c>
      <c r="F11" s="2">
        <v>2.84</v>
      </c>
      <c r="G11">
        <v>14</v>
      </c>
      <c r="H11" s="2" t="str">
        <f t="shared" si="0"/>
        <v>2</v>
      </c>
      <c r="I11" s="2" t="str">
        <f t="shared" si="1"/>
        <v>0</v>
      </c>
      <c r="J11" s="2">
        <f t="shared" si="2"/>
        <v>1</v>
      </c>
      <c r="K11" s="5"/>
      <c r="L11"/>
    </row>
    <row r="12" spans="1:14">
      <c r="A12" t="s">
        <v>28</v>
      </c>
      <c r="B12" t="s">
        <v>29</v>
      </c>
      <c r="C12" s="1" t="s">
        <v>13</v>
      </c>
      <c r="D12" s="2">
        <v>1.63</v>
      </c>
      <c r="E12" s="2">
        <v>3.81</v>
      </c>
      <c r="F12" s="2">
        <v>5.47</v>
      </c>
      <c r="G12">
        <v>14</v>
      </c>
      <c r="H12" s="2" t="str">
        <f t="shared" si="0"/>
        <v>3</v>
      </c>
      <c r="I12" s="2" t="str">
        <f t="shared" si="1"/>
        <v>1</v>
      </c>
      <c r="J12" s="2">
        <f t="shared" si="2"/>
        <v>1</v>
      </c>
      <c r="K12" s="5"/>
      <c r="L12"/>
    </row>
    <row r="13" spans="1:14">
      <c r="A13" t="s">
        <v>30</v>
      </c>
      <c r="B13" t="s">
        <v>31</v>
      </c>
      <c r="C13" s="1" t="s">
        <v>32</v>
      </c>
      <c r="D13" s="2">
        <v>2.46</v>
      </c>
      <c r="E13" s="2">
        <v>3.07</v>
      </c>
      <c r="F13" s="2">
        <v>3.08</v>
      </c>
      <c r="G13">
        <v>14</v>
      </c>
      <c r="H13" s="2" t="str">
        <f t="shared" si="0"/>
        <v>1</v>
      </c>
      <c r="I13" s="2" t="str">
        <f t="shared" si="1"/>
        <v>0</v>
      </c>
      <c r="J13" s="2">
        <f t="shared" si="2"/>
        <v>1</v>
      </c>
      <c r="K13" s="5"/>
      <c r="L13"/>
    </row>
    <row r="14" spans="1:14" hidden="1">
      <c r="A14" t="s">
        <v>33</v>
      </c>
      <c r="B14" t="s">
        <v>34</v>
      </c>
      <c r="C14" s="1" t="s">
        <v>35</v>
      </c>
      <c r="D14" s="2">
        <v>1.97</v>
      </c>
      <c r="E14" s="2">
        <v>3.11</v>
      </c>
      <c r="F14" s="2">
        <v>4.4000000000000004</v>
      </c>
      <c r="G14">
        <v>14</v>
      </c>
      <c r="H14" s="2" t="str">
        <f t="shared" si="0"/>
        <v>1</v>
      </c>
      <c r="I14" s="2" t="str">
        <f t="shared" si="1"/>
        <v>2</v>
      </c>
      <c r="J14" s="3">
        <f t="shared" si="2"/>
        <v>2</v>
      </c>
      <c r="K14" s="5">
        <f t="shared" si="3"/>
        <v>0.94658393817133513</v>
      </c>
      <c r="L14" s="4" t="str">
        <f>IF(MIN(D14:F14)=HLOOKUP(J14,D$1:F14,(ROW(J14)-3),FALSE),"min",IF(MAX(D14:F14)=HLOOKUP(J14,D$1:F14,(ROW(J14)-3),FALSE),"MAX","med"))</f>
        <v>med</v>
      </c>
      <c r="M14">
        <f>HLOOKUP(J14,D$1:F14,(ROW(J14)-3),FALSE)</f>
        <v>2.84</v>
      </c>
      <c r="N14">
        <f t="shared" si="4"/>
        <v>14</v>
      </c>
    </row>
    <row r="15" spans="1:14">
      <c r="A15" t="s">
        <v>33</v>
      </c>
      <c r="B15" t="s">
        <v>36</v>
      </c>
      <c r="C15" s="1" t="s">
        <v>37</v>
      </c>
      <c r="D15" s="2">
        <v>1.48</v>
      </c>
      <c r="E15" s="2">
        <v>4.47</v>
      </c>
      <c r="F15" s="2">
        <v>6.33</v>
      </c>
      <c r="G15">
        <v>14</v>
      </c>
      <c r="H15" s="2" t="str">
        <f t="shared" si="0"/>
        <v>3</v>
      </c>
      <c r="I15" s="2" t="str">
        <f t="shared" si="1"/>
        <v>0</v>
      </c>
      <c r="J15" s="2">
        <f t="shared" si="2"/>
        <v>1</v>
      </c>
      <c r="K15" s="5"/>
      <c r="L15"/>
    </row>
    <row r="16" spans="1:14">
      <c r="A16" t="s">
        <v>33</v>
      </c>
      <c r="B16" t="s">
        <v>38</v>
      </c>
      <c r="C16" s="1" t="s">
        <v>21</v>
      </c>
      <c r="D16" s="2">
        <v>1.74</v>
      </c>
      <c r="E16" s="2">
        <v>3.84</v>
      </c>
      <c r="F16" s="2">
        <v>4.47</v>
      </c>
      <c r="G16">
        <v>14</v>
      </c>
      <c r="H16" s="2" t="str">
        <f t="shared" si="0"/>
        <v>2</v>
      </c>
      <c r="I16" s="2" t="str">
        <f t="shared" si="1"/>
        <v>1</v>
      </c>
      <c r="J16" s="2">
        <f t="shared" si="2"/>
        <v>1</v>
      </c>
      <c r="K16" s="5"/>
      <c r="L16"/>
    </row>
    <row r="17" spans="1:14">
      <c r="A17" t="s">
        <v>33</v>
      </c>
      <c r="B17" t="s">
        <v>39</v>
      </c>
      <c r="C17" s="1" t="s">
        <v>35</v>
      </c>
      <c r="D17" s="2">
        <v>3.53</v>
      </c>
      <c r="E17" s="2">
        <v>3.19</v>
      </c>
      <c r="F17" s="2">
        <v>2.17</v>
      </c>
      <c r="G17">
        <v>14</v>
      </c>
      <c r="H17" s="2" t="str">
        <f t="shared" si="0"/>
        <v>1</v>
      </c>
      <c r="I17" s="2" t="str">
        <f t="shared" si="1"/>
        <v>2</v>
      </c>
      <c r="J17" s="2">
        <f t="shared" si="2"/>
        <v>2</v>
      </c>
      <c r="K17" s="5"/>
      <c r="L17"/>
    </row>
    <row r="18" spans="1:14" hidden="1">
      <c r="A18" t="s">
        <v>33</v>
      </c>
      <c r="B18" t="s">
        <v>40</v>
      </c>
      <c r="C18" s="1" t="s">
        <v>15</v>
      </c>
      <c r="D18" s="2">
        <v>2.78</v>
      </c>
      <c r="E18" s="2">
        <v>2.93</v>
      </c>
      <c r="F18" s="2">
        <v>2.78</v>
      </c>
      <c r="G18">
        <v>14</v>
      </c>
      <c r="H18" s="2" t="str">
        <f t="shared" si="0"/>
        <v>2</v>
      </c>
      <c r="I18" s="2" t="str">
        <f t="shared" si="1"/>
        <v>2</v>
      </c>
      <c r="J18" s="3" t="str">
        <f t="shared" si="2"/>
        <v>X</v>
      </c>
      <c r="K18" s="5">
        <f t="shared" si="3"/>
        <v>0.94275462962962964</v>
      </c>
      <c r="L18" s="4" t="str">
        <f>IF(MIN(D18:F18)=HLOOKUP(J18,D$1:F18,(ROW(J18)-3),FALSE),"min",IF(MAX(D18:F18)=HLOOKUP(J18,D$1:F18,(ROW(J18)-3),FALSE),"MAX","med"))</f>
        <v>med</v>
      </c>
      <c r="M18">
        <f>HLOOKUP(J18,D$1:F18,(ROW(J18)-3),FALSE)</f>
        <v>4.47</v>
      </c>
      <c r="N18">
        <f t="shared" si="4"/>
        <v>18</v>
      </c>
    </row>
    <row r="19" spans="1:14">
      <c r="A19" t="s">
        <v>33</v>
      </c>
      <c r="B19" t="s">
        <v>41</v>
      </c>
      <c r="C19" s="1" t="s">
        <v>35</v>
      </c>
      <c r="D19" s="2">
        <v>2.86</v>
      </c>
      <c r="E19" s="2">
        <v>3.17</v>
      </c>
      <c r="F19" s="2">
        <v>2.54</v>
      </c>
      <c r="G19">
        <v>14</v>
      </c>
      <c r="H19" s="2" t="str">
        <f t="shared" si="0"/>
        <v>1</v>
      </c>
      <c r="I19" s="2" t="str">
        <f t="shared" si="1"/>
        <v>2</v>
      </c>
      <c r="J19" s="2">
        <f t="shared" si="2"/>
        <v>2</v>
      </c>
      <c r="K19" s="5"/>
      <c r="L19"/>
    </row>
    <row r="20" spans="1:14" hidden="1">
      <c r="A20" t="s">
        <v>33</v>
      </c>
      <c r="B20" t="s">
        <v>42</v>
      </c>
      <c r="C20" s="1" t="s">
        <v>43</v>
      </c>
      <c r="D20" s="2">
        <v>2.2599999999999998</v>
      </c>
      <c r="E20" s="2">
        <v>3.37</v>
      </c>
      <c r="F20" s="2">
        <v>3.14</v>
      </c>
      <c r="G20">
        <v>14</v>
      </c>
      <c r="H20" s="2" t="str">
        <f t="shared" si="0"/>
        <v>1</v>
      </c>
      <c r="I20" s="2" t="str">
        <f t="shared" si="1"/>
        <v>1</v>
      </c>
      <c r="J20" s="3" t="str">
        <f t="shared" si="2"/>
        <v>X</v>
      </c>
      <c r="K20" s="5">
        <f t="shared" si="3"/>
        <v>0.94546097159845655</v>
      </c>
      <c r="L20" s="4" t="str">
        <f>IF(MIN(D20:F20)=HLOOKUP(J20,D$1:F20,(ROW(J20)-3),FALSE),"min",IF(MAX(D20:F20)=HLOOKUP(J20,D$1:F20,(ROW(J20)-3),FALSE),"MAX","med"))</f>
        <v>med</v>
      </c>
      <c r="M20">
        <f>HLOOKUP(J20,D$1:F20,(ROW(J20)-3),FALSE)</f>
        <v>3.19</v>
      </c>
      <c r="N20">
        <f t="shared" si="4"/>
        <v>20</v>
      </c>
    </row>
    <row r="21" spans="1:14">
      <c r="A21" s="6">
        <v>43067</v>
      </c>
      <c r="B21" t="s">
        <v>44</v>
      </c>
      <c r="C21" s="1" t="s">
        <v>45</v>
      </c>
      <c r="D21" s="2">
        <v>2.36</v>
      </c>
      <c r="E21" s="2">
        <v>3.33</v>
      </c>
      <c r="F21" s="2">
        <v>3.03</v>
      </c>
      <c r="G21">
        <v>13</v>
      </c>
      <c r="H21" s="2" t="str">
        <f t="shared" si="0"/>
        <v>4</v>
      </c>
      <c r="I21" s="2" t="str">
        <f t="shared" si="1"/>
        <v>0</v>
      </c>
      <c r="J21" s="2">
        <f t="shared" si="2"/>
        <v>1</v>
      </c>
      <c r="K21" s="5"/>
      <c r="L21"/>
    </row>
    <row r="22" spans="1:14" hidden="1">
      <c r="A22" s="6">
        <v>43067</v>
      </c>
      <c r="B22" t="s">
        <v>46</v>
      </c>
      <c r="C22" s="1" t="s">
        <v>17</v>
      </c>
      <c r="D22" s="2">
        <v>2.86</v>
      </c>
      <c r="E22" s="2">
        <v>2.98</v>
      </c>
      <c r="F22" s="2">
        <v>2.69</v>
      </c>
      <c r="G22">
        <v>13</v>
      </c>
      <c r="H22" s="2" t="str">
        <f t="shared" si="0"/>
        <v>0</v>
      </c>
      <c r="I22" s="2" t="str">
        <f t="shared" si="1"/>
        <v>0</v>
      </c>
      <c r="J22" s="3" t="str">
        <f t="shared" si="2"/>
        <v>X</v>
      </c>
      <c r="K22" s="5">
        <f t="shared" si="3"/>
        <v>0.9461024083458508</v>
      </c>
      <c r="L22" s="4" t="str">
        <f>IF(MIN(D22:F22)=HLOOKUP(J22,D$1:F22,(ROW(J22)-3),FALSE),"min",IF(MAX(D22:F22)=HLOOKUP(J22,D$1:F22,(ROW(J22)-3),FALSE),"MAX","med"))</f>
        <v>med</v>
      </c>
      <c r="M22">
        <f>HLOOKUP(J22,D$1:F22,(ROW(J22)-3),FALSE)</f>
        <v>3.17</v>
      </c>
      <c r="N22">
        <f t="shared" si="4"/>
        <v>22</v>
      </c>
    </row>
    <row r="23" spans="1:14" hidden="1">
      <c r="A23" s="6">
        <v>43067</v>
      </c>
      <c r="B23" t="s">
        <v>47</v>
      </c>
      <c r="C23" s="1" t="s">
        <v>35</v>
      </c>
      <c r="D23" s="2">
        <v>2.29</v>
      </c>
      <c r="E23" s="2">
        <v>3.33</v>
      </c>
      <c r="F23" s="2">
        <v>3.14</v>
      </c>
      <c r="G23">
        <v>13</v>
      </c>
      <c r="H23" s="2" t="str">
        <f t="shared" si="0"/>
        <v>1</v>
      </c>
      <c r="I23" s="2" t="str">
        <f t="shared" si="1"/>
        <v>2</v>
      </c>
      <c r="J23" s="2">
        <f t="shared" si="2"/>
        <v>2</v>
      </c>
      <c r="K23" s="5">
        <f t="shared" si="3"/>
        <v>0.94746059946582262</v>
      </c>
      <c r="L23" t="str">
        <f>IF(MIN(D23:F23)=HLOOKUP(J23,D$1:F23,(ROW(J23)-3),FALSE),"min",IF(MAX(D23:F23)=HLOOKUP(J23,D$1:F23,(ROW(J23)-3),FALSE),"MAX","med"))</f>
        <v>med</v>
      </c>
      <c r="M23">
        <f>HLOOKUP(J23,D$1:F23,(ROW(J23)-3),FALSE)</f>
        <v>3.14</v>
      </c>
      <c r="N23">
        <f t="shared" si="4"/>
        <v>23</v>
      </c>
    </row>
    <row r="24" spans="1:14" hidden="1">
      <c r="A24" s="6">
        <v>43067</v>
      </c>
      <c r="B24" t="s">
        <v>48</v>
      </c>
      <c r="C24" s="1" t="s">
        <v>19</v>
      </c>
      <c r="D24" s="2">
        <v>2.08</v>
      </c>
      <c r="E24" s="2">
        <v>3.28</v>
      </c>
      <c r="F24" s="2">
        <v>3.74</v>
      </c>
      <c r="G24">
        <v>13</v>
      </c>
      <c r="H24" s="2" t="str">
        <f t="shared" si="0"/>
        <v>0</v>
      </c>
      <c r="I24" s="2" t="str">
        <f t="shared" si="1"/>
        <v>2</v>
      </c>
      <c r="J24" s="3">
        <f t="shared" si="2"/>
        <v>2</v>
      </c>
      <c r="K24" s="5">
        <f t="shared" si="3"/>
        <v>0.94964330375751815</v>
      </c>
      <c r="L24" s="4" t="str">
        <f>IF(MIN(D24:F24)=HLOOKUP(J24,D$1:F24,(ROW(J24)-3),FALSE),"min",IF(MAX(D24:F24)=HLOOKUP(J24,D$1:F24,(ROW(J24)-3),FALSE),"MAX","med"))</f>
        <v>med</v>
      </c>
      <c r="M24">
        <f>HLOOKUP(J24,D$1:F24,(ROW(J24)-3),FALSE)</f>
        <v>3.03</v>
      </c>
      <c r="N24">
        <f t="shared" si="4"/>
        <v>24</v>
      </c>
    </row>
    <row r="25" spans="1:14">
      <c r="A25" s="6">
        <v>43067</v>
      </c>
      <c r="B25" t="s">
        <v>49</v>
      </c>
      <c r="C25" s="1" t="s">
        <v>7</v>
      </c>
      <c r="D25" s="2">
        <v>1.84</v>
      </c>
      <c r="E25" s="2">
        <v>3.41</v>
      </c>
      <c r="F25" s="2">
        <v>4.53</v>
      </c>
      <c r="G25">
        <v>13</v>
      </c>
      <c r="H25" s="2" t="str">
        <f t="shared" si="0"/>
        <v>2</v>
      </c>
      <c r="I25" s="2" t="str">
        <f t="shared" si="1"/>
        <v>0</v>
      </c>
      <c r="J25" s="2">
        <f t="shared" si="2"/>
        <v>1</v>
      </c>
      <c r="K25" s="5"/>
      <c r="L25"/>
    </row>
    <row r="26" spans="1:14" hidden="1">
      <c r="A26" s="6">
        <v>43067</v>
      </c>
      <c r="B26" t="s">
        <v>50</v>
      </c>
      <c r="C26" s="1" t="s">
        <v>35</v>
      </c>
      <c r="D26" s="2">
        <v>2.08</v>
      </c>
      <c r="E26" s="2">
        <v>3.49</v>
      </c>
      <c r="F26" s="2">
        <v>3.48</v>
      </c>
      <c r="G26">
        <v>13</v>
      </c>
      <c r="H26" s="2" t="str">
        <f t="shared" si="0"/>
        <v>1</v>
      </c>
      <c r="I26" s="2" t="str">
        <f t="shared" si="1"/>
        <v>2</v>
      </c>
      <c r="J26" s="2">
        <f t="shared" si="2"/>
        <v>2</v>
      </c>
      <c r="K26" s="5">
        <f t="shared" si="3"/>
        <v>0.94817421592325135</v>
      </c>
      <c r="L26" t="str">
        <f>IF(MIN(D26:F26)=HLOOKUP(J26,D$1:F26,(ROW(J26)-3),FALSE),"min",IF(MAX(D26:F26)=HLOOKUP(J26,D$1:F26,(ROW(J26)-3),FALSE),"MAX","med"))</f>
        <v>med</v>
      </c>
      <c r="M26">
        <f>HLOOKUP(J26,D$1:F26,(ROW(J26)-3),FALSE)</f>
        <v>3.14</v>
      </c>
      <c r="N26">
        <f t="shared" si="4"/>
        <v>26</v>
      </c>
    </row>
    <row r="27" spans="1:14" hidden="1">
      <c r="A27" s="6">
        <v>43067</v>
      </c>
      <c r="B27" t="s">
        <v>51</v>
      </c>
      <c r="C27" s="1" t="s">
        <v>52</v>
      </c>
      <c r="D27" s="2">
        <v>2.31</v>
      </c>
      <c r="E27" s="2">
        <v>3.04</v>
      </c>
      <c r="F27" s="2">
        <v>3.39</v>
      </c>
      <c r="G27">
        <v>13</v>
      </c>
      <c r="H27" s="2" t="str">
        <f t="shared" si="0"/>
        <v>0</v>
      </c>
      <c r="I27" s="2" t="str">
        <f t="shared" si="1"/>
        <v>3</v>
      </c>
      <c r="J27" s="3">
        <f t="shared" si="2"/>
        <v>2</v>
      </c>
      <c r="K27" s="5">
        <f t="shared" si="3"/>
        <v>0.946223245054434</v>
      </c>
      <c r="L27" s="4" t="str">
        <f>IF(MIN(D27:F27)=HLOOKUP(J27,D$1:F27,(ROW(J27)-3),FALSE),"min",IF(MAX(D27:F27)=HLOOKUP(J27,D$1:F27,(ROW(J27)-3),FALSE),"MAX","med"))</f>
        <v>med</v>
      </c>
      <c r="M27">
        <f>HLOOKUP(J27,D$1:F27,(ROW(J27)-3),FALSE)</f>
        <v>3.74</v>
      </c>
      <c r="N27">
        <f t="shared" si="4"/>
        <v>27</v>
      </c>
    </row>
    <row r="28" spans="1:14">
      <c r="A28" s="6">
        <v>43067</v>
      </c>
      <c r="B28" t="s">
        <v>53</v>
      </c>
      <c r="C28" s="1" t="s">
        <v>45</v>
      </c>
      <c r="D28" s="2">
        <v>2.52</v>
      </c>
      <c r="E28" s="2">
        <v>3.21</v>
      </c>
      <c r="F28" s="2">
        <v>2.89</v>
      </c>
      <c r="G28">
        <v>13</v>
      </c>
      <c r="H28" s="2" t="str">
        <f t="shared" si="0"/>
        <v>4</v>
      </c>
      <c r="I28" s="2" t="str">
        <f t="shared" si="1"/>
        <v>0</v>
      </c>
      <c r="J28" s="2">
        <f t="shared" si="2"/>
        <v>1</v>
      </c>
      <c r="K28" s="5"/>
      <c r="L28"/>
    </row>
    <row r="29" spans="1:14">
      <c r="A29" s="6">
        <v>43067</v>
      </c>
      <c r="B29" t="s">
        <v>54</v>
      </c>
      <c r="C29" s="1" t="s">
        <v>13</v>
      </c>
      <c r="D29" s="2">
        <v>1.78</v>
      </c>
      <c r="E29" s="2">
        <v>3.71</v>
      </c>
      <c r="F29" s="2">
        <v>4.4800000000000004</v>
      </c>
      <c r="G29">
        <v>13</v>
      </c>
      <c r="H29" s="2" t="str">
        <f t="shared" si="0"/>
        <v>3</v>
      </c>
      <c r="I29" s="2" t="str">
        <f t="shared" si="1"/>
        <v>1</v>
      </c>
      <c r="J29" s="2">
        <f t="shared" si="2"/>
        <v>1</v>
      </c>
      <c r="K29" s="5"/>
      <c r="L29"/>
    </row>
    <row r="30" spans="1:14">
      <c r="A30" s="6">
        <v>43066</v>
      </c>
      <c r="B30" t="s">
        <v>55</v>
      </c>
      <c r="C30" s="1" t="s">
        <v>7</v>
      </c>
      <c r="D30" s="2">
        <v>1.58</v>
      </c>
      <c r="E30" s="2">
        <v>3.84</v>
      </c>
      <c r="F30" s="2">
        <v>6.05</v>
      </c>
      <c r="G30">
        <v>13</v>
      </c>
      <c r="H30" s="2" t="str">
        <f t="shared" si="0"/>
        <v>2</v>
      </c>
      <c r="I30" s="2" t="str">
        <f t="shared" si="1"/>
        <v>0</v>
      </c>
      <c r="J30" s="2">
        <f t="shared" si="2"/>
        <v>1</v>
      </c>
      <c r="K30" s="5"/>
      <c r="L30"/>
    </row>
    <row r="31" spans="1:14">
      <c r="A31" s="6">
        <v>43064</v>
      </c>
      <c r="B31" t="s">
        <v>56</v>
      </c>
      <c r="C31" s="1" t="s">
        <v>32</v>
      </c>
      <c r="D31" s="2">
        <v>2.35</v>
      </c>
      <c r="E31" s="2">
        <v>3.17</v>
      </c>
      <c r="F31" s="2">
        <v>3.17</v>
      </c>
      <c r="G31">
        <v>14</v>
      </c>
      <c r="H31" s="2" t="str">
        <f t="shared" si="0"/>
        <v>1</v>
      </c>
      <c r="I31" s="2" t="str">
        <f t="shared" si="1"/>
        <v>0</v>
      </c>
      <c r="J31" s="2">
        <f t="shared" si="2"/>
        <v>1</v>
      </c>
      <c r="K31" s="5"/>
      <c r="L31"/>
    </row>
    <row r="32" spans="1:14">
      <c r="A32" s="6">
        <v>43063</v>
      </c>
      <c r="B32" t="s">
        <v>57</v>
      </c>
      <c r="C32" s="1" t="s">
        <v>23</v>
      </c>
      <c r="D32" s="2">
        <v>3.13</v>
      </c>
      <c r="E32" s="2">
        <v>3.16</v>
      </c>
      <c r="F32" s="2">
        <v>2.39</v>
      </c>
      <c r="G32">
        <v>14</v>
      </c>
      <c r="H32" s="2" t="str">
        <f t="shared" si="0"/>
        <v>0</v>
      </c>
      <c r="I32" s="2" t="str">
        <f t="shared" si="1"/>
        <v>1</v>
      </c>
      <c r="J32" s="2">
        <f t="shared" si="2"/>
        <v>2</v>
      </c>
      <c r="K32" s="5"/>
      <c r="L32"/>
    </row>
    <row r="33" spans="1:14" hidden="1">
      <c r="A33" s="6">
        <v>43063</v>
      </c>
      <c r="B33" t="s">
        <v>58</v>
      </c>
      <c r="C33" s="1" t="s">
        <v>43</v>
      </c>
      <c r="D33" s="2">
        <v>2.4500000000000002</v>
      </c>
      <c r="E33" s="2">
        <v>2.97</v>
      </c>
      <c r="F33" s="2">
        <v>3.23</v>
      </c>
      <c r="G33">
        <v>14</v>
      </c>
      <c r="H33" s="2" t="str">
        <f t="shared" si="0"/>
        <v>1</v>
      </c>
      <c r="I33" s="2" t="str">
        <f t="shared" si="1"/>
        <v>1</v>
      </c>
      <c r="J33" s="2" t="str">
        <f t="shared" si="2"/>
        <v>X</v>
      </c>
      <c r="K33" s="5">
        <f t="shared" si="3"/>
        <v>0.94835169934350438</v>
      </c>
      <c r="L33" t="str">
        <f>IF(MIN(D33:F33)=HLOOKUP(J33,D$1:F33,(ROW(J33)-3),FALSE),"min",IF(MAX(D33:F33)=HLOOKUP(J33,D$1:F33,(ROW(J33)-3),FALSE),"MAX","med"))</f>
        <v>med</v>
      </c>
      <c r="M33">
        <f>HLOOKUP(J33,D$1:F33,(ROW(J33)-3),FALSE)</f>
        <v>3.84</v>
      </c>
      <c r="N33">
        <f t="shared" si="4"/>
        <v>33</v>
      </c>
    </row>
    <row r="34" spans="1:14">
      <c r="A34" s="6">
        <v>43063</v>
      </c>
      <c r="B34" t="s">
        <v>59</v>
      </c>
      <c r="C34" s="1" t="s">
        <v>32</v>
      </c>
      <c r="D34" s="2">
        <v>2.08</v>
      </c>
      <c r="E34" s="2">
        <v>3.4</v>
      </c>
      <c r="F34" s="2">
        <v>3.55</v>
      </c>
      <c r="G34">
        <v>14</v>
      </c>
      <c r="H34" s="2" t="str">
        <f t="shared" si="0"/>
        <v>1</v>
      </c>
      <c r="I34" s="2" t="str">
        <f t="shared" si="1"/>
        <v>0</v>
      </c>
      <c r="J34" s="2">
        <f t="shared" si="2"/>
        <v>1</v>
      </c>
      <c r="K34" s="5"/>
      <c r="L34"/>
    </row>
    <row r="35" spans="1:14">
      <c r="A35" s="6">
        <v>43063</v>
      </c>
      <c r="B35" t="s">
        <v>60</v>
      </c>
      <c r="C35" s="1" t="s">
        <v>45</v>
      </c>
      <c r="D35" s="2">
        <v>1.34</v>
      </c>
      <c r="E35" s="2">
        <v>5.21</v>
      </c>
      <c r="F35" s="2">
        <v>8.66</v>
      </c>
      <c r="G35">
        <v>14</v>
      </c>
      <c r="H35" s="2" t="str">
        <f t="shared" si="0"/>
        <v>4</v>
      </c>
      <c r="I35" s="2" t="str">
        <f t="shared" si="1"/>
        <v>0</v>
      </c>
      <c r="J35" s="2">
        <f t="shared" si="2"/>
        <v>1</v>
      </c>
      <c r="K35" s="5"/>
      <c r="L35"/>
    </row>
    <row r="36" spans="1:14">
      <c r="A36" s="6">
        <v>43063</v>
      </c>
      <c r="B36" t="s">
        <v>61</v>
      </c>
      <c r="C36" s="1" t="s">
        <v>21</v>
      </c>
      <c r="D36" s="2">
        <v>1.96</v>
      </c>
      <c r="E36" s="2">
        <v>3.4</v>
      </c>
      <c r="F36" s="2">
        <v>3.96</v>
      </c>
      <c r="G36">
        <v>14</v>
      </c>
      <c r="H36" s="2" t="str">
        <f t="shared" si="0"/>
        <v>2</v>
      </c>
      <c r="I36" s="2" t="str">
        <f t="shared" si="1"/>
        <v>1</v>
      </c>
      <c r="J36" s="2">
        <f t="shared" si="2"/>
        <v>1</v>
      </c>
      <c r="K36" s="5"/>
      <c r="L36"/>
    </row>
    <row r="37" spans="1:14">
      <c r="A37" s="6">
        <v>43063</v>
      </c>
      <c r="B37" t="s">
        <v>62</v>
      </c>
      <c r="C37" s="1" t="s">
        <v>35</v>
      </c>
      <c r="D37" s="2">
        <v>2.91</v>
      </c>
      <c r="E37" s="2">
        <v>3.18</v>
      </c>
      <c r="F37" s="2">
        <v>2.5299999999999998</v>
      </c>
      <c r="G37">
        <v>14</v>
      </c>
      <c r="H37" s="2" t="str">
        <f t="shared" si="0"/>
        <v>1</v>
      </c>
      <c r="I37" s="2" t="str">
        <f t="shared" si="1"/>
        <v>2</v>
      </c>
      <c r="J37" s="2">
        <f t="shared" si="2"/>
        <v>2</v>
      </c>
      <c r="K37" s="5"/>
      <c r="L37"/>
    </row>
    <row r="38" spans="1:14">
      <c r="A38" s="6">
        <v>43063</v>
      </c>
      <c r="B38" t="s">
        <v>63</v>
      </c>
      <c r="C38" s="1" t="s">
        <v>7</v>
      </c>
      <c r="D38" s="2">
        <v>1.81</v>
      </c>
      <c r="E38" s="2">
        <v>3.36</v>
      </c>
      <c r="F38" s="2">
        <v>4.87</v>
      </c>
      <c r="G38">
        <v>14</v>
      </c>
      <c r="H38" s="2" t="str">
        <f t="shared" si="0"/>
        <v>2</v>
      </c>
      <c r="I38" s="2" t="str">
        <f t="shared" si="1"/>
        <v>0</v>
      </c>
      <c r="J38" s="2">
        <f t="shared" si="2"/>
        <v>1</v>
      </c>
      <c r="K38" s="5"/>
      <c r="L38"/>
    </row>
    <row r="39" spans="1:14" hidden="1">
      <c r="A39" s="6">
        <v>43063</v>
      </c>
      <c r="B39" t="s">
        <v>64</v>
      </c>
      <c r="C39" s="1" t="s">
        <v>35</v>
      </c>
      <c r="D39" s="2">
        <v>2.19</v>
      </c>
      <c r="E39" s="2">
        <v>3.15</v>
      </c>
      <c r="F39" s="2">
        <v>3.55</v>
      </c>
      <c r="G39">
        <v>14</v>
      </c>
      <c r="H39" s="2" t="str">
        <f t="shared" si="0"/>
        <v>1</v>
      </c>
      <c r="I39" s="2" t="str">
        <f t="shared" si="1"/>
        <v>2</v>
      </c>
      <c r="J39" s="3">
        <f t="shared" si="2"/>
        <v>2</v>
      </c>
      <c r="K39" s="5">
        <f t="shared" si="3"/>
        <v>0.94717468236932179</v>
      </c>
      <c r="L39" s="4" t="str">
        <f>IF(MIN(D39:F39)=HLOOKUP(J39,D$1:F39,(ROW(J39)-3),FALSE),"min",IF(MAX(D39:F39)=HLOOKUP(J39,D$1:F39,(ROW(J39)-3),FALSE),"MAX","med"))</f>
        <v>med</v>
      </c>
      <c r="M39">
        <f>HLOOKUP(J39,D$1:F39,(ROW(J39)-3),FALSE)</f>
        <v>3.96</v>
      </c>
      <c r="N39">
        <f t="shared" si="4"/>
        <v>39</v>
      </c>
    </row>
    <row r="40" spans="1:14" hidden="1">
      <c r="A40" s="6">
        <v>43063</v>
      </c>
      <c r="B40" t="s">
        <v>65</v>
      </c>
      <c r="C40" s="1" t="s">
        <v>66</v>
      </c>
      <c r="D40" s="2">
        <v>4.04</v>
      </c>
      <c r="E40" s="2">
        <v>3.45</v>
      </c>
      <c r="F40" s="2">
        <v>1.93</v>
      </c>
      <c r="G40">
        <v>14</v>
      </c>
      <c r="H40" s="2" t="str">
        <f t="shared" si="0"/>
        <v>4</v>
      </c>
      <c r="I40" s="2" t="str">
        <f t="shared" si="1"/>
        <v>2</v>
      </c>
      <c r="J40" s="3">
        <f t="shared" si="2"/>
        <v>1</v>
      </c>
      <c r="K40" s="5">
        <f t="shared" si="3"/>
        <v>0.94740523425971257</v>
      </c>
      <c r="L40" s="4" t="str">
        <f>IF(MIN(D40:F40)=HLOOKUP(J40,D$1:F40,(ROW(J40)-3),FALSE),"min",IF(MAX(D40:F40)=HLOOKUP(J40,D$1:F40,(ROW(J40)-3),FALSE),"MAX","med"))</f>
        <v>med</v>
      </c>
      <c r="M40">
        <f>HLOOKUP(J40,D$1:F40,(ROW(J40)-3),FALSE)</f>
        <v>2.91</v>
      </c>
      <c r="N40">
        <f t="shared" si="4"/>
        <v>40</v>
      </c>
    </row>
    <row r="41" spans="1:14">
      <c r="A41" s="6">
        <v>43059</v>
      </c>
      <c r="B41" t="s">
        <v>67</v>
      </c>
      <c r="C41" s="1" t="s">
        <v>13</v>
      </c>
      <c r="D41" s="2">
        <v>1.63</v>
      </c>
      <c r="E41" s="2">
        <v>3.84</v>
      </c>
      <c r="F41" s="2">
        <v>5.52</v>
      </c>
      <c r="G41">
        <v>14</v>
      </c>
      <c r="H41" s="2" t="str">
        <f t="shared" si="0"/>
        <v>3</v>
      </c>
      <c r="I41" s="2" t="str">
        <f t="shared" si="1"/>
        <v>1</v>
      </c>
      <c r="J41" s="2">
        <f t="shared" si="2"/>
        <v>1</v>
      </c>
      <c r="K41" s="5"/>
      <c r="L41"/>
    </row>
    <row r="42" spans="1:14">
      <c r="A42" s="6">
        <v>43057</v>
      </c>
      <c r="B42" t="s">
        <v>68</v>
      </c>
      <c r="C42" s="1" t="s">
        <v>66</v>
      </c>
      <c r="D42" s="2">
        <v>1.78</v>
      </c>
      <c r="E42" s="2">
        <v>3.64</v>
      </c>
      <c r="F42" s="2">
        <v>4.57</v>
      </c>
      <c r="G42">
        <v>14</v>
      </c>
      <c r="H42" s="2" t="str">
        <f t="shared" si="0"/>
        <v>4</v>
      </c>
      <c r="I42" s="2" t="str">
        <f t="shared" si="1"/>
        <v>2</v>
      </c>
      <c r="J42" s="2">
        <f t="shared" si="2"/>
        <v>1</v>
      </c>
      <c r="K42" s="5"/>
      <c r="L42"/>
    </row>
    <row r="43" spans="1:14" hidden="1">
      <c r="A43" s="6">
        <v>43056</v>
      </c>
      <c r="B43" t="s">
        <v>69</v>
      </c>
      <c r="C43" s="1" t="s">
        <v>70</v>
      </c>
      <c r="D43" s="2">
        <v>2.27</v>
      </c>
      <c r="E43" s="2">
        <v>3.3</v>
      </c>
      <c r="F43" s="2">
        <v>3.22</v>
      </c>
      <c r="G43">
        <v>14</v>
      </c>
      <c r="H43" s="2" t="str">
        <f t="shared" si="0"/>
        <v>1</v>
      </c>
      <c r="I43" s="2" t="str">
        <f t="shared" si="1"/>
        <v>3</v>
      </c>
      <c r="J43" s="2">
        <f t="shared" si="2"/>
        <v>2</v>
      </c>
      <c r="K43" s="5">
        <f t="shared" si="3"/>
        <v>0.94866044740899225</v>
      </c>
      <c r="L43" t="str">
        <f>IF(MIN(D43:F43)=HLOOKUP(J43,D$1:F43,(ROW(J43)-3),FALSE),"min",IF(MAX(D43:F43)=HLOOKUP(J43,D$1:F43,(ROW(J43)-3),FALSE),"MAX","med"))</f>
        <v>med</v>
      </c>
      <c r="M43">
        <f>HLOOKUP(J43,D$1:F43,(ROW(J43)-3),FALSE)</f>
        <v>1.93</v>
      </c>
      <c r="N43">
        <f t="shared" si="4"/>
        <v>43</v>
      </c>
    </row>
    <row r="44" spans="1:14">
      <c r="A44" s="6">
        <v>43056</v>
      </c>
      <c r="B44" t="s">
        <v>71</v>
      </c>
      <c r="C44" s="1" t="s">
        <v>32</v>
      </c>
      <c r="D44" s="2">
        <v>2.2999999999999998</v>
      </c>
      <c r="E44" s="2">
        <v>3.18</v>
      </c>
      <c r="F44" s="2">
        <v>3.25</v>
      </c>
      <c r="G44">
        <v>14</v>
      </c>
      <c r="H44" s="2" t="str">
        <f t="shared" si="0"/>
        <v>1</v>
      </c>
      <c r="I44" s="2" t="str">
        <f t="shared" si="1"/>
        <v>0</v>
      </c>
      <c r="J44" s="2">
        <f t="shared" si="2"/>
        <v>1</v>
      </c>
      <c r="K44" s="5"/>
      <c r="L44"/>
    </row>
    <row r="45" spans="1:14">
      <c r="A45" s="6">
        <v>43056</v>
      </c>
      <c r="B45" t="s">
        <v>72</v>
      </c>
      <c r="C45" s="1" t="s">
        <v>32</v>
      </c>
      <c r="D45" s="2">
        <v>2</v>
      </c>
      <c r="E45" s="2">
        <v>3.24</v>
      </c>
      <c r="F45" s="2">
        <v>4.07</v>
      </c>
      <c r="G45">
        <v>14</v>
      </c>
      <c r="H45" s="2" t="str">
        <f t="shared" si="0"/>
        <v>1</v>
      </c>
      <c r="I45" s="2" t="str">
        <f t="shared" si="1"/>
        <v>0</v>
      </c>
      <c r="J45" s="2">
        <f t="shared" si="2"/>
        <v>1</v>
      </c>
      <c r="K45" s="5"/>
      <c r="L45"/>
    </row>
    <row r="46" spans="1:14" hidden="1">
      <c r="A46" s="6">
        <v>43056</v>
      </c>
      <c r="B46" t="s">
        <v>73</v>
      </c>
      <c r="C46" s="1" t="s">
        <v>43</v>
      </c>
      <c r="D46" s="2">
        <v>2.95</v>
      </c>
      <c r="E46" s="2">
        <v>3.02</v>
      </c>
      <c r="F46" s="2">
        <v>2.59</v>
      </c>
      <c r="G46">
        <v>14</v>
      </c>
      <c r="H46" s="2" t="str">
        <f t="shared" si="0"/>
        <v>1</v>
      </c>
      <c r="I46" s="2" t="str">
        <f t="shared" si="1"/>
        <v>1</v>
      </c>
      <c r="J46" s="3" t="str">
        <f t="shared" si="2"/>
        <v>X</v>
      </c>
      <c r="K46" s="5">
        <f t="shared" si="3"/>
        <v>0.94678207563814809</v>
      </c>
      <c r="L46" s="4" t="str">
        <f>IF(MIN(D46:F46)=HLOOKUP(J46,D$1:F46,(ROW(J46)-3),FALSE),"min",IF(MAX(D46:F46)=HLOOKUP(J46,D$1:F46,(ROW(J46)-3),FALSE),"MAX","med"))</f>
        <v>med</v>
      </c>
      <c r="M46">
        <f>HLOOKUP(J46,D$1:F46,(ROW(J46)-3),FALSE)</f>
        <v>3.3</v>
      </c>
      <c r="N46">
        <f t="shared" si="4"/>
        <v>46</v>
      </c>
    </row>
    <row r="47" spans="1:14" hidden="1">
      <c r="A47" s="6">
        <v>43056</v>
      </c>
      <c r="B47" t="s">
        <v>74</v>
      </c>
      <c r="C47" s="1" t="s">
        <v>15</v>
      </c>
      <c r="D47" s="2">
        <v>2.2400000000000002</v>
      </c>
      <c r="E47" s="2">
        <v>3.05</v>
      </c>
      <c r="F47" s="2">
        <v>3.57</v>
      </c>
      <c r="G47">
        <v>14</v>
      </c>
      <c r="H47" s="2" t="str">
        <f t="shared" si="0"/>
        <v>2</v>
      </c>
      <c r="I47" s="2" t="str">
        <f t="shared" si="1"/>
        <v>2</v>
      </c>
      <c r="J47" s="2" t="str">
        <f t="shared" si="2"/>
        <v>X</v>
      </c>
      <c r="K47" s="5">
        <f t="shared" si="3"/>
        <v>0.94839815999346744</v>
      </c>
      <c r="L47" t="str">
        <f>IF(MIN(D47:F47)=HLOOKUP(J47,D$1:F47,(ROW(J47)-3),FALSE),"min",IF(MAX(D47:F47)=HLOOKUP(J47,D$1:F47,(ROW(J47)-3),FALSE),"MAX","med"))</f>
        <v>med</v>
      </c>
      <c r="M47">
        <f>HLOOKUP(J47,D$1:F47,(ROW(J47)-3),FALSE)</f>
        <v>3.18</v>
      </c>
      <c r="N47">
        <f t="shared" si="4"/>
        <v>47</v>
      </c>
    </row>
    <row r="48" spans="1:14">
      <c r="A48" s="6">
        <v>43056</v>
      </c>
      <c r="B48" t="s">
        <v>75</v>
      </c>
      <c r="C48" s="1" t="s">
        <v>32</v>
      </c>
      <c r="D48" s="2">
        <v>2.2999999999999998</v>
      </c>
      <c r="E48" s="2">
        <v>3.4</v>
      </c>
      <c r="F48" s="2">
        <v>3.06</v>
      </c>
      <c r="G48">
        <v>14</v>
      </c>
      <c r="H48" s="2" t="str">
        <f t="shared" si="0"/>
        <v>1</v>
      </c>
      <c r="I48" s="2" t="str">
        <f t="shared" si="1"/>
        <v>0</v>
      </c>
      <c r="J48" s="2">
        <f t="shared" si="2"/>
        <v>1</v>
      </c>
      <c r="K48" s="5"/>
      <c r="L48"/>
    </row>
    <row r="49" spans="1:14" hidden="1">
      <c r="A49" s="6">
        <v>43056</v>
      </c>
      <c r="B49" t="s">
        <v>76</v>
      </c>
      <c r="C49" s="1" t="s">
        <v>43</v>
      </c>
      <c r="D49" s="2">
        <v>1.71</v>
      </c>
      <c r="E49" s="2">
        <v>3.45</v>
      </c>
      <c r="F49" s="2">
        <v>5.53</v>
      </c>
      <c r="G49">
        <v>14</v>
      </c>
      <c r="H49" s="2" t="str">
        <f t="shared" si="0"/>
        <v>1</v>
      </c>
      <c r="I49" s="2" t="str">
        <f t="shared" si="1"/>
        <v>1</v>
      </c>
      <c r="J49" s="2" t="str">
        <f t="shared" si="2"/>
        <v>X</v>
      </c>
      <c r="K49" s="5">
        <f t="shared" si="3"/>
        <v>0.94743424434357615</v>
      </c>
      <c r="L49" t="str">
        <f>IF(MIN(D49:F49)=HLOOKUP(J49,D$1:F49,(ROW(J49)-3),FALSE),"min",IF(MAX(D49:F49)=HLOOKUP(J49,D$1:F49,(ROW(J49)-3),FALSE),"MAX","med"))</f>
        <v>med</v>
      </c>
      <c r="M49">
        <f>HLOOKUP(J49,D$1:F49,(ROW(J49)-3),FALSE)</f>
        <v>3.02</v>
      </c>
      <c r="N49">
        <f t="shared" si="4"/>
        <v>49</v>
      </c>
    </row>
    <row r="50" spans="1:14">
      <c r="A50" s="6">
        <v>43056</v>
      </c>
      <c r="B50" t="s">
        <v>77</v>
      </c>
      <c r="C50" s="1" t="s">
        <v>21</v>
      </c>
      <c r="D50" s="2">
        <v>2.5299999999999998</v>
      </c>
      <c r="E50" s="2">
        <v>3.32</v>
      </c>
      <c r="F50" s="2">
        <v>2.78</v>
      </c>
      <c r="G50">
        <v>14</v>
      </c>
      <c r="H50" s="2" t="str">
        <f t="shared" si="0"/>
        <v>2</v>
      </c>
      <c r="I50" s="2" t="str">
        <f t="shared" si="1"/>
        <v>1</v>
      </c>
      <c r="J50" s="2">
        <f t="shared" si="2"/>
        <v>1</v>
      </c>
      <c r="K50" s="5"/>
      <c r="L50"/>
    </row>
    <row r="51" spans="1:14" hidden="1">
      <c r="A51" s="6">
        <v>43045</v>
      </c>
      <c r="B51" t="s">
        <v>78</v>
      </c>
      <c r="C51" s="1" t="s">
        <v>17</v>
      </c>
      <c r="D51" s="2">
        <v>2.61</v>
      </c>
      <c r="E51" s="2">
        <v>3.18</v>
      </c>
      <c r="F51" s="2">
        <v>2.78</v>
      </c>
      <c r="G51">
        <v>14</v>
      </c>
      <c r="H51" s="2" t="str">
        <f t="shared" si="0"/>
        <v>0</v>
      </c>
      <c r="I51" s="2" t="str">
        <f t="shared" si="1"/>
        <v>0</v>
      </c>
      <c r="J51" s="3" t="str">
        <f t="shared" si="2"/>
        <v>X</v>
      </c>
      <c r="K51" s="5">
        <f t="shared" si="3"/>
        <v>0.94578799803246427</v>
      </c>
      <c r="L51" s="4" t="str">
        <f>IF(MIN(D51:F51)=HLOOKUP(J51,D$1:F51,(ROW(J51)-3),FALSE),"min",IF(MAX(D51:F51)=HLOOKUP(J51,D$1:F51,(ROW(J51)-3),FALSE),"MAX","med"))</f>
        <v>med</v>
      </c>
      <c r="M51">
        <f>HLOOKUP(J51,D$1:F51,(ROW(J51)-3),FALSE)</f>
        <v>3.4</v>
      </c>
      <c r="N51">
        <f t="shared" si="4"/>
        <v>51</v>
      </c>
    </row>
    <row r="52" spans="1:14" hidden="1">
      <c r="A52" s="7">
        <v>43043</v>
      </c>
      <c r="B52" s="8" t="s">
        <v>79</v>
      </c>
      <c r="C52" s="9" t="s">
        <v>43</v>
      </c>
      <c r="D52" s="10">
        <v>2.69</v>
      </c>
      <c r="E52" s="10">
        <v>3.12</v>
      </c>
      <c r="F52" s="10">
        <v>2.76</v>
      </c>
      <c r="G52" s="8">
        <v>14</v>
      </c>
      <c r="H52" s="2" t="str">
        <f t="shared" si="0"/>
        <v>1</v>
      </c>
      <c r="I52" s="2" t="str">
        <f t="shared" si="1"/>
        <v>1</v>
      </c>
      <c r="J52" s="3" t="str">
        <f t="shared" si="2"/>
        <v>X</v>
      </c>
      <c r="K52" s="5">
        <f t="shared" si="3"/>
        <v>0.94824581225131399</v>
      </c>
      <c r="L52" s="4" t="str">
        <f>IF(MIN(D52:F52)=HLOOKUP(J52,D$1:F52,(ROW(J52)-3),FALSE),"min",IF(MAX(D52:F52)=HLOOKUP(J52,D$1:F52,(ROW(J52)-3),FALSE),"MAX","med"))</f>
        <v>med</v>
      </c>
      <c r="M52">
        <f>HLOOKUP(J52,D$1:F52,(ROW(J52)-3),FALSE)</f>
        <v>3.45</v>
      </c>
      <c r="N52">
        <f t="shared" si="4"/>
        <v>52</v>
      </c>
    </row>
    <row r="53" spans="1:14" hidden="1">
      <c r="A53" s="7">
        <v>43042</v>
      </c>
      <c r="B53" s="8" t="s">
        <v>80</v>
      </c>
      <c r="C53" s="9" t="s">
        <v>35</v>
      </c>
      <c r="D53" s="10">
        <v>1.71</v>
      </c>
      <c r="E53" s="10">
        <v>3.6</v>
      </c>
      <c r="F53" s="10">
        <v>5.07</v>
      </c>
      <c r="G53" s="8">
        <v>14</v>
      </c>
      <c r="H53" s="2" t="str">
        <f t="shared" si="0"/>
        <v>1</v>
      </c>
      <c r="I53" s="2" t="str">
        <f t="shared" si="1"/>
        <v>2</v>
      </c>
      <c r="J53" s="3">
        <f t="shared" si="2"/>
        <v>2</v>
      </c>
      <c r="K53" s="5">
        <f t="shared" si="3"/>
        <v>0.94356379071096241</v>
      </c>
      <c r="L53" s="4" t="str">
        <f>IF(MIN(D53:F53)=HLOOKUP(J53,D$1:F53,(ROW(J53)-3),FALSE),"min",IF(MAX(D53:F53)=HLOOKUP(J53,D$1:F53,(ROW(J53)-3),FALSE),"MAX","med"))</f>
        <v>med</v>
      </c>
      <c r="M53">
        <f>HLOOKUP(J53,D$1:F53,(ROW(J53)-3),FALSE)</f>
        <v>2.78</v>
      </c>
      <c r="N53">
        <f t="shared" si="4"/>
        <v>53</v>
      </c>
    </row>
    <row r="54" spans="1:14" hidden="1">
      <c r="A54" s="7">
        <v>43042</v>
      </c>
      <c r="B54" s="8" t="s">
        <v>81</v>
      </c>
      <c r="C54" s="9" t="s">
        <v>23</v>
      </c>
      <c r="D54" s="10">
        <v>2.2400000000000002</v>
      </c>
      <c r="E54" s="10">
        <v>2.96</v>
      </c>
      <c r="F54" s="10">
        <v>3.65</v>
      </c>
      <c r="G54" s="8">
        <v>14</v>
      </c>
      <c r="H54" s="2" t="str">
        <f t="shared" si="0"/>
        <v>0</v>
      </c>
      <c r="I54" s="2" t="str">
        <f t="shared" si="1"/>
        <v>1</v>
      </c>
      <c r="J54" s="3">
        <f t="shared" si="2"/>
        <v>2</v>
      </c>
      <c r="K54" s="5">
        <f t="shared" si="3"/>
        <v>0.9449661075188206</v>
      </c>
      <c r="L54" s="4" t="str">
        <f>IF(MIN(D54:F54)=HLOOKUP(J54,D$1:F54,(ROW(J54)-3),FALSE),"min",IF(MAX(D54:F54)=HLOOKUP(J54,D$1:F54,(ROW(J54)-3),FALSE),"MAX","med"))</f>
        <v>med</v>
      </c>
      <c r="M54">
        <f>HLOOKUP(J54,D$1:F54,(ROW(J54)-3),FALSE)</f>
        <v>2.78</v>
      </c>
      <c r="N54">
        <f t="shared" si="4"/>
        <v>54</v>
      </c>
    </row>
    <row r="55" spans="1:14">
      <c r="A55" s="7">
        <v>43042</v>
      </c>
      <c r="B55" s="8" t="s">
        <v>82</v>
      </c>
      <c r="C55" s="9" t="s">
        <v>83</v>
      </c>
      <c r="D55" s="10">
        <v>1.38</v>
      </c>
      <c r="E55" s="10">
        <v>4.8899999999999997</v>
      </c>
      <c r="F55" s="10">
        <v>7.64</v>
      </c>
      <c r="G55" s="8">
        <v>14</v>
      </c>
      <c r="H55" s="2" t="str">
        <f t="shared" si="0"/>
        <v>4</v>
      </c>
      <c r="I55" s="2" t="str">
        <f t="shared" si="1"/>
        <v>1</v>
      </c>
      <c r="J55" s="2">
        <f t="shared" si="2"/>
        <v>1</v>
      </c>
      <c r="K55" s="5"/>
      <c r="L55"/>
    </row>
    <row r="56" spans="1:14" hidden="1">
      <c r="A56" s="7">
        <v>43042</v>
      </c>
      <c r="B56" s="8" t="s">
        <v>84</v>
      </c>
      <c r="C56" s="9" t="s">
        <v>43</v>
      </c>
      <c r="D56" s="10">
        <v>2.42</v>
      </c>
      <c r="E56" s="10">
        <v>3.27</v>
      </c>
      <c r="F56" s="10">
        <v>2.94</v>
      </c>
      <c r="G56" s="8">
        <v>14</v>
      </c>
      <c r="H56" s="2" t="str">
        <f t="shared" si="0"/>
        <v>1</v>
      </c>
      <c r="I56" s="2" t="str">
        <f t="shared" si="1"/>
        <v>1</v>
      </c>
      <c r="J56" s="3" t="str">
        <f t="shared" si="2"/>
        <v>X</v>
      </c>
      <c r="K56" s="5">
        <f t="shared" si="3"/>
        <v>0.94413586559532503</v>
      </c>
      <c r="L56" s="4" t="str">
        <f>IF(MIN(D56:F56)=HLOOKUP(J56,D$1:F56,(ROW(J56)-3),FALSE),"min",IF(MAX(D56:F56)=HLOOKUP(J56,D$1:F56,(ROW(J56)-3),FALSE),"MAX","med"))</f>
        <v>med</v>
      </c>
      <c r="M56">
        <f>HLOOKUP(J56,D$1:F56,(ROW(J56)-3),FALSE)</f>
        <v>3.6</v>
      </c>
      <c r="N56">
        <f t="shared" si="4"/>
        <v>56</v>
      </c>
    </row>
    <row r="57" spans="1:14" hidden="1">
      <c r="A57" s="7">
        <v>43042</v>
      </c>
      <c r="B57" s="8" t="s">
        <v>85</v>
      </c>
      <c r="C57" s="9" t="s">
        <v>86</v>
      </c>
      <c r="D57" s="10">
        <v>2.63</v>
      </c>
      <c r="E57" s="10">
        <v>3.13</v>
      </c>
      <c r="F57" s="10">
        <v>2.8</v>
      </c>
      <c r="G57" s="8">
        <v>14</v>
      </c>
      <c r="H57" s="2" t="str">
        <f t="shared" si="0"/>
        <v>3</v>
      </c>
      <c r="I57" s="2" t="str">
        <f t="shared" si="1"/>
        <v>3</v>
      </c>
      <c r="J57" s="3" t="str">
        <f t="shared" si="2"/>
        <v>X</v>
      </c>
      <c r="K57" s="5">
        <f t="shared" si="3"/>
        <v>0.94619928653237484</v>
      </c>
      <c r="L57" s="4" t="str">
        <f>IF(MIN(D57:F57)=HLOOKUP(J57,D$1:F57,(ROW(J57)-3),FALSE),"min",IF(MAX(D57:F57)=HLOOKUP(J57,D$1:F57,(ROW(J57)-3),FALSE),"MAX","med"))</f>
        <v>med</v>
      </c>
      <c r="M57">
        <f>HLOOKUP(J57,D$1:F57,(ROW(J57)-3),FALSE)</f>
        <v>2.96</v>
      </c>
      <c r="N57">
        <f t="shared" si="4"/>
        <v>57</v>
      </c>
    </row>
    <row r="58" spans="1:14" hidden="1">
      <c r="A58" s="7">
        <v>43042</v>
      </c>
      <c r="B58" s="8" t="s">
        <v>87</v>
      </c>
      <c r="C58" s="9" t="s">
        <v>43</v>
      </c>
      <c r="D58" s="10">
        <v>3.43</v>
      </c>
      <c r="E58" s="10">
        <v>3.12</v>
      </c>
      <c r="F58" s="10">
        <v>2.21</v>
      </c>
      <c r="G58" s="8">
        <v>14</v>
      </c>
      <c r="H58" s="2" t="str">
        <f t="shared" si="0"/>
        <v>1</v>
      </c>
      <c r="I58" s="2" t="str">
        <f t="shared" si="1"/>
        <v>1</v>
      </c>
      <c r="J58" s="2" t="str">
        <f t="shared" si="2"/>
        <v>X</v>
      </c>
      <c r="K58" s="5">
        <f t="shared" si="3"/>
        <v>0.93936696442402023</v>
      </c>
      <c r="L58" t="str">
        <f>IF(MIN(D58:F58)=HLOOKUP(J58,D$1:F58,(ROW(J58)-3),FALSE),"min",IF(MAX(D58:F58)=HLOOKUP(J58,D$1:F58,(ROW(J58)-3),FALSE),"MAX","med"))</f>
        <v>med</v>
      </c>
      <c r="M58">
        <f>HLOOKUP(J58,D$1:F58,(ROW(J58)-3),FALSE)</f>
        <v>4.8899999999999997</v>
      </c>
      <c r="N58">
        <f t="shared" si="4"/>
        <v>58</v>
      </c>
    </row>
    <row r="59" spans="1:14">
      <c r="A59" s="7">
        <v>43042</v>
      </c>
      <c r="B59" s="8" t="s">
        <v>88</v>
      </c>
      <c r="C59" s="9" t="s">
        <v>89</v>
      </c>
      <c r="D59" s="10">
        <v>2.02</v>
      </c>
      <c r="E59" s="10">
        <v>3.37</v>
      </c>
      <c r="F59" s="10">
        <v>3.8</v>
      </c>
      <c r="G59" s="8">
        <v>14</v>
      </c>
      <c r="H59" s="2" t="str">
        <f t="shared" si="0"/>
        <v>3</v>
      </c>
      <c r="I59" s="2" t="str">
        <f t="shared" si="1"/>
        <v>2</v>
      </c>
      <c r="J59" s="2">
        <f t="shared" si="2"/>
        <v>1</v>
      </c>
      <c r="K59" s="5"/>
      <c r="L59"/>
    </row>
    <row r="60" spans="1:14" hidden="1">
      <c r="A60" s="7">
        <v>43042</v>
      </c>
      <c r="B60" s="8" t="s">
        <v>90</v>
      </c>
      <c r="C60" s="9" t="s">
        <v>17</v>
      </c>
      <c r="D60" s="10">
        <v>3.19</v>
      </c>
      <c r="E60" s="10">
        <v>3.2</v>
      </c>
      <c r="F60" s="10">
        <v>2.2999999999999998</v>
      </c>
      <c r="G60" s="8">
        <v>14</v>
      </c>
      <c r="H60" s="2" t="str">
        <f t="shared" si="0"/>
        <v>0</v>
      </c>
      <c r="I60" s="2" t="str">
        <f t="shared" si="1"/>
        <v>0</v>
      </c>
      <c r="J60" s="3" t="str">
        <f t="shared" si="2"/>
        <v>X</v>
      </c>
      <c r="K60" s="5">
        <f t="shared" si="3"/>
        <v>0.94271832965268021</v>
      </c>
      <c r="L60" s="4" t="str">
        <f>IF(MIN(D60:F60)=HLOOKUP(J60,D$1:F60,(ROW(J60)-3),FALSE),"min",IF(MAX(D60:F60)=HLOOKUP(J60,D$1:F60,(ROW(J60)-3),FALSE),"MAX","med"))</f>
        <v>med</v>
      </c>
      <c r="M60">
        <f>HLOOKUP(J60,D$1:F60,(ROW(J60)-3),FALSE)</f>
        <v>3.13</v>
      </c>
      <c r="N60">
        <f t="shared" si="4"/>
        <v>60</v>
      </c>
    </row>
    <row r="61" spans="1:14" hidden="1">
      <c r="A61" s="7">
        <v>43038</v>
      </c>
      <c r="B61" s="8" t="s">
        <v>91</v>
      </c>
      <c r="C61" s="9" t="s">
        <v>17</v>
      </c>
      <c r="D61" s="10">
        <v>3.51</v>
      </c>
      <c r="E61" s="10">
        <v>3.44</v>
      </c>
      <c r="F61" s="10">
        <v>2.08</v>
      </c>
      <c r="G61" s="8">
        <v>14</v>
      </c>
      <c r="H61" s="2" t="str">
        <f t="shared" si="0"/>
        <v>0</v>
      </c>
      <c r="I61" s="2" t="str">
        <f t="shared" si="1"/>
        <v>0</v>
      </c>
      <c r="J61" s="2" t="str">
        <f t="shared" si="2"/>
        <v>X</v>
      </c>
      <c r="K61" s="5">
        <f t="shared" si="3"/>
        <v>0.9466405331242651</v>
      </c>
      <c r="L61" t="str">
        <f>IF(MIN(D61:F61)=HLOOKUP(J61,D$1:F61,(ROW(J61)-3),FALSE),"min",IF(MAX(D61:F61)=HLOOKUP(J61,D$1:F61,(ROW(J61)-3),FALSE),"MAX","med"))</f>
        <v>med</v>
      </c>
      <c r="M61">
        <f>HLOOKUP(J61,D$1:F61,(ROW(J61)-3),FALSE)</f>
        <v>3.12</v>
      </c>
      <c r="N61">
        <f t="shared" si="4"/>
        <v>61</v>
      </c>
    </row>
    <row r="62" spans="1:14" hidden="1">
      <c r="A62" s="7">
        <v>43036</v>
      </c>
      <c r="B62" s="8" t="s">
        <v>92</v>
      </c>
      <c r="C62" s="9" t="s">
        <v>43</v>
      </c>
      <c r="D62" s="10">
        <v>2.16</v>
      </c>
      <c r="E62" s="10">
        <v>3.25</v>
      </c>
      <c r="F62" s="10">
        <v>3.53</v>
      </c>
      <c r="G62" s="8">
        <v>14</v>
      </c>
      <c r="H62" s="2" t="str">
        <f t="shared" si="0"/>
        <v>1</v>
      </c>
      <c r="I62" s="2" t="str">
        <f t="shared" si="1"/>
        <v>1</v>
      </c>
      <c r="J62" s="2" t="str">
        <f t="shared" si="2"/>
        <v>X</v>
      </c>
      <c r="K62" s="5">
        <f t="shared" si="3"/>
        <v>0.94881936494201169</v>
      </c>
      <c r="L62" t="str">
        <f>IF(MIN(D62:F62)=HLOOKUP(J62,D$1:F62,(ROW(J62)-3),FALSE),"min",IF(MAX(D62:F62)=HLOOKUP(J62,D$1:F62,(ROW(J62)-3),FALSE),"MAX","med"))</f>
        <v>med</v>
      </c>
      <c r="M62">
        <f>HLOOKUP(J62,D$1:F62,(ROW(J62)-3),FALSE)</f>
        <v>3.37</v>
      </c>
      <c r="N62">
        <f t="shared" si="4"/>
        <v>62</v>
      </c>
    </row>
    <row r="63" spans="1:14">
      <c r="A63" s="7">
        <v>43036</v>
      </c>
      <c r="B63" s="8" t="s">
        <v>93</v>
      </c>
      <c r="C63" s="9" t="s">
        <v>7</v>
      </c>
      <c r="D63" s="10">
        <v>1.46</v>
      </c>
      <c r="E63" s="10">
        <v>4.2699999999999996</v>
      </c>
      <c r="F63" s="10">
        <v>7.29</v>
      </c>
      <c r="G63" s="8">
        <v>14</v>
      </c>
      <c r="H63" s="2" t="str">
        <f t="shared" si="0"/>
        <v>2</v>
      </c>
      <c r="I63" s="2" t="str">
        <f t="shared" si="1"/>
        <v>0</v>
      </c>
      <c r="J63" s="2">
        <f t="shared" si="2"/>
        <v>1</v>
      </c>
      <c r="K63" s="5"/>
      <c r="L63"/>
    </row>
    <row r="64" spans="1:14">
      <c r="A64" s="7">
        <v>43036</v>
      </c>
      <c r="B64" s="8" t="s">
        <v>94</v>
      </c>
      <c r="C64" s="9" t="s">
        <v>37</v>
      </c>
      <c r="D64" s="10">
        <v>2.0099999999999998</v>
      </c>
      <c r="E64" s="10">
        <v>3.18</v>
      </c>
      <c r="F64" s="10">
        <v>4.16</v>
      </c>
      <c r="G64" s="8">
        <v>14</v>
      </c>
      <c r="H64" s="2" t="str">
        <f t="shared" si="0"/>
        <v>3</v>
      </c>
      <c r="I64" s="2" t="str">
        <f t="shared" si="1"/>
        <v>0</v>
      </c>
      <c r="J64" s="2">
        <f t="shared" si="2"/>
        <v>1</v>
      </c>
      <c r="K64" s="5"/>
      <c r="L64"/>
    </row>
    <row r="65" spans="1:14">
      <c r="A65" s="7">
        <v>43036</v>
      </c>
      <c r="B65" s="8" t="s">
        <v>95</v>
      </c>
      <c r="C65" s="9" t="s">
        <v>35</v>
      </c>
      <c r="D65" s="10">
        <v>4.24</v>
      </c>
      <c r="E65" s="10">
        <v>3.56</v>
      </c>
      <c r="F65" s="10">
        <v>1.86</v>
      </c>
      <c r="G65" s="8">
        <v>14</v>
      </c>
      <c r="H65" s="2" t="str">
        <f t="shared" si="0"/>
        <v>1</v>
      </c>
      <c r="I65" s="2" t="str">
        <f t="shared" si="1"/>
        <v>2</v>
      </c>
      <c r="J65" s="2">
        <f t="shared" si="2"/>
        <v>2</v>
      </c>
      <c r="K65" s="5"/>
      <c r="L65"/>
    </row>
    <row r="66" spans="1:14" hidden="1">
      <c r="A66" s="7">
        <v>43035</v>
      </c>
      <c r="B66" s="8" t="s">
        <v>96</v>
      </c>
      <c r="C66" s="9" t="s">
        <v>43</v>
      </c>
      <c r="D66" s="10">
        <v>3.06</v>
      </c>
      <c r="E66" s="10">
        <v>3.17</v>
      </c>
      <c r="F66" s="10">
        <v>2.42</v>
      </c>
      <c r="G66" s="8">
        <v>14</v>
      </c>
      <c r="H66" s="2" t="str">
        <f t="shared" si="0"/>
        <v>1</v>
      </c>
      <c r="I66" s="2" t="str">
        <f t="shared" si="1"/>
        <v>1</v>
      </c>
      <c r="J66" s="3" t="str">
        <f t="shared" si="2"/>
        <v>X</v>
      </c>
      <c r="K66" s="5">
        <f t="shared" si="3"/>
        <v>0.94743808724290468</v>
      </c>
      <c r="L66" s="4" t="str">
        <f>IF(MIN(D66:F66)=HLOOKUP(J66,D$1:F66,(ROW(J66)-3),FALSE),"min",IF(MAX(D66:F66)=HLOOKUP(J66,D$1:F66,(ROW(J66)-3),FALSE),"MAX","med"))</f>
        <v>med</v>
      </c>
      <c r="M66">
        <f>HLOOKUP(J66,D$1:F66,(ROW(J66)-3),FALSE)</f>
        <v>4.2699999999999996</v>
      </c>
      <c r="N66">
        <f t="shared" si="4"/>
        <v>66</v>
      </c>
    </row>
    <row r="67" spans="1:14" hidden="1">
      <c r="A67" s="7">
        <v>43035</v>
      </c>
      <c r="B67" s="8" t="s">
        <v>97</v>
      </c>
      <c r="C67" s="9" t="s">
        <v>23</v>
      </c>
      <c r="D67" s="10">
        <v>1.78</v>
      </c>
      <c r="E67" s="10">
        <v>3.54</v>
      </c>
      <c r="F67" s="10">
        <v>4.72</v>
      </c>
      <c r="G67" s="8">
        <v>14</v>
      </c>
      <c r="H67" s="2" t="str">
        <f t="shared" ref="H67:H130" si="5">LEFT(C67,1)</f>
        <v>0</v>
      </c>
      <c r="I67" s="2" t="str">
        <f t="shared" ref="I67:I130" si="6">RIGHT(C67)</f>
        <v>1</v>
      </c>
      <c r="J67" s="3">
        <f t="shared" ref="J67:J130" si="7">IF(H67-I67&gt;0,1,IF(H67-I67=0,"X",2))</f>
        <v>2</v>
      </c>
      <c r="K67" s="5">
        <f t="shared" ref="K67:K130" si="8">1/((1/D67)+(1/E67)+(1/F67))</f>
        <v>0.94683696468820422</v>
      </c>
      <c r="L67" s="4" t="str">
        <f>IF(MIN(D67:F67)=HLOOKUP(J67,D$1:F67,(ROW(J67)-3),FALSE),"min",IF(MAX(D67:F67)=HLOOKUP(J67,D$1:F67,(ROW(J67)-3),FALSE),"MAX","med"))</f>
        <v>med</v>
      </c>
      <c r="M67">
        <f>HLOOKUP(J67,D$1:F67,(ROW(J67)-3),FALSE)</f>
        <v>4.16</v>
      </c>
      <c r="N67">
        <f t="shared" ref="N67:N130" si="9">ROW(J67)</f>
        <v>67</v>
      </c>
    </row>
    <row r="68" spans="1:14" hidden="1">
      <c r="A68" s="7">
        <v>43035</v>
      </c>
      <c r="B68" s="8" t="s">
        <v>98</v>
      </c>
      <c r="C68" s="9" t="s">
        <v>17</v>
      </c>
      <c r="D68" s="10">
        <v>2.41</v>
      </c>
      <c r="E68" s="10">
        <v>2.9</v>
      </c>
      <c r="F68" s="10">
        <v>3.39</v>
      </c>
      <c r="G68" s="8">
        <v>14</v>
      </c>
      <c r="H68" s="2" t="str">
        <f t="shared" si="5"/>
        <v>0</v>
      </c>
      <c r="I68" s="2" t="str">
        <f t="shared" si="6"/>
        <v>0</v>
      </c>
      <c r="J68" s="2" t="str">
        <f t="shared" si="7"/>
        <v>X</v>
      </c>
      <c r="K68" s="5">
        <f t="shared" si="8"/>
        <v>0.94809142893729059</v>
      </c>
      <c r="L68" t="str">
        <f>IF(MIN(D68:F68)=HLOOKUP(J68,D$1:F68,(ROW(J68)-3),FALSE),"min",IF(MAX(D68:F68)=HLOOKUP(J68,D$1:F68,(ROW(J68)-3),FALSE),"MAX","med"))</f>
        <v>med</v>
      </c>
      <c r="M68">
        <f>HLOOKUP(J68,D$1:F68,(ROW(J68)-3),FALSE)</f>
        <v>3.56</v>
      </c>
      <c r="N68">
        <f t="shared" si="9"/>
        <v>68</v>
      </c>
    </row>
    <row r="69" spans="1:14">
      <c r="A69" s="7">
        <v>43035</v>
      </c>
      <c r="B69" s="8" t="s">
        <v>99</v>
      </c>
      <c r="C69" s="9" t="s">
        <v>19</v>
      </c>
      <c r="D69" s="10">
        <v>3.33</v>
      </c>
      <c r="E69" s="10">
        <v>3.34</v>
      </c>
      <c r="F69" s="10">
        <v>2.2000000000000002</v>
      </c>
      <c r="G69" s="8">
        <v>14</v>
      </c>
      <c r="H69" s="2" t="str">
        <f t="shared" si="5"/>
        <v>0</v>
      </c>
      <c r="I69" s="2" t="str">
        <f t="shared" si="6"/>
        <v>2</v>
      </c>
      <c r="J69" s="2">
        <f t="shared" si="7"/>
        <v>2</v>
      </c>
      <c r="K69" s="5"/>
      <c r="L69"/>
    </row>
    <row r="70" spans="1:14">
      <c r="A70" s="7">
        <v>43035</v>
      </c>
      <c r="B70" s="8" t="s">
        <v>100</v>
      </c>
      <c r="C70" s="9" t="s">
        <v>21</v>
      </c>
      <c r="D70" s="10">
        <v>1.98</v>
      </c>
      <c r="E70" s="10">
        <v>3.38</v>
      </c>
      <c r="F70" s="10">
        <v>3.94</v>
      </c>
      <c r="G70" s="8">
        <v>14</v>
      </c>
      <c r="H70" s="2" t="str">
        <f t="shared" si="5"/>
        <v>2</v>
      </c>
      <c r="I70" s="2" t="str">
        <f t="shared" si="6"/>
        <v>1</v>
      </c>
      <c r="J70" s="2">
        <f t="shared" si="7"/>
        <v>1</v>
      </c>
      <c r="K70" s="5"/>
      <c r="L70"/>
    </row>
    <row r="71" spans="1:14">
      <c r="A71" s="7">
        <v>43031</v>
      </c>
      <c r="B71" s="8" t="s">
        <v>101</v>
      </c>
      <c r="C71" s="9" t="s">
        <v>7</v>
      </c>
      <c r="D71" s="10">
        <v>2.2999999999999998</v>
      </c>
      <c r="E71" s="10">
        <v>3.12</v>
      </c>
      <c r="F71" s="10">
        <v>3.29</v>
      </c>
      <c r="G71" s="8">
        <v>14</v>
      </c>
      <c r="H71" s="2" t="str">
        <f t="shared" si="5"/>
        <v>2</v>
      </c>
      <c r="I71" s="2" t="str">
        <f t="shared" si="6"/>
        <v>0</v>
      </c>
      <c r="J71" s="2">
        <f t="shared" si="7"/>
        <v>1</v>
      </c>
      <c r="K71" s="5"/>
      <c r="L71"/>
    </row>
    <row r="72" spans="1:14" hidden="1">
      <c r="A72" s="7">
        <v>43029</v>
      </c>
      <c r="B72" s="8" t="s">
        <v>102</v>
      </c>
      <c r="C72" s="9" t="s">
        <v>23</v>
      </c>
      <c r="D72" s="10">
        <v>2.4900000000000002</v>
      </c>
      <c r="E72" s="10">
        <v>3.27</v>
      </c>
      <c r="F72" s="10">
        <v>2.87</v>
      </c>
      <c r="G72" s="8">
        <v>14</v>
      </c>
      <c r="H72" s="2" t="str">
        <f t="shared" si="5"/>
        <v>0</v>
      </c>
      <c r="I72" s="2" t="str">
        <f t="shared" si="6"/>
        <v>1</v>
      </c>
      <c r="J72" s="2">
        <f t="shared" si="7"/>
        <v>2</v>
      </c>
      <c r="K72" s="5">
        <f t="shared" si="8"/>
        <v>0.94710523436075145</v>
      </c>
      <c r="L72" t="str">
        <f>IF(MIN(D72:F72)=HLOOKUP(J72,D$1:F72,(ROW(J72)-3),FALSE),"min",IF(MAX(D72:F72)=HLOOKUP(J72,D$1:F72,(ROW(J72)-3),FALSE),"MAX","med"))</f>
        <v>med</v>
      </c>
      <c r="M72">
        <f>HLOOKUP(J72,D$1:F72,(ROW(J72)-3),FALSE)</f>
        <v>2.2000000000000002</v>
      </c>
      <c r="N72">
        <f t="shared" si="9"/>
        <v>72</v>
      </c>
    </row>
    <row r="73" spans="1:14">
      <c r="A73" s="7">
        <v>43028</v>
      </c>
      <c r="B73" s="8" t="s">
        <v>103</v>
      </c>
      <c r="C73" s="9" t="s">
        <v>21</v>
      </c>
      <c r="D73" s="10">
        <v>1.77</v>
      </c>
      <c r="E73" s="10">
        <v>3.49</v>
      </c>
      <c r="F73" s="10">
        <v>4.88</v>
      </c>
      <c r="G73" s="8">
        <v>14</v>
      </c>
      <c r="H73" s="2" t="str">
        <f t="shared" si="5"/>
        <v>2</v>
      </c>
      <c r="I73" s="2" t="str">
        <f t="shared" si="6"/>
        <v>1</v>
      </c>
      <c r="J73" s="2">
        <f t="shared" si="7"/>
        <v>1</v>
      </c>
      <c r="K73" s="5"/>
      <c r="L73"/>
    </row>
    <row r="74" spans="1:14" hidden="1">
      <c r="A74" s="7">
        <v>43028</v>
      </c>
      <c r="B74" s="8" t="s">
        <v>104</v>
      </c>
      <c r="C74" s="9" t="s">
        <v>43</v>
      </c>
      <c r="D74" s="10">
        <v>1.77</v>
      </c>
      <c r="E74" s="10">
        <v>3.62</v>
      </c>
      <c r="F74" s="10">
        <v>4.62</v>
      </c>
      <c r="G74" s="8">
        <v>14</v>
      </c>
      <c r="H74" s="2" t="str">
        <f t="shared" si="5"/>
        <v>1</v>
      </c>
      <c r="I74" s="2" t="str">
        <f t="shared" si="6"/>
        <v>1</v>
      </c>
      <c r="J74" s="2" t="str">
        <f t="shared" si="7"/>
        <v>X</v>
      </c>
      <c r="K74" s="5">
        <f t="shared" si="8"/>
        <v>0.94547890077038055</v>
      </c>
      <c r="L74" t="str">
        <f>IF(MIN(D74:F74)=HLOOKUP(J74,D$1:F74,(ROW(J74)-3),FALSE),"min",IF(MAX(D74:F74)=HLOOKUP(J74,D$1:F74,(ROW(J74)-3),FALSE),"MAX","med"))</f>
        <v>med</v>
      </c>
      <c r="M74">
        <f>HLOOKUP(J74,D$1:F74,(ROW(J74)-3),FALSE)</f>
        <v>3.12</v>
      </c>
      <c r="N74">
        <f t="shared" si="9"/>
        <v>74</v>
      </c>
    </row>
    <row r="75" spans="1:14" hidden="1">
      <c r="A75" s="7">
        <v>43028</v>
      </c>
      <c r="B75" s="8" t="s">
        <v>105</v>
      </c>
      <c r="C75" s="9" t="s">
        <v>15</v>
      </c>
      <c r="D75" s="10">
        <v>2.1</v>
      </c>
      <c r="E75" s="10">
        <v>3.09</v>
      </c>
      <c r="F75" s="10">
        <v>3.92</v>
      </c>
      <c r="G75" s="8">
        <v>14</v>
      </c>
      <c r="H75" s="2" t="str">
        <f t="shared" si="5"/>
        <v>2</v>
      </c>
      <c r="I75" s="2" t="str">
        <f t="shared" si="6"/>
        <v>2</v>
      </c>
      <c r="J75" s="2" t="str">
        <f t="shared" si="7"/>
        <v>X</v>
      </c>
      <c r="K75" s="5">
        <f t="shared" si="8"/>
        <v>0.94794177492565346</v>
      </c>
      <c r="L75" t="str">
        <f>IF(MIN(D75:F75)=HLOOKUP(J75,D$1:F75,(ROW(J75)-3),FALSE),"min",IF(MAX(D75:F75)=HLOOKUP(J75,D$1:F75,(ROW(J75)-3),FALSE),"MAX","med"))</f>
        <v>med</v>
      </c>
      <c r="M75">
        <f>HLOOKUP(J75,D$1:F75,(ROW(J75)-3),FALSE)</f>
        <v>3.27</v>
      </c>
      <c r="N75">
        <f t="shared" si="9"/>
        <v>75</v>
      </c>
    </row>
    <row r="76" spans="1:14">
      <c r="A76" s="7">
        <v>43028</v>
      </c>
      <c r="B76" s="8" t="s">
        <v>106</v>
      </c>
      <c r="C76" s="9" t="s">
        <v>45</v>
      </c>
      <c r="D76" s="10">
        <v>1.97</v>
      </c>
      <c r="E76" s="10">
        <v>3.48</v>
      </c>
      <c r="F76" s="10">
        <v>3.84</v>
      </c>
      <c r="G76" s="8">
        <v>14</v>
      </c>
      <c r="H76" s="2" t="str">
        <f t="shared" si="5"/>
        <v>4</v>
      </c>
      <c r="I76" s="2" t="str">
        <f t="shared" si="6"/>
        <v>0</v>
      </c>
      <c r="J76" s="2">
        <f t="shared" si="7"/>
        <v>1</v>
      </c>
      <c r="K76" s="5"/>
      <c r="L76"/>
    </row>
    <row r="77" spans="1:14">
      <c r="A77" s="7">
        <v>43028</v>
      </c>
      <c r="B77" s="8" t="s">
        <v>107</v>
      </c>
      <c r="C77" s="9" t="s">
        <v>7</v>
      </c>
      <c r="D77" s="10">
        <v>1.72</v>
      </c>
      <c r="E77" s="10">
        <v>3.76</v>
      </c>
      <c r="F77" s="10">
        <v>4.79</v>
      </c>
      <c r="G77" s="8">
        <v>14</v>
      </c>
      <c r="H77" s="2" t="str">
        <f t="shared" si="5"/>
        <v>2</v>
      </c>
      <c r="I77" s="2" t="str">
        <f t="shared" si="6"/>
        <v>0</v>
      </c>
      <c r="J77" s="2">
        <f t="shared" si="7"/>
        <v>1</v>
      </c>
      <c r="K77" s="5"/>
      <c r="L77"/>
    </row>
    <row r="78" spans="1:14">
      <c r="A78" s="7">
        <v>43028</v>
      </c>
      <c r="B78" s="8" t="s">
        <v>108</v>
      </c>
      <c r="C78" s="9" t="s">
        <v>35</v>
      </c>
      <c r="D78" s="10">
        <v>3.9</v>
      </c>
      <c r="E78" s="10">
        <v>3.26</v>
      </c>
      <c r="F78" s="10">
        <v>2.0299999999999998</v>
      </c>
      <c r="G78" s="8">
        <v>14</v>
      </c>
      <c r="H78" s="2" t="str">
        <f t="shared" si="5"/>
        <v>1</v>
      </c>
      <c r="I78" s="2" t="str">
        <f t="shared" si="6"/>
        <v>2</v>
      </c>
      <c r="J78" s="2">
        <f t="shared" si="7"/>
        <v>2</v>
      </c>
      <c r="K78" s="5"/>
      <c r="L78"/>
    </row>
    <row r="79" spans="1:14">
      <c r="A79" s="7">
        <v>43028</v>
      </c>
      <c r="B79" s="8" t="s">
        <v>109</v>
      </c>
      <c r="C79" s="9" t="s">
        <v>89</v>
      </c>
      <c r="D79" s="10">
        <v>1.92</v>
      </c>
      <c r="E79" s="10">
        <v>3.21</v>
      </c>
      <c r="F79" s="10">
        <v>4.43</v>
      </c>
      <c r="G79" s="8">
        <v>14</v>
      </c>
      <c r="H79" s="2" t="str">
        <f t="shared" si="5"/>
        <v>3</v>
      </c>
      <c r="I79" s="2" t="str">
        <f t="shared" si="6"/>
        <v>2</v>
      </c>
      <c r="J79" s="2">
        <f t="shared" si="7"/>
        <v>1</v>
      </c>
      <c r="K79" s="5"/>
      <c r="L79"/>
    </row>
    <row r="80" spans="1:14" hidden="1">
      <c r="A80" s="7">
        <v>43028</v>
      </c>
      <c r="B80" s="8" t="s">
        <v>110</v>
      </c>
      <c r="C80" s="9" t="s">
        <v>23</v>
      </c>
      <c r="D80" s="10">
        <v>2.59</v>
      </c>
      <c r="E80" s="10">
        <v>3.17</v>
      </c>
      <c r="F80" s="10">
        <v>2.82</v>
      </c>
      <c r="G80" s="8">
        <v>14</v>
      </c>
      <c r="H80" s="2" t="str">
        <f t="shared" si="5"/>
        <v>0</v>
      </c>
      <c r="I80" s="2" t="str">
        <f t="shared" si="6"/>
        <v>1</v>
      </c>
      <c r="J80" s="2">
        <f t="shared" si="7"/>
        <v>2</v>
      </c>
      <c r="K80" s="5">
        <f t="shared" si="8"/>
        <v>0.94681931011920584</v>
      </c>
      <c r="L80" t="str">
        <f>IF(MIN(D80:F80)=HLOOKUP(J80,D$1:F80,(ROW(J80)-3),FALSE),"min",IF(MAX(D80:F80)=HLOOKUP(J80,D$1:F80,(ROW(J80)-3),FALSE),"MAX","med"))</f>
        <v>med</v>
      </c>
      <c r="M80">
        <f>HLOOKUP(J80,D$1:F80,(ROW(J80)-3),FALSE)</f>
        <v>4.79</v>
      </c>
      <c r="N80">
        <f t="shared" si="9"/>
        <v>80</v>
      </c>
    </row>
    <row r="81" spans="1:14" hidden="1">
      <c r="A81" s="7">
        <v>43024</v>
      </c>
      <c r="B81" s="8" t="s">
        <v>111</v>
      </c>
      <c r="C81" s="9" t="s">
        <v>17</v>
      </c>
      <c r="D81" s="10">
        <v>1.52</v>
      </c>
      <c r="E81" s="10">
        <v>4.25</v>
      </c>
      <c r="F81" s="10">
        <v>6.19</v>
      </c>
      <c r="G81" s="8">
        <v>14</v>
      </c>
      <c r="H81" s="2" t="str">
        <f t="shared" si="5"/>
        <v>0</v>
      </c>
      <c r="I81" s="2" t="str">
        <f t="shared" si="6"/>
        <v>0</v>
      </c>
      <c r="J81" s="2" t="str">
        <f t="shared" si="7"/>
        <v>X</v>
      </c>
      <c r="K81" s="5">
        <f t="shared" si="8"/>
        <v>0.94810118478861349</v>
      </c>
      <c r="L81" t="str">
        <f>IF(MIN(D81:F81)=HLOOKUP(J81,D$1:F81,(ROW(J81)-3),FALSE),"min",IF(MAX(D81:F81)=HLOOKUP(J81,D$1:F81,(ROW(J81)-3),FALSE),"MAX","med"))</f>
        <v>med</v>
      </c>
      <c r="M81">
        <f>HLOOKUP(J81,D$1:F81,(ROW(J81)-3),FALSE)</f>
        <v>3.26</v>
      </c>
      <c r="N81">
        <f t="shared" si="9"/>
        <v>81</v>
      </c>
    </row>
    <row r="82" spans="1:14">
      <c r="A82" s="7">
        <v>43022</v>
      </c>
      <c r="B82" s="8" t="s">
        <v>112</v>
      </c>
      <c r="C82" s="9" t="s">
        <v>37</v>
      </c>
      <c r="D82" s="10">
        <v>2.19</v>
      </c>
      <c r="E82" s="10">
        <v>3.23</v>
      </c>
      <c r="F82" s="10">
        <v>3.44</v>
      </c>
      <c r="G82" s="8">
        <v>14</v>
      </c>
      <c r="H82" s="2" t="str">
        <f t="shared" si="5"/>
        <v>3</v>
      </c>
      <c r="I82" s="2" t="str">
        <f t="shared" si="6"/>
        <v>0</v>
      </c>
      <c r="J82" s="2">
        <f t="shared" si="7"/>
        <v>1</v>
      </c>
      <c r="K82" s="5"/>
      <c r="L82"/>
    </row>
    <row r="83" spans="1:14">
      <c r="A83" s="7">
        <v>43021</v>
      </c>
      <c r="B83" s="8" t="s">
        <v>113</v>
      </c>
      <c r="C83" s="9" t="s">
        <v>114</v>
      </c>
      <c r="D83" s="10">
        <v>3.77</v>
      </c>
      <c r="E83" s="10">
        <v>3.38</v>
      </c>
      <c r="F83" s="10">
        <v>2.02</v>
      </c>
      <c r="G83" s="8">
        <v>14</v>
      </c>
      <c r="H83" s="2" t="str">
        <f t="shared" si="5"/>
        <v>0</v>
      </c>
      <c r="I83" s="2" t="str">
        <f t="shared" si="6"/>
        <v>6</v>
      </c>
      <c r="J83" s="2">
        <f t="shared" si="7"/>
        <v>2</v>
      </c>
      <c r="K83" s="5"/>
      <c r="L83"/>
    </row>
    <row r="84" spans="1:14" hidden="1">
      <c r="A84" s="7">
        <v>43021</v>
      </c>
      <c r="B84" s="8" t="s">
        <v>115</v>
      </c>
      <c r="C84" s="9" t="s">
        <v>43</v>
      </c>
      <c r="D84" s="10">
        <v>2.19</v>
      </c>
      <c r="E84" s="10">
        <v>3.12</v>
      </c>
      <c r="F84" s="10">
        <v>3.63</v>
      </c>
      <c r="G84" s="8">
        <v>14</v>
      </c>
      <c r="H84" s="2" t="str">
        <f t="shared" si="5"/>
        <v>1</v>
      </c>
      <c r="I84" s="2" t="str">
        <f t="shared" si="6"/>
        <v>1</v>
      </c>
      <c r="J84" s="2" t="str">
        <f t="shared" si="7"/>
        <v>X</v>
      </c>
      <c r="K84" s="5">
        <f t="shared" si="8"/>
        <v>0.95001413354476194</v>
      </c>
      <c r="L84" t="str">
        <f>IF(MIN(D84:F84)=HLOOKUP(J84,D$1:F84,(ROW(J84)-3),FALSE),"min",IF(MAX(D84:F84)=HLOOKUP(J84,D$1:F84,(ROW(J84)-3),FALSE),"MAX","med"))</f>
        <v>med</v>
      </c>
      <c r="M84">
        <f>HLOOKUP(J84,D$1:F84,(ROW(J84)-3),FALSE)</f>
        <v>4.25</v>
      </c>
      <c r="N84">
        <f t="shared" si="9"/>
        <v>84</v>
      </c>
    </row>
    <row r="85" spans="1:14" hidden="1">
      <c r="A85" s="7">
        <v>43021</v>
      </c>
      <c r="B85" s="8" t="s">
        <v>116</v>
      </c>
      <c r="C85" s="9" t="s">
        <v>13</v>
      </c>
      <c r="D85" s="10">
        <v>4.3499999999999996</v>
      </c>
      <c r="E85" s="10">
        <v>3.3</v>
      </c>
      <c r="F85" s="10">
        <v>1.91</v>
      </c>
      <c r="G85" s="8">
        <v>14</v>
      </c>
      <c r="H85" s="2" t="str">
        <f t="shared" si="5"/>
        <v>3</v>
      </c>
      <c r="I85" s="2" t="str">
        <f t="shared" si="6"/>
        <v>1</v>
      </c>
      <c r="J85" s="3">
        <f t="shared" si="7"/>
        <v>1</v>
      </c>
      <c r="K85" s="5">
        <f t="shared" si="8"/>
        <v>0.94654342084822118</v>
      </c>
      <c r="L85" s="4" t="str">
        <f>IF(MIN(D85:F85)=HLOOKUP(J85,D$1:F85,(ROW(J85)-3),FALSE),"min",IF(MAX(D85:F85)=HLOOKUP(J85,D$1:F85,(ROW(J85)-3),FALSE),"MAX","med"))</f>
        <v>med</v>
      </c>
      <c r="M85">
        <f>HLOOKUP(J85,D$1:F85,(ROW(J85)-3),FALSE)</f>
        <v>2.19</v>
      </c>
      <c r="N85">
        <f t="shared" si="9"/>
        <v>85</v>
      </c>
    </row>
    <row r="86" spans="1:14">
      <c r="A86" s="7">
        <v>43021</v>
      </c>
      <c r="B86" s="8" t="s">
        <v>117</v>
      </c>
      <c r="C86" s="9" t="s">
        <v>21</v>
      </c>
      <c r="D86" s="10">
        <v>2.69</v>
      </c>
      <c r="E86" s="10">
        <v>2.97</v>
      </c>
      <c r="F86" s="10">
        <v>2.89</v>
      </c>
      <c r="G86" s="8">
        <v>14</v>
      </c>
      <c r="H86" s="2" t="str">
        <f t="shared" si="5"/>
        <v>2</v>
      </c>
      <c r="I86" s="2" t="str">
        <f t="shared" si="6"/>
        <v>1</v>
      </c>
      <c r="J86" s="2">
        <f t="shared" si="7"/>
        <v>1</v>
      </c>
      <c r="K86" s="5"/>
      <c r="L86"/>
    </row>
    <row r="87" spans="1:14">
      <c r="A87" s="7">
        <v>43021</v>
      </c>
      <c r="B87" s="8" t="s">
        <v>118</v>
      </c>
      <c r="C87" s="9" t="s">
        <v>83</v>
      </c>
      <c r="D87" s="10">
        <v>1.75</v>
      </c>
      <c r="E87" s="10">
        <v>3.53</v>
      </c>
      <c r="F87" s="10">
        <v>4.95</v>
      </c>
      <c r="G87" s="8">
        <v>14</v>
      </c>
      <c r="H87" s="2" t="str">
        <f t="shared" si="5"/>
        <v>4</v>
      </c>
      <c r="I87" s="2" t="str">
        <f t="shared" si="6"/>
        <v>1</v>
      </c>
      <c r="J87" s="2">
        <f t="shared" si="7"/>
        <v>1</v>
      </c>
      <c r="K87" s="5"/>
      <c r="L87"/>
    </row>
    <row r="88" spans="1:14">
      <c r="A88" s="7">
        <v>43021</v>
      </c>
      <c r="B88" s="8" t="s">
        <v>119</v>
      </c>
      <c r="C88" s="9" t="s">
        <v>23</v>
      </c>
      <c r="D88" s="10">
        <v>3.41</v>
      </c>
      <c r="E88" s="10">
        <v>3.21</v>
      </c>
      <c r="F88" s="10">
        <v>2.21</v>
      </c>
      <c r="G88" s="8">
        <v>14</v>
      </c>
      <c r="H88" s="2" t="str">
        <f t="shared" si="5"/>
        <v>0</v>
      </c>
      <c r="I88" s="2" t="str">
        <f t="shared" si="6"/>
        <v>1</v>
      </c>
      <c r="J88" s="2">
        <f t="shared" si="7"/>
        <v>2</v>
      </c>
      <c r="K88" s="5"/>
      <c r="L88"/>
    </row>
    <row r="89" spans="1:14">
      <c r="A89" s="7">
        <v>43021</v>
      </c>
      <c r="B89" s="8" t="s">
        <v>120</v>
      </c>
      <c r="C89" s="9" t="s">
        <v>32</v>
      </c>
      <c r="D89" s="10">
        <v>2.33</v>
      </c>
      <c r="E89" s="10">
        <v>3.03</v>
      </c>
      <c r="F89" s="10">
        <v>3.35</v>
      </c>
      <c r="G89" s="8">
        <v>14</v>
      </c>
      <c r="H89" s="2" t="str">
        <f t="shared" si="5"/>
        <v>1</v>
      </c>
      <c r="I89" s="2" t="str">
        <f t="shared" si="6"/>
        <v>0</v>
      </c>
      <c r="J89" s="2">
        <f t="shared" si="7"/>
        <v>1</v>
      </c>
      <c r="K89" s="5"/>
      <c r="L89"/>
    </row>
    <row r="90" spans="1:14">
      <c r="A90" s="7">
        <v>43021</v>
      </c>
      <c r="B90" s="8" t="s">
        <v>121</v>
      </c>
      <c r="C90" s="9" t="s">
        <v>7</v>
      </c>
      <c r="D90" s="10">
        <v>2.64</v>
      </c>
      <c r="E90" s="10">
        <v>3.16</v>
      </c>
      <c r="F90" s="10">
        <v>2.77</v>
      </c>
      <c r="G90" s="8">
        <v>14</v>
      </c>
      <c r="H90" s="2" t="str">
        <f t="shared" si="5"/>
        <v>2</v>
      </c>
      <c r="I90" s="2" t="str">
        <f t="shared" si="6"/>
        <v>0</v>
      </c>
      <c r="J90" s="2">
        <f t="shared" si="7"/>
        <v>1</v>
      </c>
      <c r="K90" s="5"/>
      <c r="L90"/>
    </row>
    <row r="91" spans="1:14">
      <c r="A91" s="7">
        <v>43010</v>
      </c>
      <c r="B91" s="8" t="s">
        <v>122</v>
      </c>
      <c r="C91" s="9" t="s">
        <v>89</v>
      </c>
      <c r="D91" s="10">
        <v>2.63</v>
      </c>
      <c r="E91" s="10">
        <v>3.1</v>
      </c>
      <c r="F91" s="10">
        <v>2.84</v>
      </c>
      <c r="G91" s="8">
        <v>14</v>
      </c>
      <c r="H91" s="2" t="str">
        <f t="shared" si="5"/>
        <v>3</v>
      </c>
      <c r="I91" s="2" t="str">
        <f t="shared" si="6"/>
        <v>2</v>
      </c>
      <c r="J91" s="2">
        <f t="shared" si="7"/>
        <v>1</v>
      </c>
      <c r="K91" s="5"/>
      <c r="L91"/>
    </row>
    <row r="92" spans="1:14">
      <c r="A92" s="7">
        <v>43008</v>
      </c>
      <c r="B92" s="8" t="s">
        <v>123</v>
      </c>
      <c r="C92" s="9" t="s">
        <v>32</v>
      </c>
      <c r="D92" s="10">
        <v>1.73</v>
      </c>
      <c r="E92" s="10">
        <v>3.54</v>
      </c>
      <c r="F92" s="10">
        <v>5.16</v>
      </c>
      <c r="G92" s="8">
        <v>14</v>
      </c>
      <c r="H92" s="2" t="str">
        <f t="shared" si="5"/>
        <v>1</v>
      </c>
      <c r="I92" s="2" t="str">
        <f t="shared" si="6"/>
        <v>0</v>
      </c>
      <c r="J92" s="2">
        <f t="shared" si="7"/>
        <v>1</v>
      </c>
      <c r="K92" s="5"/>
      <c r="L92"/>
    </row>
    <row r="93" spans="1:14">
      <c r="A93" s="7">
        <v>43007</v>
      </c>
      <c r="B93" s="8" t="s">
        <v>124</v>
      </c>
      <c r="C93" s="9" t="s">
        <v>7</v>
      </c>
      <c r="D93" s="10">
        <v>1.76</v>
      </c>
      <c r="E93" s="10">
        <v>3.64</v>
      </c>
      <c r="F93" s="10">
        <v>4.7699999999999996</v>
      </c>
      <c r="G93" s="8">
        <v>14</v>
      </c>
      <c r="H93" s="2" t="str">
        <f t="shared" si="5"/>
        <v>2</v>
      </c>
      <c r="I93" s="2" t="str">
        <f t="shared" si="6"/>
        <v>0</v>
      </c>
      <c r="J93" s="2">
        <f t="shared" si="7"/>
        <v>1</v>
      </c>
      <c r="K93" s="5"/>
      <c r="L93"/>
    </row>
    <row r="94" spans="1:14">
      <c r="A94" s="7">
        <v>43007</v>
      </c>
      <c r="B94" s="8" t="s">
        <v>125</v>
      </c>
      <c r="C94" s="9" t="s">
        <v>7</v>
      </c>
      <c r="D94" s="10">
        <v>1.99</v>
      </c>
      <c r="E94" s="10">
        <v>3.2</v>
      </c>
      <c r="F94" s="10">
        <v>4.21</v>
      </c>
      <c r="G94" s="8">
        <v>14</v>
      </c>
      <c r="H94" s="2" t="str">
        <f t="shared" si="5"/>
        <v>2</v>
      </c>
      <c r="I94" s="2" t="str">
        <f t="shared" si="6"/>
        <v>0</v>
      </c>
      <c r="J94" s="2">
        <f t="shared" si="7"/>
        <v>1</v>
      </c>
      <c r="K94" s="5"/>
      <c r="L94"/>
    </row>
    <row r="95" spans="1:14">
      <c r="A95" s="7">
        <v>43007</v>
      </c>
      <c r="B95" s="8" t="s">
        <v>126</v>
      </c>
      <c r="C95" s="9" t="s">
        <v>7</v>
      </c>
      <c r="D95" s="10">
        <v>1.9</v>
      </c>
      <c r="E95" s="10">
        <v>3.34</v>
      </c>
      <c r="F95" s="10">
        <v>4.38</v>
      </c>
      <c r="G95" s="8">
        <v>14</v>
      </c>
      <c r="H95" s="2" t="str">
        <f t="shared" si="5"/>
        <v>2</v>
      </c>
      <c r="I95" s="2" t="str">
        <f t="shared" si="6"/>
        <v>0</v>
      </c>
      <c r="J95" s="2">
        <f t="shared" si="7"/>
        <v>1</v>
      </c>
      <c r="K95" s="5"/>
      <c r="L95"/>
    </row>
    <row r="96" spans="1:14">
      <c r="A96" s="7">
        <v>43007</v>
      </c>
      <c r="B96" s="8" t="s">
        <v>127</v>
      </c>
      <c r="C96" s="9" t="s">
        <v>83</v>
      </c>
      <c r="D96" s="10">
        <v>1.9</v>
      </c>
      <c r="E96" s="10">
        <v>3.2</v>
      </c>
      <c r="F96" s="10">
        <v>4.66</v>
      </c>
      <c r="G96" s="8">
        <v>14</v>
      </c>
      <c r="H96" s="2" t="str">
        <f t="shared" si="5"/>
        <v>4</v>
      </c>
      <c r="I96" s="2" t="str">
        <f t="shared" si="6"/>
        <v>1</v>
      </c>
      <c r="J96" s="2">
        <f t="shared" si="7"/>
        <v>1</v>
      </c>
      <c r="K96" s="5"/>
      <c r="L96"/>
    </row>
    <row r="97" spans="1:14">
      <c r="A97" s="7">
        <v>43007</v>
      </c>
      <c r="B97" s="8" t="s">
        <v>128</v>
      </c>
      <c r="C97" s="9" t="s">
        <v>21</v>
      </c>
      <c r="D97" s="10">
        <v>1.83</v>
      </c>
      <c r="E97" s="10">
        <v>3.54</v>
      </c>
      <c r="F97" s="10">
        <v>4.37</v>
      </c>
      <c r="G97" s="8">
        <v>14</v>
      </c>
      <c r="H97" s="2" t="str">
        <f t="shared" si="5"/>
        <v>2</v>
      </c>
      <c r="I97" s="2" t="str">
        <f t="shared" si="6"/>
        <v>1</v>
      </c>
      <c r="J97" s="2">
        <f t="shared" si="7"/>
        <v>1</v>
      </c>
      <c r="K97" s="5"/>
      <c r="L97"/>
    </row>
    <row r="98" spans="1:14" hidden="1">
      <c r="A98" s="7">
        <v>43007</v>
      </c>
      <c r="B98" s="8" t="s">
        <v>129</v>
      </c>
      <c r="C98" s="9" t="s">
        <v>130</v>
      </c>
      <c r="D98" s="10">
        <v>1.84</v>
      </c>
      <c r="E98" s="10">
        <v>3.44</v>
      </c>
      <c r="F98" s="10">
        <v>4.3899999999999997</v>
      </c>
      <c r="G98" s="8">
        <v>14</v>
      </c>
      <c r="H98" s="2" t="str">
        <f t="shared" si="5"/>
        <v>3</v>
      </c>
      <c r="I98" s="2" t="str">
        <f t="shared" si="6"/>
        <v>4</v>
      </c>
      <c r="J98" s="3">
        <f t="shared" si="7"/>
        <v>2</v>
      </c>
      <c r="K98" s="5">
        <f t="shared" si="8"/>
        <v>0.94164940627880489</v>
      </c>
      <c r="L98" s="4" t="str">
        <f>IF(MIN(D98:F98)=HLOOKUP(J98,D$1:F98,(ROW(J98)-3),FALSE),"min",IF(MAX(D98:F98)=HLOOKUP(J98,D$1:F98,(ROW(J98)-3),FALSE),"MAX","med"))</f>
        <v>med</v>
      </c>
      <c r="M98">
        <f>HLOOKUP(J98,D$1:F98,(ROW(J98)-3),FALSE)</f>
        <v>4.38</v>
      </c>
      <c r="N98">
        <f t="shared" si="9"/>
        <v>98</v>
      </c>
    </row>
    <row r="99" spans="1:14" hidden="1">
      <c r="A99" s="7">
        <v>43007</v>
      </c>
      <c r="B99" s="8" t="s">
        <v>131</v>
      </c>
      <c r="C99" s="9" t="s">
        <v>21</v>
      </c>
      <c r="D99" s="10">
        <v>2.81</v>
      </c>
      <c r="E99" s="10">
        <v>3.03</v>
      </c>
      <c r="F99" s="10">
        <v>2.72</v>
      </c>
      <c r="G99" s="8">
        <v>14</v>
      </c>
      <c r="H99" s="2" t="str">
        <f t="shared" si="5"/>
        <v>2</v>
      </c>
      <c r="I99" s="2" t="str">
        <f t="shared" si="6"/>
        <v>1</v>
      </c>
      <c r="J99" s="2">
        <f t="shared" si="7"/>
        <v>1</v>
      </c>
      <c r="K99" s="5">
        <f t="shared" si="8"/>
        <v>0.94917009233947158</v>
      </c>
      <c r="L99" t="str">
        <f>IF(MIN(D99:F99)=HLOOKUP(J99,D$1:F99,(ROW(J99)-3),FALSE),"min",IF(MAX(D99:F99)=HLOOKUP(J99,D$1:F99,(ROW(J99)-3),FALSE),"MAX","med"))</f>
        <v>med</v>
      </c>
      <c r="M99">
        <f>HLOOKUP(J99,D$1:F99,(ROW(J99)-3),FALSE)</f>
        <v>1.9</v>
      </c>
      <c r="N99">
        <f t="shared" si="9"/>
        <v>99</v>
      </c>
    </row>
    <row r="100" spans="1:14">
      <c r="A100" s="7">
        <v>43007</v>
      </c>
      <c r="B100" s="8" t="s">
        <v>132</v>
      </c>
      <c r="C100" s="9" t="s">
        <v>35</v>
      </c>
      <c r="D100" s="10">
        <v>3.15</v>
      </c>
      <c r="E100" s="10">
        <v>3.16</v>
      </c>
      <c r="F100" s="10">
        <v>2.39</v>
      </c>
      <c r="G100" s="8">
        <v>14</v>
      </c>
      <c r="H100" s="2" t="str">
        <f t="shared" si="5"/>
        <v>1</v>
      </c>
      <c r="I100" s="2" t="str">
        <f t="shared" si="6"/>
        <v>2</v>
      </c>
      <c r="J100" s="2">
        <f t="shared" si="7"/>
        <v>2</v>
      </c>
      <c r="K100" s="5"/>
      <c r="L100"/>
    </row>
    <row r="101" spans="1:14">
      <c r="A101" s="7">
        <v>43003</v>
      </c>
      <c r="B101" s="8" t="s">
        <v>133</v>
      </c>
      <c r="C101" s="9" t="s">
        <v>32</v>
      </c>
      <c r="D101" s="10">
        <v>2.2799999999999998</v>
      </c>
      <c r="E101" s="10">
        <v>3.25</v>
      </c>
      <c r="F101" s="10">
        <v>3.24</v>
      </c>
      <c r="G101" s="8">
        <v>14</v>
      </c>
      <c r="H101" s="2" t="str">
        <f t="shared" si="5"/>
        <v>1</v>
      </c>
      <c r="I101" s="2" t="str">
        <f t="shared" si="6"/>
        <v>0</v>
      </c>
      <c r="J101" s="2">
        <f t="shared" si="7"/>
        <v>1</v>
      </c>
      <c r="K101" s="5"/>
      <c r="L101"/>
    </row>
    <row r="102" spans="1:14" hidden="1">
      <c r="A102" s="11">
        <v>43001</v>
      </c>
      <c r="B102" s="12" t="s">
        <v>134</v>
      </c>
      <c r="C102" s="13" t="s">
        <v>17</v>
      </c>
      <c r="D102" s="14">
        <v>1.72</v>
      </c>
      <c r="E102" s="14">
        <v>3.55</v>
      </c>
      <c r="F102" s="14">
        <v>5.19</v>
      </c>
      <c r="G102" s="12">
        <v>14</v>
      </c>
      <c r="H102" s="2" t="str">
        <f t="shared" si="5"/>
        <v>0</v>
      </c>
      <c r="I102" s="2" t="str">
        <f t="shared" si="6"/>
        <v>0</v>
      </c>
      <c r="J102" s="2" t="str">
        <f t="shared" si="7"/>
        <v>X</v>
      </c>
      <c r="K102" s="5">
        <f t="shared" si="8"/>
        <v>0.94718163151240542</v>
      </c>
      <c r="L102" t="str">
        <f>IF(MIN(D102:F102)=HLOOKUP(J102,D$1:F102,(ROW(J102)-3),FALSE),"min",IF(MAX(D102:F102)=HLOOKUP(J102,D$1:F102,(ROW(J102)-3),FALSE),"MAX","med"))</f>
        <v>med</v>
      </c>
      <c r="M102">
        <f>HLOOKUP(J102,D$1:F102,(ROW(J102)-3),FALSE)</f>
        <v>3.03</v>
      </c>
      <c r="N102">
        <f t="shared" si="9"/>
        <v>102</v>
      </c>
    </row>
    <row r="103" spans="1:14" hidden="1">
      <c r="A103" s="11">
        <v>43000</v>
      </c>
      <c r="B103" s="12" t="s">
        <v>135</v>
      </c>
      <c r="C103" s="13" t="s">
        <v>21</v>
      </c>
      <c r="D103" s="14">
        <v>3.66</v>
      </c>
      <c r="E103" s="14">
        <v>3.2</v>
      </c>
      <c r="F103" s="14">
        <v>2.14</v>
      </c>
      <c r="G103" s="12">
        <v>14</v>
      </c>
      <c r="H103" s="2" t="str">
        <f t="shared" si="5"/>
        <v>2</v>
      </c>
      <c r="I103" s="2" t="str">
        <f t="shared" si="6"/>
        <v>1</v>
      </c>
      <c r="J103" s="3">
        <f t="shared" si="7"/>
        <v>1</v>
      </c>
      <c r="K103" s="5">
        <f t="shared" si="8"/>
        <v>0.94965520377078261</v>
      </c>
      <c r="L103" s="4" t="str">
        <f>IF(MIN(D103:F103)=HLOOKUP(J103,D$1:F103,(ROW(J103)-3),FALSE),"min",IF(MAX(D103:F103)=HLOOKUP(J103,D$1:F103,(ROW(J103)-3),FALSE),"MAX","med"))</f>
        <v>med</v>
      </c>
      <c r="M103">
        <f>HLOOKUP(J103,D$1:F103,(ROW(J103)-3),FALSE)</f>
        <v>3.15</v>
      </c>
      <c r="N103">
        <f t="shared" si="9"/>
        <v>103</v>
      </c>
    </row>
    <row r="104" spans="1:14" hidden="1">
      <c r="A104" s="11">
        <v>43000</v>
      </c>
      <c r="B104" s="12" t="s">
        <v>136</v>
      </c>
      <c r="C104" s="13" t="s">
        <v>43</v>
      </c>
      <c r="D104" s="14">
        <v>2.0099999999999998</v>
      </c>
      <c r="E104" s="14">
        <v>3.13</v>
      </c>
      <c r="F104" s="14">
        <v>4.26</v>
      </c>
      <c r="G104" s="12">
        <v>14</v>
      </c>
      <c r="H104" s="2" t="str">
        <f t="shared" si="5"/>
        <v>1</v>
      </c>
      <c r="I104" s="2" t="str">
        <f t="shared" si="6"/>
        <v>1</v>
      </c>
      <c r="J104" s="2" t="str">
        <f t="shared" si="7"/>
        <v>X</v>
      </c>
      <c r="K104" s="5">
        <f t="shared" si="8"/>
        <v>0.95080258410583329</v>
      </c>
      <c r="L104" t="str">
        <f>IF(MIN(D104:F104)=HLOOKUP(J104,D$1:F104,(ROW(J104)-3),FALSE),"min",IF(MAX(D104:F104)=HLOOKUP(J104,D$1:F104,(ROW(J104)-3),FALSE),"MAX","med"))</f>
        <v>med</v>
      </c>
      <c r="M104">
        <f>HLOOKUP(J104,D$1:F104,(ROW(J104)-3),FALSE)</f>
        <v>3.25</v>
      </c>
      <c r="N104">
        <f t="shared" si="9"/>
        <v>104</v>
      </c>
    </row>
    <row r="105" spans="1:14">
      <c r="A105" s="11">
        <v>43000</v>
      </c>
      <c r="B105" s="12" t="s">
        <v>137</v>
      </c>
      <c r="C105" s="13" t="s">
        <v>21</v>
      </c>
      <c r="D105" s="14">
        <v>1.91</v>
      </c>
      <c r="E105" s="14">
        <v>3.21</v>
      </c>
      <c r="F105" s="14">
        <v>4.58</v>
      </c>
      <c r="G105" s="12">
        <v>14</v>
      </c>
      <c r="H105" s="2" t="str">
        <f t="shared" si="5"/>
        <v>2</v>
      </c>
      <c r="I105" s="2" t="str">
        <f t="shared" si="6"/>
        <v>1</v>
      </c>
      <c r="J105" s="2">
        <f t="shared" si="7"/>
        <v>1</v>
      </c>
      <c r="K105" s="5"/>
      <c r="L105"/>
    </row>
    <row r="106" spans="1:14" hidden="1">
      <c r="A106" s="11">
        <v>43000</v>
      </c>
      <c r="B106" s="12" t="s">
        <v>138</v>
      </c>
      <c r="C106" s="13" t="s">
        <v>139</v>
      </c>
      <c r="D106" s="14">
        <v>1.52</v>
      </c>
      <c r="E106" s="14">
        <v>4.22</v>
      </c>
      <c r="F106" s="14">
        <v>6.3</v>
      </c>
      <c r="G106" s="12">
        <v>14</v>
      </c>
      <c r="H106" s="2" t="str">
        <f t="shared" si="5"/>
        <v>1</v>
      </c>
      <c r="I106" s="2" t="str">
        <f t="shared" si="6"/>
        <v>5</v>
      </c>
      <c r="J106" s="3">
        <f t="shared" si="7"/>
        <v>2</v>
      </c>
      <c r="K106" s="5">
        <f t="shared" si="8"/>
        <v>0.94913426217341068</v>
      </c>
      <c r="L106" s="4" t="str">
        <f>IF(MIN(D106:F106)=HLOOKUP(J106,D$1:F106,(ROW(J106)-3),FALSE),"min",IF(MAX(D106:F106)=HLOOKUP(J106,D$1:F106,(ROW(J106)-3),FALSE),"MAX","med"))</f>
        <v>med</v>
      </c>
      <c r="M106">
        <f>HLOOKUP(J106,D$1:F106,(ROW(J106)-3),FALSE)</f>
        <v>2.14</v>
      </c>
      <c r="N106">
        <f t="shared" si="9"/>
        <v>106</v>
      </c>
    </row>
    <row r="107" spans="1:14" hidden="1">
      <c r="A107" s="11">
        <v>43000</v>
      </c>
      <c r="B107" s="12" t="s">
        <v>140</v>
      </c>
      <c r="C107" s="13" t="s">
        <v>43</v>
      </c>
      <c r="D107" s="14">
        <v>2.13</v>
      </c>
      <c r="E107" s="14">
        <v>3.17</v>
      </c>
      <c r="F107" s="14">
        <v>3.72</v>
      </c>
      <c r="G107" s="12">
        <v>14</v>
      </c>
      <c r="H107" s="2" t="str">
        <f t="shared" si="5"/>
        <v>1</v>
      </c>
      <c r="I107" s="2" t="str">
        <f t="shared" si="6"/>
        <v>1</v>
      </c>
      <c r="J107" s="2" t="str">
        <f t="shared" si="7"/>
        <v>X</v>
      </c>
      <c r="K107" s="5">
        <f t="shared" si="8"/>
        <v>0.94898432452650561</v>
      </c>
      <c r="L107" t="str">
        <f>IF(MIN(D107:F107)=HLOOKUP(J107,D$1:F107,(ROW(J107)-3),FALSE),"min",IF(MAX(D107:F107)=HLOOKUP(J107,D$1:F107,(ROW(J107)-3),FALSE),"MAX","med"))</f>
        <v>med</v>
      </c>
      <c r="M107">
        <f>HLOOKUP(J107,D$1:F107,(ROW(J107)-3),FALSE)</f>
        <v>3.13</v>
      </c>
      <c r="N107">
        <f t="shared" si="9"/>
        <v>107</v>
      </c>
    </row>
    <row r="108" spans="1:14">
      <c r="A108" s="11">
        <v>43000</v>
      </c>
      <c r="B108" s="12" t="s">
        <v>141</v>
      </c>
      <c r="C108" s="13" t="s">
        <v>35</v>
      </c>
      <c r="D108" s="14">
        <v>5.75</v>
      </c>
      <c r="E108" s="14">
        <v>3.67</v>
      </c>
      <c r="F108" s="14">
        <v>1.64</v>
      </c>
      <c r="G108" s="12">
        <v>14</v>
      </c>
      <c r="H108" s="2" t="str">
        <f t="shared" si="5"/>
        <v>1</v>
      </c>
      <c r="I108" s="2" t="str">
        <f t="shared" si="6"/>
        <v>2</v>
      </c>
      <c r="J108" s="2">
        <f t="shared" si="7"/>
        <v>2</v>
      </c>
      <c r="K108" s="5"/>
      <c r="L108"/>
    </row>
    <row r="109" spans="1:14" hidden="1">
      <c r="A109" s="11">
        <v>43000</v>
      </c>
      <c r="B109" s="12" t="s">
        <v>142</v>
      </c>
      <c r="C109" s="13" t="s">
        <v>143</v>
      </c>
      <c r="D109" s="14">
        <v>2.15</v>
      </c>
      <c r="E109" s="14">
        <v>3.15</v>
      </c>
      <c r="F109" s="14">
        <v>3.69</v>
      </c>
      <c r="G109" s="12">
        <v>14</v>
      </c>
      <c r="H109" s="2" t="str">
        <f t="shared" si="5"/>
        <v>1</v>
      </c>
      <c r="I109" s="2" t="str">
        <f t="shared" si="6"/>
        <v>6</v>
      </c>
      <c r="J109" s="3">
        <f t="shared" si="7"/>
        <v>2</v>
      </c>
      <c r="K109" s="5">
        <f t="shared" si="8"/>
        <v>0.9491454452230389</v>
      </c>
      <c r="L109" s="4" t="str">
        <f>IF(MIN(D109:F109)=HLOOKUP(J109,D$1:F109,(ROW(J109)-3),FALSE),"min",IF(MAX(D109:F109)=HLOOKUP(J109,D$1:F109,(ROW(J109)-3),FALSE),"MAX","med"))</f>
        <v>med</v>
      </c>
      <c r="M109">
        <f>HLOOKUP(J109,D$1:F109,(ROW(J109)-3),FALSE)</f>
        <v>6.3</v>
      </c>
      <c r="N109">
        <f t="shared" si="9"/>
        <v>109</v>
      </c>
    </row>
    <row r="110" spans="1:14">
      <c r="A110" s="11">
        <v>43000</v>
      </c>
      <c r="B110" s="12" t="s">
        <v>144</v>
      </c>
      <c r="C110" s="13" t="s">
        <v>19</v>
      </c>
      <c r="D110" s="14">
        <v>2.89</v>
      </c>
      <c r="E110" s="14">
        <v>3.01</v>
      </c>
      <c r="F110" s="14">
        <v>2.63</v>
      </c>
      <c r="G110" s="12">
        <v>14</v>
      </c>
      <c r="H110" s="2" t="str">
        <f t="shared" si="5"/>
        <v>0</v>
      </c>
      <c r="I110" s="2" t="str">
        <f t="shared" si="6"/>
        <v>2</v>
      </c>
      <c r="J110" s="2">
        <f t="shared" si="7"/>
        <v>2</v>
      </c>
      <c r="K110" s="5"/>
      <c r="L110"/>
    </row>
    <row r="111" spans="1:14">
      <c r="A111" s="11">
        <v>42997</v>
      </c>
      <c r="B111" s="12" t="s">
        <v>145</v>
      </c>
      <c r="C111" s="13" t="s">
        <v>37</v>
      </c>
      <c r="D111" s="14">
        <v>1.93</v>
      </c>
      <c r="E111" s="14">
        <v>3.18</v>
      </c>
      <c r="F111" s="14">
        <v>4.49</v>
      </c>
      <c r="G111" s="12">
        <v>14</v>
      </c>
      <c r="H111" s="2" t="str">
        <f t="shared" si="5"/>
        <v>3</v>
      </c>
      <c r="I111" s="2" t="str">
        <f t="shared" si="6"/>
        <v>0</v>
      </c>
      <c r="J111" s="2">
        <f t="shared" si="7"/>
        <v>1</v>
      </c>
      <c r="K111" s="5"/>
      <c r="L111"/>
    </row>
    <row r="112" spans="1:14" hidden="1">
      <c r="A112" s="11">
        <v>42997</v>
      </c>
      <c r="B112" s="12" t="s">
        <v>146</v>
      </c>
      <c r="C112" s="13" t="s">
        <v>32</v>
      </c>
      <c r="D112" s="14">
        <v>3.23</v>
      </c>
      <c r="E112" s="14">
        <v>3.13</v>
      </c>
      <c r="F112" s="14">
        <v>2.34</v>
      </c>
      <c r="G112" s="12">
        <v>14</v>
      </c>
      <c r="H112" s="2" t="str">
        <f t="shared" si="5"/>
        <v>1</v>
      </c>
      <c r="I112" s="2" t="str">
        <f t="shared" si="6"/>
        <v>0</v>
      </c>
      <c r="J112" s="3">
        <f t="shared" si="7"/>
        <v>1</v>
      </c>
      <c r="K112" s="5">
        <f t="shared" si="8"/>
        <v>0.94657818608131306</v>
      </c>
      <c r="L112" s="4" t="str">
        <f>IF(MIN(D112:F112)=HLOOKUP(J112,D$1:F112,(ROW(J112)-3),FALSE),"min",IF(MAX(D112:F112)=HLOOKUP(J112,D$1:F112,(ROW(J112)-3),FALSE),"MAX","med"))</f>
        <v>med</v>
      </c>
      <c r="M112">
        <f>HLOOKUP(J112,D$1:F112,(ROW(J112)-3),FALSE)</f>
        <v>2.15</v>
      </c>
      <c r="N112">
        <f t="shared" si="9"/>
        <v>112</v>
      </c>
    </row>
    <row r="113" spans="1:14" hidden="1">
      <c r="A113" s="11">
        <v>42997</v>
      </c>
      <c r="B113" s="12" t="s">
        <v>147</v>
      </c>
      <c r="C113" s="13" t="s">
        <v>19</v>
      </c>
      <c r="D113" s="14">
        <v>2.64</v>
      </c>
      <c r="E113" s="14">
        <v>3.13</v>
      </c>
      <c r="F113" s="14">
        <v>2.81</v>
      </c>
      <c r="G113" s="12">
        <v>14</v>
      </c>
      <c r="H113" s="2" t="str">
        <f t="shared" si="5"/>
        <v>0</v>
      </c>
      <c r="I113" s="2" t="str">
        <f t="shared" si="6"/>
        <v>2</v>
      </c>
      <c r="J113" s="2">
        <f t="shared" si="7"/>
        <v>2</v>
      </c>
      <c r="K113" s="5">
        <f t="shared" si="8"/>
        <v>0.94863287426103793</v>
      </c>
      <c r="L113" t="str">
        <f>IF(MIN(D113:F113)=HLOOKUP(J113,D$1:F113,(ROW(J113)-3),FALSE),"min",IF(MAX(D113:F113)=HLOOKUP(J113,D$1:F113,(ROW(J113)-3),FALSE),"MAX","med"))</f>
        <v>med</v>
      </c>
      <c r="M113">
        <f>HLOOKUP(J113,D$1:F113,(ROW(J113)-3),FALSE)</f>
        <v>2.63</v>
      </c>
      <c r="N113">
        <f t="shared" si="9"/>
        <v>113</v>
      </c>
    </row>
    <row r="114" spans="1:14">
      <c r="A114" s="11">
        <v>42997</v>
      </c>
      <c r="B114" s="12" t="s">
        <v>148</v>
      </c>
      <c r="C114" s="13" t="s">
        <v>32</v>
      </c>
      <c r="D114" s="14">
        <v>1.65</v>
      </c>
      <c r="E114" s="14">
        <v>3.63</v>
      </c>
      <c r="F114" s="14">
        <v>5.74</v>
      </c>
      <c r="G114" s="12">
        <v>14</v>
      </c>
      <c r="H114" s="2" t="str">
        <f t="shared" si="5"/>
        <v>1</v>
      </c>
      <c r="I114" s="2" t="str">
        <f t="shared" si="6"/>
        <v>0</v>
      </c>
      <c r="J114" s="2">
        <f t="shared" si="7"/>
        <v>1</v>
      </c>
      <c r="K114" s="5"/>
      <c r="L114"/>
    </row>
    <row r="115" spans="1:14">
      <c r="A115" s="11">
        <v>42997</v>
      </c>
      <c r="B115" s="12" t="s">
        <v>149</v>
      </c>
      <c r="C115" s="13" t="s">
        <v>21</v>
      </c>
      <c r="D115" s="14">
        <v>1.8</v>
      </c>
      <c r="E115" s="14">
        <v>3.39</v>
      </c>
      <c r="F115" s="14">
        <v>4.91</v>
      </c>
      <c r="G115" s="12">
        <v>14</v>
      </c>
      <c r="H115" s="2" t="str">
        <f t="shared" si="5"/>
        <v>2</v>
      </c>
      <c r="I115" s="2" t="str">
        <f t="shared" si="6"/>
        <v>1</v>
      </c>
      <c r="J115" s="2">
        <f t="shared" si="7"/>
        <v>1</v>
      </c>
      <c r="K115" s="5"/>
      <c r="L115"/>
    </row>
    <row r="116" spans="1:14">
      <c r="A116" s="11">
        <v>42997</v>
      </c>
      <c r="B116" s="12" t="s">
        <v>150</v>
      </c>
      <c r="C116" s="13" t="s">
        <v>19</v>
      </c>
      <c r="D116" s="14">
        <v>2.86</v>
      </c>
      <c r="E116" s="14">
        <v>3.1</v>
      </c>
      <c r="F116" s="14">
        <v>2.6</v>
      </c>
      <c r="G116" s="12">
        <v>14</v>
      </c>
      <c r="H116" s="2" t="str">
        <f t="shared" si="5"/>
        <v>0</v>
      </c>
      <c r="I116" s="2" t="str">
        <f t="shared" si="6"/>
        <v>2</v>
      </c>
      <c r="J116" s="2">
        <f t="shared" si="7"/>
        <v>2</v>
      </c>
      <c r="K116" s="5"/>
      <c r="L116"/>
    </row>
    <row r="117" spans="1:14">
      <c r="A117" s="11">
        <v>42997</v>
      </c>
      <c r="B117" s="12" t="s">
        <v>151</v>
      </c>
      <c r="C117" s="13" t="s">
        <v>32</v>
      </c>
      <c r="D117" s="14">
        <v>2.23</v>
      </c>
      <c r="E117" s="14">
        <v>2.99</v>
      </c>
      <c r="F117" s="14">
        <v>3.66</v>
      </c>
      <c r="G117" s="12">
        <v>14</v>
      </c>
      <c r="H117" s="2" t="str">
        <f t="shared" si="5"/>
        <v>1</v>
      </c>
      <c r="I117" s="2" t="str">
        <f t="shared" si="6"/>
        <v>0</v>
      </c>
      <c r="J117" s="2">
        <f t="shared" si="7"/>
        <v>1</v>
      </c>
      <c r="K117" s="5"/>
      <c r="L117"/>
    </row>
    <row r="118" spans="1:14">
      <c r="A118" s="11">
        <v>42997</v>
      </c>
      <c r="B118" s="12" t="s">
        <v>152</v>
      </c>
      <c r="C118" s="13" t="s">
        <v>153</v>
      </c>
      <c r="D118" s="14">
        <v>1.61</v>
      </c>
      <c r="E118" s="14">
        <v>3.69</v>
      </c>
      <c r="F118" s="14">
        <v>6.2</v>
      </c>
      <c r="G118" s="12">
        <v>14</v>
      </c>
      <c r="H118" s="2" t="str">
        <f t="shared" si="5"/>
        <v>5</v>
      </c>
      <c r="I118" s="2" t="str">
        <f t="shared" si="6"/>
        <v>0</v>
      </c>
      <c r="J118" s="2">
        <f t="shared" si="7"/>
        <v>1</v>
      </c>
      <c r="K118" s="5"/>
      <c r="L118"/>
    </row>
    <row r="119" spans="1:14">
      <c r="A119" s="11">
        <v>42997</v>
      </c>
      <c r="B119" s="12" t="s">
        <v>154</v>
      </c>
      <c r="C119" s="13" t="s">
        <v>155</v>
      </c>
      <c r="D119" s="14">
        <v>3.03</v>
      </c>
      <c r="E119" s="14">
        <v>3.27</v>
      </c>
      <c r="F119" s="14">
        <v>2.39</v>
      </c>
      <c r="G119" s="12">
        <v>14</v>
      </c>
      <c r="H119" s="2" t="str">
        <f t="shared" si="5"/>
        <v>0</v>
      </c>
      <c r="I119" s="2" t="str">
        <f t="shared" si="6"/>
        <v>4</v>
      </c>
      <c r="J119" s="2">
        <f t="shared" si="7"/>
        <v>2</v>
      </c>
      <c r="K119" s="5"/>
      <c r="L119"/>
    </row>
    <row r="120" spans="1:14">
      <c r="A120" s="11">
        <v>42996</v>
      </c>
      <c r="B120" s="12" t="s">
        <v>156</v>
      </c>
      <c r="C120" s="13" t="s">
        <v>7</v>
      </c>
      <c r="D120" s="14">
        <v>1.6</v>
      </c>
      <c r="E120" s="14">
        <v>3.85</v>
      </c>
      <c r="F120" s="14">
        <v>5.81</v>
      </c>
      <c r="G120" s="12">
        <v>14</v>
      </c>
      <c r="H120" s="2" t="str">
        <f t="shared" si="5"/>
        <v>2</v>
      </c>
      <c r="I120" s="2" t="str">
        <f t="shared" si="6"/>
        <v>0</v>
      </c>
      <c r="J120" s="2">
        <f t="shared" si="7"/>
        <v>1</v>
      </c>
      <c r="K120" s="5"/>
      <c r="L120"/>
    </row>
    <row r="121" spans="1:14">
      <c r="A121" s="11">
        <v>42994</v>
      </c>
      <c r="B121" s="12" t="s">
        <v>157</v>
      </c>
      <c r="C121" s="13" t="s">
        <v>158</v>
      </c>
      <c r="D121" s="14">
        <v>2.86</v>
      </c>
      <c r="E121" s="14">
        <v>3.02</v>
      </c>
      <c r="F121" s="14">
        <v>2.67</v>
      </c>
      <c r="G121" s="12">
        <v>14</v>
      </c>
      <c r="H121" s="2" t="str">
        <f t="shared" si="5"/>
        <v>2</v>
      </c>
      <c r="I121" s="2" t="str">
        <f t="shared" si="6"/>
        <v>4</v>
      </c>
      <c r="J121" s="2">
        <f t="shared" si="7"/>
        <v>2</v>
      </c>
      <c r="K121" s="5"/>
      <c r="L121"/>
    </row>
    <row r="122" spans="1:14" hidden="1">
      <c r="A122" s="11">
        <v>42993</v>
      </c>
      <c r="B122" s="12" t="s">
        <v>159</v>
      </c>
      <c r="C122" s="13" t="s">
        <v>37</v>
      </c>
      <c r="D122" s="14">
        <v>2.81</v>
      </c>
      <c r="E122" s="14">
        <v>3.13</v>
      </c>
      <c r="F122" s="14">
        <v>2.63</v>
      </c>
      <c r="G122" s="12">
        <v>14</v>
      </c>
      <c r="H122" s="2" t="str">
        <f t="shared" si="5"/>
        <v>3</v>
      </c>
      <c r="I122" s="2" t="str">
        <f t="shared" si="6"/>
        <v>0</v>
      </c>
      <c r="J122" s="2">
        <f t="shared" si="7"/>
        <v>1</v>
      </c>
      <c r="K122" s="5">
        <f t="shared" si="8"/>
        <v>0.94733854817241725</v>
      </c>
      <c r="L122" t="str">
        <f>IF(MIN(D122:F122)=HLOOKUP(J122,D$1:F122,(ROW(J122)-3),FALSE),"min",IF(MAX(D122:F122)=HLOOKUP(J122,D$1:F122,(ROW(J122)-3),FALSE),"MAX","med"))</f>
        <v>med</v>
      </c>
      <c r="M122">
        <f>HLOOKUP(J122,D$1:F122,(ROW(J122)-3),FALSE)</f>
        <v>3.03</v>
      </c>
      <c r="N122">
        <f t="shared" si="9"/>
        <v>122</v>
      </c>
    </row>
    <row r="123" spans="1:14">
      <c r="A123" s="11">
        <v>42993</v>
      </c>
      <c r="B123" s="12" t="s">
        <v>160</v>
      </c>
      <c r="C123" s="13" t="s">
        <v>32</v>
      </c>
      <c r="D123" s="14">
        <v>2.59</v>
      </c>
      <c r="E123" s="14">
        <v>3.07</v>
      </c>
      <c r="F123" s="14">
        <v>2.89</v>
      </c>
      <c r="G123" s="12">
        <v>14</v>
      </c>
      <c r="H123" s="2" t="str">
        <f t="shared" si="5"/>
        <v>1</v>
      </c>
      <c r="I123" s="2" t="str">
        <f t="shared" si="6"/>
        <v>0</v>
      </c>
      <c r="J123" s="2">
        <f t="shared" si="7"/>
        <v>1</v>
      </c>
      <c r="K123" s="5"/>
      <c r="L123"/>
    </row>
    <row r="124" spans="1:14">
      <c r="A124" s="11">
        <v>42993</v>
      </c>
      <c r="B124" s="12" t="s">
        <v>161</v>
      </c>
      <c r="C124" s="13" t="s">
        <v>21</v>
      </c>
      <c r="D124" s="14">
        <v>2.4300000000000002</v>
      </c>
      <c r="E124" s="14">
        <v>3</v>
      </c>
      <c r="F124" s="14">
        <v>3.21</v>
      </c>
      <c r="G124" s="12">
        <v>14</v>
      </c>
      <c r="H124" s="2" t="str">
        <f t="shared" si="5"/>
        <v>2</v>
      </c>
      <c r="I124" s="2" t="str">
        <f t="shared" si="6"/>
        <v>1</v>
      </c>
      <c r="J124" s="2">
        <f t="shared" si="7"/>
        <v>1</v>
      </c>
      <c r="K124" s="5"/>
      <c r="L124"/>
    </row>
    <row r="125" spans="1:14">
      <c r="A125" s="11">
        <v>42993</v>
      </c>
      <c r="B125" s="12" t="s">
        <v>162</v>
      </c>
      <c r="C125" s="13" t="s">
        <v>7</v>
      </c>
      <c r="D125" s="14">
        <v>1.54</v>
      </c>
      <c r="E125" s="14">
        <v>3.99</v>
      </c>
      <c r="F125" s="14">
        <v>6.37</v>
      </c>
      <c r="G125" s="12">
        <v>14</v>
      </c>
      <c r="H125" s="2" t="str">
        <f t="shared" si="5"/>
        <v>2</v>
      </c>
      <c r="I125" s="2" t="str">
        <f t="shared" si="6"/>
        <v>0</v>
      </c>
      <c r="J125" s="2">
        <f t="shared" si="7"/>
        <v>1</v>
      </c>
      <c r="K125" s="5"/>
      <c r="L125"/>
    </row>
    <row r="126" spans="1:14">
      <c r="A126" s="11">
        <v>42993</v>
      </c>
      <c r="B126" s="12" t="s">
        <v>163</v>
      </c>
      <c r="C126" s="13" t="s">
        <v>37</v>
      </c>
      <c r="D126" s="14">
        <v>1.93</v>
      </c>
      <c r="E126" s="14">
        <v>3.18</v>
      </c>
      <c r="F126" s="14">
        <v>4.46</v>
      </c>
      <c r="G126" s="12">
        <v>14</v>
      </c>
      <c r="H126" s="2" t="str">
        <f t="shared" si="5"/>
        <v>3</v>
      </c>
      <c r="I126" s="2" t="str">
        <f t="shared" si="6"/>
        <v>0</v>
      </c>
      <c r="J126" s="2">
        <f t="shared" si="7"/>
        <v>1</v>
      </c>
      <c r="K126" s="5"/>
      <c r="L126"/>
    </row>
    <row r="127" spans="1:14">
      <c r="A127" s="11">
        <v>42993</v>
      </c>
      <c r="B127" s="12" t="s">
        <v>164</v>
      </c>
      <c r="C127" s="13" t="s">
        <v>13</v>
      </c>
      <c r="D127" s="14">
        <v>1.99</v>
      </c>
      <c r="E127" s="14">
        <v>3.14</v>
      </c>
      <c r="F127" s="14">
        <v>4.2699999999999996</v>
      </c>
      <c r="G127" s="12">
        <v>14</v>
      </c>
      <c r="H127" s="2" t="str">
        <f t="shared" si="5"/>
        <v>3</v>
      </c>
      <c r="I127" s="2" t="str">
        <f t="shared" si="6"/>
        <v>1</v>
      </c>
      <c r="J127" s="2">
        <f t="shared" si="7"/>
        <v>1</v>
      </c>
      <c r="K127" s="5"/>
      <c r="L127"/>
    </row>
    <row r="128" spans="1:14">
      <c r="A128" s="11">
        <v>42993</v>
      </c>
      <c r="B128" s="12" t="s">
        <v>165</v>
      </c>
      <c r="C128" s="13" t="s">
        <v>7</v>
      </c>
      <c r="D128" s="14">
        <v>2.25</v>
      </c>
      <c r="E128" s="14">
        <v>2.99</v>
      </c>
      <c r="F128" s="14">
        <v>3.63</v>
      </c>
      <c r="G128" s="12">
        <v>14</v>
      </c>
      <c r="H128" s="2" t="str">
        <f t="shared" si="5"/>
        <v>2</v>
      </c>
      <c r="I128" s="2" t="str">
        <f t="shared" si="6"/>
        <v>0</v>
      </c>
      <c r="J128" s="2">
        <f t="shared" si="7"/>
        <v>1</v>
      </c>
      <c r="K128" s="5"/>
      <c r="L128"/>
    </row>
    <row r="129" spans="1:14" hidden="1">
      <c r="A129" s="11">
        <v>42993</v>
      </c>
      <c r="B129" s="12" t="s">
        <v>166</v>
      </c>
      <c r="C129" s="13" t="s">
        <v>7</v>
      </c>
      <c r="D129" s="14">
        <v>3.59</v>
      </c>
      <c r="E129" s="14">
        <v>3.15</v>
      </c>
      <c r="F129" s="14">
        <v>2.16</v>
      </c>
      <c r="G129" s="12">
        <v>14</v>
      </c>
      <c r="H129" s="2" t="str">
        <f t="shared" si="5"/>
        <v>2</v>
      </c>
      <c r="I129" s="2" t="str">
        <f t="shared" si="6"/>
        <v>0</v>
      </c>
      <c r="J129" s="3">
        <f t="shared" si="7"/>
        <v>1</v>
      </c>
      <c r="K129" s="5">
        <f t="shared" si="8"/>
        <v>0.94430952298110726</v>
      </c>
      <c r="L129" s="4" t="str">
        <f>IF(MIN(D129:F129)=HLOOKUP(J129,D$1:F129,(ROW(J129)-3),FALSE),"min",IF(MAX(D129:F129)=HLOOKUP(J129,D$1:F129,(ROW(J129)-3),FALSE),"MAX","med"))</f>
        <v>med</v>
      </c>
      <c r="M129">
        <f>HLOOKUP(J129,D$1:F129,(ROW(J129)-3),FALSE)</f>
        <v>1.93</v>
      </c>
      <c r="N129">
        <f t="shared" si="9"/>
        <v>129</v>
      </c>
    </row>
    <row r="130" spans="1:14" hidden="1">
      <c r="A130" s="11">
        <v>42993</v>
      </c>
      <c r="B130" s="12" t="s">
        <v>167</v>
      </c>
      <c r="C130" s="13" t="s">
        <v>32</v>
      </c>
      <c r="D130" s="14">
        <v>3.05</v>
      </c>
      <c r="E130" s="14">
        <v>3.18</v>
      </c>
      <c r="F130" s="14">
        <v>2.42</v>
      </c>
      <c r="G130" s="12">
        <v>14</v>
      </c>
      <c r="H130" s="2" t="str">
        <f t="shared" si="5"/>
        <v>1</v>
      </c>
      <c r="I130" s="2" t="str">
        <f t="shared" si="6"/>
        <v>0</v>
      </c>
      <c r="J130" s="2">
        <f t="shared" si="7"/>
        <v>1</v>
      </c>
      <c r="K130" s="5">
        <f t="shared" si="8"/>
        <v>0.94736676407433118</v>
      </c>
      <c r="L130" t="str">
        <f>IF(MIN(D130:F130)=HLOOKUP(J130,D$1:F130,(ROW(J130)-3),FALSE),"min",IF(MAX(D130:F130)=HLOOKUP(J130,D$1:F130,(ROW(J130)-3),FALSE),"MAX","med"))</f>
        <v>med</v>
      </c>
      <c r="M130">
        <f>HLOOKUP(J130,D$1:F130,(ROW(J130)-3),FALSE)</f>
        <v>1.99</v>
      </c>
      <c r="N130">
        <f t="shared" si="9"/>
        <v>130</v>
      </c>
    </row>
    <row r="131" spans="1:14" hidden="1">
      <c r="A131" s="11">
        <v>42989</v>
      </c>
      <c r="B131" s="12" t="s">
        <v>168</v>
      </c>
      <c r="C131" s="13" t="s">
        <v>23</v>
      </c>
      <c r="D131" s="14">
        <v>1.83</v>
      </c>
      <c r="E131" s="14">
        <v>3.42</v>
      </c>
      <c r="F131" s="14">
        <v>4.6399999999999997</v>
      </c>
      <c r="G131" s="12">
        <v>14</v>
      </c>
      <c r="H131" s="2" t="str">
        <f t="shared" ref="H131:H190" si="10">LEFT(C131,1)</f>
        <v>0</v>
      </c>
      <c r="I131" s="2" t="str">
        <f t="shared" ref="I131:I190" si="11">RIGHT(C131)</f>
        <v>1</v>
      </c>
      <c r="J131" s="3">
        <f t="shared" ref="J131:J190" si="12">IF(H131-I131&gt;0,1,IF(H131-I131=0,"X",2))</f>
        <v>2</v>
      </c>
      <c r="K131" s="5">
        <f t="shared" ref="K131:K190" si="13">1/((1/D131)+(1/E131)+(1/F131))</f>
        <v>0.94843996786267171</v>
      </c>
      <c r="L131" s="4" t="str">
        <f>IF(MIN(D131:F131)=HLOOKUP(J131,D$1:F131,(ROW(J131)-3),FALSE),"min",IF(MAX(D131:F131)=HLOOKUP(J131,D$1:F131,(ROW(J131)-3),FALSE),"MAX","med"))</f>
        <v>med</v>
      </c>
      <c r="M131">
        <f>HLOOKUP(J131,D$1:F131,(ROW(J131)-3),FALSE)</f>
        <v>3.63</v>
      </c>
      <c r="N131">
        <f t="shared" ref="N131:N190" si="14">ROW(J131)</f>
        <v>131</v>
      </c>
    </row>
    <row r="132" spans="1:14">
      <c r="A132" s="11">
        <v>42987</v>
      </c>
      <c r="B132" s="12" t="s">
        <v>169</v>
      </c>
      <c r="C132" s="13" t="s">
        <v>170</v>
      </c>
      <c r="D132" s="14">
        <v>2.85</v>
      </c>
      <c r="E132" s="14">
        <v>3.11</v>
      </c>
      <c r="F132" s="14">
        <v>2.6</v>
      </c>
      <c r="G132" s="12">
        <v>14</v>
      </c>
      <c r="H132" s="2" t="str">
        <f t="shared" si="10"/>
        <v>2</v>
      </c>
      <c r="I132" s="2" t="str">
        <f t="shared" si="11"/>
        <v>3</v>
      </c>
      <c r="J132" s="2">
        <f t="shared" si="12"/>
        <v>2</v>
      </c>
      <c r="K132" s="5"/>
      <c r="L132"/>
    </row>
    <row r="133" spans="1:14" hidden="1">
      <c r="A133" s="11">
        <v>42986</v>
      </c>
      <c r="B133" s="12" t="s">
        <v>171</v>
      </c>
      <c r="C133" s="13" t="s">
        <v>25</v>
      </c>
      <c r="D133" s="14">
        <v>2.68</v>
      </c>
      <c r="E133" s="14">
        <v>3</v>
      </c>
      <c r="F133" s="14">
        <v>2.84</v>
      </c>
      <c r="G133" s="12">
        <v>14</v>
      </c>
      <c r="H133" s="2" t="str">
        <f t="shared" si="10"/>
        <v>1</v>
      </c>
      <c r="I133" s="2" t="str">
        <f t="shared" si="11"/>
        <v>4</v>
      </c>
      <c r="J133" s="2">
        <f t="shared" si="12"/>
        <v>2</v>
      </c>
      <c r="K133" s="5">
        <f t="shared" si="13"/>
        <v>0.94466141523796932</v>
      </c>
      <c r="L133" t="str">
        <f>IF(MIN(D133:F133)=HLOOKUP(J133,D$1:F133,(ROW(J133)-3),FALSE),"min",IF(MAX(D133:F133)=HLOOKUP(J133,D$1:F133,(ROW(J133)-3),FALSE),"MAX","med"))</f>
        <v>med</v>
      </c>
      <c r="M133">
        <f>HLOOKUP(J133,D$1:F133,(ROW(J133)-3),FALSE)</f>
        <v>2.42</v>
      </c>
      <c r="N133">
        <f t="shared" si="14"/>
        <v>133</v>
      </c>
    </row>
    <row r="134" spans="1:14" hidden="1">
      <c r="A134" s="11">
        <v>42986</v>
      </c>
      <c r="B134" s="12" t="s">
        <v>172</v>
      </c>
      <c r="C134" s="13" t="s">
        <v>43</v>
      </c>
      <c r="D134" s="14">
        <v>1.95</v>
      </c>
      <c r="E134" s="14">
        <v>3.13</v>
      </c>
      <c r="F134" s="14">
        <v>4.49</v>
      </c>
      <c r="G134" s="12">
        <v>14</v>
      </c>
      <c r="H134" s="2" t="str">
        <f t="shared" si="10"/>
        <v>1</v>
      </c>
      <c r="I134" s="2" t="str">
        <f t="shared" si="11"/>
        <v>1</v>
      </c>
      <c r="J134" s="2" t="str">
        <f t="shared" si="12"/>
        <v>X</v>
      </c>
      <c r="K134" s="5">
        <f t="shared" si="13"/>
        <v>0.94784350821611252</v>
      </c>
      <c r="L134" t="str">
        <f>IF(MIN(D134:F134)=HLOOKUP(J134,D$1:F134,(ROW(J134)-3),FALSE),"min",IF(MAX(D134:F134)=HLOOKUP(J134,D$1:F134,(ROW(J134)-3),FALSE),"MAX","med"))</f>
        <v>med</v>
      </c>
      <c r="M134">
        <f>HLOOKUP(J134,D$1:F134,(ROW(J134)-3),FALSE)</f>
        <v>3.42</v>
      </c>
      <c r="N134">
        <f t="shared" si="14"/>
        <v>134</v>
      </c>
    </row>
    <row r="135" spans="1:14">
      <c r="A135" s="11">
        <v>42986</v>
      </c>
      <c r="B135" s="12" t="s">
        <v>173</v>
      </c>
      <c r="C135" s="13" t="s">
        <v>89</v>
      </c>
      <c r="D135" s="14">
        <v>2</v>
      </c>
      <c r="E135" s="14">
        <v>3.21</v>
      </c>
      <c r="F135" s="14">
        <v>4.13</v>
      </c>
      <c r="G135" s="12">
        <v>14</v>
      </c>
      <c r="H135" s="2" t="str">
        <f t="shared" si="10"/>
        <v>3</v>
      </c>
      <c r="I135" s="2" t="str">
        <f t="shared" si="11"/>
        <v>2</v>
      </c>
      <c r="J135" s="2">
        <f t="shared" si="12"/>
        <v>1</v>
      </c>
      <c r="K135" s="5"/>
      <c r="L135"/>
    </row>
    <row r="136" spans="1:14">
      <c r="A136" s="11">
        <v>42986</v>
      </c>
      <c r="B136" s="12" t="s">
        <v>174</v>
      </c>
      <c r="C136" s="13" t="s">
        <v>83</v>
      </c>
      <c r="D136" s="14">
        <v>1.77</v>
      </c>
      <c r="E136" s="14">
        <v>3.6</v>
      </c>
      <c r="F136" s="14">
        <v>4.67</v>
      </c>
      <c r="G136" s="12">
        <v>14</v>
      </c>
      <c r="H136" s="2" t="str">
        <f t="shared" si="10"/>
        <v>4</v>
      </c>
      <c r="I136" s="2" t="str">
        <f t="shared" si="11"/>
        <v>1</v>
      </c>
      <c r="J136" s="2">
        <f t="shared" si="12"/>
        <v>1</v>
      </c>
      <c r="K136" s="5"/>
      <c r="L136"/>
    </row>
    <row r="137" spans="1:14" hidden="1">
      <c r="A137" s="11">
        <v>42986</v>
      </c>
      <c r="B137" s="12" t="s">
        <v>175</v>
      </c>
      <c r="C137" s="13" t="s">
        <v>23</v>
      </c>
      <c r="D137" s="14">
        <v>2.31</v>
      </c>
      <c r="E137" s="14">
        <v>2.91</v>
      </c>
      <c r="F137" s="14">
        <v>3.55</v>
      </c>
      <c r="G137" s="12">
        <v>14</v>
      </c>
      <c r="H137" s="2" t="str">
        <f t="shared" si="10"/>
        <v>0</v>
      </c>
      <c r="I137" s="2" t="str">
        <f t="shared" si="11"/>
        <v>1</v>
      </c>
      <c r="J137" s="3">
        <f t="shared" si="12"/>
        <v>2</v>
      </c>
      <c r="K137" s="5">
        <f t="shared" si="13"/>
        <v>0.94497131045297411</v>
      </c>
      <c r="L137" s="4" t="str">
        <f>IF(MIN(D137:F137)=HLOOKUP(J137,D$1:F137,(ROW(J137)-3),FALSE),"min",IF(MAX(D137:F137)=HLOOKUP(J137,D$1:F137,(ROW(J137)-3),FALSE),"MAX","med"))</f>
        <v>med</v>
      </c>
      <c r="M137">
        <f>HLOOKUP(J137,D$1:F137,(ROW(J137)-3),FALSE)</f>
        <v>4.49</v>
      </c>
      <c r="N137">
        <f t="shared" si="14"/>
        <v>137</v>
      </c>
    </row>
    <row r="138" spans="1:14" hidden="1">
      <c r="A138" s="11">
        <v>42986</v>
      </c>
      <c r="B138" s="12" t="s">
        <v>176</v>
      </c>
      <c r="C138" s="13" t="s">
        <v>43</v>
      </c>
      <c r="D138" s="14">
        <v>1.74</v>
      </c>
      <c r="E138" s="14">
        <v>3.48</v>
      </c>
      <c r="F138" s="14">
        <v>5.09</v>
      </c>
      <c r="G138" s="12">
        <v>14</v>
      </c>
      <c r="H138" s="2" t="str">
        <f t="shared" si="10"/>
        <v>1</v>
      </c>
      <c r="I138" s="2" t="str">
        <f t="shared" si="11"/>
        <v>1</v>
      </c>
      <c r="J138" s="2" t="str">
        <f t="shared" si="12"/>
        <v>X</v>
      </c>
      <c r="K138" s="5">
        <f t="shared" si="13"/>
        <v>0.94470399999999999</v>
      </c>
      <c r="L138" t="str">
        <f>IF(MIN(D138:F138)=HLOOKUP(J138,D$1:F138,(ROW(J138)-3),FALSE),"min",IF(MAX(D138:F138)=HLOOKUP(J138,D$1:F138,(ROW(J138)-3),FALSE),"MAX","med"))</f>
        <v>med</v>
      </c>
      <c r="M138">
        <f>HLOOKUP(J138,D$1:F138,(ROW(J138)-3),FALSE)</f>
        <v>3.21</v>
      </c>
      <c r="N138">
        <f t="shared" si="14"/>
        <v>138</v>
      </c>
    </row>
    <row r="139" spans="1:14">
      <c r="A139" s="11">
        <v>42986</v>
      </c>
      <c r="B139" s="12" t="s">
        <v>177</v>
      </c>
      <c r="C139" s="13" t="s">
        <v>37</v>
      </c>
      <c r="D139" s="14">
        <v>1.69</v>
      </c>
      <c r="E139" s="14">
        <v>3.45</v>
      </c>
      <c r="F139" s="14">
        <v>5.65</v>
      </c>
      <c r="G139" s="12">
        <v>14</v>
      </c>
      <c r="H139" s="2" t="str">
        <f t="shared" si="10"/>
        <v>3</v>
      </c>
      <c r="I139" s="2" t="str">
        <f t="shared" si="11"/>
        <v>0</v>
      </c>
      <c r="J139" s="2">
        <f t="shared" si="12"/>
        <v>1</v>
      </c>
      <c r="K139" s="5"/>
      <c r="L139"/>
    </row>
    <row r="140" spans="1:14" hidden="1">
      <c r="A140" s="11">
        <v>42986</v>
      </c>
      <c r="B140" s="12" t="s">
        <v>178</v>
      </c>
      <c r="C140" s="13" t="s">
        <v>19</v>
      </c>
      <c r="D140" s="14">
        <v>2.5099999999999998</v>
      </c>
      <c r="E140" s="14">
        <v>2.9</v>
      </c>
      <c r="F140" s="14">
        <v>3.21</v>
      </c>
      <c r="G140" s="12">
        <v>14</v>
      </c>
      <c r="H140" s="2" t="str">
        <f t="shared" si="10"/>
        <v>0</v>
      </c>
      <c r="I140" s="2" t="str">
        <f t="shared" si="11"/>
        <v>2</v>
      </c>
      <c r="J140" s="3">
        <f t="shared" si="12"/>
        <v>2</v>
      </c>
      <c r="K140" s="5">
        <f t="shared" si="13"/>
        <v>0.94808258031008175</v>
      </c>
      <c r="L140" s="4" t="str">
        <f>IF(MIN(D140:F140)=HLOOKUP(J140,D$1:F140,(ROW(J140)-3),FALSE),"min",IF(MAX(D140:F140)=HLOOKUP(J140,D$1:F140,(ROW(J140)-3),FALSE),"MAX","med"))</f>
        <v>med</v>
      </c>
      <c r="M140">
        <f>HLOOKUP(J140,D$1:F140,(ROW(J140)-3),FALSE)</f>
        <v>3.55</v>
      </c>
      <c r="N140">
        <f t="shared" si="14"/>
        <v>140</v>
      </c>
    </row>
    <row r="141" spans="1:14">
      <c r="A141" s="12" t="s">
        <v>179</v>
      </c>
      <c r="B141" s="12" t="s">
        <v>180</v>
      </c>
      <c r="C141" s="13" t="s">
        <v>7</v>
      </c>
      <c r="D141" s="14">
        <v>2.65</v>
      </c>
      <c r="E141" s="14">
        <v>3.09</v>
      </c>
      <c r="F141" s="14">
        <v>2.84</v>
      </c>
      <c r="G141" s="12">
        <v>14</v>
      </c>
      <c r="H141" s="2" t="str">
        <f t="shared" si="10"/>
        <v>2</v>
      </c>
      <c r="I141" s="2" t="str">
        <f t="shared" si="11"/>
        <v>0</v>
      </c>
      <c r="J141" s="2">
        <f t="shared" si="12"/>
        <v>1</v>
      </c>
      <c r="K141" s="5"/>
      <c r="L141"/>
    </row>
    <row r="142" spans="1:14">
      <c r="A142" s="12" t="s">
        <v>181</v>
      </c>
      <c r="B142" s="12" t="s">
        <v>182</v>
      </c>
      <c r="C142" s="13" t="s">
        <v>21</v>
      </c>
      <c r="D142" s="14">
        <v>2.13</v>
      </c>
      <c r="E142" s="14">
        <v>3.21</v>
      </c>
      <c r="F142" s="14">
        <v>3.67</v>
      </c>
      <c r="G142" s="12">
        <v>14</v>
      </c>
      <c r="H142" s="2" t="str">
        <f t="shared" si="10"/>
        <v>2</v>
      </c>
      <c r="I142" s="2" t="str">
        <f t="shared" si="11"/>
        <v>1</v>
      </c>
      <c r="J142" s="2">
        <f t="shared" si="12"/>
        <v>1</v>
      </c>
      <c r="K142" s="5"/>
      <c r="L142"/>
    </row>
    <row r="143" spans="1:14" hidden="1">
      <c r="A143" s="12" t="s">
        <v>183</v>
      </c>
      <c r="B143" s="12" t="s">
        <v>184</v>
      </c>
      <c r="C143" s="13" t="s">
        <v>7</v>
      </c>
      <c r="D143" s="14">
        <v>3.28</v>
      </c>
      <c r="E143" s="14">
        <v>2.99</v>
      </c>
      <c r="F143" s="14">
        <v>2.44</v>
      </c>
      <c r="G143" s="12">
        <v>14</v>
      </c>
      <c r="H143" s="2" t="str">
        <f t="shared" si="10"/>
        <v>2</v>
      </c>
      <c r="I143" s="2" t="str">
        <f t="shared" si="11"/>
        <v>0</v>
      </c>
      <c r="J143" s="3">
        <f t="shared" si="12"/>
        <v>1</v>
      </c>
      <c r="K143" s="5">
        <f t="shared" si="13"/>
        <v>0.95314140046204088</v>
      </c>
      <c r="L143" s="4" t="str">
        <f>IF(MIN(D143:F143)=HLOOKUP(J143,D$1:F143,(ROW(J143)-3),FALSE),"min",IF(MAX(D143:F143)=HLOOKUP(J143,D$1:F143,(ROW(J143)-3),FALSE),"MAX","med"))</f>
        <v>med</v>
      </c>
      <c r="M143">
        <f>HLOOKUP(J143,D$1:F143,(ROW(J143)-3),FALSE)</f>
        <v>2.5099999999999998</v>
      </c>
      <c r="N143">
        <f t="shared" si="14"/>
        <v>143</v>
      </c>
    </row>
    <row r="144" spans="1:14">
      <c r="A144" s="12" t="s">
        <v>183</v>
      </c>
      <c r="B144" s="12" t="s">
        <v>185</v>
      </c>
      <c r="C144" s="13" t="s">
        <v>21</v>
      </c>
      <c r="D144" s="14">
        <v>2.33</v>
      </c>
      <c r="E144" s="14">
        <v>3.05</v>
      </c>
      <c r="F144" s="14">
        <v>3.32</v>
      </c>
      <c r="G144" s="12">
        <v>14</v>
      </c>
      <c r="H144" s="2" t="str">
        <f t="shared" si="10"/>
        <v>2</v>
      </c>
      <c r="I144" s="2" t="str">
        <f t="shared" si="11"/>
        <v>1</v>
      </c>
      <c r="J144" s="2">
        <f t="shared" si="12"/>
        <v>1</v>
      </c>
      <c r="K144" s="5"/>
      <c r="L144"/>
    </row>
    <row r="145" spans="1:14">
      <c r="A145" s="12" t="s">
        <v>183</v>
      </c>
      <c r="B145" s="12" t="s">
        <v>186</v>
      </c>
      <c r="C145" s="13" t="s">
        <v>32</v>
      </c>
      <c r="D145" s="14">
        <v>2.3199999999999998</v>
      </c>
      <c r="E145" s="14">
        <v>3.19</v>
      </c>
      <c r="F145" s="14">
        <v>3.19</v>
      </c>
      <c r="G145" s="12">
        <v>14</v>
      </c>
      <c r="H145" s="2" t="str">
        <f t="shared" si="10"/>
        <v>1</v>
      </c>
      <c r="I145" s="2" t="str">
        <f t="shared" si="11"/>
        <v>0</v>
      </c>
      <c r="J145" s="2">
        <f t="shared" si="12"/>
        <v>1</v>
      </c>
      <c r="K145" s="5"/>
      <c r="L145"/>
    </row>
    <row r="146" spans="1:14">
      <c r="A146" s="12" t="s">
        <v>183</v>
      </c>
      <c r="B146" s="12" t="s">
        <v>187</v>
      </c>
      <c r="C146" s="13" t="s">
        <v>21</v>
      </c>
      <c r="D146" s="14">
        <v>2.64</v>
      </c>
      <c r="E146" s="14">
        <v>2.89</v>
      </c>
      <c r="F146" s="14">
        <v>3.03</v>
      </c>
      <c r="G146" s="12">
        <v>14</v>
      </c>
      <c r="H146" s="2" t="str">
        <f t="shared" si="10"/>
        <v>2</v>
      </c>
      <c r="I146" s="2" t="str">
        <f t="shared" si="11"/>
        <v>1</v>
      </c>
      <c r="J146" s="2">
        <f t="shared" si="12"/>
        <v>1</v>
      </c>
      <c r="K146" s="5"/>
      <c r="L146"/>
    </row>
    <row r="147" spans="1:14">
      <c r="A147" s="12" t="s">
        <v>183</v>
      </c>
      <c r="B147" s="12" t="s">
        <v>188</v>
      </c>
      <c r="C147" s="13" t="s">
        <v>19</v>
      </c>
      <c r="D147" s="14">
        <v>3.29</v>
      </c>
      <c r="E147" s="14">
        <v>3</v>
      </c>
      <c r="F147" s="14">
        <v>2.42</v>
      </c>
      <c r="G147" s="12">
        <v>14</v>
      </c>
      <c r="H147" s="2" t="str">
        <f t="shared" si="10"/>
        <v>0</v>
      </c>
      <c r="I147" s="2" t="str">
        <f t="shared" si="11"/>
        <v>2</v>
      </c>
      <c r="J147" s="2">
        <f t="shared" si="12"/>
        <v>2</v>
      </c>
      <c r="K147" s="5"/>
      <c r="L147"/>
    </row>
    <row r="148" spans="1:14" hidden="1">
      <c r="A148" s="12" t="s">
        <v>183</v>
      </c>
      <c r="B148" s="12" t="s">
        <v>189</v>
      </c>
      <c r="C148" s="13" t="s">
        <v>139</v>
      </c>
      <c r="D148" s="14">
        <v>1.74</v>
      </c>
      <c r="E148" s="14">
        <v>3.6</v>
      </c>
      <c r="F148" s="14">
        <v>5.0999999999999996</v>
      </c>
      <c r="G148" s="12">
        <v>14</v>
      </c>
      <c r="H148" s="2" t="str">
        <f t="shared" si="10"/>
        <v>1</v>
      </c>
      <c r="I148" s="2" t="str">
        <f t="shared" si="11"/>
        <v>5</v>
      </c>
      <c r="J148" s="3">
        <f t="shared" si="12"/>
        <v>2</v>
      </c>
      <c r="K148" s="5">
        <f t="shared" si="13"/>
        <v>0.95368081676517991</v>
      </c>
      <c r="L148" s="4" t="str">
        <f>IF(MIN(D148:F148)=HLOOKUP(J148,D$1:F148,(ROW(J148)-3),FALSE),"min",IF(MAX(D148:F148)=HLOOKUP(J148,D$1:F148,(ROW(J148)-3),FALSE),"MAX","med"))</f>
        <v>med</v>
      </c>
      <c r="M148">
        <f>HLOOKUP(J148,D$1:F148,(ROW(J148)-3),FALSE)</f>
        <v>3.19</v>
      </c>
      <c r="N148">
        <f t="shared" si="14"/>
        <v>148</v>
      </c>
    </row>
    <row r="149" spans="1:14" hidden="1">
      <c r="A149" s="12" t="s">
        <v>183</v>
      </c>
      <c r="B149" s="12" t="s">
        <v>190</v>
      </c>
      <c r="C149" s="13" t="s">
        <v>70</v>
      </c>
      <c r="D149" s="14">
        <v>2.42</v>
      </c>
      <c r="E149" s="14">
        <v>3.03</v>
      </c>
      <c r="F149" s="14">
        <v>3.18</v>
      </c>
      <c r="G149" s="12">
        <v>14</v>
      </c>
      <c r="H149" s="2" t="str">
        <f t="shared" si="10"/>
        <v>1</v>
      </c>
      <c r="I149" s="2" t="str">
        <f t="shared" si="11"/>
        <v>3</v>
      </c>
      <c r="J149" s="3">
        <f t="shared" si="12"/>
        <v>2</v>
      </c>
      <c r="K149" s="5">
        <f t="shared" si="13"/>
        <v>0.94542840461246547</v>
      </c>
      <c r="L149" s="4" t="str">
        <f>IF(MIN(D149:F149)=HLOOKUP(J149,D$1:F149,(ROW(J149)-3),FALSE),"min",IF(MAX(D149:F149)=HLOOKUP(J149,D$1:F149,(ROW(J149)-3),FALSE),"MAX","med"))</f>
        <v>med</v>
      </c>
      <c r="M149">
        <f>HLOOKUP(J149,D$1:F149,(ROW(J149)-3),FALSE)</f>
        <v>3.03</v>
      </c>
      <c r="N149">
        <f t="shared" si="14"/>
        <v>149</v>
      </c>
    </row>
    <row r="150" spans="1:14">
      <c r="A150" s="12" t="s">
        <v>183</v>
      </c>
      <c r="B150" s="12" t="s">
        <v>191</v>
      </c>
      <c r="C150" s="13" t="s">
        <v>83</v>
      </c>
      <c r="D150" s="14">
        <v>2.3199999999999998</v>
      </c>
      <c r="E150" s="14">
        <v>3.08</v>
      </c>
      <c r="F150" s="14">
        <v>3.33</v>
      </c>
      <c r="G150" s="12">
        <v>14</v>
      </c>
      <c r="H150" s="2" t="str">
        <f t="shared" si="10"/>
        <v>4</v>
      </c>
      <c r="I150" s="2" t="str">
        <f t="shared" si="11"/>
        <v>1</v>
      </c>
      <c r="J150" s="2">
        <f t="shared" si="12"/>
        <v>1</v>
      </c>
      <c r="K150" s="5"/>
      <c r="L150"/>
    </row>
    <row r="151" spans="1:14" hidden="1">
      <c r="A151" s="12" t="s">
        <v>192</v>
      </c>
      <c r="B151" s="12" t="s">
        <v>193</v>
      </c>
      <c r="C151" s="13" t="s">
        <v>32</v>
      </c>
      <c r="D151" s="14">
        <v>3.74</v>
      </c>
      <c r="E151" s="14">
        <v>3.29</v>
      </c>
      <c r="F151" s="14">
        <v>2.0499999999999998</v>
      </c>
      <c r="G151" s="12">
        <v>13</v>
      </c>
      <c r="H151" s="2" t="str">
        <f t="shared" si="10"/>
        <v>1</v>
      </c>
      <c r="I151" s="2" t="str">
        <f t="shared" si="11"/>
        <v>0</v>
      </c>
      <c r="J151" s="3">
        <f t="shared" si="12"/>
        <v>1</v>
      </c>
      <c r="K151" s="5">
        <f t="shared" si="13"/>
        <v>0.94416587750457603</v>
      </c>
      <c r="L151" s="4" t="str">
        <f>IF(MIN(D151:F151)=HLOOKUP(J151,D$1:F151,(ROW(J151)-3),FALSE),"min",IF(MAX(D151:F151)=HLOOKUP(J151,D$1:F151,(ROW(J151)-3),FALSE),"MAX","med"))</f>
        <v>med</v>
      </c>
      <c r="M151">
        <f>HLOOKUP(J151,D$1:F151,(ROW(J151)-3),FALSE)</f>
        <v>1.74</v>
      </c>
      <c r="N151">
        <f t="shared" si="14"/>
        <v>151</v>
      </c>
    </row>
    <row r="152" spans="1:14" hidden="1">
      <c r="A152" s="15" t="s">
        <v>194</v>
      </c>
      <c r="B152" s="15" t="s">
        <v>195</v>
      </c>
      <c r="C152" s="16" t="s">
        <v>158</v>
      </c>
      <c r="D152" s="17">
        <v>2.0699999999999998</v>
      </c>
      <c r="E152" s="17">
        <v>3.34</v>
      </c>
      <c r="F152" s="17">
        <v>3.62</v>
      </c>
      <c r="G152" s="15">
        <v>13</v>
      </c>
      <c r="H152" s="2" t="str">
        <f t="shared" si="10"/>
        <v>2</v>
      </c>
      <c r="I152" s="2" t="str">
        <f t="shared" si="11"/>
        <v>4</v>
      </c>
      <c r="J152" s="3">
        <f t="shared" si="12"/>
        <v>2</v>
      </c>
      <c r="K152" s="5">
        <f t="shared" si="13"/>
        <v>0.94452245452486983</v>
      </c>
      <c r="L152" s="4" t="str">
        <f>IF(MIN(D152:F152)=HLOOKUP(J152,D$1:F152,(ROW(J152)-3),FALSE),"min",IF(MAX(D152:F152)=HLOOKUP(J152,D$1:F152,(ROW(J152)-3),FALSE),"MAX","med"))</f>
        <v>med</v>
      </c>
      <c r="M152">
        <f>HLOOKUP(J152,D$1:F152,(ROW(J152)-3),FALSE)</f>
        <v>3.18</v>
      </c>
      <c r="N152">
        <f t="shared" si="14"/>
        <v>152</v>
      </c>
    </row>
    <row r="153" spans="1:14">
      <c r="A153" s="15" t="s">
        <v>196</v>
      </c>
      <c r="B153" s="15" t="s">
        <v>197</v>
      </c>
      <c r="C153" s="16" t="s">
        <v>7</v>
      </c>
      <c r="D153" s="17">
        <v>2.09</v>
      </c>
      <c r="E153" s="17">
        <v>3.02</v>
      </c>
      <c r="F153" s="17">
        <v>4.03</v>
      </c>
      <c r="G153" s="15">
        <v>13</v>
      </c>
      <c r="H153" s="2" t="str">
        <f t="shared" si="10"/>
        <v>2</v>
      </c>
      <c r="I153" s="2" t="str">
        <f t="shared" si="11"/>
        <v>0</v>
      </c>
      <c r="J153" s="2">
        <f t="shared" si="12"/>
        <v>1</v>
      </c>
      <c r="K153" s="5"/>
      <c r="L153"/>
    </row>
    <row r="154" spans="1:14" hidden="1">
      <c r="A154" s="15" t="s">
        <v>196</v>
      </c>
      <c r="B154" s="15" t="s">
        <v>198</v>
      </c>
      <c r="C154" s="16" t="s">
        <v>70</v>
      </c>
      <c r="D154" s="17">
        <v>2.13</v>
      </c>
      <c r="E154" s="17">
        <v>3.09</v>
      </c>
      <c r="F154" s="17">
        <v>3.8</v>
      </c>
      <c r="G154" s="15">
        <v>13</v>
      </c>
      <c r="H154" s="2" t="str">
        <f t="shared" si="10"/>
        <v>1</v>
      </c>
      <c r="I154" s="2" t="str">
        <f t="shared" si="11"/>
        <v>3</v>
      </c>
      <c r="J154" s="3">
        <f t="shared" si="12"/>
        <v>2</v>
      </c>
      <c r="K154" s="5">
        <f t="shared" si="13"/>
        <v>0.94673116887541309</v>
      </c>
      <c r="L154" s="4" t="str">
        <f>IF(MIN(D154:F154)=HLOOKUP(J154,D$1:F154,(ROW(J154)-3),FALSE),"min",IF(MAX(D154:F154)=HLOOKUP(J154,D$1:F154,(ROW(J154)-3),FALSE),"MAX","med"))</f>
        <v>med</v>
      </c>
      <c r="M154">
        <f>HLOOKUP(J154,D$1:F154,(ROW(J154)-3),FALSE)</f>
        <v>2.0499999999999998</v>
      </c>
      <c r="N154">
        <f t="shared" si="14"/>
        <v>154</v>
      </c>
    </row>
    <row r="155" spans="1:14">
      <c r="A155" s="15" t="s">
        <v>196</v>
      </c>
      <c r="B155" s="15" t="s">
        <v>199</v>
      </c>
      <c r="C155" s="16" t="s">
        <v>19</v>
      </c>
      <c r="D155" s="17">
        <v>3.34</v>
      </c>
      <c r="E155" s="17">
        <v>3.2</v>
      </c>
      <c r="F155" s="17">
        <v>2.23</v>
      </c>
      <c r="G155" s="15">
        <v>13</v>
      </c>
      <c r="H155" s="2" t="str">
        <f t="shared" si="10"/>
        <v>0</v>
      </c>
      <c r="I155" s="2" t="str">
        <f t="shared" si="11"/>
        <v>2</v>
      </c>
      <c r="J155" s="2">
        <f t="shared" si="12"/>
        <v>2</v>
      </c>
      <c r="K155" s="5"/>
      <c r="L155"/>
    </row>
    <row r="156" spans="1:14">
      <c r="A156" s="15" t="s">
        <v>196</v>
      </c>
      <c r="B156" s="15" t="s">
        <v>200</v>
      </c>
      <c r="C156" s="16" t="s">
        <v>32</v>
      </c>
      <c r="D156" s="17">
        <v>1.84</v>
      </c>
      <c r="E156" s="17">
        <v>3.32</v>
      </c>
      <c r="F156" s="17">
        <v>4.67</v>
      </c>
      <c r="G156" s="15">
        <v>13</v>
      </c>
      <c r="H156" s="2" t="str">
        <f t="shared" si="10"/>
        <v>1</v>
      </c>
      <c r="I156" s="2" t="str">
        <f t="shared" si="11"/>
        <v>0</v>
      </c>
      <c r="J156" s="2">
        <f t="shared" si="12"/>
        <v>1</v>
      </c>
      <c r="K156" s="5"/>
      <c r="L156"/>
    </row>
    <row r="157" spans="1:14">
      <c r="A157" s="15" t="s">
        <v>196</v>
      </c>
      <c r="B157" s="15" t="s">
        <v>201</v>
      </c>
      <c r="C157" s="16" t="s">
        <v>32</v>
      </c>
      <c r="D157" s="17">
        <v>1.65</v>
      </c>
      <c r="E157" s="17">
        <v>3.61</v>
      </c>
      <c r="F157" s="17">
        <v>5.71</v>
      </c>
      <c r="G157" s="15">
        <v>13</v>
      </c>
      <c r="H157" s="2" t="str">
        <f t="shared" si="10"/>
        <v>1</v>
      </c>
      <c r="I157" s="2" t="str">
        <f t="shared" si="11"/>
        <v>0</v>
      </c>
      <c r="J157" s="2">
        <f t="shared" si="12"/>
        <v>1</v>
      </c>
      <c r="K157" s="5"/>
      <c r="L157"/>
    </row>
    <row r="158" spans="1:14" hidden="1">
      <c r="A158" s="15" t="s">
        <v>196</v>
      </c>
      <c r="B158" s="15" t="s">
        <v>202</v>
      </c>
      <c r="C158" s="16" t="s">
        <v>15</v>
      </c>
      <c r="D158" s="17">
        <v>2.2999999999999998</v>
      </c>
      <c r="E158" s="17">
        <v>3</v>
      </c>
      <c r="F158" s="17">
        <v>3.44</v>
      </c>
      <c r="G158" s="15">
        <v>13</v>
      </c>
      <c r="H158" s="2" t="str">
        <f t="shared" si="10"/>
        <v>2</v>
      </c>
      <c r="I158" s="2" t="str">
        <f t="shared" si="11"/>
        <v>2</v>
      </c>
      <c r="J158" s="2" t="str">
        <f t="shared" si="12"/>
        <v>X</v>
      </c>
      <c r="K158" s="5">
        <f t="shared" si="13"/>
        <v>0.9444532866465063</v>
      </c>
      <c r="L158" t="str">
        <f>IF(MIN(D158:F158)=HLOOKUP(J158,D$1:F158,(ROW(J158)-3),FALSE),"min",IF(MAX(D158:F158)=HLOOKUP(J158,D$1:F158,(ROW(J158)-3),FALSE),"MAX","med"))</f>
        <v>med</v>
      </c>
      <c r="M158">
        <f>HLOOKUP(J158,D$1:F158,(ROW(J158)-3),FALSE)</f>
        <v>3.2</v>
      </c>
      <c r="N158">
        <f t="shared" si="14"/>
        <v>158</v>
      </c>
    </row>
    <row r="159" spans="1:14">
      <c r="A159" s="15" t="s">
        <v>196</v>
      </c>
      <c r="B159" s="15" t="s">
        <v>203</v>
      </c>
      <c r="C159" s="16" t="s">
        <v>21</v>
      </c>
      <c r="D159" s="17">
        <v>2.23</v>
      </c>
      <c r="E159" s="17">
        <v>3.12</v>
      </c>
      <c r="F159" s="17">
        <v>3.45</v>
      </c>
      <c r="G159" s="15">
        <v>13</v>
      </c>
      <c r="H159" s="2" t="str">
        <f t="shared" si="10"/>
        <v>2</v>
      </c>
      <c r="I159" s="2" t="str">
        <f t="shared" si="11"/>
        <v>1</v>
      </c>
      <c r="J159" s="2">
        <f t="shared" si="12"/>
        <v>1</v>
      </c>
      <c r="K159" s="5"/>
      <c r="L159"/>
    </row>
    <row r="160" spans="1:14">
      <c r="A160" s="15" t="s">
        <v>196</v>
      </c>
      <c r="B160" s="15" t="s">
        <v>204</v>
      </c>
      <c r="C160" s="16" t="s">
        <v>37</v>
      </c>
      <c r="D160" s="17">
        <v>1.51</v>
      </c>
      <c r="E160" s="17">
        <v>4.01</v>
      </c>
      <c r="F160" s="17">
        <v>6.94</v>
      </c>
      <c r="G160" s="15">
        <v>13</v>
      </c>
      <c r="H160" s="2" t="str">
        <f t="shared" si="10"/>
        <v>3</v>
      </c>
      <c r="I160" s="2" t="str">
        <f t="shared" si="11"/>
        <v>0</v>
      </c>
      <c r="J160" s="2">
        <f t="shared" si="12"/>
        <v>1</v>
      </c>
      <c r="K160" s="5"/>
      <c r="L160"/>
    </row>
    <row r="161" spans="1:14" hidden="1">
      <c r="A161" s="15" t="s">
        <v>205</v>
      </c>
      <c r="B161" s="15" t="s">
        <v>206</v>
      </c>
      <c r="C161" s="16" t="s">
        <v>17</v>
      </c>
      <c r="D161" s="17">
        <v>2.13</v>
      </c>
      <c r="E161" s="17">
        <v>3.18</v>
      </c>
      <c r="F161" s="17">
        <v>3.63</v>
      </c>
      <c r="G161" s="15">
        <v>13</v>
      </c>
      <c r="H161" s="2" t="str">
        <f t="shared" si="10"/>
        <v>0</v>
      </c>
      <c r="I161" s="2" t="str">
        <f t="shared" si="11"/>
        <v>0</v>
      </c>
      <c r="J161" s="2" t="str">
        <f t="shared" si="12"/>
        <v>X</v>
      </c>
      <c r="K161" s="5">
        <f t="shared" si="13"/>
        <v>0.94390284352002196</v>
      </c>
      <c r="L161" t="str">
        <f>IF(MIN(D161:F161)=HLOOKUP(J161,D$1:F161,(ROW(J161)-3),FALSE),"min",IF(MAX(D161:F161)=HLOOKUP(J161,D$1:F161,(ROW(J161)-3),FALSE),"MAX","med"))</f>
        <v>med</v>
      </c>
      <c r="M161">
        <f>HLOOKUP(J161,D$1:F161,(ROW(J161)-3),FALSE)</f>
        <v>3</v>
      </c>
      <c r="N161">
        <f t="shared" si="14"/>
        <v>161</v>
      </c>
    </row>
    <row r="162" spans="1:14">
      <c r="A162" s="15" t="s">
        <v>205</v>
      </c>
      <c r="B162" s="15" t="s">
        <v>207</v>
      </c>
      <c r="C162" s="16" t="s">
        <v>37</v>
      </c>
      <c r="D162" s="17">
        <v>1.51</v>
      </c>
      <c r="E162" s="17">
        <v>3.91</v>
      </c>
      <c r="F162" s="17">
        <v>6.93</v>
      </c>
      <c r="G162" s="15">
        <v>13</v>
      </c>
      <c r="H162" s="2" t="str">
        <f t="shared" si="10"/>
        <v>3</v>
      </c>
      <c r="I162" s="2" t="str">
        <f t="shared" si="11"/>
        <v>0</v>
      </c>
      <c r="J162" s="2">
        <f t="shared" si="12"/>
        <v>1</v>
      </c>
      <c r="K162" s="5"/>
      <c r="L162"/>
    </row>
    <row r="163" spans="1:14">
      <c r="A163" s="15" t="s">
        <v>208</v>
      </c>
      <c r="B163" s="15" t="s">
        <v>209</v>
      </c>
      <c r="C163" s="16" t="s">
        <v>89</v>
      </c>
      <c r="D163" s="17">
        <v>2.3199999999999998</v>
      </c>
      <c r="E163" s="17">
        <v>3.04</v>
      </c>
      <c r="F163" s="17">
        <v>3.34</v>
      </c>
      <c r="G163" s="15">
        <v>13</v>
      </c>
      <c r="H163" s="2" t="str">
        <f t="shared" si="10"/>
        <v>3</v>
      </c>
      <c r="I163" s="2" t="str">
        <f t="shared" si="11"/>
        <v>2</v>
      </c>
      <c r="J163" s="2">
        <f t="shared" si="12"/>
        <v>1</v>
      </c>
      <c r="K163" s="5"/>
      <c r="L163"/>
    </row>
    <row r="164" spans="1:14" hidden="1">
      <c r="A164" s="15" t="s">
        <v>210</v>
      </c>
      <c r="B164" s="15" t="s">
        <v>211</v>
      </c>
      <c r="C164" s="16" t="s">
        <v>17</v>
      </c>
      <c r="D164" s="17">
        <v>2.0699999999999998</v>
      </c>
      <c r="E164" s="17">
        <v>3.12</v>
      </c>
      <c r="F164" s="17">
        <v>3.87</v>
      </c>
      <c r="G164" s="15">
        <v>13</v>
      </c>
      <c r="H164" s="2" t="str">
        <f t="shared" si="10"/>
        <v>0</v>
      </c>
      <c r="I164" s="2" t="str">
        <f t="shared" si="11"/>
        <v>0</v>
      </c>
      <c r="J164" s="2" t="str">
        <f t="shared" si="12"/>
        <v>X</v>
      </c>
      <c r="K164" s="5">
        <f t="shared" si="13"/>
        <v>0.94161733292645711</v>
      </c>
      <c r="L164" t="str">
        <f>IF(MIN(D164:F164)=HLOOKUP(J164,D$1:F164,(ROW(J164)-3),FALSE),"min",IF(MAX(D164:F164)=HLOOKUP(J164,D$1:F164,(ROW(J164)-3),FALSE),"MAX","med"))</f>
        <v>med</v>
      </c>
      <c r="M164">
        <f>HLOOKUP(J164,D$1:F164,(ROW(J164)-3),FALSE)</f>
        <v>3.18</v>
      </c>
      <c r="N164">
        <f t="shared" si="14"/>
        <v>164</v>
      </c>
    </row>
    <row r="165" spans="1:14">
      <c r="A165" s="15" t="s">
        <v>210</v>
      </c>
      <c r="B165" s="15" t="s">
        <v>212</v>
      </c>
      <c r="C165" s="16" t="s">
        <v>7</v>
      </c>
      <c r="D165" s="17">
        <v>2.38</v>
      </c>
      <c r="E165" s="17">
        <v>3.03</v>
      </c>
      <c r="F165" s="17">
        <v>3.27</v>
      </c>
      <c r="G165" s="15">
        <v>13</v>
      </c>
      <c r="H165" s="2" t="str">
        <f t="shared" si="10"/>
        <v>2</v>
      </c>
      <c r="I165" s="2" t="str">
        <f t="shared" si="11"/>
        <v>0</v>
      </c>
      <c r="J165" s="2">
        <f t="shared" si="12"/>
        <v>1</v>
      </c>
      <c r="K165" s="5"/>
      <c r="L165"/>
    </row>
    <row r="166" spans="1:14" hidden="1">
      <c r="A166" s="15" t="s">
        <v>210</v>
      </c>
      <c r="B166" s="15" t="s">
        <v>213</v>
      </c>
      <c r="C166" s="16" t="s">
        <v>17</v>
      </c>
      <c r="D166" s="17">
        <v>2.2799999999999998</v>
      </c>
      <c r="E166" s="17">
        <v>3.09</v>
      </c>
      <c r="F166" s="17">
        <v>3.39</v>
      </c>
      <c r="G166" s="15">
        <v>13</v>
      </c>
      <c r="H166" s="2" t="str">
        <f t="shared" si="10"/>
        <v>0</v>
      </c>
      <c r="I166" s="2" t="str">
        <f t="shared" si="11"/>
        <v>0</v>
      </c>
      <c r="J166" s="2" t="str">
        <f t="shared" si="12"/>
        <v>X</v>
      </c>
      <c r="K166" s="5">
        <f t="shared" si="13"/>
        <v>0.94588914631972898</v>
      </c>
      <c r="L166" t="str">
        <f>IF(MIN(D166:F166)=HLOOKUP(J166,D$1:F166,(ROW(J166)-3),FALSE),"min",IF(MAX(D166:F166)=HLOOKUP(J166,D$1:F166,(ROW(J166)-3),FALSE),"MAX","med"))</f>
        <v>med</v>
      </c>
      <c r="M166">
        <f>HLOOKUP(J166,D$1:F166,(ROW(J166)-3),FALSE)</f>
        <v>3.04</v>
      </c>
      <c r="N166">
        <f t="shared" si="14"/>
        <v>166</v>
      </c>
    </row>
    <row r="167" spans="1:14">
      <c r="A167" s="15" t="s">
        <v>210</v>
      </c>
      <c r="B167" s="15" t="s">
        <v>214</v>
      </c>
      <c r="C167" s="16" t="s">
        <v>52</v>
      </c>
      <c r="D167" s="17">
        <v>3.06</v>
      </c>
      <c r="E167" s="17">
        <v>2.94</v>
      </c>
      <c r="F167" s="17">
        <v>2.5499999999999998</v>
      </c>
      <c r="G167" s="15">
        <v>13</v>
      </c>
      <c r="H167" s="2" t="str">
        <f t="shared" si="10"/>
        <v>0</v>
      </c>
      <c r="I167" s="2" t="str">
        <f t="shared" si="11"/>
        <v>3</v>
      </c>
      <c r="J167" s="2">
        <f t="shared" si="12"/>
        <v>2</v>
      </c>
      <c r="K167" s="5"/>
      <c r="L167"/>
    </row>
    <row r="168" spans="1:14" hidden="1">
      <c r="A168" s="15" t="s">
        <v>210</v>
      </c>
      <c r="B168" s="15" t="s">
        <v>215</v>
      </c>
      <c r="C168" s="16" t="s">
        <v>25</v>
      </c>
      <c r="D168" s="17">
        <v>2.34</v>
      </c>
      <c r="E168" s="17">
        <v>3.11</v>
      </c>
      <c r="F168" s="17">
        <v>3.21</v>
      </c>
      <c r="G168" s="15">
        <v>13</v>
      </c>
      <c r="H168" s="2" t="str">
        <f t="shared" si="10"/>
        <v>1</v>
      </c>
      <c r="I168" s="2" t="str">
        <f t="shared" si="11"/>
        <v>4</v>
      </c>
      <c r="J168" s="3">
        <f t="shared" si="12"/>
        <v>2</v>
      </c>
      <c r="K168" s="5">
        <f t="shared" si="13"/>
        <v>0.94302229542344351</v>
      </c>
      <c r="L168" s="4" t="str">
        <f>IF(MIN(D168:F168)=HLOOKUP(J168,D$1:F168,(ROW(J168)-3),FALSE),"min",IF(MAX(D168:F168)=HLOOKUP(J168,D$1:F168,(ROW(J168)-3),FALSE),"MAX","med"))</f>
        <v>med</v>
      </c>
      <c r="M168">
        <f>HLOOKUP(J168,D$1:F168,(ROW(J168)-3),FALSE)</f>
        <v>3.27</v>
      </c>
      <c r="N168">
        <f t="shared" si="14"/>
        <v>168</v>
      </c>
    </row>
    <row r="169" spans="1:14">
      <c r="A169" s="15" t="s">
        <v>210</v>
      </c>
      <c r="B169" s="15" t="s">
        <v>216</v>
      </c>
      <c r="C169" s="16" t="s">
        <v>23</v>
      </c>
      <c r="D169" s="17">
        <v>3.51</v>
      </c>
      <c r="E169" s="17">
        <v>3.07</v>
      </c>
      <c r="F169" s="17">
        <v>2.23</v>
      </c>
      <c r="G169" s="15">
        <v>13</v>
      </c>
      <c r="H169" s="2" t="str">
        <f t="shared" si="10"/>
        <v>0</v>
      </c>
      <c r="I169" s="2" t="str">
        <f t="shared" si="11"/>
        <v>1</v>
      </c>
      <c r="J169" s="2">
        <f t="shared" si="12"/>
        <v>2</v>
      </c>
      <c r="K169" s="5"/>
      <c r="L169"/>
    </row>
    <row r="170" spans="1:14" hidden="1">
      <c r="A170" s="15" t="s">
        <v>210</v>
      </c>
      <c r="B170" s="15" t="s">
        <v>217</v>
      </c>
      <c r="C170" s="16" t="s">
        <v>17</v>
      </c>
      <c r="D170" s="17">
        <v>2.4300000000000002</v>
      </c>
      <c r="E170" s="17">
        <v>2.98</v>
      </c>
      <c r="F170" s="17">
        <v>3.21</v>
      </c>
      <c r="G170" s="15">
        <v>13</v>
      </c>
      <c r="H170" s="2" t="str">
        <f t="shared" si="10"/>
        <v>0</v>
      </c>
      <c r="I170" s="2" t="str">
        <f t="shared" si="11"/>
        <v>0</v>
      </c>
      <c r="J170" s="2" t="str">
        <f t="shared" si="12"/>
        <v>X</v>
      </c>
      <c r="K170" s="5">
        <f t="shared" si="13"/>
        <v>0.94462639439195373</v>
      </c>
      <c r="L170" t="str">
        <f>IF(MIN(D170:F170)=HLOOKUP(J170,D$1:F170,(ROW(J170)-3),FALSE),"min",IF(MAX(D170:F170)=HLOOKUP(J170,D$1:F170,(ROW(J170)-3),FALSE),"MAX","med"))</f>
        <v>med</v>
      </c>
      <c r="M170">
        <f>HLOOKUP(J170,D$1:F170,(ROW(J170)-3),FALSE)</f>
        <v>2.94</v>
      </c>
      <c r="N170">
        <f t="shared" si="14"/>
        <v>170</v>
      </c>
    </row>
    <row r="171" spans="1:14">
      <c r="A171" s="15" t="s">
        <v>218</v>
      </c>
      <c r="B171" s="15" t="s">
        <v>219</v>
      </c>
      <c r="C171" s="16" t="s">
        <v>7</v>
      </c>
      <c r="D171" s="17">
        <v>1.68</v>
      </c>
      <c r="E171" s="17">
        <v>3.59</v>
      </c>
      <c r="F171" s="17">
        <v>5.39</v>
      </c>
      <c r="G171" s="15">
        <v>13</v>
      </c>
      <c r="H171" s="2" t="str">
        <f t="shared" si="10"/>
        <v>2</v>
      </c>
      <c r="I171" s="2" t="str">
        <f t="shared" si="11"/>
        <v>0</v>
      </c>
      <c r="J171" s="2">
        <f t="shared" si="12"/>
        <v>1</v>
      </c>
      <c r="K171" s="5"/>
      <c r="L171"/>
    </row>
    <row r="172" spans="1:14">
      <c r="A172" s="15" t="s">
        <v>220</v>
      </c>
      <c r="B172" s="15" t="s">
        <v>221</v>
      </c>
      <c r="C172" s="16" t="s">
        <v>21</v>
      </c>
      <c r="D172" s="17">
        <v>2.56</v>
      </c>
      <c r="E172" s="17">
        <v>2.93</v>
      </c>
      <c r="F172" s="17">
        <v>3.04</v>
      </c>
      <c r="G172" s="15">
        <v>13</v>
      </c>
      <c r="H172" s="2" t="str">
        <f t="shared" si="10"/>
        <v>2</v>
      </c>
      <c r="I172" s="2" t="str">
        <f t="shared" si="11"/>
        <v>1</v>
      </c>
      <c r="J172" s="2">
        <f t="shared" si="12"/>
        <v>1</v>
      </c>
      <c r="K172" s="5"/>
      <c r="L172"/>
    </row>
    <row r="173" spans="1:14" hidden="1">
      <c r="A173" s="15" t="s">
        <v>220</v>
      </c>
      <c r="B173" s="15" t="s">
        <v>222</v>
      </c>
      <c r="C173" s="16" t="s">
        <v>35</v>
      </c>
      <c r="D173" s="17">
        <v>2.65</v>
      </c>
      <c r="E173" s="17">
        <v>2.9</v>
      </c>
      <c r="F173" s="17">
        <v>2.99</v>
      </c>
      <c r="G173" s="15">
        <v>13</v>
      </c>
      <c r="H173" s="2" t="str">
        <f t="shared" si="10"/>
        <v>1</v>
      </c>
      <c r="I173" s="2" t="str">
        <f t="shared" si="11"/>
        <v>2</v>
      </c>
      <c r="J173" s="3">
        <f t="shared" si="12"/>
        <v>2</v>
      </c>
      <c r="K173" s="5">
        <f t="shared" si="13"/>
        <v>0.94640128503470011</v>
      </c>
      <c r="L173" s="4" t="str">
        <f>IF(MIN(D173:F173)=HLOOKUP(J173,D$1:F173,(ROW(J173)-3),FALSE),"min",IF(MAX(D173:F173)=HLOOKUP(J173,D$1:F173,(ROW(J173)-3),FALSE),"MAX","med"))</f>
        <v>med</v>
      </c>
      <c r="M173">
        <f>HLOOKUP(J173,D$1:F173,(ROW(J173)-3),FALSE)</f>
        <v>3.21</v>
      </c>
      <c r="N173">
        <f t="shared" si="14"/>
        <v>173</v>
      </c>
    </row>
    <row r="174" spans="1:14" hidden="1">
      <c r="A174" s="15" t="s">
        <v>220</v>
      </c>
      <c r="B174" s="15" t="s">
        <v>223</v>
      </c>
      <c r="C174" s="16" t="s">
        <v>23</v>
      </c>
      <c r="D174" s="17">
        <v>2.0699999999999998</v>
      </c>
      <c r="E174" s="17">
        <v>3.05</v>
      </c>
      <c r="F174" s="17">
        <v>4.07</v>
      </c>
      <c r="G174" s="15">
        <v>13</v>
      </c>
      <c r="H174" s="2" t="str">
        <f t="shared" si="10"/>
        <v>0</v>
      </c>
      <c r="I174" s="2" t="str">
        <f t="shared" si="11"/>
        <v>1</v>
      </c>
      <c r="J174" s="3">
        <f t="shared" si="12"/>
        <v>2</v>
      </c>
      <c r="K174" s="5">
        <f t="shared" si="13"/>
        <v>0.94637741741830217</v>
      </c>
      <c r="L174" s="4" t="str">
        <f>IF(MIN(D174:F174)=HLOOKUP(J174,D$1:F174,(ROW(J174)-3),FALSE),"min",IF(MAX(D174:F174)=HLOOKUP(J174,D$1:F174,(ROW(J174)-3),FALSE),"MAX","med"))</f>
        <v>med</v>
      </c>
      <c r="M174">
        <f>HLOOKUP(J174,D$1:F174,(ROW(J174)-3),FALSE)</f>
        <v>5.39</v>
      </c>
      <c r="N174">
        <f t="shared" si="14"/>
        <v>174</v>
      </c>
    </row>
    <row r="175" spans="1:14">
      <c r="A175" s="15" t="s">
        <v>220</v>
      </c>
      <c r="B175" s="15" t="s">
        <v>224</v>
      </c>
      <c r="C175" s="16" t="s">
        <v>7</v>
      </c>
      <c r="D175" s="17">
        <v>2.2599999999999998</v>
      </c>
      <c r="E175" s="17">
        <v>3.1</v>
      </c>
      <c r="F175" s="17">
        <v>3.41</v>
      </c>
      <c r="G175" s="15">
        <v>13</v>
      </c>
      <c r="H175" s="2" t="str">
        <f t="shared" si="10"/>
        <v>2</v>
      </c>
      <c r="I175" s="2" t="str">
        <f t="shared" si="11"/>
        <v>0</v>
      </c>
      <c r="J175" s="2">
        <f t="shared" si="12"/>
        <v>1</v>
      </c>
      <c r="K175" s="5"/>
      <c r="L175"/>
    </row>
    <row r="176" spans="1:14" hidden="1">
      <c r="A176" s="15" t="s">
        <v>220</v>
      </c>
      <c r="B176" s="15" t="s">
        <v>225</v>
      </c>
      <c r="C176" s="16" t="s">
        <v>17</v>
      </c>
      <c r="D176" s="17">
        <v>2.77</v>
      </c>
      <c r="E176" s="17">
        <v>3.04</v>
      </c>
      <c r="F176" s="17">
        <v>2.72</v>
      </c>
      <c r="G176" s="15">
        <v>13</v>
      </c>
      <c r="H176" s="2" t="str">
        <f t="shared" si="10"/>
        <v>0</v>
      </c>
      <c r="I176" s="2" t="str">
        <f t="shared" si="11"/>
        <v>0</v>
      </c>
      <c r="J176" s="3" t="str">
        <f t="shared" si="12"/>
        <v>X</v>
      </c>
      <c r="K176" s="5">
        <f t="shared" si="13"/>
        <v>0.94553236459709378</v>
      </c>
      <c r="L176" s="4" t="str">
        <f>IF(MIN(D176:F176)=HLOOKUP(J176,D$1:F176,(ROW(J176)-3),FALSE),"min",IF(MAX(D176:F176)=HLOOKUP(J176,D$1:F176,(ROW(J176)-3),FALSE),"MAX","med"))</f>
        <v>med</v>
      </c>
      <c r="M176">
        <f>HLOOKUP(J176,D$1:F176,(ROW(J176)-3),FALSE)</f>
        <v>2.9</v>
      </c>
      <c r="N176">
        <f t="shared" si="14"/>
        <v>176</v>
      </c>
    </row>
    <row r="177" spans="1:14">
      <c r="A177" s="15" t="s">
        <v>220</v>
      </c>
      <c r="B177" s="15" t="s">
        <v>226</v>
      </c>
      <c r="C177" s="16" t="s">
        <v>83</v>
      </c>
      <c r="D177" s="17">
        <v>1.98</v>
      </c>
      <c r="E177" s="17">
        <v>3.11</v>
      </c>
      <c r="F177" s="17">
        <v>4.3</v>
      </c>
      <c r="G177" s="15">
        <v>13</v>
      </c>
      <c r="H177" s="2" t="str">
        <f t="shared" si="10"/>
        <v>4</v>
      </c>
      <c r="I177" s="2" t="str">
        <f t="shared" si="11"/>
        <v>1</v>
      </c>
      <c r="J177" s="2">
        <f t="shared" si="12"/>
        <v>1</v>
      </c>
      <c r="K177" s="5"/>
      <c r="L177"/>
    </row>
    <row r="178" spans="1:14" hidden="1">
      <c r="A178" s="15" t="s">
        <v>220</v>
      </c>
      <c r="B178" s="15" t="s">
        <v>227</v>
      </c>
      <c r="C178" s="16" t="s">
        <v>35</v>
      </c>
      <c r="D178" s="17">
        <v>2.06</v>
      </c>
      <c r="E178" s="17">
        <v>3.2</v>
      </c>
      <c r="F178" s="17">
        <v>3.83</v>
      </c>
      <c r="G178" s="15">
        <v>13</v>
      </c>
      <c r="H178" s="2" t="str">
        <f t="shared" si="10"/>
        <v>1</v>
      </c>
      <c r="I178" s="2" t="str">
        <f t="shared" si="11"/>
        <v>2</v>
      </c>
      <c r="J178" s="3">
        <f t="shared" si="12"/>
        <v>2</v>
      </c>
      <c r="K178" s="5">
        <f t="shared" si="13"/>
        <v>0.94425719393517793</v>
      </c>
      <c r="L178" s="4" t="str">
        <f>IF(MIN(D178:F178)=HLOOKUP(J178,D$1:F178,(ROW(J178)-3),FALSE),"min",IF(MAX(D178:F178)=HLOOKUP(J178,D$1:F178,(ROW(J178)-3),FALSE),"MAX","med"))</f>
        <v>med</v>
      </c>
      <c r="M178">
        <f>HLOOKUP(J178,D$1:F178,(ROW(J178)-3),FALSE)</f>
        <v>3.41</v>
      </c>
      <c r="N178">
        <f t="shared" si="14"/>
        <v>178</v>
      </c>
    </row>
    <row r="179" spans="1:14" hidden="1">
      <c r="A179" s="15" t="s">
        <v>220</v>
      </c>
      <c r="B179" s="15" t="s">
        <v>228</v>
      </c>
      <c r="C179" s="16" t="s">
        <v>17</v>
      </c>
      <c r="D179" s="17">
        <v>1.78</v>
      </c>
      <c r="E179" s="17">
        <v>3.35</v>
      </c>
      <c r="F179" s="17">
        <v>5.03</v>
      </c>
      <c r="G179" s="15">
        <v>13</v>
      </c>
      <c r="H179" s="2" t="str">
        <f t="shared" si="10"/>
        <v>0</v>
      </c>
      <c r="I179" s="2" t="str">
        <f t="shared" si="11"/>
        <v>0</v>
      </c>
      <c r="J179" s="2" t="str">
        <f t="shared" si="12"/>
        <v>X</v>
      </c>
      <c r="K179" s="5">
        <f t="shared" si="13"/>
        <v>0.94418687375853494</v>
      </c>
      <c r="L179" t="str">
        <f>IF(MIN(D179:F179)=HLOOKUP(J179,D$1:F179,(ROW(J179)-3),FALSE),"min",IF(MAX(D179:F179)=HLOOKUP(J179,D$1:F179,(ROW(J179)-3),FALSE),"MAX","med"))</f>
        <v>med</v>
      </c>
      <c r="M179">
        <f>HLOOKUP(J179,D$1:F179,(ROW(J179)-3),FALSE)</f>
        <v>3.04</v>
      </c>
      <c r="N179">
        <f t="shared" si="14"/>
        <v>179</v>
      </c>
    </row>
    <row r="180" spans="1:14" hidden="1">
      <c r="A180" s="15" t="s">
        <v>220</v>
      </c>
      <c r="B180" s="15" t="s">
        <v>229</v>
      </c>
      <c r="C180" s="16" t="s">
        <v>43</v>
      </c>
      <c r="D180" s="17">
        <v>3.35</v>
      </c>
      <c r="E180" s="17">
        <v>2.94</v>
      </c>
      <c r="F180" s="17">
        <v>2.39</v>
      </c>
      <c r="G180" s="15">
        <v>13</v>
      </c>
      <c r="H180" s="2" t="str">
        <f t="shared" si="10"/>
        <v>1</v>
      </c>
      <c r="I180" s="2" t="str">
        <f t="shared" si="11"/>
        <v>1</v>
      </c>
      <c r="J180" s="2" t="str">
        <f t="shared" si="12"/>
        <v>X</v>
      </c>
      <c r="K180" s="5">
        <f t="shared" si="13"/>
        <v>0.94602585794607374</v>
      </c>
      <c r="L180" t="str">
        <f>IF(MIN(D180:F180)=HLOOKUP(J180,D$1:F180,(ROW(J180)-3),FALSE),"min",IF(MAX(D180:F180)=HLOOKUP(J180,D$1:F180,(ROW(J180)-3),FALSE),"MAX","med"))</f>
        <v>med</v>
      </c>
      <c r="M180">
        <f>HLOOKUP(J180,D$1:F180,(ROW(J180)-3),FALSE)</f>
        <v>3.11</v>
      </c>
      <c r="N180">
        <f t="shared" si="14"/>
        <v>180</v>
      </c>
    </row>
    <row r="181" spans="1:14">
      <c r="A181" s="18">
        <v>42947</v>
      </c>
      <c r="B181" s="15" t="s">
        <v>230</v>
      </c>
      <c r="C181" s="16" t="s">
        <v>32</v>
      </c>
      <c r="D181" s="17">
        <v>2.4700000000000002</v>
      </c>
      <c r="E181" s="17">
        <v>2.98</v>
      </c>
      <c r="F181" s="17">
        <v>3.17</v>
      </c>
      <c r="G181" s="15">
        <v>13</v>
      </c>
      <c r="H181" s="2" t="str">
        <f t="shared" si="10"/>
        <v>1</v>
      </c>
      <c r="I181" s="2" t="str">
        <f t="shared" si="11"/>
        <v>0</v>
      </c>
      <c r="J181" s="2">
        <f t="shared" si="12"/>
        <v>1</v>
      </c>
      <c r="K181" s="5"/>
      <c r="L181"/>
    </row>
    <row r="182" spans="1:14" hidden="1">
      <c r="A182" s="18">
        <v>42945</v>
      </c>
      <c r="B182" s="15" t="s">
        <v>231</v>
      </c>
      <c r="C182" s="16" t="s">
        <v>43</v>
      </c>
      <c r="D182" s="17">
        <v>1.61</v>
      </c>
      <c r="E182" s="17">
        <v>3.73</v>
      </c>
      <c r="F182" s="17">
        <v>5.73</v>
      </c>
      <c r="G182" s="15">
        <v>13</v>
      </c>
      <c r="H182" s="2" t="str">
        <f t="shared" si="10"/>
        <v>1</v>
      </c>
      <c r="I182" s="2" t="str">
        <f t="shared" si="11"/>
        <v>1</v>
      </c>
      <c r="J182" s="2" t="str">
        <f t="shared" si="12"/>
        <v>X</v>
      </c>
      <c r="K182" s="5">
        <f t="shared" si="13"/>
        <v>0.94008411763902344</v>
      </c>
      <c r="L182" t="str">
        <f>IF(MIN(D182:F182)=HLOOKUP(J182,D$1:F182,(ROW(J182)-3),FALSE),"min",IF(MAX(D182:F182)=HLOOKUP(J182,D$1:F182,(ROW(J182)-3),FALSE),"MAX","med"))</f>
        <v>med</v>
      </c>
      <c r="M182">
        <f>HLOOKUP(J182,D$1:F182,(ROW(J182)-3),FALSE)</f>
        <v>3.35</v>
      </c>
      <c r="N182">
        <f t="shared" si="14"/>
        <v>182</v>
      </c>
    </row>
    <row r="183" spans="1:14" hidden="1">
      <c r="A183" s="18">
        <v>42944</v>
      </c>
      <c r="B183" s="15" t="s">
        <v>232</v>
      </c>
      <c r="C183" s="16" t="s">
        <v>170</v>
      </c>
      <c r="D183" s="17">
        <v>1.87</v>
      </c>
      <c r="E183" s="17">
        <v>3.2</v>
      </c>
      <c r="F183" s="17">
        <v>4.71</v>
      </c>
      <c r="G183" s="15">
        <v>13</v>
      </c>
      <c r="H183" s="2" t="str">
        <f t="shared" si="10"/>
        <v>2</v>
      </c>
      <c r="I183" s="2" t="str">
        <f t="shared" si="11"/>
        <v>3</v>
      </c>
      <c r="J183" s="3">
        <f t="shared" si="12"/>
        <v>2</v>
      </c>
      <c r="K183" s="5">
        <f t="shared" si="13"/>
        <v>0.94377588845320581</v>
      </c>
      <c r="L183" s="4" t="str">
        <f>IF(MIN(D183:F183)=HLOOKUP(J183,D$1:F183,(ROW(J183)-3),FALSE),"min",IF(MAX(D183:F183)=HLOOKUP(J183,D$1:F183,(ROW(J183)-3),FALSE),"MAX","med"))</f>
        <v>med</v>
      </c>
      <c r="M183">
        <f>HLOOKUP(J183,D$1:F183,(ROW(J183)-3),FALSE)</f>
        <v>2.39</v>
      </c>
      <c r="N183">
        <f t="shared" si="14"/>
        <v>183</v>
      </c>
    </row>
    <row r="184" spans="1:14" hidden="1">
      <c r="A184" s="18">
        <v>42944</v>
      </c>
      <c r="B184" s="15" t="s">
        <v>233</v>
      </c>
      <c r="C184" s="16" t="s">
        <v>23</v>
      </c>
      <c r="D184" s="17">
        <v>2.2799999999999998</v>
      </c>
      <c r="E184" s="17">
        <v>3.02</v>
      </c>
      <c r="F184" s="17">
        <v>3.41</v>
      </c>
      <c r="G184" s="15">
        <v>13</v>
      </c>
      <c r="H184" s="2" t="str">
        <f t="shared" si="10"/>
        <v>0</v>
      </c>
      <c r="I184" s="2" t="str">
        <f t="shared" si="11"/>
        <v>1</v>
      </c>
      <c r="J184" s="3">
        <f t="shared" si="12"/>
        <v>2</v>
      </c>
      <c r="K184" s="5">
        <f t="shared" si="13"/>
        <v>0.94075372817385583</v>
      </c>
      <c r="L184" s="4" t="str">
        <f>IF(MIN(D184:F184)=HLOOKUP(J184,D$1:F184,(ROW(J184)-3),FALSE),"min",IF(MAX(D184:F184)=HLOOKUP(J184,D$1:F184,(ROW(J184)-3),FALSE),"MAX","med"))</f>
        <v>med</v>
      </c>
      <c r="M184">
        <f>HLOOKUP(J184,D$1:F184,(ROW(J184)-3),FALSE)</f>
        <v>3.17</v>
      </c>
      <c r="N184">
        <f t="shared" si="14"/>
        <v>184</v>
      </c>
    </row>
    <row r="185" spans="1:14" hidden="1">
      <c r="A185" s="18">
        <v>42944</v>
      </c>
      <c r="B185" s="15" t="s">
        <v>234</v>
      </c>
      <c r="C185" s="16" t="s">
        <v>17</v>
      </c>
      <c r="D185" s="17">
        <v>2.29</v>
      </c>
      <c r="E185" s="17">
        <v>3.09</v>
      </c>
      <c r="F185" s="17">
        <v>3.34</v>
      </c>
      <c r="G185" s="15">
        <v>13</v>
      </c>
      <c r="H185" s="2" t="str">
        <f t="shared" si="10"/>
        <v>0</v>
      </c>
      <c r="I185" s="2" t="str">
        <f t="shared" si="11"/>
        <v>0</v>
      </c>
      <c r="J185" s="2" t="str">
        <f t="shared" si="12"/>
        <v>X</v>
      </c>
      <c r="K185" s="5">
        <f t="shared" si="13"/>
        <v>0.94365705341920425</v>
      </c>
      <c r="L185" t="str">
        <f>IF(MIN(D185:F185)=HLOOKUP(J185,D$1:F185,(ROW(J185)-3),FALSE),"min",IF(MAX(D185:F185)=HLOOKUP(J185,D$1:F185,(ROW(J185)-3),FALSE),"MAX","med"))</f>
        <v>med</v>
      </c>
      <c r="M185">
        <f>HLOOKUP(J185,D$1:F185,(ROW(J185)-3),FALSE)</f>
        <v>3.73</v>
      </c>
      <c r="N185">
        <f t="shared" si="14"/>
        <v>185</v>
      </c>
    </row>
    <row r="186" spans="1:14" hidden="1">
      <c r="A186" s="18">
        <v>42944</v>
      </c>
      <c r="B186" s="15" t="s">
        <v>235</v>
      </c>
      <c r="C186" s="16" t="s">
        <v>13</v>
      </c>
      <c r="D186" s="17">
        <v>3.14</v>
      </c>
      <c r="E186" s="17">
        <v>2.84</v>
      </c>
      <c r="F186" s="17">
        <v>2.56</v>
      </c>
      <c r="G186" s="15">
        <v>13</v>
      </c>
      <c r="H186" s="2" t="str">
        <f t="shared" si="10"/>
        <v>3</v>
      </c>
      <c r="I186" s="2" t="str">
        <f t="shared" si="11"/>
        <v>1</v>
      </c>
      <c r="J186" s="3">
        <f t="shared" si="12"/>
        <v>1</v>
      </c>
      <c r="K186" s="5">
        <f t="shared" si="13"/>
        <v>0.94232143446818351</v>
      </c>
      <c r="L186" s="4" t="str">
        <f>IF(MIN(D186:F186)=HLOOKUP(J186,D$1:F186,(ROW(J186)-3),FALSE),"min",IF(MAX(D186:F186)=HLOOKUP(J186,D$1:F186,(ROW(J186)-3),FALSE),"MAX","med"))</f>
        <v>med</v>
      </c>
      <c r="M186">
        <f>HLOOKUP(J186,D$1:F186,(ROW(J186)-3),FALSE)</f>
        <v>1.87</v>
      </c>
      <c r="N186">
        <f t="shared" si="14"/>
        <v>186</v>
      </c>
    </row>
    <row r="187" spans="1:14" hidden="1">
      <c r="A187" s="18">
        <v>42944</v>
      </c>
      <c r="B187" s="15" t="s">
        <v>236</v>
      </c>
      <c r="C187" s="16" t="s">
        <v>17</v>
      </c>
      <c r="D187" s="17">
        <v>2.88</v>
      </c>
      <c r="E187" s="17">
        <v>2.95</v>
      </c>
      <c r="F187" s="17">
        <v>2.67</v>
      </c>
      <c r="G187" s="15">
        <v>13</v>
      </c>
      <c r="H187" s="2" t="str">
        <f t="shared" si="10"/>
        <v>0</v>
      </c>
      <c r="I187" s="2" t="str">
        <f t="shared" si="11"/>
        <v>0</v>
      </c>
      <c r="J187" s="3" t="str">
        <f t="shared" si="12"/>
        <v>X</v>
      </c>
      <c r="K187" s="5">
        <f t="shared" si="13"/>
        <v>0.94274065854601208</v>
      </c>
      <c r="L187" s="4" t="str">
        <f>IF(MIN(D187:F187)=HLOOKUP(J187,D$1:F187,(ROW(J187)-3),FALSE),"min",IF(MAX(D187:F187)=HLOOKUP(J187,D$1:F187,(ROW(J187)-3),FALSE),"MAX","med"))</f>
        <v>med</v>
      </c>
      <c r="M187">
        <f>HLOOKUP(J187,D$1:F187,(ROW(J187)-3),FALSE)</f>
        <v>3.02</v>
      </c>
      <c r="N187">
        <f t="shared" si="14"/>
        <v>187</v>
      </c>
    </row>
    <row r="188" spans="1:14">
      <c r="A188" s="18">
        <v>42944</v>
      </c>
      <c r="B188" s="15" t="s">
        <v>237</v>
      </c>
      <c r="C188" s="16" t="s">
        <v>7</v>
      </c>
      <c r="D188" s="17">
        <v>1.97</v>
      </c>
      <c r="E188" s="17">
        <v>3.16</v>
      </c>
      <c r="F188" s="17">
        <v>4.29</v>
      </c>
      <c r="G188" s="15">
        <v>13</v>
      </c>
      <c r="H188" s="2" t="str">
        <f t="shared" si="10"/>
        <v>2</v>
      </c>
      <c r="I188" s="2" t="str">
        <f t="shared" si="11"/>
        <v>0</v>
      </c>
      <c r="J188" s="2">
        <f t="shared" si="12"/>
        <v>1</v>
      </c>
      <c r="K188" s="5"/>
      <c r="L188"/>
    </row>
    <row r="189" spans="1:14" hidden="1">
      <c r="A189" s="18">
        <v>42944</v>
      </c>
      <c r="B189" s="15" t="s">
        <v>238</v>
      </c>
      <c r="C189" s="16" t="s">
        <v>52</v>
      </c>
      <c r="D189" s="17">
        <v>2.69</v>
      </c>
      <c r="E189" s="17">
        <v>2.94</v>
      </c>
      <c r="F189" s="17">
        <v>2.85</v>
      </c>
      <c r="G189" s="15">
        <v>13</v>
      </c>
      <c r="H189" s="2" t="str">
        <f t="shared" si="10"/>
        <v>0</v>
      </c>
      <c r="I189" s="2" t="str">
        <f t="shared" si="11"/>
        <v>3</v>
      </c>
      <c r="J189" s="2">
        <f t="shared" si="12"/>
        <v>2</v>
      </c>
      <c r="K189" s="5">
        <f t="shared" si="13"/>
        <v>0.94094580885944368</v>
      </c>
      <c r="L189" t="str">
        <f>IF(MIN(D189:F189)=HLOOKUP(J189,D$1:F189,(ROW(J189)-3),FALSE),"min",IF(MAX(D189:F189)=HLOOKUP(J189,D$1:F189,(ROW(J189)-3),FALSE),"MAX","med"))</f>
        <v>med</v>
      </c>
      <c r="M189">
        <f>HLOOKUP(J189,D$1:F189,(ROW(J189)-3),FALSE)</f>
        <v>2.56</v>
      </c>
      <c r="N189">
        <f t="shared" si="14"/>
        <v>189</v>
      </c>
    </row>
    <row r="190" spans="1:14" hidden="1">
      <c r="A190" s="18">
        <v>42944</v>
      </c>
      <c r="B190" s="15" t="s">
        <v>239</v>
      </c>
      <c r="C190" s="16" t="s">
        <v>43</v>
      </c>
      <c r="D190" s="17">
        <v>2.72</v>
      </c>
      <c r="E190" s="17">
        <v>2.89</v>
      </c>
      <c r="F190" s="17">
        <v>2.87</v>
      </c>
      <c r="G190" s="15">
        <v>13</v>
      </c>
      <c r="H190" s="2" t="str">
        <f t="shared" si="10"/>
        <v>1</v>
      </c>
      <c r="I190" s="2" t="str">
        <f t="shared" si="11"/>
        <v>1</v>
      </c>
      <c r="J190" s="3" t="str">
        <f t="shared" si="12"/>
        <v>X</v>
      </c>
      <c r="K190" s="5">
        <f t="shared" si="13"/>
        <v>0.94153103937566507</v>
      </c>
      <c r="L190" s="4" t="str">
        <f>IF(MIN(D190:F190)=HLOOKUP(J190,D$1:F190,(ROW(J190)-3),FALSE),"min",IF(MAX(D190:F190)=HLOOKUP(J190,D$1:F190,(ROW(J190)-3),FALSE),"MAX","med"))</f>
        <v>med</v>
      </c>
      <c r="M190">
        <f>HLOOKUP(J190,D$1:F190,(ROW(J190)-3),FALSE)</f>
        <v>2.95</v>
      </c>
      <c r="N190">
        <f t="shared" si="14"/>
        <v>190</v>
      </c>
    </row>
  </sheetData>
  <autoFilter ref="A1:N190">
    <filterColumn colId="11">
      <filters>
        <filter val="min"/>
      </filters>
    </filterColumn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17-18 (2)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2018-02-21T20:04:44Z</dcterms:created>
  <dcterms:modified xsi:type="dcterms:W3CDTF">2018-02-21T20:06:33Z</dcterms:modified>
</cp:coreProperties>
</file>