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085" yWindow="-90" windowWidth="13065" windowHeight="4845"/>
  </bookViews>
  <sheets>
    <sheet name="SECTION 1" sheetId="1" r:id="rId1"/>
    <sheet name="Permanences de Nuits " sheetId="30" state="hidden" r:id="rId2"/>
    <sheet name="SECTION 2" sheetId="37" r:id="rId3"/>
    <sheet name="R1" sheetId="36" r:id="rId4"/>
    <sheet name="Feuil3" sheetId="29" state="hidden" r:id="rId5"/>
  </sheets>
  <definedNames>
    <definedName name="a" localSheetId="3">#REF!</definedName>
    <definedName name="a" localSheetId="2">#REF!</definedName>
    <definedName name="a">#REF!</definedName>
    <definedName name="are" localSheetId="3">#REF!</definedName>
    <definedName name="are" localSheetId="2">#REF!</definedName>
    <definedName name="are">#REF!</definedName>
    <definedName name="aure" localSheetId="3">#REF!</definedName>
    <definedName name="aure" localSheetId="2">#REF!</definedName>
    <definedName name="aure">#REF!</definedName>
    <definedName name="M" localSheetId="3">#REF!</definedName>
    <definedName name="M" localSheetId="2">#REF!</definedName>
    <definedName name="M">#REF!</definedName>
    <definedName name="semaine" localSheetId="3">#REF!</definedName>
    <definedName name="semaine" localSheetId="2">#REF!</definedName>
    <definedName name="semaine">#REF!</definedName>
    <definedName name="Semaine_3" localSheetId="3">#REF!</definedName>
    <definedName name="Semaine_3" localSheetId="2">#REF!</definedName>
    <definedName name="Semaine_3">#REF!</definedName>
    <definedName name="semaine2" localSheetId="3">#REF!</definedName>
    <definedName name="semaine2" localSheetId="2">#REF!</definedName>
    <definedName name="semaine2">#REF!</definedName>
    <definedName name="semaine21" localSheetId="3">#REF!</definedName>
    <definedName name="semaine21" localSheetId="2">#REF!</definedName>
    <definedName name="semaine21">#REF!</definedName>
    <definedName name="semaineA" localSheetId="3">#REF!</definedName>
    <definedName name="semaineA" localSheetId="2">#REF!</definedName>
    <definedName name="semaineA">#REF!</definedName>
    <definedName name="semaineB" localSheetId="3">#REF!</definedName>
    <definedName name="semaineB" localSheetId="2">#REF!</definedName>
    <definedName name="semaineB">#REF!</definedName>
    <definedName name="Z_3E98E59E_DD0C_488E_80D5_37A576E8F723_.wvu.Cols" localSheetId="3" hidden="1">'R1'!$J:$J,'R1'!$L:$O,'R1'!$JF:$JF,'R1'!$JH:$JK,'R1'!$TB:$TB,'R1'!$TD:$TG,'R1'!$ACX:$ACX,'R1'!$ACZ:$ADC,'R1'!$AMT:$AMT,'R1'!$AMV:$AMY,'R1'!$AWP:$AWP,'R1'!$AWR:$AWU,'R1'!$BGL:$BGL,'R1'!$BGN:$BGQ,'R1'!$BQH:$BQH,'R1'!$BQJ:$BQM,'R1'!$CAD:$CAD,'R1'!$CAF:$CAI,'R1'!$CJZ:$CJZ,'R1'!$CKB:$CKE,'R1'!$CTV:$CTV,'R1'!$CTX:$CUA,'R1'!$DDR:$DDR,'R1'!$DDT:$DDW,'R1'!$DNN:$DNN,'R1'!$DNP:$DNS,'R1'!$DXJ:$DXJ,'R1'!$DXL:$DXO,'R1'!$EHF:$EHF,'R1'!$EHH:$EHK,'R1'!$ERB:$ERB,'R1'!$ERD:$ERG,'R1'!$FAX:$FAX,'R1'!$FAZ:$FBC,'R1'!$FKT:$FKT,'R1'!$FKV:$FKY,'R1'!$FUP:$FUP,'R1'!$FUR:$FUU,'R1'!$GEL:$GEL,'R1'!$GEN:$GEQ,'R1'!$GOH:$GOH,'R1'!$GOJ:$GOM,'R1'!$GYD:$GYD,'R1'!$GYF:$GYI,'R1'!$HHZ:$HHZ,'R1'!$HIB:$HIE,'R1'!$HRV:$HRV,'R1'!$HRX:$HSA,'R1'!$IBR:$IBR,'R1'!$IBT:$IBW,'R1'!$ILN:$ILN,'R1'!$ILP:$ILS,'R1'!$IVJ:$IVJ,'R1'!$IVL:$IVO,'R1'!$JFF:$JFF,'R1'!$JFH:$JFK,'R1'!$JPB:$JPB,'R1'!$JPD:$JPG,'R1'!$JYX:$JYX,'R1'!$JYZ:$JZC,'R1'!$KIT:$KIT,'R1'!$KIV:$KIY,'R1'!$KSP:$KSP,'R1'!$KSR:$KSU,'R1'!$LCL:$LCL,'R1'!$LCN:$LCQ,'R1'!$LMH:$LMH,'R1'!$LMJ:$LMM,'R1'!$LWD:$LWD,'R1'!$LWF:$LWI,'R1'!$MFZ:$MFZ,'R1'!$MGB:$MGE,'R1'!$MPV:$MPV,'R1'!$MPX:$MQA,'R1'!$MZR:$MZR,'R1'!$MZT:$MZW,'R1'!$NJN:$NJN,'R1'!$NJP:$NJS,'R1'!$NTJ:$NTJ,'R1'!$NTL:$NTO,'R1'!$ODF:$ODF,'R1'!$ODH:$ODK,'R1'!$ONB:$ONB,'R1'!$OND:$ONG,'R1'!$OWX:$OWX,'R1'!$OWZ:$OXC,'R1'!$PGT:$PGT,'R1'!$PGV:$PGY,'R1'!$PQP:$PQP,'R1'!$PQR:$PQU,'R1'!$QAL:$QAL,'R1'!$QAN:$QAQ,'R1'!$QKH:$QKH,'R1'!$QKJ:$QKM,'R1'!$QUD:$QUD,'R1'!$QUF:$QUI,'R1'!$RDZ:$RDZ,'R1'!$REB:$REE,'R1'!$RNV:$RNV,'R1'!$RNX:$ROA,'R1'!$RXR:$RXR,'R1'!$RXT:$RXW,'R1'!$SHN:$SHN,'R1'!$SHP:$SHS,'R1'!$SRJ:$SRJ,'R1'!$SRL:$SRO,'R1'!$TBF:$TBF,'R1'!$TBH:$TBK,'R1'!$TLB:$TLB,'R1'!$TLD:$TLG,'R1'!$TUX:$TUX,'R1'!$TUZ:$TVC,'R1'!$UET:$UET,'R1'!$UEV:$UEY,'R1'!$UOP:$UOP,'R1'!$UOR:$UOU,'R1'!$UYL:$UYL,'R1'!$UYN:$UYQ,'R1'!$VIH:$VIH,'R1'!$VIJ:$VIM,'R1'!$VSD:$VSD,'R1'!$VSF:$VSI,'R1'!$WBZ:$WBZ,'R1'!$WCB:$WCE,'R1'!$WLV:$WLV,'R1'!$WLX:$WMA,'R1'!$WVR:$WVR,'R1'!$WVT:$WVW</definedName>
    <definedName name="Z_3E98E59E_DD0C_488E_80D5_37A576E8F723_.wvu.Cols" localSheetId="0" hidden="1">'SECTION 1'!$H:$H,'SECTION 1'!$N:$N,'SECTION 1'!$T:$T,'SECTION 1'!#REF!,'SECTION 1'!#REF!,'SECTION 1'!#REF!,'SECTION 1'!#REF!,'SECTION 1'!#REF!,'SECTION 1'!#REF!,'SECTION 1'!#REF!</definedName>
    <definedName name="Z_3E98E59E_DD0C_488E_80D5_37A576E8F723_.wvu.Cols" localSheetId="2" hidden="1">'SECTION 2'!$H:$H,'SECTION 2'!$N:$N,'SECTION 2'!$T:$T,'SECTION 2'!#REF!,'SECTION 2'!#REF!,'SECTION 2'!#REF!,'SECTION 2'!#REF!,'SECTION 2'!#REF!,'SECTION 2'!#REF!,'SECTION 2'!#REF!</definedName>
    <definedName name="Z_3E98E59E_DD0C_488E_80D5_37A576E8F723_.wvu.PrintArea" localSheetId="3" hidden="1">'R1'!$A$1:$R$956</definedName>
    <definedName name="Z_3E98E59E_DD0C_488E_80D5_37A576E8F723_.wvu.PrintArea" localSheetId="0" hidden="1">'SECTION 1'!#REF!</definedName>
    <definedName name="Z_3E98E59E_DD0C_488E_80D5_37A576E8F723_.wvu.PrintArea" localSheetId="2" hidden="1">'SECTION 2'!#REF!</definedName>
    <definedName name="_xlnm.Print_Area" localSheetId="3">'R1'!$A$1:$R$1557</definedName>
    <definedName name="_xlnm.Print_Area" localSheetId="0">'SECTION 1'!$A$1:$U$173</definedName>
    <definedName name="_xlnm.Print_Area" localSheetId="2">'SECTION 2'!$A$1:$U$167</definedName>
  </definedNames>
  <calcPr calcId="125725"/>
  <customWorkbookViews>
    <customWorkbookView name="test" guid="{639E3464-ED19-4857-B049-35A86586B344}" includePrintSettings="0" includeHiddenRowCol="0" maximized="1" xWindow="1" yWindow="1" windowWidth="1920" windowHeight="847" tabRatio="787" activeSheetId="2"/>
    <customWorkbookView name="isabelle pereira - Affichage personnalisé" guid="{3E98E59E-DD0C-488E-80D5-37A576E8F723}" mergeInterval="0" personalView="1" maximized="1" xWindow="1" yWindow="1" windowWidth="1916" windowHeight="899" tabRatio="787" activeSheetId="19"/>
  </customWorkbookViews>
</workbook>
</file>

<file path=xl/calcChain.xml><?xml version="1.0" encoding="utf-8"?>
<calcChain xmlns="http://schemas.openxmlformats.org/spreadsheetml/2006/main">
  <c r="S160" i="37"/>
  <c r="M160"/>
  <c r="G160"/>
  <c r="S158"/>
  <c r="M158"/>
  <c r="G158"/>
  <c r="H157" s="1"/>
  <c r="S157"/>
  <c r="M157"/>
  <c r="N157" s="1"/>
  <c r="G157"/>
  <c r="S156"/>
  <c r="T155" s="1"/>
  <c r="M156"/>
  <c r="G156"/>
  <c r="S155"/>
  <c r="M155"/>
  <c r="N155" s="1"/>
  <c r="G155"/>
  <c r="H155" s="1"/>
  <c r="S154"/>
  <c r="M154"/>
  <c r="G154"/>
  <c r="H153" s="1"/>
  <c r="S153"/>
  <c r="M153"/>
  <c r="N153" s="1"/>
  <c r="G153"/>
  <c r="S152"/>
  <c r="T151" s="1"/>
  <c r="M152"/>
  <c r="G152"/>
  <c r="S151"/>
  <c r="M151"/>
  <c r="N151" s="1"/>
  <c r="G151"/>
  <c r="H151" s="1"/>
  <c r="S150"/>
  <c r="M150"/>
  <c r="G150"/>
  <c r="H149" s="1"/>
  <c r="S149"/>
  <c r="M149"/>
  <c r="N149" s="1"/>
  <c r="G149"/>
  <c r="S148"/>
  <c r="T147" s="1"/>
  <c r="M148"/>
  <c r="G148"/>
  <c r="S147"/>
  <c r="M147"/>
  <c r="N147" s="1"/>
  <c r="G147"/>
  <c r="H147" s="1"/>
  <c r="S146"/>
  <c r="M146"/>
  <c r="G146"/>
  <c r="S145"/>
  <c r="S159" s="1"/>
  <c r="M145"/>
  <c r="M159" s="1"/>
  <c r="G145"/>
  <c r="G159" s="1"/>
  <c r="S144"/>
  <c r="M144"/>
  <c r="G144"/>
  <c r="S142"/>
  <c r="M142"/>
  <c r="G142"/>
  <c r="S141"/>
  <c r="M141"/>
  <c r="N141" s="1"/>
  <c r="G141"/>
  <c r="S140"/>
  <c r="M140"/>
  <c r="G140"/>
  <c r="S139"/>
  <c r="T139" s="1"/>
  <c r="N139"/>
  <c r="M139"/>
  <c r="G139"/>
  <c r="H139" s="1"/>
  <c r="S138"/>
  <c r="M138"/>
  <c r="G138"/>
  <c r="H137" s="1"/>
  <c r="S137"/>
  <c r="M137"/>
  <c r="N137" s="1"/>
  <c r="G137"/>
  <c r="S136"/>
  <c r="M136"/>
  <c r="G136"/>
  <c r="S135"/>
  <c r="T135" s="1"/>
  <c r="M135"/>
  <c r="N135" s="1"/>
  <c r="G135"/>
  <c r="H135" s="1"/>
  <c r="S134"/>
  <c r="M134"/>
  <c r="G134"/>
  <c r="S133"/>
  <c r="T133" s="1"/>
  <c r="M133"/>
  <c r="N133" s="1"/>
  <c r="G133"/>
  <c r="H133" s="1"/>
  <c r="S132"/>
  <c r="M132"/>
  <c r="G132"/>
  <c r="S131"/>
  <c r="T131" s="1"/>
  <c r="M131"/>
  <c r="N131" s="1"/>
  <c r="G131"/>
  <c r="H131" s="1"/>
  <c r="S130"/>
  <c r="M130"/>
  <c r="G130"/>
  <c r="T129"/>
  <c r="S129"/>
  <c r="S143" s="1"/>
  <c r="N129"/>
  <c r="M129"/>
  <c r="M143" s="1"/>
  <c r="G129"/>
  <c r="G143" s="1"/>
  <c r="S128"/>
  <c r="M128"/>
  <c r="G128"/>
  <c r="S126"/>
  <c r="M126"/>
  <c r="G126"/>
  <c r="T125"/>
  <c r="S125"/>
  <c r="N125"/>
  <c r="M125"/>
  <c r="G125"/>
  <c r="H125" s="1"/>
  <c r="S124"/>
  <c r="M124"/>
  <c r="G124"/>
  <c r="S123"/>
  <c r="T123" s="1"/>
  <c r="M123"/>
  <c r="N123" s="1"/>
  <c r="G123"/>
  <c r="H123" s="1"/>
  <c r="S122"/>
  <c r="M122"/>
  <c r="G122"/>
  <c r="S121"/>
  <c r="T121" s="1"/>
  <c r="M121"/>
  <c r="N121" s="1"/>
  <c r="G121"/>
  <c r="H121" s="1"/>
  <c r="S120"/>
  <c r="M120"/>
  <c r="G120"/>
  <c r="S119"/>
  <c r="T119" s="1"/>
  <c r="M119"/>
  <c r="N119" s="1"/>
  <c r="G119"/>
  <c r="S118"/>
  <c r="M118"/>
  <c r="G118"/>
  <c r="S117"/>
  <c r="T117" s="1"/>
  <c r="M117"/>
  <c r="N117" s="1"/>
  <c r="G117"/>
  <c r="H117" s="1"/>
  <c r="S116"/>
  <c r="M116"/>
  <c r="G116"/>
  <c r="S115"/>
  <c r="T115" s="1"/>
  <c r="M115"/>
  <c r="N115" s="1"/>
  <c r="G115"/>
  <c r="H115" s="1"/>
  <c r="S114"/>
  <c r="M114"/>
  <c r="G114"/>
  <c r="T113"/>
  <c r="S113"/>
  <c r="S127" s="1"/>
  <c r="N113"/>
  <c r="M113"/>
  <c r="M127" s="1"/>
  <c r="H113"/>
  <c r="G113"/>
  <c r="G127" s="1"/>
  <c r="S112"/>
  <c r="M112"/>
  <c r="G112"/>
  <c r="S110"/>
  <c r="M110"/>
  <c r="G110"/>
  <c r="S109"/>
  <c r="T109" s="1"/>
  <c r="M109"/>
  <c r="N109" s="1"/>
  <c r="G109"/>
  <c r="H109" s="1"/>
  <c r="S108"/>
  <c r="M108"/>
  <c r="G108"/>
  <c r="H107" s="1"/>
  <c r="S107"/>
  <c r="M107"/>
  <c r="N107" s="1"/>
  <c r="G107"/>
  <c r="S106"/>
  <c r="M106"/>
  <c r="G106"/>
  <c r="S105"/>
  <c r="T105" s="1"/>
  <c r="M105"/>
  <c r="N105" s="1"/>
  <c r="G105"/>
  <c r="H105" s="1"/>
  <c r="S104"/>
  <c r="M104"/>
  <c r="G104"/>
  <c r="S103"/>
  <c r="M103"/>
  <c r="N103" s="1"/>
  <c r="G103"/>
  <c r="H103" s="1"/>
  <c r="S102"/>
  <c r="M102"/>
  <c r="G102"/>
  <c r="S101"/>
  <c r="T101" s="1"/>
  <c r="M101"/>
  <c r="N101" s="1"/>
  <c r="G101"/>
  <c r="H101" s="1"/>
  <c r="S100"/>
  <c r="M100"/>
  <c r="G100"/>
  <c r="S99"/>
  <c r="T99" s="1"/>
  <c r="M99"/>
  <c r="N99" s="1"/>
  <c r="G99"/>
  <c r="H99" s="1"/>
  <c r="S98"/>
  <c r="M98"/>
  <c r="G98"/>
  <c r="S97"/>
  <c r="S111" s="1"/>
  <c r="M97"/>
  <c r="M111" s="1"/>
  <c r="G97"/>
  <c r="G111" s="1"/>
  <c r="S96"/>
  <c r="M96"/>
  <c r="G96"/>
  <c r="S94"/>
  <c r="M94"/>
  <c r="G94"/>
  <c r="S93"/>
  <c r="T93" s="1"/>
  <c r="M93"/>
  <c r="N93" s="1"/>
  <c r="G93"/>
  <c r="H93" s="1"/>
  <c r="S92"/>
  <c r="M92"/>
  <c r="G92"/>
  <c r="S91"/>
  <c r="T91" s="1"/>
  <c r="M91"/>
  <c r="N91" s="1"/>
  <c r="G91"/>
  <c r="H91" s="1"/>
  <c r="C91"/>
  <c r="C93" s="1"/>
  <c r="C97" s="1"/>
  <c r="C99" s="1"/>
  <c r="C101" s="1"/>
  <c r="C103" s="1"/>
  <c r="C105" s="1"/>
  <c r="C107" s="1"/>
  <c r="C109" s="1"/>
  <c r="C113" s="1"/>
  <c r="C115" s="1"/>
  <c r="C117" s="1"/>
  <c r="C119" s="1"/>
  <c r="C121" s="1"/>
  <c r="C123" s="1"/>
  <c r="C125" s="1"/>
  <c r="C129" s="1"/>
  <c r="C131" s="1"/>
  <c r="C133" s="1"/>
  <c r="C135" s="1"/>
  <c r="C137" s="1"/>
  <c r="C139" s="1"/>
  <c r="C141" s="1"/>
  <c r="C145" s="1"/>
  <c r="C147" s="1"/>
  <c r="C149" s="1"/>
  <c r="C151" s="1"/>
  <c r="C153" s="1"/>
  <c r="C155" s="1"/>
  <c r="C157" s="1"/>
  <c r="S90"/>
  <c r="M90"/>
  <c r="G90"/>
  <c r="S89"/>
  <c r="S95" s="1"/>
  <c r="M89"/>
  <c r="H89"/>
  <c r="G89"/>
  <c r="G95" s="1"/>
  <c r="B89"/>
  <c r="B91" s="1"/>
  <c r="B93" s="1"/>
  <c r="B97" s="1"/>
  <c r="B99" s="1"/>
  <c r="B101" s="1"/>
  <c r="B103" s="1"/>
  <c r="B105" s="1"/>
  <c r="B107" s="1"/>
  <c r="B109" s="1"/>
  <c r="B113" s="1"/>
  <c r="B115" s="1"/>
  <c r="B117" s="1"/>
  <c r="B119" s="1"/>
  <c r="B121" s="1"/>
  <c r="B123" s="1"/>
  <c r="B125" s="1"/>
  <c r="B129" s="1"/>
  <c r="B131" s="1"/>
  <c r="B133" s="1"/>
  <c r="B135" s="1"/>
  <c r="B137" s="1"/>
  <c r="B139" s="1"/>
  <c r="B141" s="1"/>
  <c r="B145" s="1"/>
  <c r="B147" s="1"/>
  <c r="B149" s="1"/>
  <c r="B151" s="1"/>
  <c r="B153" s="1"/>
  <c r="B155" s="1"/>
  <c r="B157" s="1"/>
  <c r="S74"/>
  <c r="M74"/>
  <c r="G74"/>
  <c r="S72"/>
  <c r="M72"/>
  <c r="G72"/>
  <c r="S71"/>
  <c r="T71" s="1"/>
  <c r="M71"/>
  <c r="G71"/>
  <c r="H71" s="1"/>
  <c r="S70"/>
  <c r="M70"/>
  <c r="G70"/>
  <c r="S69"/>
  <c r="T69" s="1"/>
  <c r="M69"/>
  <c r="G69"/>
  <c r="H69" s="1"/>
  <c r="S68"/>
  <c r="M68"/>
  <c r="G68"/>
  <c r="S67"/>
  <c r="T67" s="1"/>
  <c r="M67"/>
  <c r="G67"/>
  <c r="H67" s="1"/>
  <c r="S66"/>
  <c r="M66"/>
  <c r="G66"/>
  <c r="T65"/>
  <c r="T73" s="1"/>
  <c r="S65"/>
  <c r="N65"/>
  <c r="M65"/>
  <c r="H65"/>
  <c r="H73" s="1"/>
  <c r="G65"/>
  <c r="S64"/>
  <c r="M64"/>
  <c r="G64"/>
  <c r="S62"/>
  <c r="M62"/>
  <c r="G62"/>
  <c r="S61"/>
  <c r="M61"/>
  <c r="G61"/>
  <c r="H61" s="1"/>
  <c r="S60"/>
  <c r="M60"/>
  <c r="G60"/>
  <c r="S59"/>
  <c r="M59"/>
  <c r="G59"/>
  <c r="S58"/>
  <c r="M58"/>
  <c r="G58"/>
  <c r="T57"/>
  <c r="S57"/>
  <c r="M57"/>
  <c r="N57" s="1"/>
  <c r="G57"/>
  <c r="H57" s="1"/>
  <c r="S56"/>
  <c r="M56"/>
  <c r="G56"/>
  <c r="S55"/>
  <c r="T55" s="1"/>
  <c r="M55"/>
  <c r="G55"/>
  <c r="H55" s="1"/>
  <c r="S54"/>
  <c r="M54"/>
  <c r="G54"/>
  <c r="T53"/>
  <c r="S53"/>
  <c r="N53"/>
  <c r="M53"/>
  <c r="H53"/>
  <c r="G53"/>
  <c r="S52"/>
  <c r="T51" s="1"/>
  <c r="M52"/>
  <c r="G52"/>
  <c r="H51" s="1"/>
  <c r="S51"/>
  <c r="M51"/>
  <c r="N51" s="1"/>
  <c r="G51"/>
  <c r="S50"/>
  <c r="M50"/>
  <c r="G50"/>
  <c r="S49"/>
  <c r="M49"/>
  <c r="M63" s="1"/>
  <c r="G49"/>
  <c r="S48"/>
  <c r="M48"/>
  <c r="G48"/>
  <c r="S46"/>
  <c r="M46"/>
  <c r="G46"/>
  <c r="S45"/>
  <c r="T45" s="1"/>
  <c r="M45"/>
  <c r="G45"/>
  <c r="H45" s="1"/>
  <c r="S44"/>
  <c r="M44"/>
  <c r="G44"/>
  <c r="T43"/>
  <c r="S43"/>
  <c r="M43"/>
  <c r="N43" s="1"/>
  <c r="G43"/>
  <c r="H43" s="1"/>
  <c r="S42"/>
  <c r="T41" s="1"/>
  <c r="M42"/>
  <c r="G42"/>
  <c r="H41" s="1"/>
  <c r="S41"/>
  <c r="M41"/>
  <c r="N41" s="1"/>
  <c r="G41"/>
  <c r="S40"/>
  <c r="M40"/>
  <c r="G40"/>
  <c r="S39"/>
  <c r="M39"/>
  <c r="G39"/>
  <c r="S38"/>
  <c r="M38"/>
  <c r="G38"/>
  <c r="S37"/>
  <c r="M37"/>
  <c r="N37" s="1"/>
  <c r="G37"/>
  <c r="S36"/>
  <c r="M36"/>
  <c r="G36"/>
  <c r="S35"/>
  <c r="M35"/>
  <c r="N35" s="1"/>
  <c r="G35"/>
  <c r="S34"/>
  <c r="M34"/>
  <c r="G34"/>
  <c r="S33"/>
  <c r="M33"/>
  <c r="M47" s="1"/>
  <c r="G33"/>
  <c r="S32"/>
  <c r="M32"/>
  <c r="G32"/>
  <c r="S30"/>
  <c r="M30"/>
  <c r="G30"/>
  <c r="S29"/>
  <c r="T29" s="1"/>
  <c r="M29"/>
  <c r="G29"/>
  <c r="H29" s="1"/>
  <c r="S28"/>
  <c r="M28"/>
  <c r="G28"/>
  <c r="S27"/>
  <c r="T27" s="1"/>
  <c r="M27"/>
  <c r="G27"/>
  <c r="H27" s="1"/>
  <c r="S26"/>
  <c r="M26"/>
  <c r="G26"/>
  <c r="S25"/>
  <c r="T25" s="1"/>
  <c r="M25"/>
  <c r="G25"/>
  <c r="H25" s="1"/>
  <c r="S24"/>
  <c r="M24"/>
  <c r="G24"/>
  <c r="S23"/>
  <c r="M23"/>
  <c r="G23"/>
  <c r="H23" s="1"/>
  <c r="S22"/>
  <c r="M22"/>
  <c r="G22"/>
  <c r="S21"/>
  <c r="T21" s="1"/>
  <c r="M21"/>
  <c r="G21"/>
  <c r="H21" s="1"/>
  <c r="S20"/>
  <c r="M20"/>
  <c r="G20"/>
  <c r="S19"/>
  <c r="T19" s="1"/>
  <c r="M19"/>
  <c r="G19"/>
  <c r="H19" s="1"/>
  <c r="S18"/>
  <c r="M18"/>
  <c r="N17" s="1"/>
  <c r="G18"/>
  <c r="S17"/>
  <c r="S31" s="1"/>
  <c r="M17"/>
  <c r="M31" s="1"/>
  <c r="G17"/>
  <c r="G31" s="1"/>
  <c r="S16"/>
  <c r="M16"/>
  <c r="G16"/>
  <c r="S14"/>
  <c r="M14"/>
  <c r="G14"/>
  <c r="T13"/>
  <c r="S13"/>
  <c r="M13"/>
  <c r="N13" s="1"/>
  <c r="G13"/>
  <c r="H13" s="1"/>
  <c r="S12"/>
  <c r="M12"/>
  <c r="G12"/>
  <c r="S11"/>
  <c r="M11"/>
  <c r="N11" s="1"/>
  <c r="G11"/>
  <c r="S10"/>
  <c r="T9" s="1"/>
  <c r="M10"/>
  <c r="G10"/>
  <c r="H9" s="1"/>
  <c r="S9"/>
  <c r="M9"/>
  <c r="N9" s="1"/>
  <c r="G9"/>
  <c r="S8"/>
  <c r="M8"/>
  <c r="G8"/>
  <c r="S7"/>
  <c r="T7" s="1"/>
  <c r="M7"/>
  <c r="N7" s="1"/>
  <c r="G7"/>
  <c r="H7" s="1"/>
  <c r="C7"/>
  <c r="C9" s="1"/>
  <c r="C11" s="1"/>
  <c r="C13" s="1"/>
  <c r="C17" s="1"/>
  <c r="C19" s="1"/>
  <c r="C21" s="1"/>
  <c r="C23" s="1"/>
  <c r="C25" s="1"/>
  <c r="C27" s="1"/>
  <c r="C29" s="1"/>
  <c r="C33" s="1"/>
  <c r="C35" s="1"/>
  <c r="C37" s="1"/>
  <c r="C39" s="1"/>
  <c r="C41" s="1"/>
  <c r="C43" s="1"/>
  <c r="C45" s="1"/>
  <c r="C49" s="1"/>
  <c r="C51" s="1"/>
  <c r="C53" s="1"/>
  <c r="C55" s="1"/>
  <c r="C57" s="1"/>
  <c r="C59" s="1"/>
  <c r="C61" s="1"/>
  <c r="C65" s="1"/>
  <c r="C67" s="1"/>
  <c r="C69" s="1"/>
  <c r="C71" s="1"/>
  <c r="B7"/>
  <c r="B9" s="1"/>
  <c r="B11" s="1"/>
  <c r="B13" s="1"/>
  <c r="B17" s="1"/>
  <c r="B19" s="1"/>
  <c r="B21" s="1"/>
  <c r="B23" s="1"/>
  <c r="B25" s="1"/>
  <c r="B27" s="1"/>
  <c r="B29" s="1"/>
  <c r="B33" s="1"/>
  <c r="B35" s="1"/>
  <c r="B37" s="1"/>
  <c r="B39" s="1"/>
  <c r="B41" s="1"/>
  <c r="B43" s="1"/>
  <c r="B45" s="1"/>
  <c r="B49" s="1"/>
  <c r="B51" s="1"/>
  <c r="B53" s="1"/>
  <c r="B55" s="1"/>
  <c r="B57" s="1"/>
  <c r="B59" s="1"/>
  <c r="B61" s="1"/>
  <c r="B65" s="1"/>
  <c r="B67" s="1"/>
  <c r="B69" s="1"/>
  <c r="B71" s="1"/>
  <c r="S6"/>
  <c r="M6"/>
  <c r="G6"/>
  <c r="S5"/>
  <c r="S15" s="1"/>
  <c r="M5"/>
  <c r="M15" s="1"/>
  <c r="G5"/>
  <c r="G15" s="1"/>
  <c r="G1399" i="36"/>
  <c r="H1399"/>
  <c r="I1399"/>
  <c r="J1399"/>
  <c r="G1400"/>
  <c r="H1400"/>
  <c r="I1400"/>
  <c r="J1400"/>
  <c r="G1401"/>
  <c r="H1401"/>
  <c r="I1401"/>
  <c r="J1401"/>
  <c r="G1402"/>
  <c r="H1402"/>
  <c r="I1402"/>
  <c r="J1402"/>
  <c r="G1403"/>
  <c r="H1403"/>
  <c r="I1403"/>
  <c r="J1403"/>
  <c r="G1404"/>
  <c r="H1404"/>
  <c r="I1404"/>
  <c r="J1404"/>
  <c r="G1405"/>
  <c r="H1405"/>
  <c r="I1405"/>
  <c r="J1405"/>
  <c r="G1406"/>
  <c r="H1406"/>
  <c r="I1406"/>
  <c r="J1406"/>
  <c r="G1407"/>
  <c r="H1407"/>
  <c r="I1407"/>
  <c r="J1407"/>
  <c r="I1398"/>
  <c r="J1398"/>
  <c r="H1398"/>
  <c r="G1398"/>
  <c r="N19" i="37" l="1"/>
  <c r="N21"/>
  <c r="N31" s="1"/>
  <c r="N23"/>
  <c r="T23"/>
  <c r="N25"/>
  <c r="N27"/>
  <c r="N29"/>
  <c r="G47"/>
  <c r="S47"/>
  <c r="N33"/>
  <c r="H35"/>
  <c r="T35"/>
  <c r="H37"/>
  <c r="T37"/>
  <c r="H39"/>
  <c r="N39"/>
  <c r="N45"/>
  <c r="G63"/>
  <c r="S63"/>
  <c r="N49"/>
  <c r="N55"/>
  <c r="N61"/>
  <c r="T61"/>
  <c r="N67"/>
  <c r="N69"/>
  <c r="N71"/>
  <c r="M95"/>
  <c r="T103"/>
  <c r="H119"/>
  <c r="T137"/>
  <c r="T143" s="1"/>
  <c r="H145"/>
  <c r="T145"/>
  <c r="T153"/>
  <c r="H11"/>
  <c r="T11"/>
  <c r="G73"/>
  <c r="S73"/>
  <c r="N73"/>
  <c r="H95"/>
  <c r="H97"/>
  <c r="H111" s="1"/>
  <c r="N97"/>
  <c r="N111" s="1"/>
  <c r="T97"/>
  <c r="T111" s="1"/>
  <c r="T107"/>
  <c r="H127"/>
  <c r="N127"/>
  <c r="T127"/>
  <c r="H129"/>
  <c r="N143"/>
  <c r="H141"/>
  <c r="T141"/>
  <c r="T149"/>
  <c r="T157"/>
  <c r="N47"/>
  <c r="T47"/>
  <c r="M73"/>
  <c r="H159"/>
  <c r="T159"/>
  <c r="H5"/>
  <c r="H15" s="1"/>
  <c r="N5"/>
  <c r="N15" s="1"/>
  <c r="T5"/>
  <c r="T15" s="1"/>
  <c r="H17"/>
  <c r="H31" s="1"/>
  <c r="T17"/>
  <c r="T31" s="1"/>
  <c r="H33"/>
  <c r="H47" s="1"/>
  <c r="H49"/>
  <c r="H59"/>
  <c r="N59"/>
  <c r="N63" s="1"/>
  <c r="T59"/>
  <c r="T63" s="1"/>
  <c r="N89"/>
  <c r="N95" s="1"/>
  <c r="T89"/>
  <c r="T95" s="1"/>
  <c r="N145"/>
  <c r="N159" s="1"/>
  <c r="K1551" i="36"/>
  <c r="N1549"/>
  <c r="O1549" s="1"/>
  <c r="N1547"/>
  <c r="O1547" s="1"/>
  <c r="N1545"/>
  <c r="O1545" s="1"/>
  <c r="N1539"/>
  <c r="O1539" s="1"/>
  <c r="N1537"/>
  <c r="O1537" s="1"/>
  <c r="J1536"/>
  <c r="K1535"/>
  <c r="O1533"/>
  <c r="N1533"/>
  <c r="N1531"/>
  <c r="O1531" s="1"/>
  <c r="N1529"/>
  <c r="O1529" s="1"/>
  <c r="O1527"/>
  <c r="N1527"/>
  <c r="N1525"/>
  <c r="O1525" s="1"/>
  <c r="N1523"/>
  <c r="O1523" s="1"/>
  <c r="N1521"/>
  <c r="O1521" s="1"/>
  <c r="J1520"/>
  <c r="K1519"/>
  <c r="O1517"/>
  <c r="N1517"/>
  <c r="N1515"/>
  <c r="O1515" s="1"/>
  <c r="N1513"/>
  <c r="O1513" s="1"/>
  <c r="N1511"/>
  <c r="O1511" s="1"/>
  <c r="O1509"/>
  <c r="N1509"/>
  <c r="O1507"/>
  <c r="N1507"/>
  <c r="N1505"/>
  <c r="O1505" s="1"/>
  <c r="J1504"/>
  <c r="K1503"/>
  <c r="N1499"/>
  <c r="O1499" s="1"/>
  <c r="O1491"/>
  <c r="N1491"/>
  <c r="N1489"/>
  <c r="O1489" s="1"/>
  <c r="O1553" s="1"/>
  <c r="J1487"/>
  <c r="J1553" s="1"/>
  <c r="N1485"/>
  <c r="O1485" s="1"/>
  <c r="O1483"/>
  <c r="N1483"/>
  <c r="O1481"/>
  <c r="N1481"/>
  <c r="C1481"/>
  <c r="C1483" s="1"/>
  <c r="C1485" s="1"/>
  <c r="C1489" s="1"/>
  <c r="C1491" s="1"/>
  <c r="C1493" s="1"/>
  <c r="C1495" s="1"/>
  <c r="C1497" s="1"/>
  <c r="C1499" s="1"/>
  <c r="C1501" s="1"/>
  <c r="C1505" s="1"/>
  <c r="C1507" s="1"/>
  <c r="C1509" s="1"/>
  <c r="C1511" s="1"/>
  <c r="C1513" s="1"/>
  <c r="C1515" s="1"/>
  <c r="C1517" s="1"/>
  <c r="C1521" s="1"/>
  <c r="C1523" s="1"/>
  <c r="C1525" s="1"/>
  <c r="C1527" s="1"/>
  <c r="C1529" s="1"/>
  <c r="C1531" s="1"/>
  <c r="C1533" s="1"/>
  <c r="C1537" s="1"/>
  <c r="C1539" s="1"/>
  <c r="C1541" s="1"/>
  <c r="C1543" s="1"/>
  <c r="C1545" s="1"/>
  <c r="C1547" s="1"/>
  <c r="C1549" s="1"/>
  <c r="J1467"/>
  <c r="K1466"/>
  <c r="O1464"/>
  <c r="N1464"/>
  <c r="O1462"/>
  <c r="N1462"/>
  <c r="O1460"/>
  <c r="N1460"/>
  <c r="O1458"/>
  <c r="N1458"/>
  <c r="J1457"/>
  <c r="K1456"/>
  <c r="O1454"/>
  <c r="N1454"/>
  <c r="O1452"/>
  <c r="N1452"/>
  <c r="O1450"/>
  <c r="N1450"/>
  <c r="O1448"/>
  <c r="N1448"/>
  <c r="O1446"/>
  <c r="N1446"/>
  <c r="O1444"/>
  <c r="N1444"/>
  <c r="O1442"/>
  <c r="N1442"/>
  <c r="K1440"/>
  <c r="O1438"/>
  <c r="N1438"/>
  <c r="O1436"/>
  <c r="N1436"/>
  <c r="N1434"/>
  <c r="O1434" s="1"/>
  <c r="O1432"/>
  <c r="N1432"/>
  <c r="N1430"/>
  <c r="O1430" s="1"/>
  <c r="O1428"/>
  <c r="N1428"/>
  <c r="O1426"/>
  <c r="N1426"/>
  <c r="K1424"/>
  <c r="J1424"/>
  <c r="O1420"/>
  <c r="N1420"/>
  <c r="N1412"/>
  <c r="O1412" s="1"/>
  <c r="O1410"/>
  <c r="N1410"/>
  <c r="J1410"/>
  <c r="K1408"/>
  <c r="O1406"/>
  <c r="O1468" s="1"/>
  <c r="N1406"/>
  <c r="N1404"/>
  <c r="O1404" s="1"/>
  <c r="O1402"/>
  <c r="N1402"/>
  <c r="N1400"/>
  <c r="O1400" s="1"/>
  <c r="C1400"/>
  <c r="C1402" s="1"/>
  <c r="C1404" s="1"/>
  <c r="C1406" s="1"/>
  <c r="C1410" s="1"/>
  <c r="C1412" s="1"/>
  <c r="C1414" s="1"/>
  <c r="C1416" s="1"/>
  <c r="C1418" s="1"/>
  <c r="C1420" s="1"/>
  <c r="C1422" s="1"/>
  <c r="C1426" s="1"/>
  <c r="C1428" s="1"/>
  <c r="C1430" s="1"/>
  <c r="C1432" s="1"/>
  <c r="C1434" s="1"/>
  <c r="C1436" s="1"/>
  <c r="C1438" s="1"/>
  <c r="C1442" s="1"/>
  <c r="C1444" s="1"/>
  <c r="C1446" s="1"/>
  <c r="C1448" s="1"/>
  <c r="C1450" s="1"/>
  <c r="C1452" s="1"/>
  <c r="C1454" s="1"/>
  <c r="C1458" s="1"/>
  <c r="C1460" s="1"/>
  <c r="C1462" s="1"/>
  <c r="C1464" s="1"/>
  <c r="O1398"/>
  <c r="N1398"/>
  <c r="J1381"/>
  <c r="N1378"/>
  <c r="O1378" s="1"/>
  <c r="O1376"/>
  <c r="N1376"/>
  <c r="J1375"/>
  <c r="K1374"/>
  <c r="K1380" s="1"/>
  <c r="N1372"/>
  <c r="O1372" s="1"/>
  <c r="N1370"/>
  <c r="O1370" s="1"/>
  <c r="N1362"/>
  <c r="O1362" s="1"/>
  <c r="O1360"/>
  <c r="N1360"/>
  <c r="J1359"/>
  <c r="K1358"/>
  <c r="N1356"/>
  <c r="O1356" s="1"/>
  <c r="O1354"/>
  <c r="N1354"/>
  <c r="N1352"/>
  <c r="O1352" s="1"/>
  <c r="O1350"/>
  <c r="N1350"/>
  <c r="O1348"/>
  <c r="N1348"/>
  <c r="O1346"/>
  <c r="N1346"/>
  <c r="O1344"/>
  <c r="N1344"/>
  <c r="K1342"/>
  <c r="O1340"/>
  <c r="N1340"/>
  <c r="O1338"/>
  <c r="N1338"/>
  <c r="N1336"/>
  <c r="O1336" s="1"/>
  <c r="O1334"/>
  <c r="N1334"/>
  <c r="N1332"/>
  <c r="O1332" s="1"/>
  <c r="O1330"/>
  <c r="N1330"/>
  <c r="O1328"/>
  <c r="N1328"/>
  <c r="K1326"/>
  <c r="J1326"/>
  <c r="O1322"/>
  <c r="N1322"/>
  <c r="N1314"/>
  <c r="O1314" s="1"/>
  <c r="O1382" s="1"/>
  <c r="J1313"/>
  <c r="O1312"/>
  <c r="N1312"/>
  <c r="J1312"/>
  <c r="J1310"/>
  <c r="O1308"/>
  <c r="N1308"/>
  <c r="C1308"/>
  <c r="C1312" s="1"/>
  <c r="C1314" s="1"/>
  <c r="C1316" s="1"/>
  <c r="C1318" s="1"/>
  <c r="C1320" s="1"/>
  <c r="C1322" s="1"/>
  <c r="C1324" s="1"/>
  <c r="C1328" s="1"/>
  <c r="C1330" s="1"/>
  <c r="C1332" s="1"/>
  <c r="C1334" s="1"/>
  <c r="C1336" s="1"/>
  <c r="C1338" s="1"/>
  <c r="C1340" s="1"/>
  <c r="C1344" s="1"/>
  <c r="C1346" s="1"/>
  <c r="C1348" s="1"/>
  <c r="C1350" s="1"/>
  <c r="C1352" s="1"/>
  <c r="C1354" s="1"/>
  <c r="C1356" s="1"/>
  <c r="C1360" s="1"/>
  <c r="C1362" s="1"/>
  <c r="C1364" s="1"/>
  <c r="C1366" s="1"/>
  <c r="C1368" s="1"/>
  <c r="C1370" s="1"/>
  <c r="C1372" s="1"/>
  <c r="C1376" s="1"/>
  <c r="C1378" s="1"/>
  <c r="K1291"/>
  <c r="N1289"/>
  <c r="O1289" s="1"/>
  <c r="N1287"/>
  <c r="O1287" s="1"/>
  <c r="N1281"/>
  <c r="O1281" s="1"/>
  <c r="N1279"/>
  <c r="O1279" s="1"/>
  <c r="J1278"/>
  <c r="K1277"/>
  <c r="O1275"/>
  <c r="N1275"/>
  <c r="N1273"/>
  <c r="O1273" s="1"/>
  <c r="O1271"/>
  <c r="N1271"/>
  <c r="N1269"/>
  <c r="O1269" s="1"/>
  <c r="O1267"/>
  <c r="N1267"/>
  <c r="O1265"/>
  <c r="N1265"/>
  <c r="O1263"/>
  <c r="N1263"/>
  <c r="J1262"/>
  <c r="K1261"/>
  <c r="O1259"/>
  <c r="N1259"/>
  <c r="N1257"/>
  <c r="O1257" s="1"/>
  <c r="N1255"/>
  <c r="O1255" s="1"/>
  <c r="N1253"/>
  <c r="O1253" s="1"/>
  <c r="O1251"/>
  <c r="N1251"/>
  <c r="N1249"/>
  <c r="O1249" s="1"/>
  <c r="O1247"/>
  <c r="N1247"/>
  <c r="J1246"/>
  <c r="K1245"/>
  <c r="O1241"/>
  <c r="N1241"/>
  <c r="N1233"/>
  <c r="O1233" s="1"/>
  <c r="O1231"/>
  <c r="O1293" s="1"/>
  <c r="N1231"/>
  <c r="J1229"/>
  <c r="J1293" s="1"/>
  <c r="O1227"/>
  <c r="N1227"/>
  <c r="N1225"/>
  <c r="O1225" s="1"/>
  <c r="N1223"/>
  <c r="O1223" s="1"/>
  <c r="C1223"/>
  <c r="C1225" s="1"/>
  <c r="C1227" s="1"/>
  <c r="C1231" s="1"/>
  <c r="C1233" s="1"/>
  <c r="C1235" s="1"/>
  <c r="C1237" s="1"/>
  <c r="C1239" s="1"/>
  <c r="C1241" s="1"/>
  <c r="C1243" s="1"/>
  <c r="C1247" s="1"/>
  <c r="C1249" s="1"/>
  <c r="C1251" s="1"/>
  <c r="C1253" s="1"/>
  <c r="C1255" s="1"/>
  <c r="C1257" s="1"/>
  <c r="C1259" s="1"/>
  <c r="C1263" s="1"/>
  <c r="C1265" s="1"/>
  <c r="C1267" s="1"/>
  <c r="C1269" s="1"/>
  <c r="C1271" s="1"/>
  <c r="C1273" s="1"/>
  <c r="C1275" s="1"/>
  <c r="C1279" s="1"/>
  <c r="C1281" s="1"/>
  <c r="C1283" s="1"/>
  <c r="C1285" s="1"/>
  <c r="C1287" s="1"/>
  <c r="C1289" s="1"/>
  <c r="J1209"/>
  <c r="Q1207"/>
  <c r="J1207"/>
  <c r="Q1203"/>
  <c r="J1203"/>
  <c r="O1202"/>
  <c r="N1202"/>
  <c r="N1200"/>
  <c r="O1200" s="1"/>
  <c r="J1199"/>
  <c r="K1198"/>
  <c r="K1208" s="1"/>
  <c r="N1196"/>
  <c r="O1196" s="1"/>
  <c r="O1194"/>
  <c r="N1194"/>
  <c r="N1192"/>
  <c r="O1192" s="1"/>
  <c r="O1190"/>
  <c r="N1190"/>
  <c r="N1188"/>
  <c r="O1188" s="1"/>
  <c r="N1186"/>
  <c r="O1186" s="1"/>
  <c r="Q1185"/>
  <c r="N1184"/>
  <c r="O1184" s="1"/>
  <c r="L1184"/>
  <c r="M1184" s="1"/>
  <c r="J1184"/>
  <c r="J1198" s="1"/>
  <c r="K1182"/>
  <c r="O1180"/>
  <c r="N1180"/>
  <c r="O1178"/>
  <c r="N1178"/>
  <c r="N1176"/>
  <c r="O1176" s="1"/>
  <c r="N1174"/>
  <c r="O1174" s="1"/>
  <c r="O1172"/>
  <c r="N1172"/>
  <c r="N1170"/>
  <c r="O1170" s="1"/>
  <c r="O1168"/>
  <c r="N1168"/>
  <c r="J1168"/>
  <c r="J1182" s="1"/>
  <c r="K1166"/>
  <c r="J1166"/>
  <c r="O1162"/>
  <c r="N1162"/>
  <c r="O1154"/>
  <c r="O1210" s="1"/>
  <c r="N1154"/>
  <c r="N1152"/>
  <c r="O1152" s="1"/>
  <c r="J1152"/>
  <c r="J1150"/>
  <c r="O1148"/>
  <c r="N1148"/>
  <c r="C1140"/>
  <c r="C1142" s="1"/>
  <c r="C1144" s="1"/>
  <c r="C1146" s="1"/>
  <c r="C1148" s="1"/>
  <c r="C1152" s="1"/>
  <c r="C1154" s="1"/>
  <c r="C1156" s="1"/>
  <c r="C1158" s="1"/>
  <c r="C1160" s="1"/>
  <c r="C1162" s="1"/>
  <c r="C1164" s="1"/>
  <c r="C1168" s="1"/>
  <c r="C1170" s="1"/>
  <c r="C1172" s="1"/>
  <c r="C1174" s="1"/>
  <c r="C1176" s="1"/>
  <c r="C1178" s="1"/>
  <c r="C1180" s="1"/>
  <c r="C1184" s="1"/>
  <c r="C1186" s="1"/>
  <c r="C1188" s="1"/>
  <c r="C1190" s="1"/>
  <c r="C1192" s="1"/>
  <c r="C1194" s="1"/>
  <c r="C1196" s="1"/>
  <c r="C1200" s="1"/>
  <c r="C1202" s="1"/>
  <c r="C1204" s="1"/>
  <c r="C1206" s="1"/>
  <c r="O1138"/>
  <c r="N1138"/>
  <c r="O1123"/>
  <c r="N1123"/>
  <c r="J1122"/>
  <c r="K1121"/>
  <c r="O1119"/>
  <c r="N1119"/>
  <c r="O1117"/>
  <c r="N1117"/>
  <c r="N1109"/>
  <c r="O1109" s="1"/>
  <c r="O1107"/>
  <c r="N1107"/>
  <c r="J1107"/>
  <c r="J1121" s="1"/>
  <c r="J1106"/>
  <c r="K1105"/>
  <c r="O1103"/>
  <c r="N1103"/>
  <c r="O1101"/>
  <c r="N1101"/>
  <c r="O1099"/>
  <c r="N1099"/>
  <c r="N1097"/>
  <c r="O1097" s="1"/>
  <c r="O1095"/>
  <c r="N1095"/>
  <c r="N1093"/>
  <c r="O1093" s="1"/>
  <c r="O1091"/>
  <c r="N1091"/>
  <c r="J1091"/>
  <c r="J1105" s="1"/>
  <c r="K1089"/>
  <c r="O1087"/>
  <c r="N1087"/>
  <c r="O1085"/>
  <c r="N1085"/>
  <c r="O1083"/>
  <c r="N1083"/>
  <c r="N1081"/>
  <c r="O1081" s="1"/>
  <c r="O1079"/>
  <c r="N1079"/>
  <c r="N1077"/>
  <c r="O1077" s="1"/>
  <c r="O1075"/>
  <c r="N1075"/>
  <c r="J1075"/>
  <c r="J1089" s="1"/>
  <c r="K1073"/>
  <c r="J1073"/>
  <c r="O1069"/>
  <c r="N1069"/>
  <c r="N1061"/>
  <c r="O1061" s="1"/>
  <c r="O1125" s="1"/>
  <c r="O1059"/>
  <c r="N1059"/>
  <c r="J1059"/>
  <c r="J1057"/>
  <c r="O1055"/>
  <c r="N1055"/>
  <c r="C1055"/>
  <c r="C1059" s="1"/>
  <c r="C1061" s="1"/>
  <c r="C1063" s="1"/>
  <c r="C1065" s="1"/>
  <c r="C1067" s="1"/>
  <c r="C1069" s="1"/>
  <c r="C1071" s="1"/>
  <c r="C1075" s="1"/>
  <c r="C1077" s="1"/>
  <c r="C1079" s="1"/>
  <c r="C1081" s="1"/>
  <c r="C1083" s="1"/>
  <c r="C1085" s="1"/>
  <c r="C1087" s="1"/>
  <c r="C1091" s="1"/>
  <c r="C1093" s="1"/>
  <c r="C1095" s="1"/>
  <c r="C1097" s="1"/>
  <c r="C1099" s="1"/>
  <c r="C1101" s="1"/>
  <c r="C1103" s="1"/>
  <c r="C1107" s="1"/>
  <c r="C1109" s="1"/>
  <c r="C1111" s="1"/>
  <c r="C1113" s="1"/>
  <c r="C1115" s="1"/>
  <c r="C1117" s="1"/>
  <c r="C1119" s="1"/>
  <c r="O1053"/>
  <c r="N1053"/>
  <c r="K1037"/>
  <c r="O1035"/>
  <c r="N1035"/>
  <c r="O1033"/>
  <c r="N1033"/>
  <c r="N1031"/>
  <c r="O1031" s="1"/>
  <c r="O1029"/>
  <c r="N1029"/>
  <c r="N1027"/>
  <c r="O1027" s="1"/>
  <c r="O1025"/>
  <c r="N1025"/>
  <c r="J1025"/>
  <c r="K1023"/>
  <c r="O1021"/>
  <c r="N1021"/>
  <c r="O1019"/>
  <c r="N1019"/>
  <c r="O1017"/>
  <c r="N1017"/>
  <c r="N1015"/>
  <c r="O1015" s="1"/>
  <c r="O1013"/>
  <c r="N1013"/>
  <c r="N1011"/>
  <c r="O1011" s="1"/>
  <c r="O1009"/>
  <c r="N1009"/>
  <c r="J1009"/>
  <c r="J1023" s="1"/>
  <c r="J1037" s="1"/>
  <c r="K1007"/>
  <c r="O1005"/>
  <c r="N1005"/>
  <c r="O1003"/>
  <c r="N1003"/>
  <c r="O1001"/>
  <c r="N1001"/>
  <c r="N999"/>
  <c r="O999" s="1"/>
  <c r="O997"/>
  <c r="N997"/>
  <c r="N995"/>
  <c r="O995" s="1"/>
  <c r="O993"/>
  <c r="N993"/>
  <c r="J993"/>
  <c r="J1007" s="1"/>
  <c r="K991"/>
  <c r="J991"/>
  <c r="O987"/>
  <c r="N987"/>
  <c r="N979"/>
  <c r="O979" s="1"/>
  <c r="N977"/>
  <c r="O977" s="1"/>
  <c r="O1039" s="1"/>
  <c r="J977"/>
  <c r="J976"/>
  <c r="K975"/>
  <c r="O973"/>
  <c r="N973"/>
  <c r="O971"/>
  <c r="N971"/>
  <c r="O969"/>
  <c r="N969"/>
  <c r="N967"/>
  <c r="O967" s="1"/>
  <c r="C967"/>
  <c r="C969" s="1"/>
  <c r="C971" s="1"/>
  <c r="C973" s="1"/>
  <c r="C977" s="1"/>
  <c r="C979" s="1"/>
  <c r="C981" s="1"/>
  <c r="C983" s="1"/>
  <c r="C985" s="1"/>
  <c r="C987" s="1"/>
  <c r="C989" s="1"/>
  <c r="C993" s="1"/>
  <c r="C995" s="1"/>
  <c r="C997" s="1"/>
  <c r="C999" s="1"/>
  <c r="C1001" s="1"/>
  <c r="C1003" s="1"/>
  <c r="C1005" s="1"/>
  <c r="C1009" s="1"/>
  <c r="C1011" s="1"/>
  <c r="C1013" s="1"/>
  <c r="C1015" s="1"/>
  <c r="C1017" s="1"/>
  <c r="C1019" s="1"/>
  <c r="C1021" s="1"/>
  <c r="C1025" s="1"/>
  <c r="C1027" s="1"/>
  <c r="C1029" s="1"/>
  <c r="C1031" s="1"/>
  <c r="C1033" s="1"/>
  <c r="C1035" s="1"/>
  <c r="J952"/>
  <c r="Q950"/>
  <c r="J950"/>
  <c r="N946"/>
  <c r="O946" s="1"/>
  <c r="N944"/>
  <c r="O944" s="1"/>
  <c r="J943"/>
  <c r="K942"/>
  <c r="K951" s="1"/>
  <c r="N940"/>
  <c r="O940" s="1"/>
  <c r="N938"/>
  <c r="O938" s="1"/>
  <c r="O930"/>
  <c r="N930"/>
  <c r="N928"/>
  <c r="O928" s="1"/>
  <c r="J927"/>
  <c r="O924"/>
  <c r="N924"/>
  <c r="N922"/>
  <c r="O922" s="1"/>
  <c r="N920"/>
  <c r="O920" s="1"/>
  <c r="O918"/>
  <c r="N918"/>
  <c r="N916"/>
  <c r="O916" s="1"/>
  <c r="N914"/>
  <c r="O914" s="1"/>
  <c r="N912"/>
  <c r="O912" s="1"/>
  <c r="K910"/>
  <c r="N908"/>
  <c r="O908" s="1"/>
  <c r="O906"/>
  <c r="N906"/>
  <c r="N904"/>
  <c r="O904" s="1"/>
  <c r="N902"/>
  <c r="O902" s="1"/>
  <c r="O900"/>
  <c r="N900"/>
  <c r="O898"/>
  <c r="N898"/>
  <c r="N896"/>
  <c r="O896" s="1"/>
  <c r="K894"/>
  <c r="J894"/>
  <c r="N890"/>
  <c r="O890" s="1"/>
  <c r="O882"/>
  <c r="O953" s="1"/>
  <c r="N882"/>
  <c r="C882"/>
  <c r="C884" s="1"/>
  <c r="C886" s="1"/>
  <c r="C888" s="1"/>
  <c r="C890" s="1"/>
  <c r="C892" s="1"/>
  <c r="C896" s="1"/>
  <c r="C898" s="1"/>
  <c r="C900" s="1"/>
  <c r="C902" s="1"/>
  <c r="C904" s="1"/>
  <c r="C906" s="1"/>
  <c r="C908" s="1"/>
  <c r="C912" s="1"/>
  <c r="C914" s="1"/>
  <c r="C916" s="1"/>
  <c r="C918" s="1"/>
  <c r="C920" s="1"/>
  <c r="C922" s="1"/>
  <c r="C924" s="1"/>
  <c r="C928" s="1"/>
  <c r="C930" s="1"/>
  <c r="C932" s="1"/>
  <c r="C934" s="1"/>
  <c r="C936" s="1"/>
  <c r="C938" s="1"/>
  <c r="C940" s="1"/>
  <c r="C944" s="1"/>
  <c r="C946" s="1"/>
  <c r="C948" s="1"/>
  <c r="N880"/>
  <c r="O880" s="1"/>
  <c r="J880"/>
  <c r="J862"/>
  <c r="K861"/>
  <c r="O859"/>
  <c r="N859"/>
  <c r="O857"/>
  <c r="N857"/>
  <c r="N849"/>
  <c r="O849" s="1"/>
  <c r="O847"/>
  <c r="N847"/>
  <c r="J847"/>
  <c r="J861" s="1"/>
  <c r="J846"/>
  <c r="K845"/>
  <c r="O843"/>
  <c r="N843"/>
  <c r="O841"/>
  <c r="N841"/>
  <c r="O839"/>
  <c r="N839"/>
  <c r="N837"/>
  <c r="O837" s="1"/>
  <c r="O835"/>
  <c r="N835"/>
  <c r="N833"/>
  <c r="O833" s="1"/>
  <c r="O831"/>
  <c r="N831"/>
  <c r="J831"/>
  <c r="J845" s="1"/>
  <c r="K829"/>
  <c r="O827"/>
  <c r="N827"/>
  <c r="O825"/>
  <c r="N825"/>
  <c r="O823"/>
  <c r="N823"/>
  <c r="N821"/>
  <c r="O821" s="1"/>
  <c r="N819"/>
  <c r="O819" s="1"/>
  <c r="O817"/>
  <c r="N817"/>
  <c r="N815"/>
  <c r="O815" s="1"/>
  <c r="J815"/>
  <c r="J829" s="1"/>
  <c r="K813"/>
  <c r="J813"/>
  <c r="O809"/>
  <c r="N809"/>
  <c r="N801"/>
  <c r="O801" s="1"/>
  <c r="O863" s="1"/>
  <c r="O799"/>
  <c r="N799"/>
  <c r="J799"/>
  <c r="J797"/>
  <c r="O795"/>
  <c r="N795"/>
  <c r="C795"/>
  <c r="C799" s="1"/>
  <c r="C801" s="1"/>
  <c r="C803" s="1"/>
  <c r="C805" s="1"/>
  <c r="C807" s="1"/>
  <c r="C809" s="1"/>
  <c r="C811" s="1"/>
  <c r="C815" s="1"/>
  <c r="C817" s="1"/>
  <c r="C819" s="1"/>
  <c r="C821" s="1"/>
  <c r="C823" s="1"/>
  <c r="C825" s="1"/>
  <c r="C827" s="1"/>
  <c r="C831" s="1"/>
  <c r="C833" s="1"/>
  <c r="C835" s="1"/>
  <c r="C837" s="1"/>
  <c r="C839" s="1"/>
  <c r="C841" s="1"/>
  <c r="C843" s="1"/>
  <c r="C847" s="1"/>
  <c r="C849" s="1"/>
  <c r="C851" s="1"/>
  <c r="C853" s="1"/>
  <c r="C855" s="1"/>
  <c r="C857" s="1"/>
  <c r="C859" s="1"/>
  <c r="O793"/>
  <c r="N793"/>
  <c r="J775"/>
  <c r="K774"/>
  <c r="O772"/>
  <c r="N772"/>
  <c r="O770"/>
  <c r="N770"/>
  <c r="O768"/>
  <c r="N768"/>
  <c r="O766"/>
  <c r="N766"/>
  <c r="O764"/>
  <c r="N764"/>
  <c r="J763"/>
  <c r="K762"/>
  <c r="O760"/>
  <c r="N760"/>
  <c r="O758"/>
  <c r="N758"/>
  <c r="O756"/>
  <c r="N756"/>
  <c r="N754"/>
  <c r="O754" s="1"/>
  <c r="O752"/>
  <c r="N752"/>
  <c r="O750"/>
  <c r="N750"/>
  <c r="O748"/>
  <c r="N748"/>
  <c r="K746"/>
  <c r="O744"/>
  <c r="N744"/>
  <c r="O742"/>
  <c r="N742"/>
  <c r="N740"/>
  <c r="O740" s="1"/>
  <c r="O738"/>
  <c r="N738"/>
  <c r="N736"/>
  <c r="O736" s="1"/>
  <c r="N734"/>
  <c r="O734" s="1"/>
  <c r="O732"/>
  <c r="N732"/>
  <c r="K730"/>
  <c r="J730"/>
  <c r="O726"/>
  <c r="N726"/>
  <c r="N718"/>
  <c r="O718" s="1"/>
  <c r="O716"/>
  <c r="N716"/>
  <c r="J716"/>
  <c r="K714"/>
  <c r="O712"/>
  <c r="O776" s="1"/>
  <c r="N712"/>
  <c r="N710"/>
  <c r="O710" s="1"/>
  <c r="O708"/>
  <c r="N708"/>
  <c r="O706"/>
  <c r="N706"/>
  <c r="C706"/>
  <c r="C708" s="1"/>
  <c r="C710" s="1"/>
  <c r="C712" s="1"/>
  <c r="C716" s="1"/>
  <c r="C718" s="1"/>
  <c r="C720" s="1"/>
  <c r="C722" s="1"/>
  <c r="C724" s="1"/>
  <c r="C726" s="1"/>
  <c r="C728" s="1"/>
  <c r="C732" s="1"/>
  <c r="C734" s="1"/>
  <c r="C736" s="1"/>
  <c r="C738" s="1"/>
  <c r="C740" s="1"/>
  <c r="C742" s="1"/>
  <c r="C744" s="1"/>
  <c r="C748" s="1"/>
  <c r="C750" s="1"/>
  <c r="C752" s="1"/>
  <c r="C754" s="1"/>
  <c r="C756" s="1"/>
  <c r="C758" s="1"/>
  <c r="C760" s="1"/>
  <c r="C764" s="1"/>
  <c r="C766" s="1"/>
  <c r="C768" s="1"/>
  <c r="C770" s="1"/>
  <c r="C772" s="1"/>
  <c r="N704"/>
  <c r="O704" s="1"/>
  <c r="J686"/>
  <c r="N683"/>
  <c r="O683" s="1"/>
  <c r="O681"/>
  <c r="N681"/>
  <c r="J680"/>
  <c r="K679"/>
  <c r="N677"/>
  <c r="O677" s="1"/>
  <c r="O675"/>
  <c r="N675"/>
  <c r="N673"/>
  <c r="O673" s="1"/>
  <c r="O671"/>
  <c r="N671"/>
  <c r="N669"/>
  <c r="O669" s="1"/>
  <c r="O667"/>
  <c r="N667"/>
  <c r="N665"/>
  <c r="O665" s="1"/>
  <c r="K663"/>
  <c r="N661"/>
  <c r="O661" s="1"/>
  <c r="O659"/>
  <c r="N659"/>
  <c r="N657"/>
  <c r="O657" s="1"/>
  <c r="O655"/>
  <c r="N655"/>
  <c r="N653"/>
  <c r="O653" s="1"/>
  <c r="N651"/>
  <c r="O651" s="1"/>
  <c r="O649"/>
  <c r="N649"/>
  <c r="K647"/>
  <c r="J647"/>
  <c r="O643"/>
  <c r="N643"/>
  <c r="N635"/>
  <c r="O635" s="1"/>
  <c r="O687" s="1"/>
  <c r="O633"/>
  <c r="N633"/>
  <c r="J633"/>
  <c r="K631"/>
  <c r="O629"/>
  <c r="N629"/>
  <c r="N627"/>
  <c r="O627" s="1"/>
  <c r="O625"/>
  <c r="N625"/>
  <c r="N623"/>
  <c r="O623" s="1"/>
  <c r="C623"/>
  <c r="C625" s="1"/>
  <c r="C627" s="1"/>
  <c r="C629" s="1"/>
  <c r="C633" s="1"/>
  <c r="C635" s="1"/>
  <c r="C637" s="1"/>
  <c r="C639" s="1"/>
  <c r="C641" s="1"/>
  <c r="C643" s="1"/>
  <c r="C645" s="1"/>
  <c r="C649" s="1"/>
  <c r="C651" s="1"/>
  <c r="C653" s="1"/>
  <c r="C655" s="1"/>
  <c r="C657" s="1"/>
  <c r="C659" s="1"/>
  <c r="C661" s="1"/>
  <c r="C665" s="1"/>
  <c r="C667" s="1"/>
  <c r="C669" s="1"/>
  <c r="C671" s="1"/>
  <c r="C673" s="1"/>
  <c r="C675" s="1"/>
  <c r="C677" s="1"/>
  <c r="C681" s="1"/>
  <c r="C683" s="1"/>
  <c r="O621"/>
  <c r="N621"/>
  <c r="J605"/>
  <c r="O602"/>
  <c r="N602"/>
  <c r="N600"/>
  <c r="O600" s="1"/>
  <c r="J599"/>
  <c r="K598"/>
  <c r="K604" s="1"/>
  <c r="O596"/>
  <c r="N596"/>
  <c r="N594"/>
  <c r="O594" s="1"/>
  <c r="N586"/>
  <c r="O586" s="1"/>
  <c r="O584"/>
  <c r="N584"/>
  <c r="J583"/>
  <c r="K582"/>
  <c r="O580"/>
  <c r="N580"/>
  <c r="O578"/>
  <c r="N578"/>
  <c r="O576"/>
  <c r="N576"/>
  <c r="O574"/>
  <c r="N574"/>
  <c r="O572"/>
  <c r="N572"/>
  <c r="O570"/>
  <c r="N570"/>
  <c r="O568"/>
  <c r="N568"/>
  <c r="K566"/>
  <c r="O564"/>
  <c r="N564"/>
  <c r="O562"/>
  <c r="N562"/>
  <c r="N560"/>
  <c r="O560" s="1"/>
  <c r="O558"/>
  <c r="N558"/>
  <c r="N556"/>
  <c r="O556" s="1"/>
  <c r="O554"/>
  <c r="N554"/>
  <c r="O552"/>
  <c r="N552"/>
  <c r="K550"/>
  <c r="J550"/>
  <c r="O546"/>
  <c r="N546"/>
  <c r="N538"/>
  <c r="O538" s="1"/>
  <c r="O606" s="1"/>
  <c r="N536"/>
  <c r="O536" s="1"/>
  <c r="J534"/>
  <c r="O532"/>
  <c r="N532"/>
  <c r="C532"/>
  <c r="C536" s="1"/>
  <c r="C538" s="1"/>
  <c r="C540" s="1"/>
  <c r="C542" s="1"/>
  <c r="C544" s="1"/>
  <c r="C546" s="1"/>
  <c r="C548" s="1"/>
  <c r="C552" s="1"/>
  <c r="C554" s="1"/>
  <c r="C556" s="1"/>
  <c r="C558" s="1"/>
  <c r="C560" s="1"/>
  <c r="C562" s="1"/>
  <c r="C564" s="1"/>
  <c r="C568" s="1"/>
  <c r="C570" s="1"/>
  <c r="C572" s="1"/>
  <c r="C574" s="1"/>
  <c r="C576" s="1"/>
  <c r="C578" s="1"/>
  <c r="C580" s="1"/>
  <c r="C584" s="1"/>
  <c r="C586" s="1"/>
  <c r="C588" s="1"/>
  <c r="C590" s="1"/>
  <c r="C592" s="1"/>
  <c r="C594" s="1"/>
  <c r="C596" s="1"/>
  <c r="C600" s="1"/>
  <c r="C602" s="1"/>
  <c r="E522"/>
  <c r="E612" s="1"/>
  <c r="K515"/>
  <c r="O513"/>
  <c r="N513"/>
  <c r="O511"/>
  <c r="N511"/>
  <c r="N509"/>
  <c r="O509" s="1"/>
  <c r="O507"/>
  <c r="N507"/>
  <c r="N505"/>
  <c r="O505" s="1"/>
  <c r="N503"/>
  <c r="O503" s="1"/>
  <c r="J503"/>
  <c r="K501"/>
  <c r="O499"/>
  <c r="N499"/>
  <c r="O497"/>
  <c r="N497"/>
  <c r="O495"/>
  <c r="N495"/>
  <c r="O493"/>
  <c r="N493"/>
  <c r="N491"/>
  <c r="O491" s="1"/>
  <c r="O489"/>
  <c r="N489"/>
  <c r="N487"/>
  <c r="O487" s="1"/>
  <c r="J487"/>
  <c r="J501" s="1"/>
  <c r="J515" s="1"/>
  <c r="K485"/>
  <c r="O483"/>
  <c r="N483"/>
  <c r="O481"/>
  <c r="N481"/>
  <c r="O479"/>
  <c r="N479"/>
  <c r="N477"/>
  <c r="O477" s="1"/>
  <c r="O475"/>
  <c r="N475"/>
  <c r="N473"/>
  <c r="O473" s="1"/>
  <c r="O471"/>
  <c r="N471"/>
  <c r="J471"/>
  <c r="J485" s="1"/>
  <c r="K469"/>
  <c r="J469"/>
  <c r="O465"/>
  <c r="N465"/>
  <c r="N457"/>
  <c r="O457" s="1"/>
  <c r="O455"/>
  <c r="O517" s="1"/>
  <c r="N455"/>
  <c r="J455"/>
  <c r="J454"/>
  <c r="K453"/>
  <c r="O451"/>
  <c r="N451"/>
  <c r="O449"/>
  <c r="N449"/>
  <c r="O447"/>
  <c r="N447"/>
  <c r="N445"/>
  <c r="O445" s="1"/>
  <c r="C445"/>
  <c r="C447" s="1"/>
  <c r="C449" s="1"/>
  <c r="C451" s="1"/>
  <c r="C455" s="1"/>
  <c r="C457" s="1"/>
  <c r="C459" s="1"/>
  <c r="C461" s="1"/>
  <c r="C463" s="1"/>
  <c r="C465" s="1"/>
  <c r="C467" s="1"/>
  <c r="C471" s="1"/>
  <c r="C473" s="1"/>
  <c r="C475" s="1"/>
  <c r="C477" s="1"/>
  <c r="C479" s="1"/>
  <c r="C481" s="1"/>
  <c r="C483" s="1"/>
  <c r="C487" s="1"/>
  <c r="C489" s="1"/>
  <c r="C491" s="1"/>
  <c r="C493" s="1"/>
  <c r="C495" s="1"/>
  <c r="C497" s="1"/>
  <c r="C499" s="1"/>
  <c r="C503" s="1"/>
  <c r="C505" s="1"/>
  <c r="C507" s="1"/>
  <c r="C509" s="1"/>
  <c r="C511" s="1"/>
  <c r="C513" s="1"/>
  <c r="J427"/>
  <c r="K426"/>
  <c r="Q425"/>
  <c r="J425"/>
  <c r="Q424"/>
  <c r="J424"/>
  <c r="Q423"/>
  <c r="J423"/>
  <c r="Q422"/>
  <c r="N422"/>
  <c r="O422" s="1"/>
  <c r="L422"/>
  <c r="M422" s="1"/>
  <c r="P422" s="1"/>
  <c r="J422"/>
  <c r="Q421"/>
  <c r="J421"/>
  <c r="Q420"/>
  <c r="N420"/>
  <c r="O420" s="1"/>
  <c r="L420"/>
  <c r="M420" s="1"/>
  <c r="P420" s="1"/>
  <c r="J420"/>
  <c r="J419"/>
  <c r="K418"/>
  <c r="Q417"/>
  <c r="Q416"/>
  <c r="N416"/>
  <c r="O416" s="1"/>
  <c r="L416"/>
  <c r="M416" s="1"/>
  <c r="Q415"/>
  <c r="J415"/>
  <c r="Q414"/>
  <c r="N414"/>
  <c r="O414" s="1"/>
  <c r="L414"/>
  <c r="M414" s="1"/>
  <c r="J414"/>
  <c r="Q413"/>
  <c r="Q412"/>
  <c r="O412"/>
  <c r="N412"/>
  <c r="M412"/>
  <c r="P412" s="1"/>
  <c r="L412"/>
  <c r="Q411"/>
  <c r="Q410"/>
  <c r="N410"/>
  <c r="O410" s="1"/>
  <c r="L410"/>
  <c r="M410" s="1"/>
  <c r="Q409"/>
  <c r="Q408"/>
  <c r="O408"/>
  <c r="N408"/>
  <c r="M408"/>
  <c r="L408"/>
  <c r="Q407"/>
  <c r="Q406"/>
  <c r="O406"/>
  <c r="N406"/>
  <c r="M406"/>
  <c r="P406" s="1"/>
  <c r="L406"/>
  <c r="Q405"/>
  <c r="Q418" s="1"/>
  <c r="N404"/>
  <c r="O404" s="1"/>
  <c r="L404"/>
  <c r="M404" s="1"/>
  <c r="P404" s="1"/>
  <c r="J404"/>
  <c r="J418" s="1"/>
  <c r="K402"/>
  <c r="Q401"/>
  <c r="Q400"/>
  <c r="O400"/>
  <c r="N400"/>
  <c r="M400"/>
  <c r="L400"/>
  <c r="Q399"/>
  <c r="J399"/>
  <c r="Q398"/>
  <c r="O398"/>
  <c r="N398"/>
  <c r="M398"/>
  <c r="L398"/>
  <c r="J398"/>
  <c r="Q397"/>
  <c r="Q396"/>
  <c r="N396"/>
  <c r="O396" s="1"/>
  <c r="L396"/>
  <c r="M396" s="1"/>
  <c r="P396" s="1"/>
  <c r="Q395"/>
  <c r="Q394"/>
  <c r="N394"/>
  <c r="O394" s="1"/>
  <c r="L394"/>
  <c r="M394" s="1"/>
  <c r="P394" s="1"/>
  <c r="Q393"/>
  <c r="Q392"/>
  <c r="O392"/>
  <c r="N392"/>
  <c r="M392"/>
  <c r="L392"/>
  <c r="Q391"/>
  <c r="Q390"/>
  <c r="N390"/>
  <c r="O390" s="1"/>
  <c r="L390"/>
  <c r="M390" s="1"/>
  <c r="Q389"/>
  <c r="Q388"/>
  <c r="Q402" s="1"/>
  <c r="O388"/>
  <c r="N388"/>
  <c r="M388"/>
  <c r="L388"/>
  <c r="J388"/>
  <c r="J402" s="1"/>
  <c r="K386"/>
  <c r="J386"/>
  <c r="I386"/>
  <c r="Q385"/>
  <c r="Q384"/>
  <c r="Q383"/>
  <c r="J383"/>
  <c r="Q382"/>
  <c r="O382"/>
  <c r="N382"/>
  <c r="M382"/>
  <c r="L382"/>
  <c r="J382"/>
  <c r="J428" s="1"/>
  <c r="Q381"/>
  <c r="Q380"/>
  <c r="Q379"/>
  <c r="Q378"/>
  <c r="Q377"/>
  <c r="Q376"/>
  <c r="Q375"/>
  <c r="Q374"/>
  <c r="O374"/>
  <c r="O428" s="1"/>
  <c r="N374"/>
  <c r="M374"/>
  <c r="L374"/>
  <c r="Q373"/>
  <c r="Q372"/>
  <c r="Q386" s="1"/>
  <c r="N372"/>
  <c r="O372" s="1"/>
  <c r="L372"/>
  <c r="M372" s="1"/>
  <c r="J372"/>
  <c r="J370"/>
  <c r="I370"/>
  <c r="Q369"/>
  <c r="J369"/>
  <c r="Q368"/>
  <c r="N368"/>
  <c r="O368" s="1"/>
  <c r="L368"/>
  <c r="M368" s="1"/>
  <c r="J368"/>
  <c r="Q367"/>
  <c r="Q366"/>
  <c r="Q365"/>
  <c r="Q364"/>
  <c r="Q363"/>
  <c r="Q362"/>
  <c r="Q361"/>
  <c r="Q360"/>
  <c r="C360"/>
  <c r="C362" s="1"/>
  <c r="C364" s="1"/>
  <c r="C366" s="1"/>
  <c r="C368" s="1"/>
  <c r="C372" s="1"/>
  <c r="C374" s="1"/>
  <c r="C376" s="1"/>
  <c r="C378" s="1"/>
  <c r="C380" s="1"/>
  <c r="C382" s="1"/>
  <c r="C384" s="1"/>
  <c r="C388" s="1"/>
  <c r="C390" s="1"/>
  <c r="C392" s="1"/>
  <c r="C394" s="1"/>
  <c r="C396" s="1"/>
  <c r="C398" s="1"/>
  <c r="C400" s="1"/>
  <c r="C404" s="1"/>
  <c r="C406" s="1"/>
  <c r="C408" s="1"/>
  <c r="C410" s="1"/>
  <c r="C412" s="1"/>
  <c r="C414" s="1"/>
  <c r="C416" s="1"/>
  <c r="C420" s="1"/>
  <c r="C422" s="1"/>
  <c r="C424" s="1"/>
  <c r="Q359"/>
  <c r="J359"/>
  <c r="Q358"/>
  <c r="Q370" s="1"/>
  <c r="O358"/>
  <c r="N358"/>
  <c r="M358"/>
  <c r="L358"/>
  <c r="J358"/>
  <c r="J342"/>
  <c r="Q341"/>
  <c r="Q340"/>
  <c r="J340"/>
  <c r="Q339"/>
  <c r="N339"/>
  <c r="O339" s="1"/>
  <c r="L339"/>
  <c r="M339" s="1"/>
  <c r="P339" s="1"/>
  <c r="J339"/>
  <c r="J338"/>
  <c r="K337"/>
  <c r="K341" s="1"/>
  <c r="Q336"/>
  <c r="J336"/>
  <c r="Q335"/>
  <c r="N335"/>
  <c r="O335" s="1"/>
  <c r="L335"/>
  <c r="M335" s="1"/>
  <c r="P335" s="1"/>
  <c r="J335"/>
  <c r="Q334"/>
  <c r="J334"/>
  <c r="Q333"/>
  <c r="N333"/>
  <c r="O333" s="1"/>
  <c r="L333"/>
  <c r="M333" s="1"/>
  <c r="P333" s="1"/>
  <c r="J333"/>
  <c r="Q332"/>
  <c r="J332"/>
  <c r="Q331"/>
  <c r="J331"/>
  <c r="Q330"/>
  <c r="J330"/>
  <c r="Q329"/>
  <c r="J329"/>
  <c r="Q328"/>
  <c r="J328"/>
  <c r="Q327"/>
  <c r="J327"/>
  <c r="Q326"/>
  <c r="J326"/>
  <c r="Q325"/>
  <c r="O325"/>
  <c r="N325"/>
  <c r="M325"/>
  <c r="P325" s="1"/>
  <c r="L325"/>
  <c r="J325"/>
  <c r="Q324"/>
  <c r="J324"/>
  <c r="Q323"/>
  <c r="Q337" s="1"/>
  <c r="O323"/>
  <c r="N323"/>
  <c r="M323"/>
  <c r="P323" s="1"/>
  <c r="L323"/>
  <c r="J323"/>
  <c r="J337" s="1"/>
  <c r="J322"/>
  <c r="K321"/>
  <c r="Q320"/>
  <c r="J320"/>
  <c r="Q319"/>
  <c r="N319"/>
  <c r="O319" s="1"/>
  <c r="L319"/>
  <c r="M319" s="1"/>
  <c r="J319"/>
  <c r="Q318"/>
  <c r="J318"/>
  <c r="Q317"/>
  <c r="O317"/>
  <c r="N317"/>
  <c r="M317"/>
  <c r="L317"/>
  <c r="J317"/>
  <c r="Q316"/>
  <c r="J316"/>
  <c r="Q315"/>
  <c r="O315"/>
  <c r="N315"/>
  <c r="M315"/>
  <c r="P315" s="1"/>
  <c r="L315"/>
  <c r="J315"/>
  <c r="Q314"/>
  <c r="J314"/>
  <c r="Q313"/>
  <c r="N313"/>
  <c r="O313" s="1"/>
  <c r="L313"/>
  <c r="M313" s="1"/>
  <c r="J313"/>
  <c r="Q312"/>
  <c r="J312"/>
  <c r="Q311"/>
  <c r="O311"/>
  <c r="N311"/>
  <c r="M311"/>
  <c r="L311"/>
  <c r="J311"/>
  <c r="Q310"/>
  <c r="J310"/>
  <c r="Q309"/>
  <c r="O309"/>
  <c r="N309"/>
  <c r="M309"/>
  <c r="P309" s="1"/>
  <c r="L309"/>
  <c r="J309"/>
  <c r="Q308"/>
  <c r="J308"/>
  <c r="Q307"/>
  <c r="Q321" s="1"/>
  <c r="O307"/>
  <c r="N307"/>
  <c r="M307"/>
  <c r="P307" s="1"/>
  <c r="L307"/>
  <c r="J307"/>
  <c r="J321" s="1"/>
  <c r="J306"/>
  <c r="K305"/>
  <c r="Q304"/>
  <c r="J304"/>
  <c r="Q303"/>
  <c r="N303"/>
  <c r="O303" s="1"/>
  <c r="L303"/>
  <c r="M303" s="1"/>
  <c r="J303"/>
  <c r="Q302"/>
  <c r="J302"/>
  <c r="Q301"/>
  <c r="O301"/>
  <c r="N301"/>
  <c r="M301"/>
  <c r="L301"/>
  <c r="Q300"/>
  <c r="Q299"/>
  <c r="O299"/>
  <c r="N299"/>
  <c r="M299"/>
  <c r="P299" s="1"/>
  <c r="L299"/>
  <c r="Q298"/>
  <c r="Q297"/>
  <c r="O297"/>
  <c r="N297"/>
  <c r="M297"/>
  <c r="P297" s="1"/>
  <c r="L297"/>
  <c r="Q296"/>
  <c r="Q295"/>
  <c r="N295"/>
  <c r="O295" s="1"/>
  <c r="L295"/>
  <c r="M295" s="1"/>
  <c r="Q294"/>
  <c r="J294"/>
  <c r="Q293"/>
  <c r="O293"/>
  <c r="N293"/>
  <c r="M293"/>
  <c r="P293" s="1"/>
  <c r="L293"/>
  <c r="J293"/>
  <c r="Q292"/>
  <c r="J292"/>
  <c r="Q291"/>
  <c r="Q305" s="1"/>
  <c r="N291"/>
  <c r="O291" s="1"/>
  <c r="L291"/>
  <c r="M291" s="1"/>
  <c r="J291"/>
  <c r="J305" s="1"/>
  <c r="K289"/>
  <c r="J289"/>
  <c r="I289"/>
  <c r="Q288"/>
  <c r="Q287"/>
  <c r="Q286"/>
  <c r="J286"/>
  <c r="Q285"/>
  <c r="N285"/>
  <c r="O285" s="1"/>
  <c r="L285"/>
  <c r="M285" s="1"/>
  <c r="J285"/>
  <c r="J343" s="1"/>
  <c r="Q284"/>
  <c r="Q283"/>
  <c r="Q282"/>
  <c r="Q281"/>
  <c r="Q280"/>
  <c r="Q279"/>
  <c r="Q278"/>
  <c r="Q277"/>
  <c r="N277"/>
  <c r="O277" s="1"/>
  <c r="O343" s="1"/>
  <c r="L277"/>
  <c r="M277" s="1"/>
  <c r="Q276"/>
  <c r="Q275"/>
  <c r="Q289" s="1"/>
  <c r="O275"/>
  <c r="N275"/>
  <c r="M275"/>
  <c r="L275"/>
  <c r="J275"/>
  <c r="J273"/>
  <c r="I273"/>
  <c r="Q272"/>
  <c r="J272"/>
  <c r="Q271"/>
  <c r="O271"/>
  <c r="N271"/>
  <c r="M271"/>
  <c r="L271"/>
  <c r="J271"/>
  <c r="C271"/>
  <c r="C275" s="1"/>
  <c r="C277" s="1"/>
  <c r="C279" s="1"/>
  <c r="C281" s="1"/>
  <c r="C283" s="1"/>
  <c r="C285" s="1"/>
  <c r="C287" s="1"/>
  <c r="C291" s="1"/>
  <c r="C293" s="1"/>
  <c r="C295" s="1"/>
  <c r="C297" s="1"/>
  <c r="C299" s="1"/>
  <c r="C301" s="1"/>
  <c r="C303" s="1"/>
  <c r="C307" s="1"/>
  <c r="C309" s="1"/>
  <c r="C311" s="1"/>
  <c r="C313" s="1"/>
  <c r="C315" s="1"/>
  <c r="C317" s="1"/>
  <c r="C319" s="1"/>
  <c r="C323" s="1"/>
  <c r="C325" s="1"/>
  <c r="C327" s="1"/>
  <c r="C329" s="1"/>
  <c r="C331" s="1"/>
  <c r="C333" s="1"/>
  <c r="C335" s="1"/>
  <c r="C339" s="1"/>
  <c r="Q270"/>
  <c r="J270"/>
  <c r="Q269"/>
  <c r="Q273" s="1"/>
  <c r="N269"/>
  <c r="O269" s="1"/>
  <c r="L269"/>
  <c r="M269" s="1"/>
  <c r="J269"/>
  <c r="K254"/>
  <c r="Q253"/>
  <c r="J253"/>
  <c r="Q252"/>
  <c r="O252"/>
  <c r="N252"/>
  <c r="M252"/>
  <c r="P252" s="1"/>
  <c r="L252"/>
  <c r="J252"/>
  <c r="Q251"/>
  <c r="J251"/>
  <c r="Q250"/>
  <c r="N250"/>
  <c r="O250" s="1"/>
  <c r="L250"/>
  <c r="M250" s="1"/>
  <c r="P250" s="1"/>
  <c r="J250"/>
  <c r="Q249"/>
  <c r="J249"/>
  <c r="Q248"/>
  <c r="J248"/>
  <c r="Q247"/>
  <c r="J247"/>
  <c r="Q246"/>
  <c r="J246"/>
  <c r="Q245"/>
  <c r="J245"/>
  <c r="Q244"/>
  <c r="J244"/>
  <c r="Q243"/>
  <c r="J243"/>
  <c r="Q242"/>
  <c r="N242"/>
  <c r="O242" s="1"/>
  <c r="L242"/>
  <c r="M242" s="1"/>
  <c r="P242" s="1"/>
  <c r="J242"/>
  <c r="Q241"/>
  <c r="J241"/>
  <c r="Q240"/>
  <c r="Q254" s="1"/>
  <c r="N240"/>
  <c r="O240" s="1"/>
  <c r="L240"/>
  <c r="M240" s="1"/>
  <c r="P240" s="1"/>
  <c r="J240"/>
  <c r="J254" s="1"/>
  <c r="J239"/>
  <c r="K238"/>
  <c r="Q237"/>
  <c r="J237"/>
  <c r="Q236"/>
  <c r="N236"/>
  <c r="O236" s="1"/>
  <c r="L236"/>
  <c r="M236" s="1"/>
  <c r="J236"/>
  <c r="Q235"/>
  <c r="J235"/>
  <c r="Q234"/>
  <c r="O234"/>
  <c r="N234"/>
  <c r="M234"/>
  <c r="L234"/>
  <c r="J234"/>
  <c r="Q233"/>
  <c r="J233"/>
  <c r="Q232"/>
  <c r="O232"/>
  <c r="N232"/>
  <c r="M232"/>
  <c r="P232" s="1"/>
  <c r="L232"/>
  <c r="J232"/>
  <c r="C232"/>
  <c r="C234" s="1"/>
  <c r="C236" s="1"/>
  <c r="C240" s="1"/>
  <c r="C242" s="1"/>
  <c r="C244" s="1"/>
  <c r="C246" s="1"/>
  <c r="C248" s="1"/>
  <c r="Q231"/>
  <c r="J231"/>
  <c r="Q230"/>
  <c r="N230"/>
  <c r="O230" s="1"/>
  <c r="L230"/>
  <c r="M230" s="1"/>
  <c r="J230"/>
  <c r="Q229"/>
  <c r="J229"/>
  <c r="Q228"/>
  <c r="N228"/>
  <c r="O228" s="1"/>
  <c r="L228"/>
  <c r="M228" s="1"/>
  <c r="J228"/>
  <c r="Q227"/>
  <c r="J227"/>
  <c r="Q226"/>
  <c r="N226"/>
  <c r="O226" s="1"/>
  <c r="L226"/>
  <c r="M226" s="1"/>
  <c r="P226" s="1"/>
  <c r="J226"/>
  <c r="Q225"/>
  <c r="J225"/>
  <c r="Q224"/>
  <c r="Q238" s="1"/>
  <c r="N224"/>
  <c r="O224" s="1"/>
  <c r="L224"/>
  <c r="M224" s="1"/>
  <c r="P224" s="1"/>
  <c r="J224"/>
  <c r="J238" s="1"/>
  <c r="J223"/>
  <c r="K222"/>
  <c r="Q221"/>
  <c r="J221"/>
  <c r="Q220"/>
  <c r="N220"/>
  <c r="O220" s="1"/>
  <c r="L220"/>
  <c r="M220" s="1"/>
  <c r="J220"/>
  <c r="Q219"/>
  <c r="J219"/>
  <c r="Q218"/>
  <c r="N218"/>
  <c r="O218" s="1"/>
  <c r="L218"/>
  <c r="M218" s="1"/>
  <c r="Q217"/>
  <c r="Q216"/>
  <c r="N216"/>
  <c r="O216" s="1"/>
  <c r="L216"/>
  <c r="M216" s="1"/>
  <c r="P216" s="1"/>
  <c r="Q215"/>
  <c r="Q214"/>
  <c r="N214"/>
  <c r="O214" s="1"/>
  <c r="L214"/>
  <c r="M214" s="1"/>
  <c r="P214" s="1"/>
  <c r="Q213"/>
  <c r="Q212"/>
  <c r="O212"/>
  <c r="N212"/>
  <c r="M212"/>
  <c r="L212"/>
  <c r="Q211"/>
  <c r="J211"/>
  <c r="Q210"/>
  <c r="O210"/>
  <c r="N210"/>
  <c r="M210"/>
  <c r="P210" s="1"/>
  <c r="L210"/>
  <c r="J210"/>
  <c r="Q209"/>
  <c r="J209"/>
  <c r="Q208"/>
  <c r="Q222" s="1"/>
  <c r="N208"/>
  <c r="O208" s="1"/>
  <c r="L208"/>
  <c r="M208" s="1"/>
  <c r="J208"/>
  <c r="J222" s="1"/>
  <c r="K206"/>
  <c r="J206"/>
  <c r="I206"/>
  <c r="Q205"/>
  <c r="Q204"/>
  <c r="Q203"/>
  <c r="J203"/>
  <c r="Q202"/>
  <c r="N202"/>
  <c r="O202" s="1"/>
  <c r="L202"/>
  <c r="M202" s="1"/>
  <c r="J202"/>
  <c r="Q201"/>
  <c r="Q200"/>
  <c r="Q199"/>
  <c r="Q198"/>
  <c r="Q197"/>
  <c r="Q196"/>
  <c r="Q195"/>
  <c r="Q194"/>
  <c r="N194"/>
  <c r="O194" s="1"/>
  <c r="L194"/>
  <c r="M194" s="1"/>
  <c r="P194" s="1"/>
  <c r="Q193"/>
  <c r="Q192"/>
  <c r="Q206" s="1"/>
  <c r="O192"/>
  <c r="O256" s="1"/>
  <c r="N192"/>
  <c r="M192"/>
  <c r="L192"/>
  <c r="J192"/>
  <c r="J190"/>
  <c r="J256" s="1"/>
  <c r="I190"/>
  <c r="Q189"/>
  <c r="J189"/>
  <c r="Q188"/>
  <c r="O188"/>
  <c r="N188"/>
  <c r="M188"/>
  <c r="L188"/>
  <c r="J188"/>
  <c r="Q187"/>
  <c r="J187"/>
  <c r="Q186"/>
  <c r="N186"/>
  <c r="O186" s="1"/>
  <c r="L186"/>
  <c r="M186" s="1"/>
  <c r="J186"/>
  <c r="C186"/>
  <c r="C188" s="1"/>
  <c r="C192" s="1"/>
  <c r="C194" s="1"/>
  <c r="C196" s="1"/>
  <c r="C198" s="1"/>
  <c r="C200" s="1"/>
  <c r="C202" s="1"/>
  <c r="C204" s="1"/>
  <c r="C208" s="1"/>
  <c r="C210" s="1"/>
  <c r="C212" s="1"/>
  <c r="C214" s="1"/>
  <c r="C216" s="1"/>
  <c r="C218" s="1"/>
  <c r="C220" s="1"/>
  <c r="C224" s="1"/>
  <c r="C226" s="1"/>
  <c r="C228" s="1"/>
  <c r="Q185"/>
  <c r="J185"/>
  <c r="Q184"/>
  <c r="O184"/>
  <c r="N184"/>
  <c r="M184"/>
  <c r="L184"/>
  <c r="J184"/>
  <c r="C184"/>
  <c r="Q183"/>
  <c r="J183"/>
  <c r="Q182"/>
  <c r="Q190" s="1"/>
  <c r="O182"/>
  <c r="N182"/>
  <c r="M182"/>
  <c r="P182" s="1"/>
  <c r="L182"/>
  <c r="J182"/>
  <c r="J166"/>
  <c r="Q165"/>
  <c r="Q164"/>
  <c r="N164"/>
  <c r="O164" s="1"/>
  <c r="L164"/>
  <c r="M164" s="1"/>
  <c r="J164"/>
  <c r="Q163"/>
  <c r="Q162"/>
  <c r="N162"/>
  <c r="O162" s="1"/>
  <c r="L162"/>
  <c r="M162" s="1"/>
  <c r="P162" s="1"/>
  <c r="J162"/>
  <c r="Q161"/>
  <c r="Q160"/>
  <c r="Q166" s="1"/>
  <c r="N160"/>
  <c r="O160" s="1"/>
  <c r="L160"/>
  <c r="M160" s="1"/>
  <c r="P160" s="1"/>
  <c r="J160"/>
  <c r="J159"/>
  <c r="Q158"/>
  <c r="Q157"/>
  <c r="O157"/>
  <c r="N157"/>
  <c r="M157"/>
  <c r="P157" s="1"/>
  <c r="L157"/>
  <c r="J157"/>
  <c r="Q156"/>
  <c r="Q155"/>
  <c r="N155"/>
  <c r="O155" s="1"/>
  <c r="L155"/>
  <c r="M155" s="1"/>
  <c r="P155" s="1"/>
  <c r="J155"/>
  <c r="I155"/>
  <c r="K155" s="1"/>
  <c r="Q154"/>
  <c r="Q153"/>
  <c r="O153"/>
  <c r="N153"/>
  <c r="M153"/>
  <c r="P153" s="1"/>
  <c r="L153"/>
  <c r="J153"/>
  <c r="I153"/>
  <c r="I159" s="1"/>
  <c r="I166" s="1"/>
  <c r="Q152"/>
  <c r="Q151"/>
  <c r="Q150"/>
  <c r="Q149"/>
  <c r="Q148"/>
  <c r="Q147"/>
  <c r="N147"/>
  <c r="O147" s="1"/>
  <c r="L147"/>
  <c r="M147" s="1"/>
  <c r="P147" s="1"/>
  <c r="J147"/>
  <c r="Q146"/>
  <c r="Q145"/>
  <c r="Q159" s="1"/>
  <c r="O145"/>
  <c r="N145"/>
  <c r="M145"/>
  <c r="P145" s="1"/>
  <c r="L145"/>
  <c r="J145"/>
  <c r="K144"/>
  <c r="J144"/>
  <c r="I144"/>
  <c r="Q143"/>
  <c r="Q142"/>
  <c r="O142"/>
  <c r="N142"/>
  <c r="M142"/>
  <c r="L142"/>
  <c r="J142"/>
  <c r="Q141"/>
  <c r="Q140"/>
  <c r="O140"/>
  <c r="N140"/>
  <c r="M140"/>
  <c r="L140"/>
  <c r="J140"/>
  <c r="Q139"/>
  <c r="Q138"/>
  <c r="N138"/>
  <c r="O138" s="1"/>
  <c r="L138"/>
  <c r="M138" s="1"/>
  <c r="P138" s="1"/>
  <c r="J138"/>
  <c r="Q137"/>
  <c r="Q136"/>
  <c r="N136"/>
  <c r="O136" s="1"/>
  <c r="L136"/>
  <c r="M136" s="1"/>
  <c r="J136"/>
  <c r="Q135"/>
  <c r="Q134"/>
  <c r="N134"/>
  <c r="O134" s="1"/>
  <c r="L134"/>
  <c r="M134" s="1"/>
  <c r="J134"/>
  <c r="Q133"/>
  <c r="Q132"/>
  <c r="O132"/>
  <c r="N132"/>
  <c r="M132"/>
  <c r="P132" s="1"/>
  <c r="L132"/>
  <c r="J132"/>
  <c r="Q131"/>
  <c r="Q130"/>
  <c r="Q144" s="1"/>
  <c r="N130"/>
  <c r="O130" s="1"/>
  <c r="L130"/>
  <c r="M130" s="1"/>
  <c r="P130" s="1"/>
  <c r="J130"/>
  <c r="K129"/>
  <c r="J129"/>
  <c r="I129"/>
  <c r="Q128"/>
  <c r="Q127"/>
  <c r="N127"/>
  <c r="O127" s="1"/>
  <c r="L127"/>
  <c r="M127" s="1"/>
  <c r="J127"/>
  <c r="Q126"/>
  <c r="Q125"/>
  <c r="N125"/>
  <c r="O125" s="1"/>
  <c r="L125"/>
  <c r="M125" s="1"/>
  <c r="J125"/>
  <c r="Q124"/>
  <c r="Q123"/>
  <c r="N123"/>
  <c r="O123" s="1"/>
  <c r="L123"/>
  <c r="M123" s="1"/>
  <c r="P123" s="1"/>
  <c r="J123"/>
  <c r="Q122"/>
  <c r="Q121"/>
  <c r="N121"/>
  <c r="O121" s="1"/>
  <c r="L121"/>
  <c r="M121" s="1"/>
  <c r="P121" s="1"/>
  <c r="J121"/>
  <c r="Q120"/>
  <c r="Q119"/>
  <c r="O119"/>
  <c r="N119"/>
  <c r="M119"/>
  <c r="L119"/>
  <c r="J119"/>
  <c r="Q118"/>
  <c r="J118"/>
  <c r="Q117"/>
  <c r="O117"/>
  <c r="N117"/>
  <c r="M117"/>
  <c r="P117" s="1"/>
  <c r="L117"/>
  <c r="J117"/>
  <c r="Q116"/>
  <c r="J116"/>
  <c r="Q115"/>
  <c r="Q129" s="1"/>
  <c r="O115"/>
  <c r="N115"/>
  <c r="M115"/>
  <c r="P115" s="1"/>
  <c r="L115"/>
  <c r="J115"/>
  <c r="J114"/>
  <c r="Q113"/>
  <c r="Q112"/>
  <c r="Q111"/>
  <c r="J111"/>
  <c r="Q110"/>
  <c r="O110"/>
  <c r="N110"/>
  <c r="M110"/>
  <c r="L110"/>
  <c r="J110"/>
  <c r="Q109"/>
  <c r="Q108"/>
  <c r="Q106"/>
  <c r="Q105"/>
  <c r="Q104"/>
  <c r="J104"/>
  <c r="Q103"/>
  <c r="J103"/>
  <c r="Q102"/>
  <c r="N102"/>
  <c r="O102" s="1"/>
  <c r="L102"/>
  <c r="M102" s="1"/>
  <c r="P102" s="1"/>
  <c r="J102"/>
  <c r="C102"/>
  <c r="C104" s="1"/>
  <c r="C106" s="1"/>
  <c r="C108" s="1"/>
  <c r="C110" s="1"/>
  <c r="C112" s="1"/>
  <c r="C115" s="1"/>
  <c r="C117" s="1"/>
  <c r="C119" s="1"/>
  <c r="C121" s="1"/>
  <c r="C123" s="1"/>
  <c r="C125" s="1"/>
  <c r="C127" s="1"/>
  <c r="C130" s="1"/>
  <c r="C132" s="1"/>
  <c r="C134" s="1"/>
  <c r="C136" s="1"/>
  <c r="C138" s="1"/>
  <c r="C140" s="1"/>
  <c r="C142" s="1"/>
  <c r="C145" s="1"/>
  <c r="C147" s="1"/>
  <c r="C149" s="1"/>
  <c r="C151" s="1"/>
  <c r="C153" s="1"/>
  <c r="C155" s="1"/>
  <c r="C157" s="1"/>
  <c r="C160" s="1"/>
  <c r="C162" s="1"/>
  <c r="C164" s="1"/>
  <c r="Q101"/>
  <c r="J101"/>
  <c r="Q100"/>
  <c r="Q114" s="1"/>
  <c r="O100"/>
  <c r="O167" s="1"/>
  <c r="N100"/>
  <c r="M100"/>
  <c r="L100"/>
  <c r="J100"/>
  <c r="J167" s="1"/>
  <c r="K81"/>
  <c r="Q80"/>
  <c r="J80"/>
  <c r="Q79"/>
  <c r="N79"/>
  <c r="O79" s="1"/>
  <c r="L79"/>
  <c r="M79" s="1"/>
  <c r="P79" s="1"/>
  <c r="J79"/>
  <c r="Q78"/>
  <c r="J78"/>
  <c r="Q77"/>
  <c r="O77"/>
  <c r="N77"/>
  <c r="M77"/>
  <c r="P77" s="1"/>
  <c r="L77"/>
  <c r="J77"/>
  <c r="Q76"/>
  <c r="J76"/>
  <c r="Q75"/>
  <c r="O75"/>
  <c r="N75"/>
  <c r="M75"/>
  <c r="P75" s="1"/>
  <c r="L75"/>
  <c r="J75"/>
  <c r="Q74"/>
  <c r="J74"/>
  <c r="Q73"/>
  <c r="J73"/>
  <c r="Q72"/>
  <c r="J72"/>
  <c r="Q71"/>
  <c r="J71"/>
  <c r="Q70"/>
  <c r="J70"/>
  <c r="Q69"/>
  <c r="O69"/>
  <c r="N69"/>
  <c r="M69"/>
  <c r="P69" s="1"/>
  <c r="L69"/>
  <c r="J69"/>
  <c r="Q68"/>
  <c r="J68"/>
  <c r="Q67"/>
  <c r="Q81" s="1"/>
  <c r="O67"/>
  <c r="N67"/>
  <c r="M67"/>
  <c r="P67" s="1"/>
  <c r="L67"/>
  <c r="J67"/>
  <c r="J81" s="1"/>
  <c r="J66"/>
  <c r="K65"/>
  <c r="Q64"/>
  <c r="J64"/>
  <c r="Q63"/>
  <c r="N63"/>
  <c r="O63" s="1"/>
  <c r="L63"/>
  <c r="M63" s="1"/>
  <c r="J63"/>
  <c r="Q62"/>
  <c r="J62"/>
  <c r="Q61"/>
  <c r="O61"/>
  <c r="N61"/>
  <c r="M61"/>
  <c r="L61"/>
  <c r="J61"/>
  <c r="Q60"/>
  <c r="J60"/>
  <c r="Q59"/>
  <c r="O59"/>
  <c r="N59"/>
  <c r="M59"/>
  <c r="P59" s="1"/>
  <c r="L59"/>
  <c r="J59"/>
  <c r="Q58"/>
  <c r="J58"/>
  <c r="Q57"/>
  <c r="N57"/>
  <c r="O57" s="1"/>
  <c r="L57"/>
  <c r="M57" s="1"/>
  <c r="J57"/>
  <c r="Q56"/>
  <c r="J56"/>
  <c r="Q55"/>
  <c r="O55"/>
  <c r="N55"/>
  <c r="M55"/>
  <c r="L55"/>
  <c r="J55"/>
  <c r="Q54"/>
  <c r="J54"/>
  <c r="Q53"/>
  <c r="O53"/>
  <c r="N53"/>
  <c r="M53"/>
  <c r="P53" s="1"/>
  <c r="L53"/>
  <c r="J53"/>
  <c r="Q52"/>
  <c r="J52"/>
  <c r="Q51"/>
  <c r="Q65" s="1"/>
  <c r="O51"/>
  <c r="N51"/>
  <c r="M51"/>
  <c r="P51" s="1"/>
  <c r="L51"/>
  <c r="J51"/>
  <c r="J65" s="1"/>
  <c r="J50"/>
  <c r="K49"/>
  <c r="Q48"/>
  <c r="J48"/>
  <c r="Q47"/>
  <c r="N47"/>
  <c r="O47" s="1"/>
  <c r="L47"/>
  <c r="M47" s="1"/>
  <c r="J47"/>
  <c r="Q46"/>
  <c r="J46"/>
  <c r="Q45"/>
  <c r="O45"/>
  <c r="N45"/>
  <c r="M45"/>
  <c r="L45"/>
  <c r="J45"/>
  <c r="Q44"/>
  <c r="J44"/>
  <c r="Q43"/>
  <c r="O43"/>
  <c r="N43"/>
  <c r="M43"/>
  <c r="P43" s="1"/>
  <c r="L43"/>
  <c r="J43"/>
  <c r="Q42"/>
  <c r="J42"/>
  <c r="Q41"/>
  <c r="O41"/>
  <c r="N41"/>
  <c r="M41"/>
  <c r="P41" s="1"/>
  <c r="L41"/>
  <c r="J41"/>
  <c r="Q40"/>
  <c r="J40"/>
  <c r="Q39"/>
  <c r="N39"/>
  <c r="O39" s="1"/>
  <c r="L39"/>
  <c r="M39" s="1"/>
  <c r="J39"/>
  <c r="Q38"/>
  <c r="J38"/>
  <c r="Q37"/>
  <c r="N37"/>
  <c r="O37" s="1"/>
  <c r="L37"/>
  <c r="M37" s="1"/>
  <c r="P37" s="1"/>
  <c r="J37"/>
  <c r="Q36"/>
  <c r="J36"/>
  <c r="Q35"/>
  <c r="Q49" s="1"/>
  <c r="N35"/>
  <c r="O35" s="1"/>
  <c r="L35"/>
  <c r="M35" s="1"/>
  <c r="J35"/>
  <c r="J49" s="1"/>
  <c r="J34"/>
  <c r="K33"/>
  <c r="Q32"/>
  <c r="J32"/>
  <c r="Q31"/>
  <c r="J31"/>
  <c r="Q30"/>
  <c r="J30"/>
  <c r="Q29"/>
  <c r="N29"/>
  <c r="O29" s="1"/>
  <c r="L29"/>
  <c r="M29" s="1"/>
  <c r="J29"/>
  <c r="Q28"/>
  <c r="J28"/>
  <c r="Q27"/>
  <c r="J27"/>
  <c r="Q26"/>
  <c r="J26"/>
  <c r="Q25"/>
  <c r="J25"/>
  <c r="Q24"/>
  <c r="J24"/>
  <c r="Q23"/>
  <c r="J23"/>
  <c r="Q22"/>
  <c r="J22"/>
  <c r="Q21"/>
  <c r="N21"/>
  <c r="O21" s="1"/>
  <c r="L21"/>
  <c r="M21" s="1"/>
  <c r="P21" s="1"/>
  <c r="J21"/>
  <c r="Q20"/>
  <c r="J20"/>
  <c r="Q19"/>
  <c r="Q33" s="1"/>
  <c r="N19"/>
  <c r="O19" s="1"/>
  <c r="O83" s="1"/>
  <c r="L19"/>
  <c r="M19" s="1"/>
  <c r="M83" s="1"/>
  <c r="J19"/>
  <c r="J33" s="1"/>
  <c r="J17"/>
  <c r="J83" s="1"/>
  <c r="I17"/>
  <c r="Q16"/>
  <c r="J16"/>
  <c r="Q15"/>
  <c r="N15"/>
  <c r="O15" s="1"/>
  <c r="L15"/>
  <c r="M15" s="1"/>
  <c r="J15"/>
  <c r="Q14"/>
  <c r="J14"/>
  <c r="Q13"/>
  <c r="O13"/>
  <c r="N13"/>
  <c r="M13"/>
  <c r="L13"/>
  <c r="J13"/>
  <c r="Q12"/>
  <c r="J12"/>
  <c r="Q11"/>
  <c r="Q17" s="1"/>
  <c r="O11"/>
  <c r="N11"/>
  <c r="M11"/>
  <c r="P11" s="1"/>
  <c r="L11"/>
  <c r="J11"/>
  <c r="C11"/>
  <c r="C13" s="1"/>
  <c r="C15" s="1"/>
  <c r="C19" s="1"/>
  <c r="C21" s="1"/>
  <c r="C23" s="1"/>
  <c r="C25" s="1"/>
  <c r="C27" s="1"/>
  <c r="C29" s="1"/>
  <c r="C31" s="1"/>
  <c r="C35" s="1"/>
  <c r="C37" s="1"/>
  <c r="C39" s="1"/>
  <c r="C41" s="1"/>
  <c r="C43" s="1"/>
  <c r="C45" s="1"/>
  <c r="C47" s="1"/>
  <c r="C51" s="1"/>
  <c r="C53" s="1"/>
  <c r="C55" s="1"/>
  <c r="C57" s="1"/>
  <c r="C59" s="1"/>
  <c r="C61" s="1"/>
  <c r="C63" s="1"/>
  <c r="C67" s="1"/>
  <c r="C69" s="1"/>
  <c r="C71" s="1"/>
  <c r="C73" s="1"/>
  <c r="C75" s="1"/>
  <c r="C77" s="1"/>
  <c r="C79" s="1"/>
  <c r="H63" i="37" l="1"/>
  <c r="H143"/>
  <c r="M343" i="36"/>
  <c r="P277"/>
  <c r="Q83"/>
  <c r="M167"/>
  <c r="M256"/>
  <c r="Q256"/>
  <c r="Q343"/>
  <c r="M428"/>
  <c r="J426"/>
  <c r="Q167"/>
  <c r="J341"/>
  <c r="Q428"/>
  <c r="K153"/>
  <c r="K159" s="1"/>
  <c r="K166" s="1"/>
  <c r="P374"/>
  <c r="S166" i="1" l="1"/>
  <c r="M166"/>
  <c r="G166"/>
  <c r="S164"/>
  <c r="M164"/>
  <c r="G164"/>
  <c r="S163"/>
  <c r="M163"/>
  <c r="N163" s="1"/>
  <c r="G163"/>
  <c r="S162"/>
  <c r="M162"/>
  <c r="G162"/>
  <c r="S161"/>
  <c r="T161" s="1"/>
  <c r="M161"/>
  <c r="N161" s="1"/>
  <c r="G161"/>
  <c r="S160"/>
  <c r="M160"/>
  <c r="G160"/>
  <c r="S159"/>
  <c r="T159" s="1"/>
  <c r="M159"/>
  <c r="N159" s="1"/>
  <c r="G159"/>
  <c r="S158"/>
  <c r="M158"/>
  <c r="G158"/>
  <c r="S157"/>
  <c r="T157" s="1"/>
  <c r="M157"/>
  <c r="N157" s="1"/>
  <c r="G157"/>
  <c r="S156"/>
  <c r="M156"/>
  <c r="G156"/>
  <c r="S155"/>
  <c r="T155" s="1"/>
  <c r="M155"/>
  <c r="N155" s="1"/>
  <c r="G155"/>
  <c r="S154"/>
  <c r="M154"/>
  <c r="G154"/>
  <c r="S153"/>
  <c r="T153" s="1"/>
  <c r="M153"/>
  <c r="N153" s="1"/>
  <c r="G153"/>
  <c r="S152"/>
  <c r="M152"/>
  <c r="G152"/>
  <c r="S151"/>
  <c r="T151" s="1"/>
  <c r="M151"/>
  <c r="M165" s="1"/>
  <c r="G151"/>
  <c r="S150"/>
  <c r="M150"/>
  <c r="G150"/>
  <c r="S148"/>
  <c r="M148"/>
  <c r="G148"/>
  <c r="S147"/>
  <c r="M147"/>
  <c r="G147"/>
  <c r="S146"/>
  <c r="M146"/>
  <c r="G146"/>
  <c r="S145"/>
  <c r="M145"/>
  <c r="G145"/>
  <c r="S144"/>
  <c r="M144"/>
  <c r="G144"/>
  <c r="S143"/>
  <c r="M143"/>
  <c r="G143"/>
  <c r="S142"/>
  <c r="M142"/>
  <c r="G142"/>
  <c r="S141"/>
  <c r="M141"/>
  <c r="G141"/>
  <c r="S140"/>
  <c r="M140"/>
  <c r="G140"/>
  <c r="S139"/>
  <c r="M139"/>
  <c r="G139"/>
  <c r="S138"/>
  <c r="M138"/>
  <c r="G138"/>
  <c r="S137"/>
  <c r="T137" s="1"/>
  <c r="M137"/>
  <c r="G137"/>
  <c r="S136"/>
  <c r="M136"/>
  <c r="G136"/>
  <c r="S135"/>
  <c r="S149" s="1"/>
  <c r="M135"/>
  <c r="G135"/>
  <c r="S134"/>
  <c r="M134"/>
  <c r="G134"/>
  <c r="S132"/>
  <c r="M132"/>
  <c r="G132"/>
  <c r="S131"/>
  <c r="M131"/>
  <c r="N131" s="1"/>
  <c r="G131"/>
  <c r="S130"/>
  <c r="M130"/>
  <c r="G130"/>
  <c r="S129"/>
  <c r="M129"/>
  <c r="N129" s="1"/>
  <c r="G129"/>
  <c r="S128"/>
  <c r="M128"/>
  <c r="G128"/>
  <c r="S127"/>
  <c r="M127"/>
  <c r="N127" s="1"/>
  <c r="G127"/>
  <c r="S126"/>
  <c r="M126"/>
  <c r="G126"/>
  <c r="S125"/>
  <c r="M125"/>
  <c r="N125" s="1"/>
  <c r="G125"/>
  <c r="S124"/>
  <c r="M124"/>
  <c r="G124"/>
  <c r="S123"/>
  <c r="M123"/>
  <c r="N123" s="1"/>
  <c r="G123"/>
  <c r="S122"/>
  <c r="M122"/>
  <c r="G122"/>
  <c r="S121"/>
  <c r="M121"/>
  <c r="N121" s="1"/>
  <c r="G121"/>
  <c r="S120"/>
  <c r="M120"/>
  <c r="G120"/>
  <c r="S119"/>
  <c r="M119"/>
  <c r="M133" s="1"/>
  <c r="G119"/>
  <c r="S118"/>
  <c r="M118"/>
  <c r="G118"/>
  <c r="S116"/>
  <c r="M116"/>
  <c r="G116"/>
  <c r="S115"/>
  <c r="T115" s="1"/>
  <c r="M115"/>
  <c r="G115"/>
  <c r="S114"/>
  <c r="M114"/>
  <c r="G114"/>
  <c r="S113"/>
  <c r="M113"/>
  <c r="G113"/>
  <c r="S112"/>
  <c r="M112"/>
  <c r="G112"/>
  <c r="S111"/>
  <c r="M111"/>
  <c r="G111"/>
  <c r="S110"/>
  <c r="M110"/>
  <c r="G110"/>
  <c r="S109"/>
  <c r="M109"/>
  <c r="G109"/>
  <c r="S108"/>
  <c r="M108"/>
  <c r="G108"/>
  <c r="S107"/>
  <c r="M107"/>
  <c r="G107"/>
  <c r="S106"/>
  <c r="M106"/>
  <c r="G106"/>
  <c r="S105"/>
  <c r="M105"/>
  <c r="G105"/>
  <c r="S104"/>
  <c r="M104"/>
  <c r="G104"/>
  <c r="S103"/>
  <c r="M103"/>
  <c r="G103"/>
  <c r="S102"/>
  <c r="M102"/>
  <c r="G102"/>
  <c r="S100"/>
  <c r="M100"/>
  <c r="G100"/>
  <c r="S99"/>
  <c r="M99"/>
  <c r="G99"/>
  <c r="S98"/>
  <c r="M98"/>
  <c r="G98"/>
  <c r="S97"/>
  <c r="M97"/>
  <c r="G97"/>
  <c r="C97"/>
  <c r="C99" s="1"/>
  <c r="C103" s="1"/>
  <c r="C105" s="1"/>
  <c r="C107" s="1"/>
  <c r="C109" s="1"/>
  <c r="C111" s="1"/>
  <c r="C113" s="1"/>
  <c r="C115" s="1"/>
  <c r="C119" s="1"/>
  <c r="C121" s="1"/>
  <c r="C123" s="1"/>
  <c r="C125" s="1"/>
  <c r="C127" s="1"/>
  <c r="C129" s="1"/>
  <c r="C131" s="1"/>
  <c r="C135" s="1"/>
  <c r="C137" s="1"/>
  <c r="C139" s="1"/>
  <c r="C141" s="1"/>
  <c r="C143" s="1"/>
  <c r="C145" s="1"/>
  <c r="C147" s="1"/>
  <c r="C151" s="1"/>
  <c r="C153" s="1"/>
  <c r="C155" s="1"/>
  <c r="C157" s="1"/>
  <c r="C159" s="1"/>
  <c r="C161" s="1"/>
  <c r="C163" s="1"/>
  <c r="S96"/>
  <c r="M96"/>
  <c r="G96"/>
  <c r="S95"/>
  <c r="M95"/>
  <c r="G95"/>
  <c r="B95"/>
  <c r="B97" s="1"/>
  <c r="B99" s="1"/>
  <c r="B103" s="1"/>
  <c r="B105" s="1"/>
  <c r="B107" s="1"/>
  <c r="B109" s="1"/>
  <c r="B111" s="1"/>
  <c r="B113" s="1"/>
  <c r="B115" s="1"/>
  <c r="B119" s="1"/>
  <c r="B121" s="1"/>
  <c r="B123" s="1"/>
  <c r="B125" s="1"/>
  <c r="B127" s="1"/>
  <c r="B129" s="1"/>
  <c r="B131" s="1"/>
  <c r="B135" s="1"/>
  <c r="B137" s="1"/>
  <c r="B139" s="1"/>
  <c r="B141" s="1"/>
  <c r="B143" s="1"/>
  <c r="B145" s="1"/>
  <c r="B147" s="1"/>
  <c r="B151" s="1"/>
  <c r="B153" s="1"/>
  <c r="B155" s="1"/>
  <c r="B157" s="1"/>
  <c r="B159" s="1"/>
  <c r="B161" s="1"/>
  <c r="B163" s="1"/>
  <c r="S80"/>
  <c r="M80"/>
  <c r="G80"/>
  <c r="S78"/>
  <c r="M78"/>
  <c r="G78"/>
  <c r="S77"/>
  <c r="M77"/>
  <c r="G77"/>
  <c r="S76"/>
  <c r="M76"/>
  <c r="G76"/>
  <c r="S75"/>
  <c r="M75"/>
  <c r="G75"/>
  <c r="S74"/>
  <c r="M74"/>
  <c r="G74"/>
  <c r="S73"/>
  <c r="M73"/>
  <c r="G73"/>
  <c r="S72"/>
  <c r="M72"/>
  <c r="G72"/>
  <c r="S71"/>
  <c r="M71"/>
  <c r="G71"/>
  <c r="S70"/>
  <c r="M70"/>
  <c r="G70"/>
  <c r="S68"/>
  <c r="M68"/>
  <c r="G68"/>
  <c r="S67"/>
  <c r="M67"/>
  <c r="N67" s="1"/>
  <c r="G67"/>
  <c r="S66"/>
  <c r="M66"/>
  <c r="G66"/>
  <c r="S65"/>
  <c r="M65"/>
  <c r="N65" s="1"/>
  <c r="G65"/>
  <c r="S64"/>
  <c r="M64"/>
  <c r="G64"/>
  <c r="S63"/>
  <c r="M63"/>
  <c r="N63" s="1"/>
  <c r="G63"/>
  <c r="S62"/>
  <c r="M62"/>
  <c r="G62"/>
  <c r="S61"/>
  <c r="M61"/>
  <c r="N61" s="1"/>
  <c r="G61"/>
  <c r="S60"/>
  <c r="M60"/>
  <c r="G60"/>
  <c r="S59"/>
  <c r="M59"/>
  <c r="G59"/>
  <c r="S58"/>
  <c r="M58"/>
  <c r="G58"/>
  <c r="S57"/>
  <c r="M57"/>
  <c r="G57"/>
  <c r="S56"/>
  <c r="M56"/>
  <c r="G56"/>
  <c r="S55"/>
  <c r="M55"/>
  <c r="G55"/>
  <c r="S54"/>
  <c r="M54"/>
  <c r="G54"/>
  <c r="S52"/>
  <c r="M52"/>
  <c r="G52"/>
  <c r="S51"/>
  <c r="T51" s="1"/>
  <c r="M51"/>
  <c r="G51"/>
  <c r="S50"/>
  <c r="M50"/>
  <c r="G50"/>
  <c r="S49"/>
  <c r="T49" s="1"/>
  <c r="M49"/>
  <c r="G49"/>
  <c r="S48"/>
  <c r="M48"/>
  <c r="G48"/>
  <c r="S47"/>
  <c r="T47" s="1"/>
  <c r="M47"/>
  <c r="G47"/>
  <c r="S46"/>
  <c r="M46"/>
  <c r="G46"/>
  <c r="S45"/>
  <c r="M45"/>
  <c r="G45"/>
  <c r="S44"/>
  <c r="M44"/>
  <c r="G44"/>
  <c r="S43"/>
  <c r="T43" s="1"/>
  <c r="M43"/>
  <c r="G43"/>
  <c r="S42"/>
  <c r="M42"/>
  <c r="G42"/>
  <c r="S41"/>
  <c r="T41" s="1"/>
  <c r="M41"/>
  <c r="G41"/>
  <c r="S40"/>
  <c r="M40"/>
  <c r="G40"/>
  <c r="S39"/>
  <c r="S53" s="1"/>
  <c r="M39"/>
  <c r="G39"/>
  <c r="S38"/>
  <c r="M38"/>
  <c r="G38"/>
  <c r="S36"/>
  <c r="M36"/>
  <c r="G36"/>
  <c r="S35"/>
  <c r="M35"/>
  <c r="N35" s="1"/>
  <c r="G35"/>
  <c r="S34"/>
  <c r="M34"/>
  <c r="G34"/>
  <c r="S33"/>
  <c r="M33"/>
  <c r="N33" s="1"/>
  <c r="G33"/>
  <c r="S32"/>
  <c r="M32"/>
  <c r="G32"/>
  <c r="S31"/>
  <c r="M31"/>
  <c r="N31" s="1"/>
  <c r="G31"/>
  <c r="S30"/>
  <c r="M30"/>
  <c r="G30"/>
  <c r="S29"/>
  <c r="M29"/>
  <c r="G29"/>
  <c r="S28"/>
  <c r="M28"/>
  <c r="G28"/>
  <c r="S27"/>
  <c r="M27"/>
  <c r="G27"/>
  <c r="S26"/>
  <c r="M26"/>
  <c r="G26"/>
  <c r="S25"/>
  <c r="M25"/>
  <c r="G25"/>
  <c r="S24"/>
  <c r="M24"/>
  <c r="G24"/>
  <c r="S23"/>
  <c r="M23"/>
  <c r="G23"/>
  <c r="G37" s="1"/>
  <c r="S22"/>
  <c r="M22"/>
  <c r="G22"/>
  <c r="S20"/>
  <c r="M20"/>
  <c r="G20"/>
  <c r="S19"/>
  <c r="M19"/>
  <c r="N19" s="1"/>
  <c r="G19"/>
  <c r="S18"/>
  <c r="M18"/>
  <c r="G18"/>
  <c r="S17"/>
  <c r="M17"/>
  <c r="N17" s="1"/>
  <c r="G17"/>
  <c r="S16"/>
  <c r="M16"/>
  <c r="G16"/>
  <c r="S15"/>
  <c r="M15"/>
  <c r="N15" s="1"/>
  <c r="G15"/>
  <c r="S14"/>
  <c r="M14"/>
  <c r="G14"/>
  <c r="S13"/>
  <c r="M13"/>
  <c r="N13" s="1"/>
  <c r="G13"/>
  <c r="C13"/>
  <c r="C15" s="1"/>
  <c r="C17" s="1"/>
  <c r="C19" s="1"/>
  <c r="C23" s="1"/>
  <c r="C25" s="1"/>
  <c r="C27" s="1"/>
  <c r="C29" s="1"/>
  <c r="C31" s="1"/>
  <c r="C33" s="1"/>
  <c r="C35" s="1"/>
  <c r="C39" s="1"/>
  <c r="C41" s="1"/>
  <c r="C43" s="1"/>
  <c r="C45" s="1"/>
  <c r="C47" s="1"/>
  <c r="C49" s="1"/>
  <c r="C51" s="1"/>
  <c r="C55" s="1"/>
  <c r="C57" s="1"/>
  <c r="C59" s="1"/>
  <c r="C61" s="1"/>
  <c r="C63" s="1"/>
  <c r="C65" s="1"/>
  <c r="C67" s="1"/>
  <c r="C71" s="1"/>
  <c r="C73" s="1"/>
  <c r="C75" s="1"/>
  <c r="C77" s="1"/>
  <c r="S12"/>
  <c r="M12"/>
  <c r="G12"/>
  <c r="S11"/>
  <c r="S21" s="1"/>
  <c r="M11"/>
  <c r="G11"/>
  <c r="I1207" i="36"/>
  <c r="M69" i="1" l="1"/>
  <c r="N57"/>
  <c r="I1187" i="36"/>
  <c r="Q1187" s="1"/>
  <c r="N103" i="1"/>
  <c r="N105"/>
  <c r="N107"/>
  <c r="G133"/>
  <c r="I1060" i="36"/>
  <c r="G1060"/>
  <c r="H1060"/>
  <c r="H1062"/>
  <c r="I1062"/>
  <c r="G1062"/>
  <c r="H1064"/>
  <c r="I1064"/>
  <c r="G1064"/>
  <c r="H1066"/>
  <c r="I1066"/>
  <c r="G1066"/>
  <c r="H1068"/>
  <c r="I1068"/>
  <c r="G1068"/>
  <c r="H1070"/>
  <c r="I1070"/>
  <c r="G1070"/>
  <c r="H1072"/>
  <c r="I1072"/>
  <c r="G1072"/>
  <c r="I1092"/>
  <c r="G1092"/>
  <c r="H1092"/>
  <c r="H1094"/>
  <c r="I1094"/>
  <c r="G1094"/>
  <c r="H1096"/>
  <c r="I1096"/>
  <c r="G1096"/>
  <c r="I1098"/>
  <c r="G1098"/>
  <c r="H1098"/>
  <c r="I1100"/>
  <c r="G1100"/>
  <c r="H1100"/>
  <c r="I1102"/>
  <c r="G1102"/>
  <c r="H1102"/>
  <c r="I1104"/>
  <c r="G1104"/>
  <c r="H1104"/>
  <c r="I1124"/>
  <c r="G1124"/>
  <c r="H1124"/>
  <c r="I1139"/>
  <c r="G1139"/>
  <c r="H1139"/>
  <c r="I1153"/>
  <c r="G1153"/>
  <c r="H1153"/>
  <c r="I1155"/>
  <c r="G1155"/>
  <c r="H1155"/>
  <c r="I1157"/>
  <c r="G1157"/>
  <c r="H1157"/>
  <c r="I1159"/>
  <c r="G1159"/>
  <c r="H1159"/>
  <c r="I1161"/>
  <c r="G1161"/>
  <c r="H1161"/>
  <c r="I1163"/>
  <c r="G1163"/>
  <c r="H1163"/>
  <c r="I1165"/>
  <c r="G1165"/>
  <c r="H1165"/>
  <c r="H1169"/>
  <c r="I1169"/>
  <c r="G1169"/>
  <c r="I1173"/>
  <c r="G1173"/>
  <c r="H1173"/>
  <c r="I1189"/>
  <c r="G1189"/>
  <c r="H1189"/>
  <c r="H1191"/>
  <c r="I1191"/>
  <c r="G1191"/>
  <c r="I1193"/>
  <c r="G1193"/>
  <c r="H1193"/>
  <c r="I1195"/>
  <c r="G1195"/>
  <c r="H1195"/>
  <c r="H1197"/>
  <c r="I1197"/>
  <c r="G1197"/>
  <c r="H1226"/>
  <c r="I1226"/>
  <c r="G1226"/>
  <c r="H1228"/>
  <c r="I1228"/>
  <c r="G1228"/>
  <c r="H1248"/>
  <c r="I1248"/>
  <c r="G1248"/>
  <c r="I1250"/>
  <c r="G1250"/>
  <c r="H1250"/>
  <c r="H1252"/>
  <c r="I1252"/>
  <c r="G1252"/>
  <c r="I1254"/>
  <c r="G1254"/>
  <c r="H1254"/>
  <c r="H1256"/>
  <c r="I1256"/>
  <c r="G1256"/>
  <c r="I1258"/>
  <c r="G1258"/>
  <c r="H1258"/>
  <c r="I1260"/>
  <c r="G1260"/>
  <c r="H1260"/>
  <c r="H1280"/>
  <c r="I1280"/>
  <c r="G1280"/>
  <c r="I1282"/>
  <c r="G1282"/>
  <c r="H1282"/>
  <c r="I1284"/>
  <c r="G1284"/>
  <c r="H1284"/>
  <c r="I1286"/>
  <c r="G1286"/>
  <c r="H1286"/>
  <c r="H1288"/>
  <c r="I1288"/>
  <c r="G1288"/>
  <c r="I1290"/>
  <c r="G1290"/>
  <c r="H1290"/>
  <c r="I1309"/>
  <c r="G1309"/>
  <c r="H1309"/>
  <c r="I1313"/>
  <c r="G1313"/>
  <c r="H1313"/>
  <c r="I1315"/>
  <c r="G1315"/>
  <c r="H1315"/>
  <c r="I1319"/>
  <c r="G1319"/>
  <c r="H1319"/>
  <c r="I1321"/>
  <c r="G1321"/>
  <c r="H1321"/>
  <c r="I1337"/>
  <c r="G1337"/>
  <c r="H1337"/>
  <c r="I1341"/>
  <c r="G1341"/>
  <c r="H1341"/>
  <c r="I1361"/>
  <c r="G1361"/>
  <c r="H1361"/>
  <c r="H1365"/>
  <c r="I1365"/>
  <c r="G1365"/>
  <c r="I1369"/>
  <c r="G1369"/>
  <c r="H1369"/>
  <c r="I1371"/>
  <c r="G1371"/>
  <c r="H1371"/>
  <c r="H1433"/>
  <c r="I1433"/>
  <c r="G1433"/>
  <c r="I1435"/>
  <c r="G1435"/>
  <c r="H1435"/>
  <c r="I1437"/>
  <c r="G1437"/>
  <c r="H1437"/>
  <c r="I1439"/>
  <c r="G1439"/>
  <c r="H1439"/>
  <c r="G69" i="1"/>
  <c r="I1496" i="36"/>
  <c r="G1496"/>
  <c r="H1496"/>
  <c r="I1498"/>
  <c r="G1498"/>
  <c r="H1498"/>
  <c r="H1500"/>
  <c r="I1500"/>
  <c r="G1500"/>
  <c r="I1530"/>
  <c r="G1530"/>
  <c r="H1530"/>
  <c r="H1532"/>
  <c r="I1532"/>
  <c r="G1532"/>
  <c r="H1534"/>
  <c r="I1534"/>
  <c r="G1534"/>
  <c r="I1056"/>
  <c r="G1056"/>
  <c r="H1056"/>
  <c r="I1076"/>
  <c r="G1076"/>
  <c r="H1076"/>
  <c r="H1078"/>
  <c r="I1078"/>
  <c r="G1078"/>
  <c r="H1080"/>
  <c r="I1080"/>
  <c r="G1080"/>
  <c r="I1082"/>
  <c r="G1082"/>
  <c r="H1082"/>
  <c r="I1084"/>
  <c r="G1084"/>
  <c r="H1084"/>
  <c r="I1086"/>
  <c r="G1086"/>
  <c r="H1086"/>
  <c r="I1088"/>
  <c r="G1088"/>
  <c r="H1088"/>
  <c r="H1108"/>
  <c r="I1108"/>
  <c r="G1108"/>
  <c r="I1110"/>
  <c r="G1110"/>
  <c r="H1110"/>
  <c r="I1112"/>
  <c r="G1112"/>
  <c r="H1112"/>
  <c r="I1114"/>
  <c r="G1114"/>
  <c r="H1114"/>
  <c r="I1116"/>
  <c r="G1116"/>
  <c r="H1116"/>
  <c r="I1118"/>
  <c r="G1118"/>
  <c r="H1118"/>
  <c r="I1120"/>
  <c r="G1120"/>
  <c r="H1120"/>
  <c r="H1141"/>
  <c r="I1141"/>
  <c r="G1141"/>
  <c r="H1143"/>
  <c r="I1143"/>
  <c r="G1143"/>
  <c r="H1145"/>
  <c r="I1145"/>
  <c r="G1145"/>
  <c r="H1147"/>
  <c r="I1147"/>
  <c r="G1147"/>
  <c r="H1149"/>
  <c r="I1149"/>
  <c r="G1149"/>
  <c r="I1171"/>
  <c r="G1171"/>
  <c r="H1171"/>
  <c r="H1175"/>
  <c r="I1175"/>
  <c r="G1175"/>
  <c r="I1177"/>
  <c r="G1177"/>
  <c r="H1177"/>
  <c r="I1179"/>
  <c r="G1179"/>
  <c r="H1179"/>
  <c r="I1181"/>
  <c r="G1181"/>
  <c r="H1181"/>
  <c r="I1201"/>
  <c r="G1201"/>
  <c r="H1201"/>
  <c r="H1205"/>
  <c r="I1205"/>
  <c r="G1205"/>
  <c r="I1224"/>
  <c r="G1224"/>
  <c r="H1224"/>
  <c r="I1232"/>
  <c r="G1232"/>
  <c r="H1232"/>
  <c r="H1234"/>
  <c r="I1234"/>
  <c r="G1234"/>
  <c r="H1236"/>
  <c r="I1236"/>
  <c r="G1236"/>
  <c r="H1238"/>
  <c r="I1238"/>
  <c r="G1238"/>
  <c r="H1240"/>
  <c r="I1240"/>
  <c r="G1240"/>
  <c r="H1242"/>
  <c r="I1242"/>
  <c r="G1242"/>
  <c r="H1244"/>
  <c r="I1244"/>
  <c r="G1244"/>
  <c r="I1264"/>
  <c r="G1264"/>
  <c r="H1264"/>
  <c r="I1266"/>
  <c r="G1266"/>
  <c r="H1266"/>
  <c r="I1268"/>
  <c r="G1268"/>
  <c r="H1268"/>
  <c r="H1270"/>
  <c r="I1270"/>
  <c r="G1270"/>
  <c r="H1272"/>
  <c r="I1272"/>
  <c r="G1272"/>
  <c r="I1274"/>
  <c r="G1274"/>
  <c r="H1274"/>
  <c r="I1276"/>
  <c r="G1276"/>
  <c r="H1276"/>
  <c r="I1329"/>
  <c r="G1329"/>
  <c r="H1329"/>
  <c r="I1331"/>
  <c r="G1331"/>
  <c r="H1331"/>
  <c r="H1333"/>
  <c r="I1333"/>
  <c r="G1333"/>
  <c r="H1335"/>
  <c r="I1335"/>
  <c r="G1335"/>
  <c r="H1345"/>
  <c r="I1345"/>
  <c r="G1345"/>
  <c r="H1347"/>
  <c r="I1347"/>
  <c r="G1347"/>
  <c r="I1349"/>
  <c r="G1349"/>
  <c r="H1349"/>
  <c r="H1353"/>
  <c r="I1353"/>
  <c r="G1353"/>
  <c r="H1355"/>
  <c r="I1355"/>
  <c r="G1355"/>
  <c r="I1357"/>
  <c r="G1357"/>
  <c r="H1357"/>
  <c r="I1379"/>
  <c r="G1379"/>
  <c r="H1379"/>
  <c r="H1411"/>
  <c r="I1411"/>
  <c r="G1411"/>
  <c r="H1443"/>
  <c r="I1443"/>
  <c r="G1443"/>
  <c r="I1449"/>
  <c r="G1449"/>
  <c r="H1449"/>
  <c r="I1455"/>
  <c r="G1455"/>
  <c r="H1455"/>
  <c r="I1486"/>
  <c r="G1486"/>
  <c r="H1486"/>
  <c r="G117" i="1"/>
  <c r="H1506" i="36"/>
  <c r="I1506"/>
  <c r="G1506"/>
  <c r="I1512"/>
  <c r="G1512"/>
  <c r="H1512"/>
  <c r="H1514"/>
  <c r="I1514"/>
  <c r="G1514"/>
  <c r="I1516"/>
  <c r="G1516"/>
  <c r="H1516"/>
  <c r="I1518"/>
  <c r="G1518"/>
  <c r="H1518"/>
  <c r="I1538"/>
  <c r="G1538"/>
  <c r="H1538"/>
  <c r="H1540"/>
  <c r="I1540"/>
  <c r="G1540"/>
  <c r="H1542"/>
  <c r="I1542"/>
  <c r="G1542"/>
  <c r="H1544"/>
  <c r="I1544"/>
  <c r="G1544"/>
  <c r="I1546"/>
  <c r="G1546"/>
  <c r="H1546"/>
  <c r="H1548"/>
  <c r="I1548"/>
  <c r="G1548"/>
  <c r="I1550"/>
  <c r="G1550"/>
  <c r="H1550"/>
  <c r="H1054"/>
  <c r="I1054"/>
  <c r="G1054"/>
  <c r="N59" i="1"/>
  <c r="H1484" i="36"/>
  <c r="I1484"/>
  <c r="G1484"/>
  <c r="I1522"/>
  <c r="G1522"/>
  <c r="H1522"/>
  <c r="H1528"/>
  <c r="I1528"/>
  <c r="G1528"/>
  <c r="H1502"/>
  <c r="I1502"/>
  <c r="G1502"/>
  <c r="H1417"/>
  <c r="I1417"/>
  <c r="G1417"/>
  <c r="I1317"/>
  <c r="G1317"/>
  <c r="H1317"/>
  <c r="I1325"/>
  <c r="G1325"/>
  <c r="H1325"/>
  <c r="I1323"/>
  <c r="G1323"/>
  <c r="H1323"/>
  <c r="H1373"/>
  <c r="I1373"/>
  <c r="G1373"/>
  <c r="I1524"/>
  <c r="G1524"/>
  <c r="H1524"/>
  <c r="H1526"/>
  <c r="I1526"/>
  <c r="G1526"/>
  <c r="H1508"/>
  <c r="G1508"/>
  <c r="I1508"/>
  <c r="H1510"/>
  <c r="G1510"/>
  <c r="I1510"/>
  <c r="H1492"/>
  <c r="I1492"/>
  <c r="G1492"/>
  <c r="H1490"/>
  <c r="I1490"/>
  <c r="G1490"/>
  <c r="H1494"/>
  <c r="I1494"/>
  <c r="G1494"/>
  <c r="H1463"/>
  <c r="I1463"/>
  <c r="G1463"/>
  <c r="I1459"/>
  <c r="G1459"/>
  <c r="H1459"/>
  <c r="I1445"/>
  <c r="G1445"/>
  <c r="H1445"/>
  <c r="I1447"/>
  <c r="G1447"/>
  <c r="H1447"/>
  <c r="I1451"/>
  <c r="G1451"/>
  <c r="H1451"/>
  <c r="I1453"/>
  <c r="G1453"/>
  <c r="H1453"/>
  <c r="I1429"/>
  <c r="G1429"/>
  <c r="H1429"/>
  <c r="I1427"/>
  <c r="G1427"/>
  <c r="H1427"/>
  <c r="I1423"/>
  <c r="G1423"/>
  <c r="H1423"/>
  <c r="I1421"/>
  <c r="G1421"/>
  <c r="H1421"/>
  <c r="I1419"/>
  <c r="G1419"/>
  <c r="H1419"/>
  <c r="I1415"/>
  <c r="G1415"/>
  <c r="H1415"/>
  <c r="H1367"/>
  <c r="I1367"/>
  <c r="G1367"/>
  <c r="I1482"/>
  <c r="G1482"/>
  <c r="H1482"/>
  <c r="H1465"/>
  <c r="I1465"/>
  <c r="G1465"/>
  <c r="H1461"/>
  <c r="I1461"/>
  <c r="G1461"/>
  <c r="H1431"/>
  <c r="I1431"/>
  <c r="G1431"/>
  <c r="H1377"/>
  <c r="I1377"/>
  <c r="G1377"/>
  <c r="H1351"/>
  <c r="I1351"/>
  <c r="G1351"/>
  <c r="H1363"/>
  <c r="I1363"/>
  <c r="G1363"/>
  <c r="I1413"/>
  <c r="G1413"/>
  <c r="H1413"/>
  <c r="H1339"/>
  <c r="I1339"/>
  <c r="G1339"/>
  <c r="H1267"/>
  <c r="I1206"/>
  <c r="I1243"/>
  <c r="M21" i="1"/>
  <c r="S37"/>
  <c r="T29"/>
  <c r="T31"/>
  <c r="T33"/>
  <c r="T35"/>
  <c r="G53"/>
  <c r="S69"/>
  <c r="T57"/>
  <c r="T59"/>
  <c r="T61"/>
  <c r="M101"/>
  <c r="S117"/>
  <c r="T105"/>
  <c r="T119"/>
  <c r="T121"/>
  <c r="T125"/>
  <c r="T127"/>
  <c r="T129"/>
  <c r="N139"/>
  <c r="N141"/>
  <c r="N143"/>
  <c r="N145"/>
  <c r="N147"/>
  <c r="H1156" i="36"/>
  <c r="H1158"/>
  <c r="H1202"/>
  <c r="I1204"/>
  <c r="G1253"/>
  <c r="I1265"/>
  <c r="T11" i="1"/>
  <c r="N23"/>
  <c r="N25"/>
  <c r="N27"/>
  <c r="N29"/>
  <c r="T107"/>
  <c r="M53"/>
  <c r="N41"/>
  <c r="N43"/>
  <c r="N45"/>
  <c r="N47"/>
  <c r="N49"/>
  <c r="N51"/>
  <c r="N73"/>
  <c r="N75"/>
  <c r="N77"/>
  <c r="S101"/>
  <c r="N97"/>
  <c r="N99"/>
  <c r="N109"/>
  <c r="N111"/>
  <c r="N113"/>
  <c r="N115"/>
  <c r="T139"/>
  <c r="T141"/>
  <c r="T143"/>
  <c r="T145"/>
  <c r="T147"/>
  <c r="M149"/>
  <c r="G149"/>
  <c r="G79"/>
  <c r="S79"/>
  <c r="G1067" i="36"/>
  <c r="I1069"/>
  <c r="G1071"/>
  <c r="I1077"/>
  <c r="I1079"/>
  <c r="G1081"/>
  <c r="H1083"/>
  <c r="I1085"/>
  <c r="H1087"/>
  <c r="H1093"/>
  <c r="G1095"/>
  <c r="I1101"/>
  <c r="H1103"/>
  <c r="G1109"/>
  <c r="H1111"/>
  <c r="I1113"/>
  <c r="H1115"/>
  <c r="I1117"/>
  <c r="H1119"/>
  <c r="I1146"/>
  <c r="G1148"/>
  <c r="I1192"/>
  <c r="I1194"/>
  <c r="H1196"/>
  <c r="I1227"/>
  <c r="H139" i="1"/>
  <c r="H1525" i="36" s="1"/>
  <c r="H141" i="1"/>
  <c r="I1527" i="36" s="1"/>
  <c r="H143" i="1"/>
  <c r="G1529" i="36" s="1"/>
  <c r="H145" i="1"/>
  <c r="H1531" i="36" s="1"/>
  <c r="H147" i="1"/>
  <c r="G1533" i="36" s="1"/>
  <c r="H151" i="1"/>
  <c r="H153"/>
  <c r="I1539" i="36" s="1"/>
  <c r="H155" i="1"/>
  <c r="I1541" i="36" s="1"/>
  <c r="H157" i="1"/>
  <c r="G1543" i="36" s="1"/>
  <c r="H159" i="1"/>
  <c r="I1545" i="36" s="1"/>
  <c r="H161" i="1"/>
  <c r="I1547" i="36" s="1"/>
  <c r="G21" i="1"/>
  <c r="M37"/>
  <c r="G101"/>
  <c r="M117"/>
  <c r="S133"/>
  <c r="G165"/>
  <c r="S165"/>
  <c r="M79"/>
  <c r="H1061" i="36"/>
  <c r="G1063"/>
  <c r="I1065"/>
  <c r="G1140"/>
  <c r="G1249"/>
  <c r="H1251"/>
  <c r="H1255"/>
  <c r="G1257"/>
  <c r="H1259"/>
  <c r="G1271"/>
  <c r="H1275"/>
  <c r="H1283"/>
  <c r="H1287"/>
  <c r="I1314"/>
  <c r="I1318"/>
  <c r="H1320"/>
  <c r="I1330"/>
  <c r="H1332"/>
  <c r="G1334"/>
  <c r="G1336"/>
  <c r="H1340"/>
  <c r="G1346"/>
  <c r="G1348"/>
  <c r="H1352"/>
  <c r="G1354"/>
  <c r="I1356"/>
  <c r="I1362"/>
  <c r="G1364"/>
  <c r="H1368"/>
  <c r="G1378"/>
  <c r="H29" i="1"/>
  <c r="H31"/>
  <c r="H1418" i="36" s="1"/>
  <c r="H33" i="1"/>
  <c r="H1420" i="36" s="1"/>
  <c r="H35" i="1"/>
  <c r="I1422" i="36" s="1"/>
  <c r="H41" i="1"/>
  <c r="I1428" i="36" s="1"/>
  <c r="H43" i="1"/>
  <c r="H1430" i="36" s="1"/>
  <c r="H45" i="1"/>
  <c r="I1432" i="36" s="1"/>
  <c r="H47" i="1"/>
  <c r="G1434" i="36" s="1"/>
  <c r="H49" i="1"/>
  <c r="H1436" i="36" s="1"/>
  <c r="H51" i="1"/>
  <c r="I1438" i="36" s="1"/>
  <c r="H57" i="1"/>
  <c r="H59"/>
  <c r="I1446" i="36" s="1"/>
  <c r="H61" i="1"/>
  <c r="H63"/>
  <c r="H105"/>
  <c r="I1491" i="36" s="1"/>
  <c r="H107" i="1"/>
  <c r="G1493" i="36" s="1"/>
  <c r="H115" i="1"/>
  <c r="H119"/>
  <c r="H121"/>
  <c r="G1507" i="36" s="1"/>
  <c r="H125" i="1"/>
  <c r="I1511" i="36" s="1"/>
  <c r="H127" i="1"/>
  <c r="H1513" i="36" s="1"/>
  <c r="H129" i="1"/>
  <c r="G1515" i="36" s="1"/>
  <c r="H131" i="1"/>
  <c r="H137"/>
  <c r="I1172" i="36"/>
  <c r="H11" i="1"/>
  <c r="N11"/>
  <c r="N21" s="1"/>
  <c r="I1184" i="36"/>
  <c r="H13" i="1"/>
  <c r="T13"/>
  <c r="H15"/>
  <c r="T15"/>
  <c r="H17"/>
  <c r="T17"/>
  <c r="H19"/>
  <c r="T19"/>
  <c r="H23"/>
  <c r="T23"/>
  <c r="H1410" i="36"/>
  <c r="T25" i="1"/>
  <c r="H27"/>
  <c r="T27"/>
  <c r="H97"/>
  <c r="T97"/>
  <c r="H99"/>
  <c r="T99"/>
  <c r="H103"/>
  <c r="T103"/>
  <c r="H109"/>
  <c r="T109"/>
  <c r="H111"/>
  <c r="T111"/>
  <c r="H113"/>
  <c r="T113"/>
  <c r="T123"/>
  <c r="T131"/>
  <c r="H1350" i="36"/>
  <c r="G1370"/>
  <c r="I1097"/>
  <c r="H1099"/>
  <c r="I1176"/>
  <c r="I1241"/>
  <c r="N137" i="1"/>
  <c r="I1186" i="36"/>
  <c r="H135" i="1"/>
  <c r="H149" s="1"/>
  <c r="T135"/>
  <c r="H1160" i="36"/>
  <c r="H1448"/>
  <c r="T63" i="1"/>
  <c r="I1450" i="36" s="1"/>
  <c r="H65" i="1"/>
  <c r="T65"/>
  <c r="H67"/>
  <c r="T67"/>
  <c r="H71"/>
  <c r="T71"/>
  <c r="H73"/>
  <c r="T73"/>
  <c r="H75"/>
  <c r="T75"/>
  <c r="H77"/>
  <c r="T77"/>
  <c r="H95"/>
  <c r="H101" s="1"/>
  <c r="N95"/>
  <c r="T95"/>
  <c r="H123"/>
  <c r="H163"/>
  <c r="T163"/>
  <c r="T165" s="1"/>
  <c r="H39"/>
  <c r="H53" s="1"/>
  <c r="N39"/>
  <c r="N53" s="1"/>
  <c r="T53"/>
  <c r="H55"/>
  <c r="N55"/>
  <c r="N69" s="1"/>
  <c r="N71"/>
  <c r="N119"/>
  <c r="N133" s="1"/>
  <c r="N135"/>
  <c r="N151"/>
  <c r="N165" s="1"/>
  <c r="Q1363" i="36" l="1"/>
  <c r="Q1492"/>
  <c r="Q1542"/>
  <c r="Q1078"/>
  <c r="Q1335"/>
  <c r="Q1145"/>
  <c r="Q1433"/>
  <c r="Q1191"/>
  <c r="Q1094"/>
  <c r="G1442"/>
  <c r="I1499"/>
  <c r="Q1169"/>
  <c r="Q1066"/>
  <c r="Q1062"/>
  <c r="Q1060"/>
  <c r="I1549"/>
  <c r="H1454"/>
  <c r="Q1413"/>
  <c r="Q1080"/>
  <c r="Q1321"/>
  <c r="I1162"/>
  <c r="H1180"/>
  <c r="I1178"/>
  <c r="Q1175"/>
  <c r="Q1082"/>
  <c r="Q1435"/>
  <c r="Q1315"/>
  <c r="Q1159"/>
  <c r="Q1104"/>
  <c r="G1091"/>
  <c r="I1075"/>
  <c r="I1142"/>
  <c r="H1517"/>
  <c r="H1164"/>
  <c r="I1055"/>
  <c r="I1537"/>
  <c r="I1138"/>
  <c r="H1107"/>
  <c r="H1263"/>
  <c r="G1281"/>
  <c r="G1170"/>
  <c r="I1237"/>
  <c r="H1233"/>
  <c r="I1174"/>
  <c r="I1223"/>
  <c r="Q1181"/>
  <c r="Q1177"/>
  <c r="Q1171"/>
  <c r="I1273"/>
  <c r="H1172"/>
  <c r="Q1155"/>
  <c r="Q1100"/>
  <c r="Q1092"/>
  <c r="I1344"/>
  <c r="G1312"/>
  <c r="I1452"/>
  <c r="G1289"/>
  <c r="I1168"/>
  <c r="G1144"/>
  <c r="H1497"/>
  <c r="I1495"/>
  <c r="G1489"/>
  <c r="G1485"/>
  <c r="I1190"/>
  <c r="I1188"/>
  <c r="I1523"/>
  <c r="I1505"/>
  <c r="I1285"/>
  <c r="H1279"/>
  <c r="H1269"/>
  <c r="I1152"/>
  <c r="I1239"/>
  <c r="I1235"/>
  <c r="G1273"/>
  <c r="Q1411"/>
  <c r="I1253"/>
  <c r="Q1141"/>
  <c r="Q1116"/>
  <c r="Q1112"/>
  <c r="Q1193"/>
  <c r="Q1189"/>
  <c r="Q1124"/>
  <c r="J1204"/>
  <c r="Q1204"/>
  <c r="Q1206"/>
  <c r="J1206"/>
  <c r="Q1550"/>
  <c r="J1550"/>
  <c r="Q1548"/>
  <c r="J1548"/>
  <c r="Q1546"/>
  <c r="J1546"/>
  <c r="Q1544"/>
  <c r="J1544"/>
  <c r="Q1540"/>
  <c r="J1540"/>
  <c r="Q1538"/>
  <c r="J1538"/>
  <c r="Q1518"/>
  <c r="J1518"/>
  <c r="J1455"/>
  <c r="Q1455"/>
  <c r="J1379"/>
  <c r="Q1379"/>
  <c r="Q1357"/>
  <c r="J1357"/>
  <c r="Q1355"/>
  <c r="J1355"/>
  <c r="J1345"/>
  <c r="Q1345"/>
  <c r="J1331"/>
  <c r="Q1331"/>
  <c r="J1274"/>
  <c r="Q1274"/>
  <c r="Q1272"/>
  <c r="J1272"/>
  <c r="J1266"/>
  <c r="Q1266"/>
  <c r="Q1244"/>
  <c r="J1244"/>
  <c r="J1240"/>
  <c r="Q1240"/>
  <c r="Q1236"/>
  <c r="J1236"/>
  <c r="J1224"/>
  <c r="Q1224"/>
  <c r="Q1179"/>
  <c r="J1179"/>
  <c r="Q1118"/>
  <c r="J1118"/>
  <c r="J1056"/>
  <c r="Q1056"/>
  <c r="Q1534"/>
  <c r="J1534"/>
  <c r="J1496"/>
  <c r="Q1496"/>
  <c r="Q1437"/>
  <c r="J1437"/>
  <c r="Q1371"/>
  <c r="J1371"/>
  <c r="Q1290"/>
  <c r="J1290"/>
  <c r="Q1288"/>
  <c r="J1288"/>
  <c r="Q1286"/>
  <c r="J1286"/>
  <c r="Q1282"/>
  <c r="J1282"/>
  <c r="Q1280"/>
  <c r="J1280"/>
  <c r="Q1258"/>
  <c r="J1258"/>
  <c r="J1256"/>
  <c r="Q1256"/>
  <c r="J1254"/>
  <c r="Q1254"/>
  <c r="J1252"/>
  <c r="Q1252"/>
  <c r="Q1250"/>
  <c r="J1250"/>
  <c r="J1248"/>
  <c r="Q1248"/>
  <c r="Q1226"/>
  <c r="J1226"/>
  <c r="J1195"/>
  <c r="Q1195"/>
  <c r="Q1139"/>
  <c r="J1139"/>
  <c r="Q1102"/>
  <c r="J1102"/>
  <c r="G1509"/>
  <c r="I1483"/>
  <c r="G1376"/>
  <c r="I1251"/>
  <c r="I1418"/>
  <c r="G1422"/>
  <c r="H1422"/>
  <c r="G1446"/>
  <c r="H1446"/>
  <c r="G1511"/>
  <c r="G1505"/>
  <c r="H1505"/>
  <c r="G1527"/>
  <c r="I1525"/>
  <c r="G1523"/>
  <c r="I1368"/>
  <c r="H1053"/>
  <c r="I1053"/>
  <c r="I1057" s="1"/>
  <c r="H1533"/>
  <c r="L1533" s="1"/>
  <c r="M1533" s="1"/>
  <c r="I1533"/>
  <c r="I1531"/>
  <c r="H1529"/>
  <c r="J1529" s="1"/>
  <c r="I1529"/>
  <c r="G1499"/>
  <c r="H1499"/>
  <c r="I1497"/>
  <c r="G1495"/>
  <c r="H1495"/>
  <c r="G1491"/>
  <c r="H1489"/>
  <c r="L1489" s="1"/>
  <c r="M1489" s="1"/>
  <c r="I1489"/>
  <c r="G1438"/>
  <c r="H1438"/>
  <c r="I1436"/>
  <c r="H1434"/>
  <c r="L1434" s="1"/>
  <c r="M1434" s="1"/>
  <c r="I1434"/>
  <c r="I1430"/>
  <c r="H1364"/>
  <c r="I1364"/>
  <c r="I1360"/>
  <c r="I1340"/>
  <c r="H1336"/>
  <c r="L1336" s="1"/>
  <c r="M1336" s="1"/>
  <c r="I1336"/>
  <c r="Q1333"/>
  <c r="I1320"/>
  <c r="G1318"/>
  <c r="H1318"/>
  <c r="G1314"/>
  <c r="H1312"/>
  <c r="L1312" s="1"/>
  <c r="M1312" s="1"/>
  <c r="I1312"/>
  <c r="I1308"/>
  <c r="I1310" s="1"/>
  <c r="H1289"/>
  <c r="L1289" s="1"/>
  <c r="M1289" s="1"/>
  <c r="P1289" s="1"/>
  <c r="I1289"/>
  <c r="I1287"/>
  <c r="G1285"/>
  <c r="H1285"/>
  <c r="I1283"/>
  <c r="H1281"/>
  <c r="L1281" s="1"/>
  <c r="M1281" s="1"/>
  <c r="P1281" s="1"/>
  <c r="I1281"/>
  <c r="I1279"/>
  <c r="I1259"/>
  <c r="H1257"/>
  <c r="L1257" s="1"/>
  <c r="M1257" s="1"/>
  <c r="I1257"/>
  <c r="I1255"/>
  <c r="H1253"/>
  <c r="L1253" s="1"/>
  <c r="M1253" s="1"/>
  <c r="P1253" s="1"/>
  <c r="H1249"/>
  <c r="L1249" s="1"/>
  <c r="M1249" s="1"/>
  <c r="I1249"/>
  <c r="G1247"/>
  <c r="G1227"/>
  <c r="G1225"/>
  <c r="H1225"/>
  <c r="I1196"/>
  <c r="G1194"/>
  <c r="H1194"/>
  <c r="G1192"/>
  <c r="G1190"/>
  <c r="H1190"/>
  <c r="G1188"/>
  <c r="G1186"/>
  <c r="H1186"/>
  <c r="G1184"/>
  <c r="I1164"/>
  <c r="G1162"/>
  <c r="H1162"/>
  <c r="I1160"/>
  <c r="I1158"/>
  <c r="I1156"/>
  <c r="I1154"/>
  <c r="G1152"/>
  <c r="H1152"/>
  <c r="Q1147"/>
  <c r="Q1143"/>
  <c r="G1138"/>
  <c r="H1138"/>
  <c r="I1123"/>
  <c r="Q1114"/>
  <c r="Q1110"/>
  <c r="Q1108"/>
  <c r="I1103"/>
  <c r="G1101"/>
  <c r="H1101"/>
  <c r="I1099"/>
  <c r="G1097"/>
  <c r="H1095"/>
  <c r="L1095" s="1"/>
  <c r="M1095" s="1"/>
  <c r="I1095"/>
  <c r="I1093"/>
  <c r="H1091"/>
  <c r="L1091" s="1"/>
  <c r="M1091" s="1"/>
  <c r="I1091"/>
  <c r="Q1088"/>
  <c r="Q1084"/>
  <c r="Q1076"/>
  <c r="H1071"/>
  <c r="I1071"/>
  <c r="G1069"/>
  <c r="H1067"/>
  <c r="I1067"/>
  <c r="G1065"/>
  <c r="H1063"/>
  <c r="I1063"/>
  <c r="I1061"/>
  <c r="H1059"/>
  <c r="I1059"/>
  <c r="G1055"/>
  <c r="H1055"/>
  <c r="G1549"/>
  <c r="G1547"/>
  <c r="H1547"/>
  <c r="G1545"/>
  <c r="H1543"/>
  <c r="J1543" s="1"/>
  <c r="I1543"/>
  <c r="G1541"/>
  <c r="G1539"/>
  <c r="H1539"/>
  <c r="G1537"/>
  <c r="I1517"/>
  <c r="H1515"/>
  <c r="L1515" s="1"/>
  <c r="M1515" s="1"/>
  <c r="I1515"/>
  <c r="I1513"/>
  <c r="H1507"/>
  <c r="L1507" s="1"/>
  <c r="M1507" s="1"/>
  <c r="P1507" s="1"/>
  <c r="I1507"/>
  <c r="H1485"/>
  <c r="L1485" s="1"/>
  <c r="M1485" s="1"/>
  <c r="I1485"/>
  <c r="I1454"/>
  <c r="H1442"/>
  <c r="L1442" s="1"/>
  <c r="M1442" s="1"/>
  <c r="I1442"/>
  <c r="H1378"/>
  <c r="L1378" s="1"/>
  <c r="M1378" s="1"/>
  <c r="I1378"/>
  <c r="G1356"/>
  <c r="H1354"/>
  <c r="L1354" s="1"/>
  <c r="M1354" s="1"/>
  <c r="I1354"/>
  <c r="I1352"/>
  <c r="H1346"/>
  <c r="L1346" s="1"/>
  <c r="M1346" s="1"/>
  <c r="I1346"/>
  <c r="G1344"/>
  <c r="Q1337"/>
  <c r="H1334"/>
  <c r="L1334" s="1"/>
  <c r="M1334" s="1"/>
  <c r="I1334"/>
  <c r="I1332"/>
  <c r="G1330"/>
  <c r="H1330"/>
  <c r="I1328"/>
  <c r="Q1319"/>
  <c r="Q1313"/>
  <c r="I1275"/>
  <c r="H1273"/>
  <c r="L1273" s="1"/>
  <c r="M1273" s="1"/>
  <c r="H1271"/>
  <c r="L1271" s="1"/>
  <c r="M1271" s="1"/>
  <c r="P1271" s="1"/>
  <c r="I1271"/>
  <c r="I1269"/>
  <c r="I1267"/>
  <c r="G1265"/>
  <c r="H1265"/>
  <c r="I1263"/>
  <c r="G1243"/>
  <c r="G1241"/>
  <c r="G1239"/>
  <c r="G1237"/>
  <c r="G1235"/>
  <c r="I1233"/>
  <c r="I1231"/>
  <c r="G1223"/>
  <c r="I1202"/>
  <c r="G1200"/>
  <c r="Q1197"/>
  <c r="I1180"/>
  <c r="G1178"/>
  <c r="H1178"/>
  <c r="G1176"/>
  <c r="G1174"/>
  <c r="H1174"/>
  <c r="Q1173"/>
  <c r="G1172"/>
  <c r="Q1172" s="1"/>
  <c r="H1170"/>
  <c r="L1170" s="1"/>
  <c r="M1170" s="1"/>
  <c r="I1170"/>
  <c r="G1168"/>
  <c r="H1168"/>
  <c r="Q1165"/>
  <c r="Q1161"/>
  <c r="Q1157"/>
  <c r="Q1153"/>
  <c r="H1148"/>
  <c r="L1148" s="1"/>
  <c r="M1148" s="1"/>
  <c r="I1148"/>
  <c r="G1146"/>
  <c r="H1144"/>
  <c r="I1144"/>
  <c r="G1142"/>
  <c r="H1140"/>
  <c r="I1140"/>
  <c r="I1119"/>
  <c r="G1117"/>
  <c r="H1117"/>
  <c r="I1115"/>
  <c r="G1113"/>
  <c r="H1113"/>
  <c r="I1111"/>
  <c r="H1109"/>
  <c r="L1109" s="1"/>
  <c r="M1109" s="1"/>
  <c r="I1109"/>
  <c r="I1107"/>
  <c r="Q1098"/>
  <c r="Q1096"/>
  <c r="I1087"/>
  <c r="G1085"/>
  <c r="H1085"/>
  <c r="I1083"/>
  <c r="H1081"/>
  <c r="L1081" s="1"/>
  <c r="M1081" s="1"/>
  <c r="I1081"/>
  <c r="G1079"/>
  <c r="G1077"/>
  <c r="H1077"/>
  <c r="G1075"/>
  <c r="Q1072"/>
  <c r="Q1068"/>
  <c r="Q1064"/>
  <c r="Q1054"/>
  <c r="J1054"/>
  <c r="Q1516"/>
  <c r="J1516"/>
  <c r="Q1514"/>
  <c r="J1514"/>
  <c r="Q1512"/>
  <c r="J1512"/>
  <c r="J1506"/>
  <c r="Q1506"/>
  <c r="Q1486"/>
  <c r="J1486"/>
  <c r="Q1449"/>
  <c r="J1449"/>
  <c r="J1443"/>
  <c r="Q1443"/>
  <c r="J1353"/>
  <c r="Q1353"/>
  <c r="J1349"/>
  <c r="Q1349"/>
  <c r="Q1347"/>
  <c r="J1347"/>
  <c r="Q1329"/>
  <c r="J1329"/>
  <c r="Q1276"/>
  <c r="J1276"/>
  <c r="Q1270"/>
  <c r="J1270"/>
  <c r="Q1268"/>
  <c r="J1268"/>
  <c r="J1264"/>
  <c r="Q1264"/>
  <c r="J1242"/>
  <c r="Q1242"/>
  <c r="J1238"/>
  <c r="Q1238"/>
  <c r="J1234"/>
  <c r="Q1234"/>
  <c r="J1232"/>
  <c r="Q1232"/>
  <c r="Q1205"/>
  <c r="J1205"/>
  <c r="Q1201"/>
  <c r="J1201"/>
  <c r="J1149"/>
  <c r="Q1149"/>
  <c r="J1086"/>
  <c r="Q1086"/>
  <c r="Q1532"/>
  <c r="J1532"/>
  <c r="Q1530"/>
  <c r="J1530"/>
  <c r="Q1500"/>
  <c r="J1500"/>
  <c r="Q1498"/>
  <c r="J1498"/>
  <c r="J1439"/>
  <c r="Q1439"/>
  <c r="Q1369"/>
  <c r="J1369"/>
  <c r="Q1365"/>
  <c r="J1365"/>
  <c r="Q1361"/>
  <c r="J1361"/>
  <c r="J1341"/>
  <c r="Q1341"/>
  <c r="J1309"/>
  <c r="Q1309"/>
  <c r="J1284"/>
  <c r="Q1284"/>
  <c r="J1260"/>
  <c r="Q1260"/>
  <c r="J1228"/>
  <c r="Q1228"/>
  <c r="Q1163"/>
  <c r="J1163"/>
  <c r="J1070"/>
  <c r="Q1070"/>
  <c r="G1460"/>
  <c r="T21" i="1"/>
  <c r="I1444" i="36"/>
  <c r="I1501"/>
  <c r="Q1404"/>
  <c r="G1251"/>
  <c r="G1418"/>
  <c r="H1511"/>
  <c r="H1527"/>
  <c r="L1527" s="1"/>
  <c r="M1527" s="1"/>
  <c r="G1525"/>
  <c r="H1523"/>
  <c r="G1368"/>
  <c r="G1053"/>
  <c r="J1542"/>
  <c r="G1531"/>
  <c r="G1497"/>
  <c r="H1491"/>
  <c r="L1491" s="1"/>
  <c r="M1491" s="1"/>
  <c r="P1491" s="1"/>
  <c r="G1436"/>
  <c r="Q1436" s="1"/>
  <c r="G1430"/>
  <c r="Q1430" s="1"/>
  <c r="G1360"/>
  <c r="H1360"/>
  <c r="G1340"/>
  <c r="L1340" s="1"/>
  <c r="M1340" s="1"/>
  <c r="G1320"/>
  <c r="Q1320" s="1"/>
  <c r="H1314"/>
  <c r="L1314" s="1"/>
  <c r="M1314" s="1"/>
  <c r="G1308"/>
  <c r="H1308"/>
  <c r="G1287"/>
  <c r="G1283"/>
  <c r="G1279"/>
  <c r="G1259"/>
  <c r="L1259" s="1"/>
  <c r="M1259" s="1"/>
  <c r="G1255"/>
  <c r="H1247"/>
  <c r="L1247" s="1"/>
  <c r="M1247" s="1"/>
  <c r="I1247"/>
  <c r="H1227"/>
  <c r="L1227" s="1"/>
  <c r="M1227" s="1"/>
  <c r="I1225"/>
  <c r="I1229" s="1"/>
  <c r="G1196"/>
  <c r="Q1196" s="1"/>
  <c r="H1192"/>
  <c r="L1192" s="1"/>
  <c r="M1192" s="1"/>
  <c r="P1192" s="1"/>
  <c r="H1188"/>
  <c r="L1188" s="1"/>
  <c r="M1188" s="1"/>
  <c r="H1184"/>
  <c r="G1164"/>
  <c r="Q1164" s="1"/>
  <c r="G1160"/>
  <c r="Q1160" s="1"/>
  <c r="G1158"/>
  <c r="Q1158" s="1"/>
  <c r="G1156"/>
  <c r="Q1156" s="1"/>
  <c r="G1154"/>
  <c r="H1154"/>
  <c r="G1123"/>
  <c r="H1123"/>
  <c r="G1103"/>
  <c r="Q1103" s="1"/>
  <c r="G1099"/>
  <c r="Q1099" s="1"/>
  <c r="H1097"/>
  <c r="L1097" s="1"/>
  <c r="M1097" s="1"/>
  <c r="G1093"/>
  <c r="Q1093" s="1"/>
  <c r="H1069"/>
  <c r="L1069" s="1"/>
  <c r="M1069" s="1"/>
  <c r="H1065"/>
  <c r="G1061"/>
  <c r="Q1061" s="1"/>
  <c r="G1059"/>
  <c r="Q1059" s="1"/>
  <c r="H1549"/>
  <c r="H1545"/>
  <c r="H1541"/>
  <c r="H1537"/>
  <c r="G1517"/>
  <c r="G1513"/>
  <c r="G1454"/>
  <c r="H1356"/>
  <c r="L1356" s="1"/>
  <c r="M1356" s="1"/>
  <c r="G1352"/>
  <c r="L1352" s="1"/>
  <c r="M1352" s="1"/>
  <c r="H1344"/>
  <c r="L1344" s="1"/>
  <c r="M1344" s="1"/>
  <c r="G1332"/>
  <c r="Q1332" s="1"/>
  <c r="G1328"/>
  <c r="H1328"/>
  <c r="G1275"/>
  <c r="G1269"/>
  <c r="L1269" s="1"/>
  <c r="M1269" s="1"/>
  <c r="G1267"/>
  <c r="G1263"/>
  <c r="L1263" s="1"/>
  <c r="M1263" s="1"/>
  <c r="P1263" s="1"/>
  <c r="H1243"/>
  <c r="H1241"/>
  <c r="L1241" s="1"/>
  <c r="M1241" s="1"/>
  <c r="H1239"/>
  <c r="H1237"/>
  <c r="H1235"/>
  <c r="G1233"/>
  <c r="G1231"/>
  <c r="H1231"/>
  <c r="H1223"/>
  <c r="L1223" s="1"/>
  <c r="M1223" s="1"/>
  <c r="P1223" s="1"/>
  <c r="G1202"/>
  <c r="H1200"/>
  <c r="L1200" s="1"/>
  <c r="M1200" s="1"/>
  <c r="P1200" s="1"/>
  <c r="I1200"/>
  <c r="G1180"/>
  <c r="Q1180" s="1"/>
  <c r="H1176"/>
  <c r="L1176" s="1"/>
  <c r="M1176" s="1"/>
  <c r="P1176" s="1"/>
  <c r="H1146"/>
  <c r="H1142"/>
  <c r="G1119"/>
  <c r="Q1119" s="1"/>
  <c r="G1115"/>
  <c r="Q1115" s="1"/>
  <c r="G1111"/>
  <c r="Q1111" s="1"/>
  <c r="G1107"/>
  <c r="Q1107" s="1"/>
  <c r="G1087"/>
  <c r="Q1087" s="1"/>
  <c r="G1083"/>
  <c r="Q1083" s="1"/>
  <c r="H1079"/>
  <c r="L1079" s="1"/>
  <c r="M1079" s="1"/>
  <c r="H1075"/>
  <c r="L1075" s="1"/>
  <c r="M1075" s="1"/>
  <c r="G1483"/>
  <c r="H1483"/>
  <c r="Q1484"/>
  <c r="J1484"/>
  <c r="Q1528"/>
  <c r="J1528"/>
  <c r="Q1522"/>
  <c r="J1522"/>
  <c r="J1502"/>
  <c r="Q1502"/>
  <c r="G1462"/>
  <c r="Q1417"/>
  <c r="I1416"/>
  <c r="Q1403"/>
  <c r="Q1367"/>
  <c r="Q1423"/>
  <c r="Q1422"/>
  <c r="Q1317"/>
  <c r="Q1401"/>
  <c r="I1420"/>
  <c r="G1420"/>
  <c r="G1444"/>
  <c r="H1444"/>
  <c r="G1416"/>
  <c r="H1416"/>
  <c r="H1316"/>
  <c r="I1316"/>
  <c r="G1316"/>
  <c r="H1324"/>
  <c r="I1324"/>
  <c r="G1324"/>
  <c r="Q1325"/>
  <c r="H1322"/>
  <c r="I1322"/>
  <c r="G1322"/>
  <c r="Q1323"/>
  <c r="J1323"/>
  <c r="Q1368"/>
  <c r="J1368"/>
  <c r="H1370"/>
  <c r="L1370" s="1"/>
  <c r="M1370" s="1"/>
  <c r="I1370"/>
  <c r="H1372"/>
  <c r="I1372"/>
  <c r="G1372"/>
  <c r="J1373"/>
  <c r="Q1373"/>
  <c r="I1410"/>
  <c r="G1410"/>
  <c r="H1521"/>
  <c r="I1521"/>
  <c r="G1521"/>
  <c r="Q1524"/>
  <c r="J1524"/>
  <c r="Q1526"/>
  <c r="J1526"/>
  <c r="Q1527"/>
  <c r="J1527"/>
  <c r="Q1525"/>
  <c r="J1525"/>
  <c r="L1523"/>
  <c r="M1523" s="1"/>
  <c r="P1523" s="1"/>
  <c r="J1523"/>
  <c r="Q1523"/>
  <c r="L1525"/>
  <c r="M1525" s="1"/>
  <c r="L1511"/>
  <c r="M1511" s="1"/>
  <c r="P1511" s="1"/>
  <c r="Q1511"/>
  <c r="J1511"/>
  <c r="Q1510"/>
  <c r="J1510"/>
  <c r="J1508"/>
  <c r="Q1508"/>
  <c r="Q1505"/>
  <c r="J1505"/>
  <c r="H1509"/>
  <c r="L1509" s="1"/>
  <c r="M1509" s="1"/>
  <c r="I1509"/>
  <c r="L1505"/>
  <c r="M1505" s="1"/>
  <c r="G1501"/>
  <c r="H1501"/>
  <c r="H1493"/>
  <c r="J1493" s="1"/>
  <c r="I1493"/>
  <c r="J1492"/>
  <c r="Q1494"/>
  <c r="J1494"/>
  <c r="Q1490"/>
  <c r="J1490"/>
  <c r="J1463"/>
  <c r="Q1463"/>
  <c r="H1458"/>
  <c r="I1458"/>
  <c r="G1458"/>
  <c r="Q1459"/>
  <c r="J1459"/>
  <c r="Q1453"/>
  <c r="J1453"/>
  <c r="J1451"/>
  <c r="Q1451"/>
  <c r="G1452"/>
  <c r="H1452"/>
  <c r="G1450"/>
  <c r="H1450"/>
  <c r="I1448"/>
  <c r="J1447"/>
  <c r="Q1447"/>
  <c r="Q1446"/>
  <c r="J1446"/>
  <c r="Q1445"/>
  <c r="J1445"/>
  <c r="G1448"/>
  <c r="L1446"/>
  <c r="M1446" s="1"/>
  <c r="G1432"/>
  <c r="H1432"/>
  <c r="J1429"/>
  <c r="Q1429"/>
  <c r="G1428"/>
  <c r="H1428"/>
  <c r="H1426"/>
  <c r="I1426"/>
  <c r="G1426"/>
  <c r="Q1427"/>
  <c r="J1427"/>
  <c r="Q1421"/>
  <c r="J1421"/>
  <c r="J1420"/>
  <c r="L1420"/>
  <c r="M1420" s="1"/>
  <c r="Q1419"/>
  <c r="Q1418"/>
  <c r="Q1415"/>
  <c r="H1414"/>
  <c r="J1367"/>
  <c r="G1366"/>
  <c r="T101" i="1"/>
  <c r="H1481" i="36"/>
  <c r="I1481"/>
  <c r="I1487" s="1"/>
  <c r="G1481"/>
  <c r="J1482"/>
  <c r="Q1482"/>
  <c r="J1465"/>
  <c r="Q1465"/>
  <c r="I1464"/>
  <c r="G1464"/>
  <c r="H1464"/>
  <c r="H1462"/>
  <c r="L1462" s="1"/>
  <c r="M1462" s="1"/>
  <c r="I1462"/>
  <c r="H1460"/>
  <c r="L1460" s="1"/>
  <c r="M1460" s="1"/>
  <c r="I1460"/>
  <c r="J1461"/>
  <c r="Q1461"/>
  <c r="Q1431"/>
  <c r="Q1251"/>
  <c r="J1251"/>
  <c r="L1251"/>
  <c r="M1251" s="1"/>
  <c r="Q1377"/>
  <c r="J1377"/>
  <c r="H1376"/>
  <c r="L1376" s="1"/>
  <c r="M1376" s="1"/>
  <c r="I1376"/>
  <c r="Q1351"/>
  <c r="J1351"/>
  <c r="I1350"/>
  <c r="G1350"/>
  <c r="H1366"/>
  <c r="J1366" s="1"/>
  <c r="I1366"/>
  <c r="J1363"/>
  <c r="G1362"/>
  <c r="H1362"/>
  <c r="J1350"/>
  <c r="I1414"/>
  <c r="I1412"/>
  <c r="G1412"/>
  <c r="H1412"/>
  <c r="G1414"/>
  <c r="Q1407"/>
  <c r="L1404"/>
  <c r="M1404" s="1"/>
  <c r="Q1405"/>
  <c r="Q1399"/>
  <c r="Q1402"/>
  <c r="H1348"/>
  <c r="L1348" s="1"/>
  <c r="M1348" s="1"/>
  <c r="I1348"/>
  <c r="I1338"/>
  <c r="G1338"/>
  <c r="H1338"/>
  <c r="Q1339"/>
  <c r="J1339"/>
  <c r="N149" i="1"/>
  <c r="H69"/>
  <c r="N101"/>
  <c r="N117"/>
  <c r="N79"/>
  <c r="T69"/>
  <c r="T149"/>
  <c r="T133"/>
  <c r="N37"/>
  <c r="T79"/>
  <c r="T117"/>
  <c r="H37"/>
  <c r="H133"/>
  <c r="H165"/>
  <c r="H79"/>
  <c r="H117"/>
  <c r="T37"/>
  <c r="H21"/>
  <c r="L1483" i="36" l="1"/>
  <c r="M1483" s="1"/>
  <c r="Q1410"/>
  <c r="I1326"/>
  <c r="Q1316"/>
  <c r="L1360"/>
  <c r="M1360" s="1"/>
  <c r="L1330"/>
  <c r="M1330" s="1"/>
  <c r="L1055"/>
  <c r="M1055" s="1"/>
  <c r="L1138"/>
  <c r="M1138" s="1"/>
  <c r="L1152"/>
  <c r="M1152" s="1"/>
  <c r="L1162"/>
  <c r="M1162" s="1"/>
  <c r="L1077"/>
  <c r="M1077" s="1"/>
  <c r="L1085"/>
  <c r="M1085" s="1"/>
  <c r="L1117"/>
  <c r="M1117" s="1"/>
  <c r="Q1174"/>
  <c r="L1178"/>
  <c r="M1178" s="1"/>
  <c r="I1150"/>
  <c r="L1231"/>
  <c r="M1231" s="1"/>
  <c r="L1328"/>
  <c r="M1328" s="1"/>
  <c r="Q1113"/>
  <c r="Q1140"/>
  <c r="Q1168"/>
  <c r="Q1063"/>
  <c r="Q1071"/>
  <c r="L1186"/>
  <c r="M1186" s="1"/>
  <c r="P1186" s="1"/>
  <c r="Q1190"/>
  <c r="L1194"/>
  <c r="M1194" s="1"/>
  <c r="Q1123"/>
  <c r="Q1154"/>
  <c r="L1308"/>
  <c r="M1308" s="1"/>
  <c r="Q1318"/>
  <c r="J1364"/>
  <c r="Q1144"/>
  <c r="Q1067"/>
  <c r="Q1231"/>
  <c r="J1231"/>
  <c r="J1267"/>
  <c r="Q1267"/>
  <c r="Q1275"/>
  <c r="J1275"/>
  <c r="J1328"/>
  <c r="Q1328"/>
  <c r="J1513"/>
  <c r="Q1513"/>
  <c r="Q1255"/>
  <c r="J1255"/>
  <c r="Q1279"/>
  <c r="J1279"/>
  <c r="Q1287"/>
  <c r="J1287"/>
  <c r="Q1308"/>
  <c r="J1308"/>
  <c r="Q1531"/>
  <c r="J1531"/>
  <c r="J1053"/>
  <c r="Q1053"/>
  <c r="Q1085"/>
  <c r="J1085"/>
  <c r="J1117"/>
  <c r="Q1117"/>
  <c r="J1178"/>
  <c r="Q1178"/>
  <c r="Q1223"/>
  <c r="J1223"/>
  <c r="J1235"/>
  <c r="Q1235"/>
  <c r="J1239"/>
  <c r="Q1239"/>
  <c r="J1243"/>
  <c r="Q1243"/>
  <c r="Q1330"/>
  <c r="J1330"/>
  <c r="Q1541"/>
  <c r="J1541"/>
  <c r="L1549"/>
  <c r="M1549" s="1"/>
  <c r="P1549" s="1"/>
  <c r="Q1549"/>
  <c r="J1549"/>
  <c r="Q1055"/>
  <c r="J1055"/>
  <c r="J1138"/>
  <c r="Q1138"/>
  <c r="J1162"/>
  <c r="J1210" s="1"/>
  <c r="Q1162"/>
  <c r="Q1194"/>
  <c r="J1194"/>
  <c r="J1208" s="1"/>
  <c r="Q1227"/>
  <c r="J1227"/>
  <c r="J1285"/>
  <c r="Q1285"/>
  <c r="Q1491"/>
  <c r="J1491"/>
  <c r="Q1495"/>
  <c r="J1495"/>
  <c r="L1123"/>
  <c r="M1123" s="1"/>
  <c r="L1154"/>
  <c r="M1154" s="1"/>
  <c r="Q1075"/>
  <c r="Q1077"/>
  <c r="Q1142"/>
  <c r="L1168"/>
  <c r="M1168" s="1"/>
  <c r="L1174"/>
  <c r="M1174" s="1"/>
  <c r="P1174" s="1"/>
  <c r="Q1176"/>
  <c r="L1265"/>
  <c r="M1265" s="1"/>
  <c r="P1265" s="1"/>
  <c r="L1539"/>
  <c r="M1539" s="1"/>
  <c r="P1539" s="1"/>
  <c r="L1547"/>
  <c r="M1547" s="1"/>
  <c r="P1547" s="1"/>
  <c r="L1059"/>
  <c r="M1059" s="1"/>
  <c r="I1073"/>
  <c r="Q1065"/>
  <c r="Q1097"/>
  <c r="L1101"/>
  <c r="M1101" s="1"/>
  <c r="Q1152"/>
  <c r="I1166"/>
  <c r="Q1186"/>
  <c r="L1190"/>
  <c r="M1190" s="1"/>
  <c r="Q1192"/>
  <c r="L1225"/>
  <c r="M1225" s="1"/>
  <c r="L1438"/>
  <c r="M1438" s="1"/>
  <c r="L1499"/>
  <c r="M1499" s="1"/>
  <c r="L1053"/>
  <c r="M1053" s="1"/>
  <c r="L1093"/>
  <c r="M1093" s="1"/>
  <c r="L1119"/>
  <c r="M1119" s="1"/>
  <c r="L1061"/>
  <c r="M1061" s="1"/>
  <c r="Q1312"/>
  <c r="Q1273"/>
  <c r="Q1148"/>
  <c r="J1249"/>
  <c r="J1346"/>
  <c r="Q1354"/>
  <c r="Q1507"/>
  <c r="Q1485"/>
  <c r="Q1489"/>
  <c r="Q1289"/>
  <c r="Q1442"/>
  <c r="Q1170"/>
  <c r="L1083"/>
  <c r="M1083" s="1"/>
  <c r="L1103"/>
  <c r="M1103" s="1"/>
  <c r="Q1109"/>
  <c r="L1531"/>
  <c r="M1531" s="1"/>
  <c r="L1275"/>
  <c r="M1275" s="1"/>
  <c r="Q1334"/>
  <c r="Q1434"/>
  <c r="L1513"/>
  <c r="M1513" s="1"/>
  <c r="P1513" s="1"/>
  <c r="L1180"/>
  <c r="M1180" s="1"/>
  <c r="Q1091"/>
  <c r="Q1281"/>
  <c r="J1253"/>
  <c r="Q1529"/>
  <c r="L1529"/>
  <c r="M1529" s="1"/>
  <c r="P1529" s="1"/>
  <c r="Q1533"/>
  <c r="Q1543"/>
  <c r="J1257"/>
  <c r="Q1364"/>
  <c r="Q1378"/>
  <c r="Q1515"/>
  <c r="Q1202"/>
  <c r="J1202"/>
  <c r="Q1233"/>
  <c r="J1233"/>
  <c r="Q1263"/>
  <c r="J1263"/>
  <c r="Q1269"/>
  <c r="J1269"/>
  <c r="Q1352"/>
  <c r="J1352"/>
  <c r="Q1454"/>
  <c r="J1454"/>
  <c r="J1517"/>
  <c r="Q1517"/>
  <c r="Q1259"/>
  <c r="J1259"/>
  <c r="Q1283"/>
  <c r="J1283"/>
  <c r="Q1340"/>
  <c r="J1340"/>
  <c r="J1360"/>
  <c r="Q1360"/>
  <c r="Q1497"/>
  <c r="J1497"/>
  <c r="Q1200"/>
  <c r="Q1208" s="1"/>
  <c r="J1200"/>
  <c r="Q1237"/>
  <c r="J1237"/>
  <c r="Q1241"/>
  <c r="J1241"/>
  <c r="Q1265"/>
  <c r="J1265"/>
  <c r="Q1344"/>
  <c r="J1344"/>
  <c r="Q1356"/>
  <c r="J1356"/>
  <c r="L1537"/>
  <c r="M1537" s="1"/>
  <c r="P1537" s="1"/>
  <c r="J1537"/>
  <c r="Q1537"/>
  <c r="Q1539"/>
  <c r="J1539"/>
  <c r="L1545"/>
  <c r="M1545" s="1"/>
  <c r="P1545" s="1"/>
  <c r="Q1545"/>
  <c r="J1545"/>
  <c r="J1547"/>
  <c r="Q1547"/>
  <c r="Q1069"/>
  <c r="J1069"/>
  <c r="J1125" s="1"/>
  <c r="J1101"/>
  <c r="Q1101"/>
  <c r="J1225"/>
  <c r="Q1225"/>
  <c r="Q1247"/>
  <c r="J1247"/>
  <c r="Q1438"/>
  <c r="J1438"/>
  <c r="Q1499"/>
  <c r="J1499"/>
  <c r="Q1121"/>
  <c r="Q1310"/>
  <c r="Q1079"/>
  <c r="Q1146"/>
  <c r="Q1188"/>
  <c r="Q1314"/>
  <c r="L1267"/>
  <c r="M1267" s="1"/>
  <c r="L1279"/>
  <c r="M1279" s="1"/>
  <c r="P1279" s="1"/>
  <c r="Q1095"/>
  <c r="L1196"/>
  <c r="M1196" s="1"/>
  <c r="L1287"/>
  <c r="M1287" s="1"/>
  <c r="P1287" s="1"/>
  <c r="J1273"/>
  <c r="J1148"/>
  <c r="Q1249"/>
  <c r="Q1346"/>
  <c r="J1354"/>
  <c r="J1507"/>
  <c r="J1485"/>
  <c r="J1489"/>
  <c r="J1289"/>
  <c r="J1442"/>
  <c r="L1172"/>
  <c r="M1172" s="1"/>
  <c r="L1233"/>
  <c r="M1233" s="1"/>
  <c r="P1233" s="1"/>
  <c r="L1202"/>
  <c r="M1202" s="1"/>
  <c r="P1202" s="1"/>
  <c r="Q1081"/>
  <c r="L1087"/>
  <c r="M1087" s="1"/>
  <c r="L1107"/>
  <c r="M1107" s="1"/>
  <c r="L1255"/>
  <c r="M1255" s="1"/>
  <c r="P1255" s="1"/>
  <c r="J1271"/>
  <c r="L1332"/>
  <c r="M1332" s="1"/>
  <c r="Q1336"/>
  <c r="L1430"/>
  <c r="M1430" s="1"/>
  <c r="L1436"/>
  <c r="M1436" s="1"/>
  <c r="L1517"/>
  <c r="M1517" s="1"/>
  <c r="L1099"/>
  <c r="M1099" s="1"/>
  <c r="L1454"/>
  <c r="M1454" s="1"/>
  <c r="J1281"/>
  <c r="Q1253"/>
  <c r="J1533"/>
  <c r="Q1257"/>
  <c r="J1378"/>
  <c r="J1515"/>
  <c r="J1483"/>
  <c r="I1424"/>
  <c r="Q1324"/>
  <c r="Q1483"/>
  <c r="J1444"/>
  <c r="L1428"/>
  <c r="M1428" s="1"/>
  <c r="L1432"/>
  <c r="M1432" s="1"/>
  <c r="Q1420"/>
  <c r="Q1350"/>
  <c r="Q1444"/>
  <c r="L1444"/>
  <c r="M1444" s="1"/>
  <c r="Q1416"/>
  <c r="J1322"/>
  <c r="Q1322"/>
  <c r="J1382"/>
  <c r="L1322"/>
  <c r="M1322" s="1"/>
  <c r="Q1370"/>
  <c r="J1370"/>
  <c r="Q1372"/>
  <c r="J1372"/>
  <c r="L1372"/>
  <c r="M1372" s="1"/>
  <c r="L1410"/>
  <c r="M1410" s="1"/>
  <c r="Q1521"/>
  <c r="Q1535" s="1"/>
  <c r="J1521"/>
  <c r="L1521"/>
  <c r="M1521" s="1"/>
  <c r="P1521" s="1"/>
  <c r="Q1509"/>
  <c r="J1509"/>
  <c r="Q1501"/>
  <c r="J1501"/>
  <c r="J1503" s="1"/>
  <c r="Q1493"/>
  <c r="J1458"/>
  <c r="Q1458"/>
  <c r="L1458"/>
  <c r="M1458" s="1"/>
  <c r="J1448"/>
  <c r="Q1448"/>
  <c r="L1450"/>
  <c r="M1450" s="1"/>
  <c r="L1452"/>
  <c r="M1452" s="1"/>
  <c r="L1448"/>
  <c r="M1448" s="1"/>
  <c r="Q1450"/>
  <c r="J1450"/>
  <c r="J1452"/>
  <c r="Q1452"/>
  <c r="Q1432"/>
  <c r="Q1428"/>
  <c r="J1428"/>
  <c r="J1426"/>
  <c r="Q1426"/>
  <c r="L1426"/>
  <c r="M1426" s="1"/>
  <c r="Q1414"/>
  <c r="Q1481"/>
  <c r="Q1487" s="1"/>
  <c r="J1481"/>
  <c r="L1481"/>
  <c r="M1481" s="1"/>
  <c r="P1481" s="1"/>
  <c r="L1464"/>
  <c r="M1464" s="1"/>
  <c r="Q1464"/>
  <c r="J1464"/>
  <c r="J1460"/>
  <c r="J1462"/>
  <c r="Q1462"/>
  <c r="Q1460"/>
  <c r="Q1398"/>
  <c r="J1376"/>
  <c r="Q1376"/>
  <c r="L1350"/>
  <c r="M1350" s="1"/>
  <c r="Q1366"/>
  <c r="L1362"/>
  <c r="M1362" s="1"/>
  <c r="Q1362"/>
  <c r="J1362"/>
  <c r="L1412"/>
  <c r="M1412" s="1"/>
  <c r="Q1412"/>
  <c r="Q1400"/>
  <c r="L1400"/>
  <c r="M1400" s="1"/>
  <c r="Q1338"/>
  <c r="L1398"/>
  <c r="M1398" s="1"/>
  <c r="L1402"/>
  <c r="M1402" s="1"/>
  <c r="J1408"/>
  <c r="J1468" s="1"/>
  <c r="L1406"/>
  <c r="M1406" s="1"/>
  <c r="Q1406"/>
  <c r="Q1348"/>
  <c r="J1348"/>
  <c r="J1358" s="1"/>
  <c r="L1338"/>
  <c r="M1338" s="1"/>
  <c r="J1374" l="1"/>
  <c r="J1380" s="1"/>
  <c r="Q1519"/>
  <c r="Q1182"/>
  <c r="M1382"/>
  <c r="Q1358"/>
  <c r="Q1342"/>
  <c r="Q1380"/>
  <c r="Q1503"/>
  <c r="J1261"/>
  <c r="J1342"/>
  <c r="Q1440"/>
  <c r="Q1408"/>
  <c r="Q1374"/>
  <c r="J1535"/>
  <c r="Q1166"/>
  <c r="J1519"/>
  <c r="Q1424"/>
  <c r="Q1261"/>
  <c r="Q1073"/>
  <c r="P1154"/>
  <c r="M1210"/>
  <c r="J1551"/>
  <c r="J1277"/>
  <c r="Q1105"/>
  <c r="M1125"/>
  <c r="M1293"/>
  <c r="Q1150"/>
  <c r="Q1229"/>
  <c r="Q1291"/>
  <c r="Q1245"/>
  <c r="Q1551"/>
  <c r="Q1277"/>
  <c r="Q1198"/>
  <c r="Q1210" s="1"/>
  <c r="Q1089"/>
  <c r="Q1057"/>
  <c r="J1291"/>
  <c r="J1245"/>
  <c r="Q1326"/>
  <c r="M1553"/>
  <c r="J1456"/>
  <c r="Q1456"/>
  <c r="J1440"/>
  <c r="M1468"/>
  <c r="J1466"/>
  <c r="Q1466"/>
  <c r="Q1382"/>
  <c r="Q1553" l="1"/>
  <c r="Q1468"/>
  <c r="Q1125"/>
  <c r="Q1293"/>
  <c r="I1026"/>
  <c r="G1026"/>
  <c r="H1026"/>
  <c r="H1028"/>
  <c r="I1028"/>
  <c r="G1028"/>
  <c r="H1030"/>
  <c r="I1030"/>
  <c r="G1030"/>
  <c r="I1032"/>
  <c r="G1032"/>
  <c r="H1032"/>
  <c r="I1034"/>
  <c r="G1034"/>
  <c r="H1034"/>
  <c r="I1036"/>
  <c r="G1036"/>
  <c r="H1036"/>
  <c r="I968"/>
  <c r="G968"/>
  <c r="H968"/>
  <c r="I970"/>
  <c r="G970"/>
  <c r="H970"/>
  <c r="I972"/>
  <c r="G972"/>
  <c r="H972"/>
  <c r="I974"/>
  <c r="G974"/>
  <c r="H974"/>
  <c r="I978"/>
  <c r="G978"/>
  <c r="H978"/>
  <c r="H980"/>
  <c r="I980"/>
  <c r="G980"/>
  <c r="H982"/>
  <c r="I982"/>
  <c r="G982"/>
  <c r="H984"/>
  <c r="I984"/>
  <c r="G984"/>
  <c r="H986"/>
  <c r="I986"/>
  <c r="G986"/>
  <c r="H988"/>
  <c r="I988"/>
  <c r="G988"/>
  <c r="H990"/>
  <c r="I990"/>
  <c r="G990"/>
  <c r="I994"/>
  <c r="G994"/>
  <c r="H994"/>
  <c r="H996"/>
  <c r="I996"/>
  <c r="G996"/>
  <c r="H998"/>
  <c r="I998"/>
  <c r="G998"/>
  <c r="I1000"/>
  <c r="G1000"/>
  <c r="H1000"/>
  <c r="I1002"/>
  <c r="G1002"/>
  <c r="H1002"/>
  <c r="I1004"/>
  <c r="G1004"/>
  <c r="H1004"/>
  <c r="I1006"/>
  <c r="G1006"/>
  <c r="H1006"/>
  <c r="I1010"/>
  <c r="G1010"/>
  <c r="H1010"/>
  <c r="H1012"/>
  <c r="I1012"/>
  <c r="G1012"/>
  <c r="H1014"/>
  <c r="I1014"/>
  <c r="G1014"/>
  <c r="I1016"/>
  <c r="G1016"/>
  <c r="H1016"/>
  <c r="I1018"/>
  <c r="G1018"/>
  <c r="H1018"/>
  <c r="I1020"/>
  <c r="G1020"/>
  <c r="H1020"/>
  <c r="I1022"/>
  <c r="G1022"/>
  <c r="H1022"/>
  <c r="G989"/>
  <c r="I987"/>
  <c r="G985"/>
  <c r="G967"/>
  <c r="Q967" s="1"/>
  <c r="H969"/>
  <c r="I971"/>
  <c r="H973"/>
  <c r="I983"/>
  <c r="Q1028" l="1"/>
  <c r="Q1014"/>
  <c r="Q1006"/>
  <c r="Q996"/>
  <c r="Q994"/>
  <c r="Q990"/>
  <c r="Q986"/>
  <c r="Q982"/>
  <c r="Q974"/>
  <c r="Q970"/>
  <c r="Q1032"/>
  <c r="Q1030"/>
  <c r="Q1012"/>
  <c r="I1017"/>
  <c r="H1027"/>
  <c r="H1011"/>
  <c r="G999"/>
  <c r="I995"/>
  <c r="I1031"/>
  <c r="G1013"/>
  <c r="I1003"/>
  <c r="G981"/>
  <c r="H979"/>
  <c r="G993"/>
  <c r="G1029"/>
  <c r="I1015"/>
  <c r="G1009"/>
  <c r="I997"/>
  <c r="I1033"/>
  <c r="G1025"/>
  <c r="H1019"/>
  <c r="H1005"/>
  <c r="H1001"/>
  <c r="I977"/>
  <c r="Q998"/>
  <c r="Q984"/>
  <c r="Q980"/>
  <c r="J1004"/>
  <c r="Q1004"/>
  <c r="J988"/>
  <c r="Q988"/>
  <c r="J972"/>
  <c r="Q972"/>
  <c r="G1033"/>
  <c r="H1033"/>
  <c r="G1031"/>
  <c r="H1029"/>
  <c r="I1029"/>
  <c r="I1027"/>
  <c r="H1025"/>
  <c r="I1025"/>
  <c r="Q1022"/>
  <c r="Q1018"/>
  <c r="Q1010"/>
  <c r="Q1000"/>
  <c r="Q978"/>
  <c r="Q968"/>
  <c r="Q1034"/>
  <c r="Q1026"/>
  <c r="G1021"/>
  <c r="H1021"/>
  <c r="I1019"/>
  <c r="G1017"/>
  <c r="H1017"/>
  <c r="G1015"/>
  <c r="H1013"/>
  <c r="L1013" s="1"/>
  <c r="M1013" s="1"/>
  <c r="I1013"/>
  <c r="I1011"/>
  <c r="H1009"/>
  <c r="I1009"/>
  <c r="I1005"/>
  <c r="G1003"/>
  <c r="H1003"/>
  <c r="I1001"/>
  <c r="H999"/>
  <c r="L999" s="1"/>
  <c r="M999" s="1"/>
  <c r="I999"/>
  <c r="G997"/>
  <c r="G995"/>
  <c r="H995"/>
  <c r="H989"/>
  <c r="I989"/>
  <c r="G987"/>
  <c r="H985"/>
  <c r="I985"/>
  <c r="G983"/>
  <c r="H981"/>
  <c r="I981"/>
  <c r="I979"/>
  <c r="G977"/>
  <c r="H977"/>
  <c r="I973"/>
  <c r="G971"/>
  <c r="H971"/>
  <c r="I969"/>
  <c r="H967"/>
  <c r="L967" s="1"/>
  <c r="M967" s="1"/>
  <c r="I967"/>
  <c r="Q1020"/>
  <c r="J1020"/>
  <c r="J1036"/>
  <c r="Q1036"/>
  <c r="H1031"/>
  <c r="L1031" s="1"/>
  <c r="M1031" s="1"/>
  <c r="G1027"/>
  <c r="Q1027" s="1"/>
  <c r="Q1016"/>
  <c r="Q1002"/>
  <c r="I1021"/>
  <c r="G1019"/>
  <c r="H1015"/>
  <c r="L1015" s="1"/>
  <c r="M1015" s="1"/>
  <c r="G1011"/>
  <c r="G1005"/>
  <c r="Q1005" s="1"/>
  <c r="G1001"/>
  <c r="H997"/>
  <c r="L997" s="1"/>
  <c r="M997" s="1"/>
  <c r="H993"/>
  <c r="L993" s="1"/>
  <c r="M993" s="1"/>
  <c r="I993"/>
  <c r="H987"/>
  <c r="H983"/>
  <c r="G979"/>
  <c r="G973"/>
  <c r="Q973" s="1"/>
  <c r="G969"/>
  <c r="I1035"/>
  <c r="L1025" l="1"/>
  <c r="M1025" s="1"/>
  <c r="Q969"/>
  <c r="Q979"/>
  <c r="L987"/>
  <c r="M987" s="1"/>
  <c r="Q1001"/>
  <c r="Q1011"/>
  <c r="L1019"/>
  <c r="M1019" s="1"/>
  <c r="L971"/>
  <c r="M971" s="1"/>
  <c r="Q977"/>
  <c r="I991"/>
  <c r="Q985"/>
  <c r="L995"/>
  <c r="M995" s="1"/>
  <c r="L1003"/>
  <c r="M1003" s="1"/>
  <c r="L1009"/>
  <c r="M1009" s="1"/>
  <c r="L1021"/>
  <c r="M1021" s="1"/>
  <c r="L1029"/>
  <c r="M1029" s="1"/>
  <c r="L1033"/>
  <c r="M1033" s="1"/>
  <c r="Q981"/>
  <c r="Q989"/>
  <c r="L1017"/>
  <c r="M1017" s="1"/>
  <c r="Q971"/>
  <c r="J971"/>
  <c r="J975" s="1"/>
  <c r="J1039" s="1"/>
  <c r="Q987"/>
  <c r="J987"/>
  <c r="Q1003"/>
  <c r="J1003"/>
  <c r="L977"/>
  <c r="M977" s="1"/>
  <c r="Q995"/>
  <c r="Q1021"/>
  <c r="Q1031"/>
  <c r="Q1033"/>
  <c r="G1035"/>
  <c r="H1035"/>
  <c r="L1001"/>
  <c r="M1001" s="1"/>
  <c r="Q1009"/>
  <c r="Q993"/>
  <c r="L969"/>
  <c r="M969" s="1"/>
  <c r="L979"/>
  <c r="M979" s="1"/>
  <c r="Q1013"/>
  <c r="L1011"/>
  <c r="M1011" s="1"/>
  <c r="J1019"/>
  <c r="Q1019"/>
  <c r="Q983"/>
  <c r="Q997"/>
  <c r="Q1015"/>
  <c r="Q1017"/>
  <c r="L1005"/>
  <c r="M1005" s="1"/>
  <c r="Q1025"/>
  <c r="Q1029"/>
  <c r="L973"/>
  <c r="M973" s="1"/>
  <c r="Q999"/>
  <c r="L1027"/>
  <c r="M1027" s="1"/>
  <c r="Q991" l="1"/>
  <c r="Q975"/>
  <c r="L1035"/>
  <c r="M1035" s="1"/>
  <c r="M1039" s="1"/>
  <c r="Q1023"/>
  <c r="Q1035"/>
  <c r="Q1037" s="1"/>
  <c r="J1035"/>
  <c r="Q1007"/>
  <c r="Q1039" l="1"/>
  <c r="D11" i="30" l="1"/>
  <c r="C1111"/>
  <c r="C1113" s="1"/>
  <c r="C1115" s="1"/>
  <c r="C1117" s="1"/>
  <c r="C1119" s="1"/>
  <c r="C1121" s="1"/>
  <c r="C1125" s="1"/>
  <c r="C1127" s="1"/>
  <c r="C1129" s="1"/>
  <c r="C1131" s="1"/>
  <c r="C1133" s="1"/>
  <c r="C1135" s="1"/>
  <c r="C1137" s="1"/>
  <c r="C1141" s="1"/>
  <c r="C1143" s="1"/>
  <c r="C1145" s="1"/>
  <c r="C1147" s="1"/>
  <c r="C1149" s="1"/>
  <c r="C1151" s="1"/>
  <c r="C1153" s="1"/>
  <c r="C1157" s="1"/>
  <c r="C1159" s="1"/>
  <c r="C1161" s="1"/>
  <c r="C1163" s="1"/>
  <c r="C1165" s="1"/>
  <c r="C1167" s="1"/>
  <c r="C1169" s="1"/>
  <c r="C1173" s="1"/>
  <c r="C1175" s="1"/>
  <c r="C1177" s="1"/>
  <c r="C997"/>
  <c r="C1001" s="1"/>
  <c r="C1003" s="1"/>
  <c r="C1005" s="1"/>
  <c r="C1007" s="1"/>
  <c r="C1009" s="1"/>
  <c r="C1011" s="1"/>
  <c r="C1013" s="1"/>
  <c r="C1017" s="1"/>
  <c r="C1019" s="1"/>
  <c r="C1021" s="1"/>
  <c r="C1023" s="1"/>
  <c r="C1025" s="1"/>
  <c r="C1027" s="1"/>
  <c r="C1029" s="1"/>
  <c r="C1033" s="1"/>
  <c r="C1035" s="1"/>
  <c r="C1037" s="1"/>
  <c r="C1039" s="1"/>
  <c r="C1041" s="1"/>
  <c r="C1043" s="1"/>
  <c r="C1045" s="1"/>
  <c r="C1049" s="1"/>
  <c r="C1051" s="1"/>
  <c r="C1053" s="1"/>
  <c r="C1055" s="1"/>
  <c r="C1057" s="1"/>
  <c r="C1059" s="1"/>
  <c r="C1061" s="1"/>
  <c r="C882"/>
  <c r="C884" s="1"/>
  <c r="C886" s="1"/>
  <c r="C888" s="1"/>
  <c r="C892" s="1"/>
  <c r="C894" s="1"/>
  <c r="C896" s="1"/>
  <c r="C898" s="1"/>
  <c r="C900" s="1"/>
  <c r="C902" s="1"/>
  <c r="C904" s="1"/>
  <c r="C908" s="1"/>
  <c r="C910" s="1"/>
  <c r="C912" s="1"/>
  <c r="C914" s="1"/>
  <c r="C916" s="1"/>
  <c r="C918" s="1"/>
  <c r="C920" s="1"/>
  <c r="C924" s="1"/>
  <c r="C926" s="1"/>
  <c r="C928" s="1"/>
  <c r="C930" s="1"/>
  <c r="C932" s="1"/>
  <c r="C934" s="1"/>
  <c r="C936" s="1"/>
  <c r="C940" s="1"/>
  <c r="C942" s="1"/>
  <c r="C944" s="1"/>
  <c r="C946" s="1"/>
  <c r="C948" s="1"/>
  <c r="C763"/>
  <c r="C765" s="1"/>
  <c r="C767" s="1"/>
  <c r="C769" s="1"/>
  <c r="C773" s="1"/>
  <c r="C775" s="1"/>
  <c r="C777" s="1"/>
  <c r="C779" s="1"/>
  <c r="C781" s="1"/>
  <c r="C783" s="1"/>
  <c r="C785" s="1"/>
  <c r="C789" s="1"/>
  <c r="C791" s="1"/>
  <c r="C793" s="1"/>
  <c r="C795" s="1"/>
  <c r="C797" s="1"/>
  <c r="C799" s="1"/>
  <c r="C801" s="1"/>
  <c r="C805" s="1"/>
  <c r="C807" s="1"/>
  <c r="C809" s="1"/>
  <c r="C811" s="1"/>
  <c r="C813" s="1"/>
  <c r="C815" s="1"/>
  <c r="C817" s="1"/>
  <c r="C821" s="1"/>
  <c r="C823" s="1"/>
  <c r="C673"/>
  <c r="C675" s="1"/>
  <c r="C677" s="1"/>
  <c r="C679" s="1"/>
  <c r="C681" s="1"/>
  <c r="C683" s="1"/>
  <c r="C685" s="1"/>
  <c r="C689" s="1"/>
  <c r="C691" s="1"/>
  <c r="C693" s="1"/>
  <c r="C695" s="1"/>
  <c r="C697" s="1"/>
  <c r="C699" s="1"/>
  <c r="C701" s="1"/>
  <c r="C705" s="1"/>
  <c r="C707" s="1"/>
  <c r="C709" s="1"/>
  <c r="C711" s="1"/>
  <c r="C713" s="1"/>
  <c r="C715" s="1"/>
  <c r="C717" s="1"/>
  <c r="C721" s="1"/>
  <c r="C723" s="1"/>
  <c r="C725" s="1"/>
  <c r="C727" s="1"/>
  <c r="C729" s="1"/>
  <c r="C731" s="1"/>
  <c r="C733" s="1"/>
  <c r="C737" s="1"/>
  <c r="C739" s="1"/>
  <c r="C573"/>
  <c r="C575" s="1"/>
  <c r="C577" s="1"/>
  <c r="C581" s="1"/>
  <c r="C583" s="1"/>
  <c r="C585" s="1"/>
  <c r="C587" s="1"/>
  <c r="C589" s="1"/>
  <c r="C591" s="1"/>
  <c r="C593" s="1"/>
  <c r="C597" s="1"/>
  <c r="C599" s="1"/>
  <c r="C601" s="1"/>
  <c r="C603" s="1"/>
  <c r="C605" s="1"/>
  <c r="C607" s="1"/>
  <c r="C609" s="1"/>
  <c r="C613" s="1"/>
  <c r="C615" s="1"/>
  <c r="C617" s="1"/>
  <c r="C619" s="1"/>
  <c r="C621" s="1"/>
  <c r="C623" s="1"/>
  <c r="C625" s="1"/>
  <c r="C629" s="1"/>
  <c r="C631" s="1"/>
  <c r="C633" s="1"/>
  <c r="C635" s="1"/>
  <c r="C637" s="1"/>
  <c r="C639" s="1"/>
  <c r="C475"/>
  <c r="C477" s="1"/>
  <c r="C479" s="1"/>
  <c r="C481" s="1"/>
  <c r="C483" s="1"/>
  <c r="C487" s="1"/>
  <c r="C489" s="1"/>
  <c r="C491" s="1"/>
  <c r="C493" s="1"/>
  <c r="C495" s="1"/>
  <c r="C497" s="1"/>
  <c r="C499" s="1"/>
  <c r="C503" s="1"/>
  <c r="C505" s="1"/>
  <c r="C507" s="1"/>
  <c r="C509" s="1"/>
  <c r="C511" s="1"/>
  <c r="C513" s="1"/>
  <c r="C515" s="1"/>
  <c r="C519" s="1"/>
  <c r="C521" s="1"/>
  <c r="C523" s="1"/>
  <c r="C525" s="1"/>
  <c r="C527" s="1"/>
  <c r="C529" s="1"/>
  <c r="C531" s="1"/>
  <c r="C535" s="1"/>
  <c r="C537" s="1"/>
  <c r="C539" s="1"/>
  <c r="C378"/>
  <c r="C382" s="1"/>
  <c r="C384" s="1"/>
  <c r="C386" s="1"/>
  <c r="C388" s="1"/>
  <c r="C390" s="1"/>
  <c r="C392" s="1"/>
  <c r="C394" s="1"/>
  <c r="C398" s="1"/>
  <c r="C400" s="1"/>
  <c r="C402" s="1"/>
  <c r="C404" s="1"/>
  <c r="C406" s="1"/>
  <c r="C408" s="1"/>
  <c r="C410" s="1"/>
  <c r="C414" s="1"/>
  <c r="C416" s="1"/>
  <c r="C418" s="1"/>
  <c r="C420" s="1"/>
  <c r="C422" s="1"/>
  <c r="C424" s="1"/>
  <c r="C426" s="1"/>
  <c r="C430" s="1"/>
  <c r="C432" s="1"/>
  <c r="C434" s="1"/>
  <c r="C436" s="1"/>
  <c r="C438" s="1"/>
  <c r="C440" s="1"/>
  <c r="C442" s="1"/>
  <c r="C446" s="1"/>
  <c r="C281"/>
  <c r="C283" s="1"/>
  <c r="C285" s="1"/>
  <c r="C289" s="1"/>
  <c r="C291" s="1"/>
  <c r="C293" s="1"/>
  <c r="C295" s="1"/>
  <c r="C297" s="1"/>
  <c r="C299" s="1"/>
  <c r="C301" s="1"/>
  <c r="C305" s="1"/>
  <c r="C307" s="1"/>
  <c r="C309" s="1"/>
  <c r="C311" s="1"/>
  <c r="C313" s="1"/>
  <c r="C315" s="1"/>
  <c r="C317" s="1"/>
  <c r="C321" s="1"/>
  <c r="C323" s="1"/>
  <c r="C325" s="1"/>
  <c r="C327" s="1"/>
  <c r="C329" s="1"/>
  <c r="C331" s="1"/>
  <c r="C333" s="1"/>
  <c r="C337" s="1"/>
  <c r="C339" s="1"/>
  <c r="C341" s="1"/>
  <c r="C343" s="1"/>
  <c r="C345" s="1"/>
  <c r="C257"/>
  <c r="C259" s="1"/>
  <c r="C209"/>
  <c r="C211" s="1"/>
  <c r="C213" s="1"/>
  <c r="C215" s="1"/>
  <c r="C217" s="1"/>
  <c r="C219" s="1"/>
  <c r="C223" s="1"/>
  <c r="C225" s="1"/>
  <c r="C227" s="1"/>
  <c r="C229" s="1"/>
  <c r="C231" s="1"/>
  <c r="C233" s="1"/>
  <c r="C235" s="1"/>
  <c r="C239" s="1"/>
  <c r="C241" s="1"/>
  <c r="C243" s="1"/>
  <c r="C245" s="1"/>
  <c r="C247" s="1"/>
  <c r="C249" s="1"/>
  <c r="C251" s="1"/>
  <c r="C193"/>
  <c r="C195" s="1"/>
  <c r="C197" s="1"/>
  <c r="C199" s="1"/>
  <c r="C201" s="1"/>
  <c r="C203" s="1"/>
  <c r="C95"/>
  <c r="C97" s="1"/>
  <c r="C99" s="1"/>
  <c r="C103" s="1"/>
  <c r="C105" s="1"/>
  <c r="C107" s="1"/>
  <c r="C109" s="1"/>
  <c r="C111" s="1"/>
  <c r="C113" s="1"/>
  <c r="C115" s="1"/>
  <c r="C119" s="1"/>
  <c r="C121" s="1"/>
  <c r="C123" s="1"/>
  <c r="C125" s="1"/>
  <c r="C127" s="1"/>
  <c r="C129" s="1"/>
  <c r="C131" s="1"/>
  <c r="C135" s="1"/>
  <c r="C137" s="1"/>
  <c r="C139" s="1"/>
  <c r="C141" s="1"/>
  <c r="C143" s="1"/>
  <c r="C145" s="1"/>
  <c r="C147" s="1"/>
  <c r="C151" s="1"/>
  <c r="C153" s="1"/>
  <c r="C155" s="1"/>
  <c r="C157" s="1"/>
  <c r="C159" s="1"/>
  <c r="C161" s="1"/>
  <c r="C163" s="1"/>
  <c r="C11"/>
  <c r="C13" s="1"/>
  <c r="C15" s="1"/>
  <c r="C17" s="1"/>
  <c r="C19" s="1"/>
  <c r="C21" s="1"/>
  <c r="C23" s="1"/>
  <c r="C25" s="1"/>
  <c r="C27" s="1"/>
  <c r="C29" s="1"/>
  <c r="C31" s="1"/>
  <c r="C33" s="1"/>
  <c r="C35" s="1"/>
  <c r="C37" s="1"/>
  <c r="C39" s="1"/>
  <c r="C41" s="1"/>
  <c r="C43" s="1"/>
  <c r="C45" s="1"/>
  <c r="C47" s="1"/>
  <c r="C49" s="1"/>
  <c r="C51" s="1"/>
  <c r="C53" s="1"/>
  <c r="C55" s="1"/>
  <c r="C57" s="1"/>
  <c r="C59" s="1"/>
  <c r="C61" s="1"/>
  <c r="C63" s="1"/>
  <c r="C65" s="1"/>
  <c r="C67" s="1"/>
  <c r="C69" s="1"/>
  <c r="R93" i="1" l="1"/>
  <c r="H446" i="36" l="1"/>
  <c r="I446"/>
  <c r="G446"/>
  <c r="H448"/>
  <c r="I448"/>
  <c r="G448"/>
  <c r="H450"/>
  <c r="I450"/>
  <c r="G450"/>
  <c r="H452"/>
  <c r="I452"/>
  <c r="G452"/>
  <c r="I472"/>
  <c r="G472"/>
  <c r="H472"/>
  <c r="H474"/>
  <c r="I474"/>
  <c r="G474"/>
  <c r="Q474" s="1"/>
  <c r="H476"/>
  <c r="I476"/>
  <c r="G476"/>
  <c r="I478"/>
  <c r="G478"/>
  <c r="H478"/>
  <c r="I480"/>
  <c r="G480"/>
  <c r="H480"/>
  <c r="I482"/>
  <c r="G482"/>
  <c r="H482"/>
  <c r="H488"/>
  <c r="I488"/>
  <c r="G488"/>
  <c r="I504"/>
  <c r="G504"/>
  <c r="H504"/>
  <c r="H506"/>
  <c r="I506"/>
  <c r="G506"/>
  <c r="H508"/>
  <c r="I508"/>
  <c r="G508"/>
  <c r="Q508" s="1"/>
  <c r="I510"/>
  <c r="G510"/>
  <c r="Q510" s="1"/>
  <c r="H510"/>
  <c r="I512"/>
  <c r="G512"/>
  <c r="H512"/>
  <c r="I514"/>
  <c r="G514"/>
  <c r="H514"/>
  <c r="I537"/>
  <c r="G537"/>
  <c r="J537"/>
  <c r="H537"/>
  <c r="I539"/>
  <c r="G539"/>
  <c r="H539"/>
  <c r="I541"/>
  <c r="G541"/>
  <c r="H541"/>
  <c r="I543"/>
  <c r="G543"/>
  <c r="H543"/>
  <c r="I545"/>
  <c r="G545"/>
  <c r="H545"/>
  <c r="I553"/>
  <c r="G553"/>
  <c r="H553"/>
  <c r="I555"/>
  <c r="G555"/>
  <c r="H555"/>
  <c r="H557"/>
  <c r="I557"/>
  <c r="G557"/>
  <c r="H559"/>
  <c r="I559"/>
  <c r="G559"/>
  <c r="I561"/>
  <c r="G561"/>
  <c r="H561"/>
  <c r="I563"/>
  <c r="G563"/>
  <c r="H563"/>
  <c r="I565"/>
  <c r="G565"/>
  <c r="H565"/>
  <c r="H585"/>
  <c r="I585"/>
  <c r="G585"/>
  <c r="I587"/>
  <c r="G587"/>
  <c r="H587"/>
  <c r="I589"/>
  <c r="G589"/>
  <c r="H589"/>
  <c r="I591"/>
  <c r="G591"/>
  <c r="H591"/>
  <c r="I593"/>
  <c r="G593"/>
  <c r="H593"/>
  <c r="H595"/>
  <c r="I595"/>
  <c r="G595"/>
  <c r="H597"/>
  <c r="I597"/>
  <c r="G597"/>
  <c r="H622"/>
  <c r="I622"/>
  <c r="G622"/>
  <c r="H624"/>
  <c r="I624"/>
  <c r="G624"/>
  <c r="H626"/>
  <c r="I626"/>
  <c r="G626"/>
  <c r="I628"/>
  <c r="G628"/>
  <c r="H628"/>
  <c r="I630"/>
  <c r="G630"/>
  <c r="H630"/>
  <c r="H636"/>
  <c r="I636"/>
  <c r="G636"/>
  <c r="H638"/>
  <c r="I638"/>
  <c r="G638"/>
  <c r="H650"/>
  <c r="I650"/>
  <c r="G650"/>
  <c r="I652"/>
  <c r="G652"/>
  <c r="H652"/>
  <c r="H654"/>
  <c r="I654"/>
  <c r="G654"/>
  <c r="H656"/>
  <c r="I656"/>
  <c r="G656"/>
  <c r="I658"/>
  <c r="G658"/>
  <c r="H658"/>
  <c r="I660"/>
  <c r="G660"/>
  <c r="H660"/>
  <c r="H662"/>
  <c r="I662"/>
  <c r="G662"/>
  <c r="H674"/>
  <c r="I674"/>
  <c r="G674"/>
  <c r="H676"/>
  <c r="I676"/>
  <c r="G676"/>
  <c r="I678"/>
  <c r="G678"/>
  <c r="H678"/>
  <c r="H705"/>
  <c r="I705"/>
  <c r="G705"/>
  <c r="H707"/>
  <c r="I707"/>
  <c r="H709"/>
  <c r="I709"/>
  <c r="G709"/>
  <c r="I711"/>
  <c r="G711"/>
  <c r="H711"/>
  <c r="I713"/>
  <c r="G713"/>
  <c r="H713"/>
  <c r="I733"/>
  <c r="G733"/>
  <c r="H733"/>
  <c r="I735"/>
  <c r="H735"/>
  <c r="H737"/>
  <c r="I737"/>
  <c r="G737"/>
  <c r="Q737" s="1"/>
  <c r="H739"/>
  <c r="I739"/>
  <c r="G739"/>
  <c r="I741"/>
  <c r="G741"/>
  <c r="H741"/>
  <c r="I743"/>
  <c r="G743"/>
  <c r="H743"/>
  <c r="I745"/>
  <c r="G745"/>
  <c r="H745"/>
  <c r="H800"/>
  <c r="I800"/>
  <c r="G800"/>
  <c r="I802"/>
  <c r="G802"/>
  <c r="H802"/>
  <c r="I804"/>
  <c r="G804"/>
  <c r="H804"/>
  <c r="I806"/>
  <c r="G806"/>
  <c r="H806"/>
  <c r="I808"/>
  <c r="G808"/>
  <c r="H808"/>
  <c r="I810"/>
  <c r="G810"/>
  <c r="H810"/>
  <c r="I812"/>
  <c r="G812"/>
  <c r="H812"/>
  <c r="H832"/>
  <c r="I832"/>
  <c r="G832"/>
  <c r="Q832" s="1"/>
  <c r="I834"/>
  <c r="G834"/>
  <c r="H834"/>
  <c r="I836"/>
  <c r="G836"/>
  <c r="H836"/>
  <c r="H838"/>
  <c r="I838"/>
  <c r="G838"/>
  <c r="H840"/>
  <c r="I840"/>
  <c r="G840"/>
  <c r="Q840" s="1"/>
  <c r="H842"/>
  <c r="I842"/>
  <c r="G842"/>
  <c r="H844"/>
  <c r="I844"/>
  <c r="G844"/>
  <c r="Q844" s="1"/>
  <c r="H850"/>
  <c r="I850"/>
  <c r="G850"/>
  <c r="H852"/>
  <c r="I852"/>
  <c r="G852"/>
  <c r="Q852" s="1"/>
  <c r="H881"/>
  <c r="I881"/>
  <c r="G881"/>
  <c r="H913"/>
  <c r="I913"/>
  <c r="G913"/>
  <c r="I915"/>
  <c r="G915"/>
  <c r="H915"/>
  <c r="H917"/>
  <c r="I917"/>
  <c r="G917"/>
  <c r="H919"/>
  <c r="I919"/>
  <c r="G919"/>
  <c r="I921"/>
  <c r="G921"/>
  <c r="H921"/>
  <c r="H923"/>
  <c r="I923"/>
  <c r="G923"/>
  <c r="H925"/>
  <c r="I925"/>
  <c r="G925"/>
  <c r="I945"/>
  <c r="G945"/>
  <c r="H945"/>
  <c r="H947"/>
  <c r="I947"/>
  <c r="G947"/>
  <c r="H949"/>
  <c r="I949"/>
  <c r="G949"/>
  <c r="I456"/>
  <c r="G456"/>
  <c r="H456"/>
  <c r="H458"/>
  <c r="I458"/>
  <c r="G458"/>
  <c r="H460"/>
  <c r="I460"/>
  <c r="G460"/>
  <c r="H462"/>
  <c r="I462"/>
  <c r="G462"/>
  <c r="H464"/>
  <c r="I464"/>
  <c r="G464"/>
  <c r="H466"/>
  <c r="I466"/>
  <c r="G466"/>
  <c r="H468"/>
  <c r="I468"/>
  <c r="G468"/>
  <c r="I484"/>
  <c r="G484"/>
  <c r="H484"/>
  <c r="H490"/>
  <c r="I490"/>
  <c r="G490"/>
  <c r="I492"/>
  <c r="G492"/>
  <c r="H492"/>
  <c r="G494"/>
  <c r="H494"/>
  <c r="H496"/>
  <c r="I496"/>
  <c r="G496"/>
  <c r="Q496" s="1"/>
  <c r="H498"/>
  <c r="I498"/>
  <c r="G498"/>
  <c r="H500"/>
  <c r="I500"/>
  <c r="G500"/>
  <c r="Q500" s="1"/>
  <c r="H533"/>
  <c r="I533"/>
  <c r="G533"/>
  <c r="I547"/>
  <c r="G547"/>
  <c r="H547"/>
  <c r="I549"/>
  <c r="G549"/>
  <c r="H549"/>
  <c r="H569"/>
  <c r="I569"/>
  <c r="G569"/>
  <c r="H571"/>
  <c r="I571"/>
  <c r="G571"/>
  <c r="H573"/>
  <c r="I573"/>
  <c r="G573"/>
  <c r="H575"/>
  <c r="I575"/>
  <c r="G575"/>
  <c r="H577"/>
  <c r="I577"/>
  <c r="G577"/>
  <c r="H579"/>
  <c r="I579"/>
  <c r="G579"/>
  <c r="H581"/>
  <c r="I581"/>
  <c r="G581"/>
  <c r="I601"/>
  <c r="G601"/>
  <c r="H601"/>
  <c r="I603"/>
  <c r="G603"/>
  <c r="H603"/>
  <c r="I634"/>
  <c r="G634"/>
  <c r="H634"/>
  <c r="H640"/>
  <c r="I640"/>
  <c r="G640"/>
  <c r="H642"/>
  <c r="I642"/>
  <c r="G642"/>
  <c r="H644"/>
  <c r="I644"/>
  <c r="G644"/>
  <c r="H646"/>
  <c r="I646"/>
  <c r="G646"/>
  <c r="H666"/>
  <c r="I666"/>
  <c r="G666"/>
  <c r="H668"/>
  <c r="I668"/>
  <c r="G668"/>
  <c r="I670"/>
  <c r="G670"/>
  <c r="H670"/>
  <c r="I672"/>
  <c r="G672"/>
  <c r="H672"/>
  <c r="I682"/>
  <c r="G682"/>
  <c r="H682"/>
  <c r="H684"/>
  <c r="I684"/>
  <c r="G684"/>
  <c r="I717"/>
  <c r="G717"/>
  <c r="H717"/>
  <c r="H719"/>
  <c r="I719"/>
  <c r="G719"/>
  <c r="H721"/>
  <c r="I721"/>
  <c r="G721"/>
  <c r="Q721" s="1"/>
  <c r="I723"/>
  <c r="G723"/>
  <c r="H723"/>
  <c r="I725"/>
  <c r="G725"/>
  <c r="H725"/>
  <c r="I727"/>
  <c r="G727"/>
  <c r="H727"/>
  <c r="I729"/>
  <c r="G729"/>
  <c r="H729"/>
  <c r="H749"/>
  <c r="I749"/>
  <c r="G749"/>
  <c r="H751"/>
  <c r="I751"/>
  <c r="G751"/>
  <c r="H753"/>
  <c r="I753"/>
  <c r="G753"/>
  <c r="I755"/>
  <c r="G755"/>
  <c r="H755"/>
  <c r="I757"/>
  <c r="G757"/>
  <c r="H757"/>
  <c r="I759"/>
  <c r="G759"/>
  <c r="H759"/>
  <c r="I761"/>
  <c r="G761"/>
  <c r="H761"/>
  <c r="I765"/>
  <c r="G765"/>
  <c r="H765"/>
  <c r="I767"/>
  <c r="G767"/>
  <c r="H767"/>
  <c r="I769"/>
  <c r="G769"/>
  <c r="H769"/>
  <c r="I771"/>
  <c r="G771"/>
  <c r="H771"/>
  <c r="I773"/>
  <c r="G773"/>
  <c r="H773"/>
  <c r="I794"/>
  <c r="G794"/>
  <c r="H794"/>
  <c r="H796"/>
  <c r="I796"/>
  <c r="G796"/>
  <c r="I816"/>
  <c r="G816"/>
  <c r="H816"/>
  <c r="I818"/>
  <c r="G818"/>
  <c r="H818"/>
  <c r="H820"/>
  <c r="I820"/>
  <c r="G820"/>
  <c r="H822"/>
  <c r="I822"/>
  <c r="G822"/>
  <c r="Q822" s="1"/>
  <c r="H824"/>
  <c r="I824"/>
  <c r="G824"/>
  <c r="H826"/>
  <c r="I826"/>
  <c r="G826"/>
  <c r="H828"/>
  <c r="I828"/>
  <c r="G828"/>
  <c r="I848"/>
  <c r="G848"/>
  <c r="H848"/>
  <c r="H854"/>
  <c r="I854"/>
  <c r="G854"/>
  <c r="H856"/>
  <c r="I856"/>
  <c r="G856"/>
  <c r="H858"/>
  <c r="I858"/>
  <c r="G858"/>
  <c r="H860"/>
  <c r="I860"/>
  <c r="G860"/>
  <c r="I883"/>
  <c r="G883"/>
  <c r="H883"/>
  <c r="I885"/>
  <c r="G885"/>
  <c r="H885"/>
  <c r="I887"/>
  <c r="G887"/>
  <c r="H887"/>
  <c r="I889"/>
  <c r="G889"/>
  <c r="H889"/>
  <c r="H891"/>
  <c r="I891"/>
  <c r="G891"/>
  <c r="H893"/>
  <c r="I893"/>
  <c r="G893"/>
  <c r="I897"/>
  <c r="G897"/>
  <c r="H897"/>
  <c r="I899"/>
  <c r="G899"/>
  <c r="H899"/>
  <c r="I901"/>
  <c r="G901"/>
  <c r="H901"/>
  <c r="H903"/>
  <c r="I903"/>
  <c r="G903"/>
  <c r="I905"/>
  <c r="G905"/>
  <c r="H905"/>
  <c r="I907"/>
  <c r="G907"/>
  <c r="H907"/>
  <c r="H909"/>
  <c r="I909"/>
  <c r="G909"/>
  <c r="H929"/>
  <c r="I929"/>
  <c r="G929"/>
  <c r="H931"/>
  <c r="I931"/>
  <c r="G931"/>
  <c r="H933"/>
  <c r="I933"/>
  <c r="G933"/>
  <c r="H935"/>
  <c r="I935"/>
  <c r="G935"/>
  <c r="H937"/>
  <c r="I937"/>
  <c r="G937"/>
  <c r="I939"/>
  <c r="G939"/>
  <c r="H939"/>
  <c r="H941"/>
  <c r="I941"/>
  <c r="G941"/>
  <c r="I445"/>
  <c r="I447"/>
  <c r="I621"/>
  <c r="H704"/>
  <c r="H882"/>
  <c r="G880"/>
  <c r="I455"/>
  <c r="I457"/>
  <c r="I459"/>
  <c r="G461"/>
  <c r="I463"/>
  <c r="G465"/>
  <c r="I467"/>
  <c r="G471"/>
  <c r="H473"/>
  <c r="G475"/>
  <c r="I477"/>
  <c r="I479"/>
  <c r="H481"/>
  <c r="I483"/>
  <c r="I503"/>
  <c r="G507"/>
  <c r="I509"/>
  <c r="H513"/>
  <c r="I570"/>
  <c r="I578"/>
  <c r="G580"/>
  <c r="I627"/>
  <c r="I641"/>
  <c r="G643"/>
  <c r="G651"/>
  <c r="H653"/>
  <c r="I659"/>
  <c r="H661"/>
  <c r="G708"/>
  <c r="G710"/>
  <c r="H712"/>
  <c r="H728"/>
  <c r="G748"/>
  <c r="I750"/>
  <c r="G752"/>
  <c r="I754"/>
  <c r="I756"/>
  <c r="H758"/>
  <c r="I760"/>
  <c r="H764"/>
  <c r="I768"/>
  <c r="H770"/>
  <c r="I799"/>
  <c r="I811"/>
  <c r="I831"/>
  <c r="I833"/>
  <c r="H837"/>
  <c r="G839"/>
  <c r="I841"/>
  <c r="I884"/>
  <c r="H886"/>
  <c r="I888"/>
  <c r="H890"/>
  <c r="I896"/>
  <c r="I898"/>
  <c r="H900"/>
  <c r="I902"/>
  <c r="I904"/>
  <c r="I906"/>
  <c r="H908"/>
  <c r="H928"/>
  <c r="I932"/>
  <c r="I936"/>
  <c r="H940"/>
  <c r="G451"/>
  <c r="G487"/>
  <c r="I489"/>
  <c r="G491"/>
  <c r="H493"/>
  <c r="G495"/>
  <c r="I497"/>
  <c r="G499"/>
  <c r="I538"/>
  <c r="I540"/>
  <c r="H542"/>
  <c r="I544"/>
  <c r="H546"/>
  <c r="I548"/>
  <c r="I552"/>
  <c r="H554"/>
  <c r="I556"/>
  <c r="I558"/>
  <c r="G560"/>
  <c r="H562"/>
  <c r="I564"/>
  <c r="G584"/>
  <c r="I586"/>
  <c r="I588"/>
  <c r="H590"/>
  <c r="H594"/>
  <c r="G596"/>
  <c r="G600"/>
  <c r="H602"/>
  <c r="G625"/>
  <c r="G633"/>
  <c r="I635"/>
  <c r="I637"/>
  <c r="G639"/>
  <c r="I645"/>
  <c r="G667"/>
  <c r="I669"/>
  <c r="I671"/>
  <c r="G677"/>
  <c r="I681"/>
  <c r="H683"/>
  <c r="H718"/>
  <c r="G720"/>
  <c r="G722"/>
  <c r="I726"/>
  <c r="H732"/>
  <c r="I734"/>
  <c r="H736"/>
  <c r="G738"/>
  <c r="I740"/>
  <c r="H744"/>
  <c r="I801"/>
  <c r="H805"/>
  <c r="H809"/>
  <c r="H815"/>
  <c r="I817"/>
  <c r="I821"/>
  <c r="I825"/>
  <c r="G827"/>
  <c r="G847"/>
  <c r="H849"/>
  <c r="G851"/>
  <c r="I853"/>
  <c r="G855"/>
  <c r="I857"/>
  <c r="G859"/>
  <c r="G892"/>
  <c r="H912"/>
  <c r="G914"/>
  <c r="H916"/>
  <c r="G918"/>
  <c r="I920"/>
  <c r="I922"/>
  <c r="I944"/>
  <c r="I946"/>
  <c r="I948"/>
  <c r="Q646" l="1"/>
  <c r="Q642"/>
  <c r="Q462"/>
  <c r="Q458"/>
  <c r="Q800"/>
  <c r="Q881"/>
  <c r="Q490"/>
  <c r="Q850"/>
  <c r="Q838"/>
  <c r="Q705"/>
  <c r="Q654"/>
  <c r="Q636"/>
  <c r="Q624"/>
  <c r="Q480"/>
  <c r="Q638"/>
  <c r="Q622"/>
  <c r="Q557"/>
  <c r="H706"/>
  <c r="Q739"/>
  <c r="Q854"/>
  <c r="Q707"/>
  <c r="G568"/>
  <c r="Q549"/>
  <c r="I574"/>
  <c r="I532"/>
  <c r="I534" s="1"/>
  <c r="Q889"/>
  <c r="Q885"/>
  <c r="Q848"/>
  <c r="Q456"/>
  <c r="Q472"/>
  <c r="I807"/>
  <c r="G576"/>
  <c r="G572"/>
  <c r="H623"/>
  <c r="G795"/>
  <c r="Q816"/>
  <c r="Q723"/>
  <c r="Q634"/>
  <c r="Q484"/>
  <c r="Q806"/>
  <c r="Q802"/>
  <c r="Q741"/>
  <c r="Q543"/>
  <c r="Q539"/>
  <c r="J941"/>
  <c r="Q941"/>
  <c r="J939"/>
  <c r="Q939"/>
  <c r="J937"/>
  <c r="Q937"/>
  <c r="J933"/>
  <c r="Q933"/>
  <c r="J929"/>
  <c r="Q929"/>
  <c r="J909"/>
  <c r="Q909"/>
  <c r="J907"/>
  <c r="Q907"/>
  <c r="J899"/>
  <c r="Q899"/>
  <c r="J891"/>
  <c r="Q891"/>
  <c r="J858"/>
  <c r="Q858"/>
  <c r="Q826"/>
  <c r="J826"/>
  <c r="Q794"/>
  <c r="J794"/>
  <c r="J771"/>
  <c r="Q771"/>
  <c r="J767"/>
  <c r="Q767"/>
  <c r="Q759"/>
  <c r="J759"/>
  <c r="Q755"/>
  <c r="J755"/>
  <c r="J753"/>
  <c r="Q753"/>
  <c r="J749"/>
  <c r="Q749"/>
  <c r="J727"/>
  <c r="Q727"/>
  <c r="Q684"/>
  <c r="J684"/>
  <c r="Q682"/>
  <c r="J682"/>
  <c r="Q672"/>
  <c r="J672"/>
  <c r="Q666"/>
  <c r="J666"/>
  <c r="J601"/>
  <c r="Q601"/>
  <c r="Q579"/>
  <c r="J579"/>
  <c r="Q575"/>
  <c r="J575"/>
  <c r="Q571"/>
  <c r="J571"/>
  <c r="J533"/>
  <c r="Q533"/>
  <c r="Q498"/>
  <c r="J498"/>
  <c r="J466"/>
  <c r="Q466"/>
  <c r="Q949"/>
  <c r="J949"/>
  <c r="J925"/>
  <c r="Q925"/>
  <c r="J917"/>
  <c r="Q917"/>
  <c r="J915"/>
  <c r="Q915"/>
  <c r="J913"/>
  <c r="Q913"/>
  <c r="J842"/>
  <c r="Q842"/>
  <c r="J810"/>
  <c r="Q810"/>
  <c r="J745"/>
  <c r="Q745"/>
  <c r="J735"/>
  <c r="Q735"/>
  <c r="Q713"/>
  <c r="J713"/>
  <c r="J678"/>
  <c r="Q678"/>
  <c r="Q676"/>
  <c r="J676"/>
  <c r="J662"/>
  <c r="Q662"/>
  <c r="Q660"/>
  <c r="J660"/>
  <c r="J652"/>
  <c r="Q652"/>
  <c r="Q650"/>
  <c r="J650"/>
  <c r="Q630"/>
  <c r="J630"/>
  <c r="J595"/>
  <c r="Q595"/>
  <c r="Q593"/>
  <c r="J593"/>
  <c r="Q589"/>
  <c r="J589"/>
  <c r="J565"/>
  <c r="Q565"/>
  <c r="Q553"/>
  <c r="J553"/>
  <c r="Q482"/>
  <c r="J482"/>
  <c r="G948"/>
  <c r="G946"/>
  <c r="H946"/>
  <c r="G944"/>
  <c r="G924"/>
  <c r="G922"/>
  <c r="H922"/>
  <c r="G920"/>
  <c r="H918"/>
  <c r="L918" s="1"/>
  <c r="M918" s="1"/>
  <c r="I918"/>
  <c r="I916"/>
  <c r="H914"/>
  <c r="L914" s="1"/>
  <c r="M914" s="1"/>
  <c r="P914" s="1"/>
  <c r="I914"/>
  <c r="I912"/>
  <c r="I882"/>
  <c r="H880"/>
  <c r="L880" s="1"/>
  <c r="M880" s="1"/>
  <c r="I880"/>
  <c r="G853"/>
  <c r="H851"/>
  <c r="I851"/>
  <c r="H843"/>
  <c r="I843"/>
  <c r="G841"/>
  <c r="H839"/>
  <c r="L839" s="1"/>
  <c r="M839" s="1"/>
  <c r="I839"/>
  <c r="I837"/>
  <c r="G835"/>
  <c r="H835"/>
  <c r="G833"/>
  <c r="G831"/>
  <c r="H831"/>
  <c r="G811"/>
  <c r="H811"/>
  <c r="I809"/>
  <c r="G807"/>
  <c r="H807"/>
  <c r="I805"/>
  <c r="G803"/>
  <c r="H803"/>
  <c r="G801"/>
  <c r="G799"/>
  <c r="H799"/>
  <c r="H795"/>
  <c r="L795" s="1"/>
  <c r="M795" s="1"/>
  <c r="I795"/>
  <c r="I764"/>
  <c r="I744"/>
  <c r="G742"/>
  <c r="H742"/>
  <c r="G740"/>
  <c r="H738"/>
  <c r="L738" s="1"/>
  <c r="M738" s="1"/>
  <c r="I738"/>
  <c r="I736"/>
  <c r="G734"/>
  <c r="H734"/>
  <c r="I732"/>
  <c r="I712"/>
  <c r="H710"/>
  <c r="L710" s="1"/>
  <c r="M710" s="1"/>
  <c r="I710"/>
  <c r="I704"/>
  <c r="H677"/>
  <c r="L677" s="1"/>
  <c r="M677" s="1"/>
  <c r="I677"/>
  <c r="G675"/>
  <c r="G673"/>
  <c r="H673"/>
  <c r="I661"/>
  <c r="G659"/>
  <c r="H659"/>
  <c r="G657"/>
  <c r="H655"/>
  <c r="I655"/>
  <c r="I653"/>
  <c r="H651"/>
  <c r="L651" s="1"/>
  <c r="M651" s="1"/>
  <c r="I651"/>
  <c r="G649"/>
  <c r="H639"/>
  <c r="I639"/>
  <c r="G637"/>
  <c r="G635"/>
  <c r="H635"/>
  <c r="G629"/>
  <c r="H629"/>
  <c r="G627"/>
  <c r="H625"/>
  <c r="L625" s="1"/>
  <c r="M625" s="1"/>
  <c r="I625"/>
  <c r="G621"/>
  <c r="H596"/>
  <c r="L596" s="1"/>
  <c r="M596" s="1"/>
  <c r="I596"/>
  <c r="I594"/>
  <c r="G592"/>
  <c r="H592"/>
  <c r="I590"/>
  <c r="G588"/>
  <c r="H588"/>
  <c r="G586"/>
  <c r="H584"/>
  <c r="L584" s="1"/>
  <c r="M584" s="1"/>
  <c r="I584"/>
  <c r="G564"/>
  <c r="H564"/>
  <c r="I562"/>
  <c r="H560"/>
  <c r="L560" s="1"/>
  <c r="M560" s="1"/>
  <c r="I560"/>
  <c r="G558"/>
  <c r="G556"/>
  <c r="H556"/>
  <c r="I554"/>
  <c r="G552"/>
  <c r="H552"/>
  <c r="I546"/>
  <c r="G544"/>
  <c r="H544"/>
  <c r="I542"/>
  <c r="G540"/>
  <c r="H540"/>
  <c r="G538"/>
  <c r="I513"/>
  <c r="G511"/>
  <c r="H511"/>
  <c r="G509"/>
  <c r="H507"/>
  <c r="L507" s="1"/>
  <c r="M507" s="1"/>
  <c r="I507"/>
  <c r="I505"/>
  <c r="G503"/>
  <c r="H503"/>
  <c r="H487"/>
  <c r="L487" s="1"/>
  <c r="M487" s="1"/>
  <c r="I487"/>
  <c r="G483"/>
  <c r="H483"/>
  <c r="I481"/>
  <c r="G479"/>
  <c r="H479"/>
  <c r="G477"/>
  <c r="H475"/>
  <c r="L475" s="1"/>
  <c r="M475" s="1"/>
  <c r="I475"/>
  <c r="I473"/>
  <c r="H471"/>
  <c r="L471" s="1"/>
  <c r="M471" s="1"/>
  <c r="I471"/>
  <c r="H451"/>
  <c r="L451" s="1"/>
  <c r="M451" s="1"/>
  <c r="I451"/>
  <c r="G449"/>
  <c r="G445"/>
  <c r="Q445" s="1"/>
  <c r="H445"/>
  <c r="I940"/>
  <c r="H938"/>
  <c r="I938"/>
  <c r="G936"/>
  <c r="H934"/>
  <c r="I934"/>
  <c r="G932"/>
  <c r="H930"/>
  <c r="I930"/>
  <c r="I928"/>
  <c r="I908"/>
  <c r="G906"/>
  <c r="H906"/>
  <c r="G904"/>
  <c r="G902"/>
  <c r="H902"/>
  <c r="I900"/>
  <c r="G898"/>
  <c r="H898"/>
  <c r="G896"/>
  <c r="H892"/>
  <c r="I892"/>
  <c r="I890"/>
  <c r="G888"/>
  <c r="H888"/>
  <c r="I886"/>
  <c r="G884"/>
  <c r="H884"/>
  <c r="H859"/>
  <c r="L859" s="1"/>
  <c r="M859" s="1"/>
  <c r="I859"/>
  <c r="G857"/>
  <c r="H855"/>
  <c r="I855"/>
  <c r="I849"/>
  <c r="H847"/>
  <c r="L847" s="1"/>
  <c r="M847" s="1"/>
  <c r="I847"/>
  <c r="Q836"/>
  <c r="H827"/>
  <c r="L827" s="1"/>
  <c r="M827" s="1"/>
  <c r="I827"/>
  <c r="G825"/>
  <c r="H823"/>
  <c r="I823"/>
  <c r="H821"/>
  <c r="I819"/>
  <c r="G817"/>
  <c r="H817"/>
  <c r="I815"/>
  <c r="I793"/>
  <c r="G772"/>
  <c r="H772"/>
  <c r="I770"/>
  <c r="G768"/>
  <c r="H768"/>
  <c r="I766"/>
  <c r="G760"/>
  <c r="H760"/>
  <c r="I758"/>
  <c r="G756"/>
  <c r="H756"/>
  <c r="G754"/>
  <c r="H752"/>
  <c r="L752" s="1"/>
  <c r="M752" s="1"/>
  <c r="I752"/>
  <c r="G750"/>
  <c r="H748"/>
  <c r="L748" s="1"/>
  <c r="M748" s="1"/>
  <c r="I748"/>
  <c r="I728"/>
  <c r="G726"/>
  <c r="H726"/>
  <c r="I724"/>
  <c r="I722"/>
  <c r="Q722" s="1"/>
  <c r="H720"/>
  <c r="I720"/>
  <c r="I718"/>
  <c r="H716"/>
  <c r="I716"/>
  <c r="H708"/>
  <c r="L708" s="1"/>
  <c r="M708" s="1"/>
  <c r="I708"/>
  <c r="I706"/>
  <c r="I683"/>
  <c r="G681"/>
  <c r="H681"/>
  <c r="G671"/>
  <c r="H671"/>
  <c r="G669"/>
  <c r="H667"/>
  <c r="L667" s="1"/>
  <c r="M667" s="1"/>
  <c r="I667"/>
  <c r="I665"/>
  <c r="G645"/>
  <c r="H643"/>
  <c r="L643" s="1"/>
  <c r="M643" s="1"/>
  <c r="I643"/>
  <c r="G641"/>
  <c r="H633"/>
  <c r="L633" s="1"/>
  <c r="M633" s="1"/>
  <c r="I633"/>
  <c r="I623"/>
  <c r="I602"/>
  <c r="H600"/>
  <c r="L600" s="1"/>
  <c r="M600" s="1"/>
  <c r="I600"/>
  <c r="H580"/>
  <c r="L580" s="1"/>
  <c r="M580" s="1"/>
  <c r="I580"/>
  <c r="G578"/>
  <c r="H576"/>
  <c r="L576" s="1"/>
  <c r="M576" s="1"/>
  <c r="I576"/>
  <c r="G574"/>
  <c r="H572"/>
  <c r="L572" s="1"/>
  <c r="M572" s="1"/>
  <c r="I572"/>
  <c r="G570"/>
  <c r="H568"/>
  <c r="L568" s="1"/>
  <c r="M568" s="1"/>
  <c r="I568"/>
  <c r="Q561"/>
  <c r="Q559"/>
  <c r="G548"/>
  <c r="H548"/>
  <c r="Q545"/>
  <c r="Q541"/>
  <c r="I536"/>
  <c r="J536"/>
  <c r="G532"/>
  <c r="Q512"/>
  <c r="Q506"/>
  <c r="Q504"/>
  <c r="H499"/>
  <c r="L499" s="1"/>
  <c r="M499" s="1"/>
  <c r="I499"/>
  <c r="G497"/>
  <c r="H495"/>
  <c r="L495" s="1"/>
  <c r="M495" s="1"/>
  <c r="I495"/>
  <c r="I493"/>
  <c r="H491"/>
  <c r="L491" s="1"/>
  <c r="M491" s="1"/>
  <c r="I491"/>
  <c r="G489"/>
  <c r="Q488"/>
  <c r="Q478"/>
  <c r="Q476"/>
  <c r="G467"/>
  <c r="H465"/>
  <c r="L465" s="1"/>
  <c r="M465" s="1"/>
  <c r="I465"/>
  <c r="G463"/>
  <c r="H461"/>
  <c r="I461"/>
  <c r="G459"/>
  <c r="G457"/>
  <c r="H457"/>
  <c r="G455"/>
  <c r="Q452"/>
  <c r="Q448"/>
  <c r="G447"/>
  <c r="Q446"/>
  <c r="J935"/>
  <c r="Q935"/>
  <c r="J931"/>
  <c r="Q931"/>
  <c r="J897"/>
  <c r="Q897"/>
  <c r="J796"/>
  <c r="Q796"/>
  <c r="Q773"/>
  <c r="J773"/>
  <c r="Q769"/>
  <c r="J769"/>
  <c r="Q765"/>
  <c r="J765"/>
  <c r="J761"/>
  <c r="Q761"/>
  <c r="J757"/>
  <c r="Q757"/>
  <c r="Q751"/>
  <c r="J751"/>
  <c r="Q670"/>
  <c r="J670"/>
  <c r="Q668"/>
  <c r="J668"/>
  <c r="Q644"/>
  <c r="J644"/>
  <c r="Q603"/>
  <c r="J603"/>
  <c r="J581"/>
  <c r="Q581"/>
  <c r="J577"/>
  <c r="Q577"/>
  <c r="J573"/>
  <c r="Q573"/>
  <c r="J569"/>
  <c r="Q569"/>
  <c r="J547"/>
  <c r="Q547"/>
  <c r="J947"/>
  <c r="Q947"/>
  <c r="J945"/>
  <c r="Q945"/>
  <c r="Q923"/>
  <c r="J923"/>
  <c r="J921"/>
  <c r="Q921"/>
  <c r="J919"/>
  <c r="Q919"/>
  <c r="Q743"/>
  <c r="J743"/>
  <c r="J733"/>
  <c r="Q733"/>
  <c r="Q711"/>
  <c r="J711"/>
  <c r="Q674"/>
  <c r="J674"/>
  <c r="Q628"/>
  <c r="J628"/>
  <c r="J597"/>
  <c r="Q597"/>
  <c r="Q591"/>
  <c r="J591"/>
  <c r="J587"/>
  <c r="Q587"/>
  <c r="Q585"/>
  <c r="J585"/>
  <c r="Q563"/>
  <c r="J563"/>
  <c r="J555"/>
  <c r="Q555"/>
  <c r="J514"/>
  <c r="Q514"/>
  <c r="J450"/>
  <c r="Q450"/>
  <c r="H948"/>
  <c r="H944"/>
  <c r="L944" s="1"/>
  <c r="M944" s="1"/>
  <c r="P944" s="1"/>
  <c r="H924"/>
  <c r="L924" s="1"/>
  <c r="M924" s="1"/>
  <c r="I924"/>
  <c r="H920"/>
  <c r="G916"/>
  <c r="G912"/>
  <c r="L912" s="1"/>
  <c r="M912" s="1"/>
  <c r="P912" s="1"/>
  <c r="Q905"/>
  <c r="Q903"/>
  <c r="Q901"/>
  <c r="Q893"/>
  <c r="Q887"/>
  <c r="Q883"/>
  <c r="G882"/>
  <c r="Q882" s="1"/>
  <c r="Q860"/>
  <c r="Q856"/>
  <c r="H853"/>
  <c r="G843"/>
  <c r="Q843" s="1"/>
  <c r="H841"/>
  <c r="L841" s="1"/>
  <c r="M841" s="1"/>
  <c r="G837"/>
  <c r="Q837" s="1"/>
  <c r="I835"/>
  <c r="H833"/>
  <c r="L833" s="1"/>
  <c r="M833" s="1"/>
  <c r="Q828"/>
  <c r="Q824"/>
  <c r="Q820"/>
  <c r="Q818"/>
  <c r="G809"/>
  <c r="G805"/>
  <c r="Q805" s="1"/>
  <c r="I803"/>
  <c r="H801"/>
  <c r="L801" s="1"/>
  <c r="M801" s="1"/>
  <c r="G764"/>
  <c r="G744"/>
  <c r="I742"/>
  <c r="H740"/>
  <c r="L740" s="1"/>
  <c r="M740" s="1"/>
  <c r="G736"/>
  <c r="G732"/>
  <c r="Q729"/>
  <c r="Q725"/>
  <c r="Q719"/>
  <c r="Q717"/>
  <c r="G712"/>
  <c r="G704"/>
  <c r="Q704" s="1"/>
  <c r="H675"/>
  <c r="I675"/>
  <c r="I673"/>
  <c r="G661"/>
  <c r="H657"/>
  <c r="I657"/>
  <c r="G655"/>
  <c r="G653"/>
  <c r="Q653" s="1"/>
  <c r="H649"/>
  <c r="I649"/>
  <c r="Q640"/>
  <c r="H637"/>
  <c r="I629"/>
  <c r="H627"/>
  <c r="L627" s="1"/>
  <c r="M627" s="1"/>
  <c r="H621"/>
  <c r="L621" s="1"/>
  <c r="M621" s="1"/>
  <c r="G594"/>
  <c r="I592"/>
  <c r="G590"/>
  <c r="H586"/>
  <c r="G562"/>
  <c r="Q562" s="1"/>
  <c r="H558"/>
  <c r="G554"/>
  <c r="G546"/>
  <c r="L546" s="1"/>
  <c r="M546" s="1"/>
  <c r="G542"/>
  <c r="Q542" s="1"/>
  <c r="H538"/>
  <c r="G513"/>
  <c r="I511"/>
  <c r="H509"/>
  <c r="L509" s="1"/>
  <c r="M509" s="1"/>
  <c r="G505"/>
  <c r="H505"/>
  <c r="Q494"/>
  <c r="Q492"/>
  <c r="G481"/>
  <c r="H477"/>
  <c r="L477" s="1"/>
  <c r="M477" s="1"/>
  <c r="G473"/>
  <c r="Q468"/>
  <c r="Q464"/>
  <c r="Q460"/>
  <c r="H449"/>
  <c r="L449" s="1"/>
  <c r="M449" s="1"/>
  <c r="I449"/>
  <c r="G940"/>
  <c r="L940" s="1"/>
  <c r="M940" s="1"/>
  <c r="P940" s="1"/>
  <c r="G938"/>
  <c r="H936"/>
  <c r="G934"/>
  <c r="H932"/>
  <c r="G930"/>
  <c r="G928"/>
  <c r="G908"/>
  <c r="H904"/>
  <c r="L904" s="1"/>
  <c r="M904" s="1"/>
  <c r="G900"/>
  <c r="Q900" s="1"/>
  <c r="H896"/>
  <c r="L896" s="1"/>
  <c r="M896" s="1"/>
  <c r="G890"/>
  <c r="G886"/>
  <c r="Q886" s="1"/>
  <c r="H857"/>
  <c r="L857" s="1"/>
  <c r="M857" s="1"/>
  <c r="G849"/>
  <c r="Q849" s="1"/>
  <c r="Q834"/>
  <c r="H825"/>
  <c r="L825" s="1"/>
  <c r="M825" s="1"/>
  <c r="G823"/>
  <c r="Q823" s="1"/>
  <c r="G819"/>
  <c r="H819"/>
  <c r="G815"/>
  <c r="Q812"/>
  <c r="Q808"/>
  <c r="Q804"/>
  <c r="G793"/>
  <c r="H793"/>
  <c r="I772"/>
  <c r="G770"/>
  <c r="G766"/>
  <c r="H766"/>
  <c r="G758"/>
  <c r="L758" s="1"/>
  <c r="M758" s="1"/>
  <c r="H754"/>
  <c r="L754" s="1"/>
  <c r="M754" s="1"/>
  <c r="H750"/>
  <c r="G728"/>
  <c r="Q728" s="1"/>
  <c r="G724"/>
  <c r="H724"/>
  <c r="G718"/>
  <c r="G716"/>
  <c r="Q716" s="1"/>
  <c r="Q709"/>
  <c r="G706"/>
  <c r="Q706" s="1"/>
  <c r="G683"/>
  <c r="H669"/>
  <c r="L669" s="1"/>
  <c r="M669" s="1"/>
  <c r="G665"/>
  <c r="H665"/>
  <c r="Q658"/>
  <c r="Q656"/>
  <c r="H645"/>
  <c r="H641"/>
  <c r="Q626"/>
  <c r="G623"/>
  <c r="Q623" s="1"/>
  <c r="G602"/>
  <c r="L602" s="1"/>
  <c r="M602" s="1"/>
  <c r="H578"/>
  <c r="L578" s="1"/>
  <c r="M578" s="1"/>
  <c r="H574"/>
  <c r="H570"/>
  <c r="L570" s="1"/>
  <c r="M570" s="1"/>
  <c r="Q537"/>
  <c r="G536"/>
  <c r="H536"/>
  <c r="H532"/>
  <c r="L532" s="1"/>
  <c r="M532" s="1"/>
  <c r="H497"/>
  <c r="G493"/>
  <c r="Q493" s="1"/>
  <c r="H489"/>
  <c r="H467"/>
  <c r="H463"/>
  <c r="H459"/>
  <c r="H455"/>
  <c r="L455" s="1"/>
  <c r="M455" s="1"/>
  <c r="H447"/>
  <c r="L447" s="1"/>
  <c r="M447" s="1"/>
  <c r="L489" l="1"/>
  <c r="M489" s="1"/>
  <c r="L497"/>
  <c r="M497" s="1"/>
  <c r="L574"/>
  <c r="M574" s="1"/>
  <c r="Q718"/>
  <c r="L750"/>
  <c r="M750" s="1"/>
  <c r="Q815"/>
  <c r="Q473"/>
  <c r="L538"/>
  <c r="M538" s="1"/>
  <c r="L558"/>
  <c r="M558" s="1"/>
  <c r="L586"/>
  <c r="M586" s="1"/>
  <c r="L649"/>
  <c r="M649" s="1"/>
  <c r="Q655"/>
  <c r="L657"/>
  <c r="M657" s="1"/>
  <c r="L675"/>
  <c r="M675" s="1"/>
  <c r="Q736"/>
  <c r="I813"/>
  <c r="L920"/>
  <c r="M920" s="1"/>
  <c r="P920" s="1"/>
  <c r="I469"/>
  <c r="I730"/>
  <c r="L726"/>
  <c r="M726" s="1"/>
  <c r="L772"/>
  <c r="M772" s="1"/>
  <c r="I797"/>
  <c r="L817"/>
  <c r="M817" s="1"/>
  <c r="I894"/>
  <c r="L902"/>
  <c r="M902" s="1"/>
  <c r="P902" s="1"/>
  <c r="Q906"/>
  <c r="L445"/>
  <c r="M445" s="1"/>
  <c r="L483"/>
  <c r="M483" s="1"/>
  <c r="L503"/>
  <c r="M503" s="1"/>
  <c r="L511"/>
  <c r="M511" s="1"/>
  <c r="I550"/>
  <c r="L552"/>
  <c r="M552" s="1"/>
  <c r="L629"/>
  <c r="M629" s="1"/>
  <c r="L635"/>
  <c r="M635" s="1"/>
  <c r="L659"/>
  <c r="M659" s="1"/>
  <c r="L831"/>
  <c r="M831" s="1"/>
  <c r="L922"/>
  <c r="M922" s="1"/>
  <c r="L946"/>
  <c r="M946" s="1"/>
  <c r="P946" s="1"/>
  <c r="Q639"/>
  <c r="Q799"/>
  <c r="Q807"/>
  <c r="Q851"/>
  <c r="L505"/>
  <c r="M505" s="1"/>
  <c r="L457"/>
  <c r="M457" s="1"/>
  <c r="Q855"/>
  <c r="L760"/>
  <c r="M760" s="1"/>
  <c r="Q536"/>
  <c r="L665"/>
  <c r="M665" s="1"/>
  <c r="L766"/>
  <c r="M766" s="1"/>
  <c r="L793"/>
  <c r="M793" s="1"/>
  <c r="L819"/>
  <c r="M819" s="1"/>
  <c r="Q461"/>
  <c r="Q548"/>
  <c r="Q720"/>
  <c r="Q892"/>
  <c r="L898"/>
  <c r="M898" s="1"/>
  <c r="L906"/>
  <c r="M906" s="1"/>
  <c r="L479"/>
  <c r="M479" s="1"/>
  <c r="L556"/>
  <c r="M556" s="1"/>
  <c r="L564"/>
  <c r="M564" s="1"/>
  <c r="I647"/>
  <c r="L673"/>
  <c r="M673" s="1"/>
  <c r="Q770"/>
  <c r="J770"/>
  <c r="J890"/>
  <c r="J953" s="1"/>
  <c r="Q890"/>
  <c r="J908"/>
  <c r="Q908"/>
  <c r="Q930"/>
  <c r="J930"/>
  <c r="J934"/>
  <c r="Q934"/>
  <c r="Q938"/>
  <c r="J938"/>
  <c r="J513"/>
  <c r="Q513"/>
  <c r="Q554"/>
  <c r="J554"/>
  <c r="Q590"/>
  <c r="J590"/>
  <c r="Q594"/>
  <c r="J594"/>
  <c r="Q661"/>
  <c r="J661"/>
  <c r="Q732"/>
  <c r="J732"/>
  <c r="Q744"/>
  <c r="J744"/>
  <c r="J916"/>
  <c r="Q916"/>
  <c r="Q497"/>
  <c r="J497"/>
  <c r="Q532"/>
  <c r="J532"/>
  <c r="Q574"/>
  <c r="J574"/>
  <c r="J726"/>
  <c r="Q726"/>
  <c r="J750"/>
  <c r="Q750"/>
  <c r="Q760"/>
  <c r="J760"/>
  <c r="J772"/>
  <c r="Q772"/>
  <c r="Q821"/>
  <c r="L821"/>
  <c r="M821" s="1"/>
  <c r="Q857"/>
  <c r="J857"/>
  <c r="Q932"/>
  <c r="J932"/>
  <c r="J552"/>
  <c r="Q552"/>
  <c r="Q586"/>
  <c r="J586"/>
  <c r="J588"/>
  <c r="Q588"/>
  <c r="J629"/>
  <c r="Q629"/>
  <c r="J649"/>
  <c r="Q649"/>
  <c r="J675"/>
  <c r="Q675"/>
  <c r="Q920"/>
  <c r="J920"/>
  <c r="J922"/>
  <c r="Q922"/>
  <c r="Q944"/>
  <c r="J944"/>
  <c r="Q946"/>
  <c r="J946"/>
  <c r="Q447"/>
  <c r="Q459"/>
  <c r="Q467"/>
  <c r="Q489"/>
  <c r="Q641"/>
  <c r="L671"/>
  <c r="M671" s="1"/>
  <c r="L681"/>
  <c r="M681" s="1"/>
  <c r="L756"/>
  <c r="M756" s="1"/>
  <c r="L768"/>
  <c r="M768" s="1"/>
  <c r="Q817"/>
  <c r="L823"/>
  <c r="M823" s="1"/>
  <c r="Q884"/>
  <c r="Q902"/>
  <c r="Q483"/>
  <c r="Q503"/>
  <c r="Q509"/>
  <c r="Q511"/>
  <c r="Q538"/>
  <c r="Q540"/>
  <c r="Q558"/>
  <c r="Q627"/>
  <c r="Q635"/>
  <c r="Q657"/>
  <c r="Q659"/>
  <c r="L734"/>
  <c r="M734" s="1"/>
  <c r="L742"/>
  <c r="M742" s="1"/>
  <c r="L799"/>
  <c r="M799" s="1"/>
  <c r="Q801"/>
  <c r="Q803"/>
  <c r="Q811"/>
  <c r="Q831"/>
  <c r="L835"/>
  <c r="M835" s="1"/>
  <c r="Q853"/>
  <c r="Q534"/>
  <c r="L882"/>
  <c r="M882" s="1"/>
  <c r="Q475"/>
  <c r="L653"/>
  <c r="M653" s="1"/>
  <c r="Q708"/>
  <c r="L770"/>
  <c r="M770" s="1"/>
  <c r="L890"/>
  <c r="M890" s="1"/>
  <c r="L493"/>
  <c r="M493" s="1"/>
  <c r="L554"/>
  <c r="M554" s="1"/>
  <c r="L718"/>
  <c r="M718" s="1"/>
  <c r="Q738"/>
  <c r="Q847"/>
  <c r="J465"/>
  <c r="J748"/>
  <c r="J752"/>
  <c r="J584"/>
  <c r="Q596"/>
  <c r="Q677"/>
  <c r="L704"/>
  <c r="M704" s="1"/>
  <c r="Q880"/>
  <c r="L473"/>
  <c r="M473" s="1"/>
  <c r="Q507"/>
  <c r="Q839"/>
  <c r="L900"/>
  <c r="M900" s="1"/>
  <c r="Q487"/>
  <c r="Q495"/>
  <c r="L594"/>
  <c r="M594" s="1"/>
  <c r="L732"/>
  <c r="M732" s="1"/>
  <c r="L744"/>
  <c r="M744" s="1"/>
  <c r="Q827"/>
  <c r="Q795"/>
  <c r="Q568"/>
  <c r="Q572"/>
  <c r="Q576"/>
  <c r="Q580"/>
  <c r="Q643"/>
  <c r="J651"/>
  <c r="Q600"/>
  <c r="Q604" s="1"/>
  <c r="Q667"/>
  <c r="Q914"/>
  <c r="Q918"/>
  <c r="J602"/>
  <c r="Q602"/>
  <c r="Q665"/>
  <c r="J665"/>
  <c r="Q683"/>
  <c r="J683"/>
  <c r="J758"/>
  <c r="Q758"/>
  <c r="Q766"/>
  <c r="J766"/>
  <c r="J793"/>
  <c r="Q793"/>
  <c r="Q797" s="1"/>
  <c r="J928"/>
  <c r="Q928"/>
  <c r="Q940"/>
  <c r="J940"/>
  <c r="Q481"/>
  <c r="J481"/>
  <c r="Q546"/>
  <c r="J546"/>
  <c r="J606" s="1"/>
  <c r="Q712"/>
  <c r="J712"/>
  <c r="J764"/>
  <c r="Q764"/>
  <c r="Q809"/>
  <c r="J809"/>
  <c r="J863" s="1"/>
  <c r="Q912"/>
  <c r="J912"/>
  <c r="Q570"/>
  <c r="J570"/>
  <c r="Q578"/>
  <c r="J578"/>
  <c r="Q669"/>
  <c r="J669"/>
  <c r="Q671"/>
  <c r="J671"/>
  <c r="Q681"/>
  <c r="Q685" s="1"/>
  <c r="J681"/>
  <c r="J685" s="1"/>
  <c r="J754"/>
  <c r="Q754"/>
  <c r="Q756"/>
  <c r="J756"/>
  <c r="J768"/>
  <c r="Q768"/>
  <c r="J825"/>
  <c r="Q825"/>
  <c r="J896"/>
  <c r="Q896"/>
  <c r="Q898"/>
  <c r="J898"/>
  <c r="Q936"/>
  <c r="J936"/>
  <c r="Q449"/>
  <c r="J449"/>
  <c r="J453" s="1"/>
  <c r="J517" s="1"/>
  <c r="J564"/>
  <c r="Q564"/>
  <c r="Q592"/>
  <c r="J592"/>
  <c r="Q673"/>
  <c r="J673"/>
  <c r="J734"/>
  <c r="Q734"/>
  <c r="Q841"/>
  <c r="J841"/>
  <c r="Q924"/>
  <c r="J924"/>
  <c r="J948"/>
  <c r="Q948"/>
  <c r="Q951" s="1"/>
  <c r="L536"/>
  <c r="M536" s="1"/>
  <c r="Q724"/>
  <c r="Q730" s="1"/>
  <c r="Q819"/>
  <c r="Q505"/>
  <c r="J631"/>
  <c r="J714"/>
  <c r="Q455"/>
  <c r="Q457"/>
  <c r="Q463"/>
  <c r="Q645"/>
  <c r="L716"/>
  <c r="M716" s="1"/>
  <c r="Q888"/>
  <c r="Q904"/>
  <c r="L930"/>
  <c r="M930" s="1"/>
  <c r="P930" s="1"/>
  <c r="L938"/>
  <c r="M938" s="1"/>
  <c r="P938" s="1"/>
  <c r="Q477"/>
  <c r="Q479"/>
  <c r="Q544"/>
  <c r="Q556"/>
  <c r="Q621"/>
  <c r="Q637"/>
  <c r="L655"/>
  <c r="M655" s="1"/>
  <c r="Q740"/>
  <c r="Q742"/>
  <c r="Q813"/>
  <c r="Q833"/>
  <c r="Q835"/>
  <c r="L843"/>
  <c r="M843" s="1"/>
  <c r="L706"/>
  <c r="M706" s="1"/>
  <c r="Q471"/>
  <c r="Q485" s="1"/>
  <c r="L513"/>
  <c r="M513" s="1"/>
  <c r="L661"/>
  <c r="M661" s="1"/>
  <c r="L712"/>
  <c r="M712" s="1"/>
  <c r="L837"/>
  <c r="M837" s="1"/>
  <c r="L928"/>
  <c r="M928" s="1"/>
  <c r="Q451"/>
  <c r="L562"/>
  <c r="M562" s="1"/>
  <c r="M606" s="1"/>
  <c r="Q625"/>
  <c r="L683"/>
  <c r="M683" s="1"/>
  <c r="L809"/>
  <c r="M809" s="1"/>
  <c r="Q859"/>
  <c r="L916"/>
  <c r="M916" s="1"/>
  <c r="Q465"/>
  <c r="Q748"/>
  <c r="Q752"/>
  <c r="Q584"/>
  <c r="Q598" s="1"/>
  <c r="J596"/>
  <c r="J677"/>
  <c r="L623"/>
  <c r="M623" s="1"/>
  <c r="L481"/>
  <c r="M481" s="1"/>
  <c r="M517" s="1"/>
  <c r="Q710"/>
  <c r="L764"/>
  <c r="M764" s="1"/>
  <c r="L908"/>
  <c r="M908" s="1"/>
  <c r="Q491"/>
  <c r="Q499"/>
  <c r="Q560"/>
  <c r="Q633"/>
  <c r="L736"/>
  <c r="M736" s="1"/>
  <c r="L815"/>
  <c r="M815" s="1"/>
  <c r="L849"/>
  <c r="M849" s="1"/>
  <c r="J795"/>
  <c r="J568"/>
  <c r="J572"/>
  <c r="J576"/>
  <c r="J580"/>
  <c r="J643"/>
  <c r="J687" s="1"/>
  <c r="Q651"/>
  <c r="J600"/>
  <c r="J667"/>
  <c r="J914"/>
  <c r="J918"/>
  <c r="Q647" l="1"/>
  <c r="Q829"/>
  <c r="M863"/>
  <c r="M687"/>
  <c r="Q453"/>
  <c r="Q714"/>
  <c r="Q550"/>
  <c r="M776"/>
  <c r="Q631"/>
  <c r="Q910"/>
  <c r="J926"/>
  <c r="Q774"/>
  <c r="J776"/>
  <c r="Q942"/>
  <c r="J679"/>
  <c r="Q501"/>
  <c r="J663"/>
  <c r="J566"/>
  <c r="Q746"/>
  <c r="J582"/>
  <c r="Q762"/>
  <c r="Q469"/>
  <c r="J910"/>
  <c r="J942"/>
  <c r="J951" s="1"/>
  <c r="Q679"/>
  <c r="Q582"/>
  <c r="Q894"/>
  <c r="J598"/>
  <c r="J604" s="1"/>
  <c r="J762"/>
  <c r="J774" s="1"/>
  <c r="Q861"/>
  <c r="M953"/>
  <c r="Q845"/>
  <c r="Q515"/>
  <c r="Q663"/>
  <c r="Q566"/>
  <c r="J746"/>
  <c r="Q606" l="1"/>
  <c r="Q687"/>
  <c r="Q776"/>
  <c r="Q517"/>
  <c r="Q953"/>
  <c r="Q863"/>
  <c r="B13" i="1" l="1"/>
  <c r="B15"/>
  <c r="B17" s="1"/>
  <c r="B19" s="1"/>
  <c r="B23" s="1"/>
  <c r="B25" s="1"/>
  <c r="B27" s="1"/>
  <c r="B29" s="1"/>
  <c r="B31" s="1"/>
  <c r="B33" s="1"/>
  <c r="B35" s="1"/>
  <c r="B39" s="1"/>
  <c r="B41" s="1"/>
  <c r="B43" s="1"/>
  <c r="B45" s="1"/>
  <c r="B47" s="1"/>
  <c r="B49" s="1"/>
  <c r="B51" s="1"/>
  <c r="B55" s="1"/>
  <c r="B57" s="1"/>
  <c r="B59" s="1"/>
  <c r="B61" s="1"/>
  <c r="B63" s="1"/>
  <c r="B65" s="1"/>
  <c r="B67" s="1"/>
  <c r="B71" s="1"/>
  <c r="B73" s="1"/>
  <c r="B75" s="1"/>
  <c r="B77" s="1"/>
</calcChain>
</file>

<file path=xl/sharedStrings.xml><?xml version="1.0" encoding="utf-8"?>
<sst xmlns="http://schemas.openxmlformats.org/spreadsheetml/2006/main" count="1943" uniqueCount="139">
  <si>
    <t>JOUR</t>
  </si>
  <si>
    <t>HORAIRES</t>
  </si>
  <si>
    <t>L</t>
  </si>
  <si>
    <t>M</t>
  </si>
  <si>
    <t>V</t>
  </si>
  <si>
    <t>S</t>
  </si>
  <si>
    <t>D</t>
  </si>
  <si>
    <t xml:space="preserve">J </t>
  </si>
  <si>
    <t>TOTAUX</t>
  </si>
  <si>
    <t>SEM</t>
  </si>
  <si>
    <t>Théorique</t>
  </si>
  <si>
    <t>Différence</t>
  </si>
  <si>
    <t>TOT SEM</t>
  </si>
  <si>
    <t>Remp</t>
  </si>
  <si>
    <t>Comp</t>
  </si>
  <si>
    <t>2  22</t>
  </si>
  <si>
    <t>3   23</t>
  </si>
  <si>
    <t>4   24</t>
  </si>
  <si>
    <t>1  25</t>
  </si>
  <si>
    <t>2  26</t>
  </si>
  <si>
    <t>3  27</t>
  </si>
  <si>
    <t>4  28</t>
  </si>
  <si>
    <t>1  29</t>
  </si>
  <si>
    <t>2   30</t>
  </si>
  <si>
    <t>3   31</t>
  </si>
  <si>
    <t>4   32</t>
  </si>
  <si>
    <t>1  33</t>
  </si>
  <si>
    <t>2   34</t>
  </si>
  <si>
    <t>3    35</t>
  </si>
  <si>
    <t>3  35</t>
  </si>
  <si>
    <t>4  36</t>
  </si>
  <si>
    <t>1   37</t>
  </si>
  <si>
    <t>2   38</t>
  </si>
  <si>
    <t>3   39</t>
  </si>
  <si>
    <t>4   40</t>
  </si>
  <si>
    <t>1  41</t>
  </si>
  <si>
    <t xml:space="preserve">  2   42 </t>
  </si>
  <si>
    <t>3   43</t>
  </si>
  <si>
    <t>4  44</t>
  </si>
  <si>
    <t>1   45</t>
  </si>
  <si>
    <t>2  46</t>
  </si>
  <si>
    <t>3   47</t>
  </si>
  <si>
    <t>4   48</t>
  </si>
  <si>
    <t>1    49</t>
  </si>
  <si>
    <t>2   50</t>
  </si>
  <si>
    <t>3   51</t>
  </si>
  <si>
    <t>4   52</t>
  </si>
  <si>
    <t>1   01</t>
  </si>
  <si>
    <t>2   02</t>
  </si>
  <si>
    <t>3   03</t>
  </si>
  <si>
    <t>4    04</t>
  </si>
  <si>
    <t>1   05</t>
  </si>
  <si>
    <t>2   06</t>
  </si>
  <si>
    <t>3   07</t>
  </si>
  <si>
    <t>4   08</t>
  </si>
  <si>
    <t>1   09</t>
  </si>
  <si>
    <t>2   10</t>
  </si>
  <si>
    <t>3   11</t>
  </si>
  <si>
    <t>4   12</t>
  </si>
  <si>
    <t>1    13</t>
  </si>
  <si>
    <t>2   14</t>
  </si>
  <si>
    <t>3   15</t>
  </si>
  <si>
    <t>4    16</t>
  </si>
  <si>
    <t>1  17</t>
  </si>
  <si>
    <t>2    18</t>
  </si>
  <si>
    <t>3    19</t>
  </si>
  <si>
    <t>4    20</t>
  </si>
  <si>
    <t>1  21</t>
  </si>
  <si>
    <t>2   22</t>
  </si>
  <si>
    <t xml:space="preserve">TOTAL ANNUEL   THEORIQUE </t>
  </si>
  <si>
    <t xml:space="preserve">TOTAL ANNUEL THEORIQUE </t>
  </si>
  <si>
    <t xml:space="preserve">Différence </t>
  </si>
  <si>
    <t>ME</t>
  </si>
  <si>
    <t>ES</t>
  </si>
  <si>
    <t>PLANNING FH  - 30125 SAUMANE</t>
  </si>
  <si>
    <t>SAEZ V.</t>
  </si>
  <si>
    <t>ARNAL JP.</t>
  </si>
  <si>
    <t>l</t>
  </si>
  <si>
    <t>pellerin</t>
  </si>
  <si>
    <t xml:space="preserve">NOM DU SALARIE  : </t>
  </si>
  <si>
    <t xml:space="preserve">FONCTION : </t>
  </si>
  <si>
    <t>MOIS :</t>
  </si>
  <si>
    <t>PERIODES  DE  TRAVAIL</t>
  </si>
  <si>
    <t>TEMPS DE TRAVAIL HEBDO</t>
  </si>
  <si>
    <t xml:space="preserve">Travail Effectif </t>
  </si>
  <si>
    <t>FOYER</t>
  </si>
  <si>
    <t>TITULAIRE</t>
  </si>
  <si>
    <t>MOTIF</t>
  </si>
  <si>
    <t>Temps Compensateur</t>
  </si>
  <si>
    <t xml:space="preserve">Temps de pause </t>
  </si>
  <si>
    <t>Astreinte</t>
  </si>
  <si>
    <t>Amplit</t>
  </si>
  <si>
    <t>TOTAL SEMAINE</t>
  </si>
  <si>
    <t xml:space="preserve">PEYRELUNE </t>
  </si>
  <si>
    <t>F.H. "La Pradelle"
30125 SAUMANE</t>
  </si>
  <si>
    <t>PELLERIN Ludivine</t>
  </si>
  <si>
    <t>rhôde</t>
  </si>
  <si>
    <t>Aoüt 2016</t>
  </si>
  <si>
    <t>J</t>
  </si>
  <si>
    <t>4   32 -</t>
  </si>
  <si>
    <t>NOM DU SALARIE  : Pellerin Ludivine</t>
  </si>
  <si>
    <t>FH. "La Pradelle"
30125 SAUMANE</t>
  </si>
  <si>
    <t>analyse des pratiques</t>
  </si>
  <si>
    <t>réunion site</t>
  </si>
  <si>
    <t>F.H.</t>
  </si>
  <si>
    <t xml:space="preserve">F.H </t>
  </si>
  <si>
    <t xml:space="preserve">LE RHODE </t>
  </si>
  <si>
    <t xml:space="preserve">LA CLEDETTE </t>
  </si>
  <si>
    <t>rhode</t>
  </si>
  <si>
    <t>payées 143,65</t>
  </si>
  <si>
    <t>donc 9,25 h00 d'avance payées</t>
  </si>
  <si>
    <t>129,25 heures payées</t>
  </si>
  <si>
    <t>115 heures payées</t>
  </si>
  <si>
    <t>donc doit 7h75</t>
  </si>
  <si>
    <t>4    44</t>
  </si>
  <si>
    <t>1    45</t>
  </si>
  <si>
    <t>3  47</t>
  </si>
  <si>
    <t>4      48</t>
  </si>
  <si>
    <t>4    48</t>
  </si>
  <si>
    <t>1     49</t>
  </si>
  <si>
    <t>2     50</t>
  </si>
  <si>
    <t>3      51</t>
  </si>
  <si>
    <t>4      52</t>
  </si>
  <si>
    <t>F.H</t>
  </si>
  <si>
    <t>salomond</t>
  </si>
  <si>
    <t>rappel juin</t>
  </si>
  <si>
    <t>rencontre tutrice Alexis</t>
  </si>
  <si>
    <t>Salomon Alice</t>
  </si>
  <si>
    <t>novembre</t>
  </si>
  <si>
    <t>AA</t>
  </si>
  <si>
    <t>BB</t>
  </si>
  <si>
    <t>CC</t>
  </si>
  <si>
    <t xml:space="preserve">Section 1 </t>
  </si>
  <si>
    <t>R1</t>
  </si>
  <si>
    <t>R2</t>
  </si>
  <si>
    <t xml:space="preserve">SECTION 2 </t>
  </si>
  <si>
    <t>DD</t>
  </si>
  <si>
    <t>AB</t>
  </si>
  <si>
    <t>CD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</si>
</sst>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9" formatCode="h:mm;@"/>
    <numFmt numFmtId="170" formatCode="#,###"/>
    <numFmt numFmtId="171" formatCode="mmmm"/>
    <numFmt numFmtId="174" formatCode="\+0.00;[Red]0.00"/>
    <numFmt numFmtId="175" formatCode="[h]:mm"/>
    <numFmt numFmtId="176" formatCode="ddd"/>
  </numFmts>
  <fonts count="2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9"/>
      <color rgb="FF0000FF"/>
      <name val="Arial"/>
      <family val="2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0"/>
      <name val="Geneva"/>
      <family val="2"/>
    </font>
    <font>
      <b/>
      <sz val="7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D99795"/>
        <bgColor rgb="FF000000"/>
      </patternFill>
    </fill>
    <fill>
      <patternFill patternType="solid">
        <fgColor rgb="FF0070C0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BFBFBF"/>
        <bgColor rgb="FF000000"/>
      </patternFill>
    </fill>
    <fill>
      <patternFill patternType="gray125">
        <fgColor rgb="FF000000"/>
        <bgColor rgb="FFFFFFFF"/>
      </patternFill>
    </fill>
    <fill>
      <patternFill patternType="solid">
        <fgColor rgb="FF92D050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FF9900"/>
        <bgColor rgb="FF000000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FFFFCC"/>
      </patternFill>
    </fill>
    <fill>
      <patternFill patternType="gray0625"/>
    </fill>
    <fill>
      <patternFill patternType="gray0625">
        <bgColor rgb="FFFFFFCC"/>
      </patternFill>
    </fill>
    <fill>
      <patternFill patternType="solid">
        <fgColor indexed="6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9"/>
        <bgColor indexed="9"/>
      </patternFill>
    </fill>
    <fill>
      <patternFill patternType="gray0625">
        <bgColor theme="0" tint="-0.14996795556505021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gray0625">
        <bgColor theme="8" tint="0.59999389629810485"/>
      </patternFill>
    </fill>
  </fills>
  <borders count="21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dashDotDot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dashDotDot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dashDotDot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hair">
        <color indexed="64"/>
      </left>
      <right/>
      <top style="medium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dashDotDot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ashDotDot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dashDotDot">
        <color indexed="64"/>
      </left>
      <right/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ck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5" fillId="0" borderId="0"/>
    <xf numFmtId="43" fontId="22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23" fillId="0" borderId="0"/>
    <xf numFmtId="175" fontId="24" fillId="6" borderId="195" applyProtection="0">
      <protection locked="0"/>
    </xf>
    <xf numFmtId="0" fontId="1" fillId="0" borderId="0"/>
  </cellStyleXfs>
  <cellXfs count="851">
    <xf numFmtId="0" fontId="0" fillId="0" borderId="0" xfId="0"/>
    <xf numFmtId="0" fontId="3" fillId="0" borderId="5" xfId="0" applyFont="1" applyBorder="1"/>
    <xf numFmtId="0" fontId="3" fillId="0" borderId="0" xfId="0" applyFont="1" applyBorder="1"/>
    <xf numFmtId="0" fontId="3" fillId="0" borderId="3" xfId="0" applyFont="1" applyBorder="1"/>
    <xf numFmtId="0" fontId="5" fillId="0" borderId="0" xfId="0" applyFont="1" applyBorder="1"/>
    <xf numFmtId="0" fontId="5" fillId="0" borderId="16" xfId="0" applyFont="1" applyBorder="1"/>
    <xf numFmtId="2" fontId="5" fillId="0" borderId="0" xfId="0" applyNumberFormat="1" applyFont="1" applyBorder="1"/>
    <xf numFmtId="0" fontId="5" fillId="0" borderId="2" xfId="0" applyFont="1" applyBorder="1"/>
    <xf numFmtId="2" fontId="3" fillId="0" borderId="23" xfId="0" applyNumberFormat="1" applyFont="1" applyFill="1" applyBorder="1" applyAlignment="1">
      <alignment horizontal="center"/>
    </xf>
    <xf numFmtId="2" fontId="3" fillId="0" borderId="24" xfId="0" applyNumberFormat="1" applyFont="1" applyFill="1" applyBorder="1" applyAlignment="1">
      <alignment horizontal="center"/>
    </xf>
    <xf numFmtId="2" fontId="4" fillId="0" borderId="25" xfId="0" applyNumberFormat="1" applyFont="1" applyFill="1" applyBorder="1" applyAlignment="1">
      <alignment horizontal="center"/>
    </xf>
    <xf numFmtId="169" fontId="4" fillId="0" borderId="10" xfId="0" applyNumberFormat="1" applyFont="1" applyBorder="1"/>
    <xf numFmtId="169" fontId="3" fillId="0" borderId="23" xfId="0" applyNumberFormat="1" applyFont="1" applyFill="1" applyBorder="1" applyAlignment="1">
      <alignment horizontal="center"/>
    </xf>
    <xf numFmtId="169" fontId="3" fillId="0" borderId="24" xfId="0" applyNumberFormat="1" applyFont="1" applyFill="1" applyBorder="1" applyAlignment="1">
      <alignment horizontal="center"/>
    </xf>
    <xf numFmtId="169" fontId="4" fillId="0" borderId="25" xfId="0" applyNumberFormat="1" applyFont="1" applyFill="1" applyBorder="1" applyAlignment="1">
      <alignment horizontal="center"/>
    </xf>
    <xf numFmtId="169" fontId="4" fillId="0" borderId="26" xfId="0" applyNumberFormat="1" applyFont="1" applyBorder="1"/>
    <xf numFmtId="169" fontId="3" fillId="0" borderId="25" xfId="0" applyNumberFormat="1" applyFont="1" applyFill="1" applyBorder="1" applyAlignment="1">
      <alignment horizontal="center"/>
    </xf>
    <xf numFmtId="169" fontId="4" fillId="0" borderId="47" xfId="0" applyNumberFormat="1" applyFont="1" applyBorder="1"/>
    <xf numFmtId="2" fontId="3" fillId="0" borderId="25" xfId="0" applyNumberFormat="1" applyFont="1" applyFill="1" applyBorder="1" applyAlignment="1">
      <alignment horizontal="center"/>
    </xf>
    <xf numFmtId="169" fontId="4" fillId="0" borderId="54" xfId="0" applyNumberFormat="1" applyFont="1" applyBorder="1"/>
    <xf numFmtId="169" fontId="4" fillId="0" borderId="55" xfId="0" applyNumberFormat="1" applyFont="1" applyBorder="1"/>
    <xf numFmtId="2" fontId="8" fillId="0" borderId="20" xfId="0" applyNumberFormat="1" applyFont="1" applyFill="1" applyBorder="1" applyAlignment="1">
      <alignment horizontal="center"/>
    </xf>
    <xf numFmtId="2" fontId="5" fillId="0" borderId="52" xfId="0" applyNumberFormat="1" applyFont="1" applyFill="1" applyBorder="1" applyAlignment="1">
      <alignment horizontal="center"/>
    </xf>
    <xf numFmtId="2" fontId="5" fillId="0" borderId="50" xfId="0" applyNumberFormat="1" applyFont="1" applyFill="1" applyBorder="1" applyAlignment="1">
      <alignment horizontal="center"/>
    </xf>
    <xf numFmtId="2" fontId="3" fillId="0" borderId="50" xfId="0" applyNumberFormat="1" applyFont="1" applyFill="1" applyBorder="1" applyAlignment="1">
      <alignment horizontal="center"/>
    </xf>
    <xf numFmtId="2" fontId="5" fillId="0" borderId="53" xfId="0" applyNumberFormat="1" applyFont="1" applyFill="1" applyBorder="1" applyAlignment="1">
      <alignment horizontal="center"/>
    </xf>
    <xf numFmtId="2" fontId="5" fillId="0" borderId="51" xfId="0" applyNumberFormat="1" applyFont="1" applyFill="1" applyBorder="1" applyAlignment="1">
      <alignment horizontal="center"/>
    </xf>
    <xf numFmtId="2" fontId="3" fillId="0" borderId="51" xfId="0" applyNumberFormat="1" applyFont="1" applyFill="1" applyBorder="1" applyAlignment="1">
      <alignment horizontal="center"/>
    </xf>
    <xf numFmtId="2" fontId="5" fillId="0" borderId="61" xfId="0" applyNumberFormat="1" applyFont="1" applyFill="1" applyBorder="1" applyAlignment="1">
      <alignment horizontal="center"/>
    </xf>
    <xf numFmtId="2" fontId="5" fillId="0" borderId="62" xfId="0" applyNumberFormat="1" applyFont="1" applyFill="1" applyBorder="1" applyAlignment="1">
      <alignment horizontal="center"/>
    </xf>
    <xf numFmtId="2" fontId="3" fillId="0" borderId="62" xfId="0" applyNumberFormat="1" applyFont="1" applyFill="1" applyBorder="1" applyAlignment="1">
      <alignment horizontal="center"/>
    </xf>
    <xf numFmtId="169" fontId="4" fillId="0" borderId="63" xfId="0" applyNumberFormat="1" applyFont="1" applyBorder="1"/>
    <xf numFmtId="0" fontId="5" fillId="0" borderId="0" xfId="0" applyFont="1" applyFill="1" applyBorder="1"/>
    <xf numFmtId="170" fontId="3" fillId="0" borderId="13" xfId="0" applyNumberFormat="1" applyFont="1" applyBorder="1" applyAlignment="1">
      <alignment horizontal="center"/>
    </xf>
    <xf numFmtId="170" fontId="5" fillId="0" borderId="15" xfId="0" applyNumberFormat="1" applyFont="1" applyBorder="1"/>
    <xf numFmtId="170" fontId="3" fillId="0" borderId="6" xfId="0" applyNumberFormat="1" applyFont="1" applyBorder="1"/>
    <xf numFmtId="170" fontId="5" fillId="0" borderId="6" xfId="0" applyNumberFormat="1" applyFont="1" applyBorder="1"/>
    <xf numFmtId="170" fontId="3" fillId="0" borderId="7" xfId="0" applyNumberFormat="1" applyFont="1" applyBorder="1"/>
    <xf numFmtId="170" fontId="3" fillId="0" borderId="0" xfId="0" applyNumberFormat="1" applyFont="1" applyBorder="1"/>
    <xf numFmtId="170" fontId="5" fillId="0" borderId="37" xfId="0" applyNumberFormat="1" applyFont="1" applyBorder="1"/>
    <xf numFmtId="170" fontId="5" fillId="0" borderId="64" xfId="0" applyNumberFormat="1" applyFont="1" applyBorder="1"/>
    <xf numFmtId="0" fontId="5" fillId="0" borderId="66" xfId="0" applyFont="1" applyBorder="1"/>
    <xf numFmtId="4" fontId="3" fillId="0" borderId="0" xfId="0" applyNumberFormat="1" applyFont="1" applyBorder="1"/>
    <xf numFmtId="169" fontId="8" fillId="17" borderId="19" xfId="0" applyNumberFormat="1" applyFont="1" applyFill="1" applyBorder="1" applyAlignment="1">
      <alignment horizontal="center"/>
    </xf>
    <xf numFmtId="169" fontId="8" fillId="17" borderId="20" xfId="0" applyNumberFormat="1" applyFont="1" applyFill="1" applyBorder="1" applyAlignment="1">
      <alignment horizontal="center"/>
    </xf>
    <xf numFmtId="170" fontId="5" fillId="0" borderId="0" xfId="0" applyNumberFormat="1" applyFont="1" applyBorder="1"/>
    <xf numFmtId="2" fontId="4" fillId="0" borderId="0" xfId="0" applyNumberFormat="1" applyFont="1" applyBorder="1"/>
    <xf numFmtId="2" fontId="5" fillId="7" borderId="52" xfId="0" applyNumberFormat="1" applyFont="1" applyFill="1" applyBorder="1" applyAlignment="1">
      <alignment horizontal="center"/>
    </xf>
    <xf numFmtId="2" fontId="5" fillId="7" borderId="50" xfId="0" applyNumberFormat="1" applyFont="1" applyFill="1" applyBorder="1" applyAlignment="1">
      <alignment horizontal="center"/>
    </xf>
    <xf numFmtId="2" fontId="3" fillId="7" borderId="50" xfId="0" applyNumberFormat="1" applyFont="1" applyFill="1" applyBorder="1" applyAlignment="1">
      <alignment horizontal="center"/>
    </xf>
    <xf numFmtId="169" fontId="4" fillId="7" borderId="14" xfId="0" applyNumberFormat="1" applyFont="1" applyFill="1" applyBorder="1"/>
    <xf numFmtId="2" fontId="5" fillId="7" borderId="53" xfId="0" applyNumberFormat="1" applyFont="1" applyFill="1" applyBorder="1" applyAlignment="1">
      <alignment horizontal="center"/>
    </xf>
    <xf numFmtId="2" fontId="5" fillId="7" borderId="51" xfId="0" applyNumberFormat="1" applyFont="1" applyFill="1" applyBorder="1" applyAlignment="1">
      <alignment horizontal="center"/>
    </xf>
    <xf numFmtId="2" fontId="3" fillId="7" borderId="51" xfId="0" applyNumberFormat="1" applyFont="1" applyFill="1" applyBorder="1" applyAlignment="1">
      <alignment horizontal="center"/>
    </xf>
    <xf numFmtId="170" fontId="3" fillId="0" borderId="0" xfId="0" applyNumberFormat="1" applyFont="1" applyFill="1" applyBorder="1"/>
    <xf numFmtId="170" fontId="3" fillId="0" borderId="3" xfId="0" applyNumberFormat="1" applyFont="1" applyBorder="1" applyAlignment="1">
      <alignment horizontal="center"/>
    </xf>
    <xf numFmtId="2" fontId="3" fillId="6" borderId="51" xfId="0" applyNumberFormat="1" applyFont="1" applyFill="1" applyBorder="1" applyAlignment="1">
      <alignment horizontal="center"/>
    </xf>
    <xf numFmtId="2" fontId="5" fillId="6" borderId="51" xfId="0" applyNumberFormat="1" applyFont="1" applyFill="1" applyBorder="1" applyAlignment="1">
      <alignment horizontal="center"/>
    </xf>
    <xf numFmtId="2" fontId="5" fillId="10" borderId="53" xfId="0" applyNumberFormat="1" applyFont="1" applyFill="1" applyBorder="1" applyAlignment="1">
      <alignment horizontal="center"/>
    </xf>
    <xf numFmtId="2" fontId="5" fillId="10" borderId="61" xfId="0" applyNumberFormat="1" applyFont="1" applyFill="1" applyBorder="1" applyAlignment="1">
      <alignment horizontal="center"/>
    </xf>
    <xf numFmtId="2" fontId="5" fillId="10" borderId="62" xfId="0" applyNumberFormat="1" applyFont="1" applyFill="1" applyBorder="1" applyAlignment="1">
      <alignment horizontal="center"/>
    </xf>
    <xf numFmtId="169" fontId="4" fillId="4" borderId="54" xfId="0" applyNumberFormat="1" applyFont="1" applyFill="1" applyBorder="1"/>
    <xf numFmtId="169" fontId="4" fillId="4" borderId="55" xfId="0" applyNumberFormat="1" applyFont="1" applyFill="1" applyBorder="1"/>
    <xf numFmtId="169" fontId="5" fillId="4" borderId="55" xfId="0" applyNumberFormat="1" applyFont="1" applyFill="1" applyBorder="1"/>
    <xf numFmtId="169" fontId="5" fillId="0" borderId="47" xfId="0" applyNumberFormat="1" applyFont="1" applyBorder="1"/>
    <xf numFmtId="2" fontId="5" fillId="9" borderId="53" xfId="0" applyNumberFormat="1" applyFont="1" applyFill="1" applyBorder="1" applyAlignment="1">
      <alignment horizontal="center"/>
    </xf>
    <xf numFmtId="2" fontId="5" fillId="22" borderId="50" xfId="0" applyNumberFormat="1" applyFont="1" applyFill="1" applyBorder="1" applyAlignment="1">
      <alignment horizontal="center"/>
    </xf>
    <xf numFmtId="2" fontId="5" fillId="22" borderId="52" xfId="0" applyNumberFormat="1" applyFont="1" applyFill="1" applyBorder="1" applyAlignment="1">
      <alignment horizontal="center"/>
    </xf>
    <xf numFmtId="2" fontId="5" fillId="22" borderId="51" xfId="0" applyNumberFormat="1" applyFont="1" applyFill="1" applyBorder="1" applyAlignment="1">
      <alignment horizontal="center"/>
    </xf>
    <xf numFmtId="2" fontId="5" fillId="22" borderId="53" xfId="0" applyNumberFormat="1" applyFont="1" applyFill="1" applyBorder="1" applyAlignment="1">
      <alignment horizontal="center"/>
    </xf>
    <xf numFmtId="2" fontId="3" fillId="22" borderId="51" xfId="0" applyNumberFormat="1" applyFont="1" applyFill="1" applyBorder="1" applyAlignment="1">
      <alignment horizontal="center"/>
    </xf>
    <xf numFmtId="0" fontId="13" fillId="0" borderId="0" xfId="0" applyFont="1" applyFill="1" applyAlignment="1">
      <alignment vertical="center"/>
    </xf>
    <xf numFmtId="0" fontId="13" fillId="0" borderId="0" xfId="0" applyFont="1" applyFill="1" applyAlignment="1" applyProtection="1">
      <alignment horizontal="center" vertical="center" wrapText="1"/>
    </xf>
    <xf numFmtId="0" fontId="13" fillId="0" borderId="0" xfId="0" applyFont="1"/>
    <xf numFmtId="0" fontId="13" fillId="0" borderId="0" xfId="0" applyFont="1" applyFill="1"/>
    <xf numFmtId="0" fontId="14" fillId="0" borderId="0" xfId="0" applyFont="1"/>
    <xf numFmtId="0" fontId="15" fillId="0" borderId="0" xfId="0" applyFont="1" applyFill="1" applyAlignment="1">
      <alignment horizontal="left" vertical="center"/>
    </xf>
    <xf numFmtId="0" fontId="15" fillId="0" borderId="0" xfId="0" applyFont="1" applyFill="1"/>
    <xf numFmtId="0" fontId="15" fillId="0" borderId="0" xfId="0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5" fillId="0" borderId="0" xfId="0" applyFont="1" applyFill="1" applyAlignment="1" applyProtection="1">
      <alignment vertical="center"/>
    </xf>
    <xf numFmtId="0" fontId="15" fillId="0" borderId="0" xfId="0" applyFont="1"/>
    <xf numFmtId="0" fontId="15" fillId="0" borderId="0" xfId="0" applyFont="1" applyFill="1" applyAlignment="1" applyProtection="1">
      <alignment horizontal="centerContinuous" vertical="center" wrapText="1"/>
    </xf>
    <xf numFmtId="0" fontId="15" fillId="0" borderId="0" xfId="0" applyFont="1" applyFill="1" applyAlignment="1" applyProtection="1">
      <alignment horizontal="centerContinuous" vertical="center"/>
    </xf>
    <xf numFmtId="0" fontId="15" fillId="0" borderId="0" xfId="0" applyFont="1" applyFill="1" applyProtection="1"/>
    <xf numFmtId="17" fontId="15" fillId="0" borderId="0" xfId="0" applyNumberFormat="1" applyFont="1" applyFill="1" applyAlignment="1" applyProtection="1">
      <alignment vertical="center"/>
    </xf>
    <xf numFmtId="0" fontId="14" fillId="0" borderId="0" xfId="0" applyFont="1" applyFill="1"/>
    <xf numFmtId="0" fontId="14" fillId="0" borderId="82" xfId="0" applyFont="1" applyBorder="1"/>
    <xf numFmtId="0" fontId="14" fillId="0" borderId="29" xfId="0" applyFont="1" applyBorder="1"/>
    <xf numFmtId="0" fontId="14" fillId="0" borderId="29" xfId="0" applyFont="1" applyBorder="1" applyAlignment="1">
      <alignment vertical="center"/>
    </xf>
    <xf numFmtId="0" fontId="14" fillId="0" borderId="84" xfId="0" applyFont="1" applyBorder="1"/>
    <xf numFmtId="0" fontId="14" fillId="0" borderId="0" xfId="0" applyFont="1" applyBorder="1"/>
    <xf numFmtId="0" fontId="14" fillId="0" borderId="0" xfId="0" applyFont="1" applyBorder="1" applyAlignment="1">
      <alignment vertical="center"/>
    </xf>
    <xf numFmtId="0" fontId="14" fillId="24" borderId="18" xfId="0" applyFont="1" applyFill="1" applyBorder="1" applyAlignment="1" applyProtection="1">
      <alignment horizontal="center" vertical="top"/>
    </xf>
    <xf numFmtId="0" fontId="14" fillId="1" borderId="91" xfId="0" applyFont="1" applyFill="1" applyBorder="1" applyAlignment="1" applyProtection="1">
      <alignment horizontal="center" vertical="top"/>
    </xf>
    <xf numFmtId="0" fontId="14" fillId="1" borderId="78" xfId="0" applyFont="1" applyFill="1" applyBorder="1" applyAlignment="1" applyProtection="1">
      <alignment horizontal="center" vertical="top"/>
    </xf>
    <xf numFmtId="0" fontId="14" fillId="1" borderId="92" xfId="0" applyFont="1" applyFill="1" applyBorder="1" applyAlignment="1" applyProtection="1">
      <alignment horizontal="center" vertical="top"/>
    </xf>
    <xf numFmtId="0" fontId="14" fillId="24" borderId="66" xfId="0" applyFont="1" applyFill="1" applyBorder="1" applyAlignment="1" applyProtection="1">
      <alignment horizontal="center" vertical="top"/>
    </xf>
    <xf numFmtId="174" fontId="19" fillId="25" borderId="98" xfId="0" applyNumberFormat="1" applyFont="1" applyFill="1" applyBorder="1" applyAlignment="1" applyProtection="1">
      <alignment horizontal="center" vertical="center" wrapText="1"/>
    </xf>
    <xf numFmtId="174" fontId="19" fillId="26" borderId="99" xfId="0" applyNumberFormat="1" applyFont="1" applyFill="1" applyBorder="1" applyAlignment="1" applyProtection="1">
      <alignment horizontal="center" vertical="center" wrapText="1"/>
    </xf>
    <xf numFmtId="2" fontId="13" fillId="25" borderId="100" xfId="0" applyNumberFormat="1" applyFont="1" applyFill="1" applyBorder="1" applyAlignment="1" applyProtection="1">
      <alignment horizontal="center" vertical="center" wrapText="1"/>
    </xf>
    <xf numFmtId="2" fontId="13" fillId="25" borderId="101" xfId="0" applyNumberFormat="1" applyFont="1" applyFill="1" applyBorder="1" applyAlignment="1" applyProtection="1">
      <alignment horizontal="center" vertical="center" wrapText="1"/>
    </xf>
    <xf numFmtId="174" fontId="19" fillId="25" borderId="106" xfId="0" applyNumberFormat="1" applyFont="1" applyFill="1" applyBorder="1" applyAlignment="1" applyProtection="1">
      <alignment horizontal="center" vertical="center" wrapText="1"/>
    </xf>
    <xf numFmtId="174" fontId="19" fillId="26" borderId="107" xfId="0" applyNumberFormat="1" applyFont="1" applyFill="1" applyBorder="1" applyAlignment="1" applyProtection="1">
      <alignment horizontal="center" vertical="center" wrapText="1"/>
    </xf>
    <xf numFmtId="2" fontId="13" fillId="25" borderId="108" xfId="0" applyNumberFormat="1" applyFont="1" applyFill="1" applyBorder="1" applyAlignment="1" applyProtection="1">
      <alignment horizontal="center" vertical="center" wrapText="1"/>
    </xf>
    <xf numFmtId="2" fontId="13" fillId="25" borderId="109" xfId="0" applyNumberFormat="1" applyFont="1" applyFill="1" applyBorder="1" applyAlignment="1" applyProtection="1">
      <alignment horizontal="center" vertical="center" wrapText="1"/>
    </xf>
    <xf numFmtId="2" fontId="13" fillId="25" borderId="111" xfId="0" applyNumberFormat="1" applyFont="1" applyFill="1" applyBorder="1" applyAlignment="1" applyProtection="1">
      <alignment horizontal="center" vertical="center" wrapText="1"/>
    </xf>
    <xf numFmtId="2" fontId="13" fillId="27" borderId="95" xfId="0" applyNumberFormat="1" applyFont="1" applyFill="1" applyBorder="1" applyAlignment="1" applyProtection="1">
      <alignment horizontal="center" vertical="center" wrapText="1"/>
      <protection locked="0"/>
    </xf>
    <xf numFmtId="2" fontId="13" fillId="27" borderId="96" xfId="0" applyNumberFormat="1" applyFont="1" applyFill="1" applyBorder="1" applyAlignment="1" applyProtection="1">
      <alignment horizontal="center" vertical="center" wrapText="1"/>
      <protection locked="0"/>
    </xf>
    <xf numFmtId="2" fontId="18" fillId="22" borderId="95" xfId="0" applyNumberFormat="1" applyFont="1" applyFill="1" applyBorder="1" applyAlignment="1" applyProtection="1">
      <alignment horizontal="center" vertical="center" wrapText="1"/>
    </xf>
    <xf numFmtId="2" fontId="13" fillId="28" borderId="97" xfId="0" applyNumberFormat="1" applyFont="1" applyFill="1" applyBorder="1" applyAlignment="1" applyProtection="1">
      <alignment horizontal="center" vertical="center" wrapText="1"/>
    </xf>
    <xf numFmtId="174" fontId="19" fillId="27" borderId="98" xfId="0" applyNumberFormat="1" applyFont="1" applyFill="1" applyBorder="1" applyAlignment="1" applyProtection="1">
      <alignment horizontal="center" vertical="center" wrapText="1"/>
    </xf>
    <xf numFmtId="174" fontId="19" fillId="28" borderId="99" xfId="0" applyNumberFormat="1" applyFont="1" applyFill="1" applyBorder="1" applyAlignment="1" applyProtection="1">
      <alignment horizontal="center" vertical="center" wrapText="1"/>
    </xf>
    <xf numFmtId="2" fontId="13" fillId="27" borderId="100" xfId="0" applyNumberFormat="1" applyFont="1" applyFill="1" applyBorder="1" applyAlignment="1" applyProtection="1">
      <alignment horizontal="center" vertical="center" wrapText="1"/>
    </xf>
    <xf numFmtId="2" fontId="13" fillId="27" borderId="101" xfId="0" applyNumberFormat="1" applyFont="1" applyFill="1" applyBorder="1" applyAlignment="1" applyProtection="1">
      <alignment horizontal="center" vertical="center" wrapText="1"/>
    </xf>
    <xf numFmtId="2" fontId="13" fillId="27" borderId="103" xfId="0" applyNumberFormat="1" applyFont="1" applyFill="1" applyBorder="1" applyAlignment="1" applyProtection="1">
      <alignment horizontal="center" vertical="center" wrapText="1"/>
      <protection locked="0"/>
    </xf>
    <xf numFmtId="2" fontId="13" fillId="27" borderId="104" xfId="0" applyNumberFormat="1" applyFont="1" applyFill="1" applyBorder="1" applyAlignment="1" applyProtection="1">
      <alignment horizontal="center" vertical="center" wrapText="1"/>
      <protection locked="0"/>
    </xf>
    <xf numFmtId="2" fontId="18" fillId="22" borderId="103" xfId="0" applyNumberFormat="1" applyFont="1" applyFill="1" applyBorder="1" applyAlignment="1" applyProtection="1">
      <alignment horizontal="center" vertical="center" wrapText="1"/>
    </xf>
    <xf numFmtId="2" fontId="13" fillId="28" borderId="105" xfId="0" applyNumberFormat="1" applyFont="1" applyFill="1" applyBorder="1" applyAlignment="1" applyProtection="1">
      <alignment horizontal="center" vertical="center" wrapText="1"/>
    </xf>
    <xf numFmtId="174" fontId="19" fillId="27" borderId="106" xfId="0" applyNumberFormat="1" applyFont="1" applyFill="1" applyBorder="1" applyAlignment="1" applyProtection="1">
      <alignment horizontal="center" vertical="center" wrapText="1"/>
    </xf>
    <xf numFmtId="174" fontId="19" fillId="28" borderId="107" xfId="0" applyNumberFormat="1" applyFont="1" applyFill="1" applyBorder="1" applyAlignment="1" applyProtection="1">
      <alignment horizontal="center" vertical="center" wrapText="1"/>
    </xf>
    <xf numFmtId="2" fontId="13" fillId="27" borderId="108" xfId="0" applyNumberFormat="1" applyFont="1" applyFill="1" applyBorder="1" applyAlignment="1" applyProtection="1">
      <alignment horizontal="center" vertical="center" wrapText="1"/>
    </xf>
    <xf numFmtId="2" fontId="13" fillId="27" borderId="109" xfId="0" applyNumberFormat="1" applyFont="1" applyFill="1" applyBorder="1" applyAlignment="1" applyProtection="1">
      <alignment horizontal="center" vertical="center" wrapText="1"/>
    </xf>
    <xf numFmtId="2" fontId="13" fillId="27" borderId="112" xfId="0" applyNumberFormat="1" applyFont="1" applyFill="1" applyBorder="1" applyAlignment="1" applyProtection="1">
      <alignment horizontal="center" vertical="center" wrapText="1"/>
      <protection locked="0"/>
    </xf>
    <xf numFmtId="2" fontId="13" fillId="27" borderId="113" xfId="0" applyNumberFormat="1" applyFont="1" applyFill="1" applyBorder="1" applyAlignment="1" applyProtection="1">
      <alignment horizontal="center" vertical="center" wrapText="1"/>
      <protection locked="0"/>
    </xf>
    <xf numFmtId="2" fontId="18" fillId="22" borderId="112" xfId="0" applyNumberFormat="1" applyFont="1" applyFill="1" applyBorder="1" applyAlignment="1" applyProtection="1">
      <alignment horizontal="center" vertical="center" wrapText="1"/>
    </xf>
    <xf numFmtId="2" fontId="13" fillId="28" borderId="114" xfId="0" applyNumberFormat="1" applyFont="1" applyFill="1" applyBorder="1" applyAlignment="1" applyProtection="1">
      <alignment horizontal="center" vertical="center" wrapText="1"/>
    </xf>
    <xf numFmtId="174" fontId="19" fillId="27" borderId="115" xfId="0" applyNumberFormat="1" applyFont="1" applyFill="1" applyBorder="1" applyAlignment="1" applyProtection="1">
      <alignment horizontal="center" vertical="center" wrapText="1"/>
    </xf>
    <xf numFmtId="174" fontId="19" fillId="28" borderId="116" xfId="0" applyNumberFormat="1" applyFont="1" applyFill="1" applyBorder="1" applyAlignment="1" applyProtection="1">
      <alignment horizontal="center" vertical="center" wrapText="1"/>
    </xf>
    <xf numFmtId="2" fontId="13" fillId="27" borderId="117" xfId="0" applyNumberFormat="1" applyFont="1" applyFill="1" applyBorder="1" applyAlignment="1" applyProtection="1">
      <alignment horizontal="center" vertical="center" wrapText="1"/>
    </xf>
    <xf numFmtId="2" fontId="13" fillId="27" borderId="111" xfId="0" applyNumberFormat="1" applyFont="1" applyFill="1" applyBorder="1" applyAlignment="1" applyProtection="1">
      <alignment horizontal="center" vertical="center" wrapText="1"/>
    </xf>
    <xf numFmtId="2" fontId="13" fillId="27" borderId="118" xfId="0" applyNumberFormat="1" applyFont="1" applyFill="1" applyBorder="1" applyAlignment="1" applyProtection="1">
      <alignment horizontal="center" vertical="center" wrapText="1"/>
      <protection locked="0"/>
    </xf>
    <xf numFmtId="2" fontId="13" fillId="27" borderId="119" xfId="0" applyNumberFormat="1" applyFont="1" applyFill="1" applyBorder="1" applyAlignment="1" applyProtection="1">
      <alignment horizontal="center" vertical="center" wrapText="1"/>
      <protection locked="0"/>
    </xf>
    <xf numFmtId="2" fontId="18" fillId="22" borderId="118" xfId="0" applyNumberFormat="1" applyFont="1" applyFill="1" applyBorder="1" applyAlignment="1" applyProtection="1">
      <alignment horizontal="center" vertical="center" wrapText="1"/>
    </xf>
    <xf numFmtId="2" fontId="13" fillId="28" borderId="120" xfId="0" applyNumberFormat="1" applyFont="1" applyFill="1" applyBorder="1" applyAlignment="1" applyProtection="1">
      <alignment horizontal="center" vertical="center" wrapText="1"/>
    </xf>
    <xf numFmtId="174" fontId="19" fillId="27" borderId="121" xfId="0" applyNumberFormat="1" applyFont="1" applyFill="1" applyBorder="1" applyAlignment="1" applyProtection="1">
      <alignment horizontal="center" vertical="center" wrapText="1"/>
    </xf>
    <xf numFmtId="2" fontId="13" fillId="29" borderId="103" xfId="0" applyNumberFormat="1" applyFont="1" applyFill="1" applyBorder="1" applyAlignment="1" applyProtection="1">
      <alignment horizontal="center" vertical="center" wrapText="1"/>
      <protection locked="0"/>
    </xf>
    <xf numFmtId="2" fontId="13" fillId="29" borderId="104" xfId="0" applyNumberFormat="1" applyFont="1" applyFill="1" applyBorder="1" applyAlignment="1" applyProtection="1">
      <alignment horizontal="center" vertical="center" wrapText="1"/>
      <protection locked="0"/>
    </xf>
    <xf numFmtId="2" fontId="18" fillId="29" borderId="103" xfId="0" applyNumberFormat="1" applyFont="1" applyFill="1" applyBorder="1" applyAlignment="1" applyProtection="1">
      <alignment horizontal="center" vertical="center" wrapText="1"/>
    </xf>
    <xf numFmtId="2" fontId="13" fillId="29" borderId="105" xfId="0" applyNumberFormat="1" applyFont="1" applyFill="1" applyBorder="1" applyAlignment="1" applyProtection="1">
      <alignment horizontal="center" vertical="center" wrapText="1"/>
    </xf>
    <xf numFmtId="174" fontId="19" fillId="29" borderId="106" xfId="0" applyNumberFormat="1" applyFont="1" applyFill="1" applyBorder="1" applyAlignment="1" applyProtection="1">
      <alignment horizontal="center" vertical="center" wrapText="1"/>
    </xf>
    <xf numFmtId="174" fontId="19" fillId="29" borderId="107" xfId="0" applyNumberFormat="1" applyFont="1" applyFill="1" applyBorder="1" applyAlignment="1" applyProtection="1">
      <alignment horizontal="center" vertical="center" wrapText="1"/>
    </xf>
    <xf numFmtId="2" fontId="13" fillId="29" borderId="108" xfId="0" applyNumberFormat="1" applyFont="1" applyFill="1" applyBorder="1" applyAlignment="1" applyProtection="1">
      <alignment horizontal="center" vertical="center" wrapText="1"/>
    </xf>
    <xf numFmtId="2" fontId="13" fillId="29" borderId="109" xfId="0" applyNumberFormat="1" applyFont="1" applyFill="1" applyBorder="1" applyAlignment="1" applyProtection="1">
      <alignment horizontal="center" vertical="center" wrapText="1"/>
    </xf>
    <xf numFmtId="2" fontId="13" fillId="29" borderId="112" xfId="0" applyNumberFormat="1" applyFont="1" applyFill="1" applyBorder="1" applyAlignment="1" applyProtection="1">
      <alignment horizontal="center" vertical="center" wrapText="1"/>
      <protection locked="0"/>
    </xf>
    <xf numFmtId="2" fontId="13" fillId="29" borderId="113" xfId="0" applyNumberFormat="1" applyFont="1" applyFill="1" applyBorder="1" applyAlignment="1" applyProtection="1">
      <alignment horizontal="center" vertical="center" wrapText="1"/>
      <protection locked="0"/>
    </xf>
    <xf numFmtId="2" fontId="18" fillId="29" borderId="112" xfId="0" applyNumberFormat="1" applyFont="1" applyFill="1" applyBorder="1" applyAlignment="1" applyProtection="1">
      <alignment horizontal="center" vertical="center" wrapText="1"/>
    </xf>
    <xf numFmtId="2" fontId="13" fillId="29" borderId="114" xfId="0" applyNumberFormat="1" applyFont="1" applyFill="1" applyBorder="1" applyAlignment="1" applyProtection="1">
      <alignment horizontal="center" vertical="center" wrapText="1"/>
    </xf>
    <xf numFmtId="174" fontId="19" fillId="29" borderId="115" xfId="0" applyNumberFormat="1" applyFont="1" applyFill="1" applyBorder="1" applyAlignment="1" applyProtection="1">
      <alignment horizontal="center" vertical="center" wrapText="1"/>
    </xf>
    <xf numFmtId="174" fontId="19" fillId="29" borderId="116" xfId="0" applyNumberFormat="1" applyFont="1" applyFill="1" applyBorder="1" applyAlignment="1" applyProtection="1">
      <alignment horizontal="center" vertical="center" wrapText="1"/>
    </xf>
    <xf numFmtId="2" fontId="13" fillId="29" borderId="117" xfId="0" applyNumberFormat="1" applyFont="1" applyFill="1" applyBorder="1" applyAlignment="1" applyProtection="1">
      <alignment horizontal="center" vertical="center" wrapText="1"/>
    </xf>
    <xf numFmtId="2" fontId="13" fillId="29" borderId="111" xfId="0" applyNumberFormat="1" applyFont="1" applyFill="1" applyBorder="1" applyAlignment="1" applyProtection="1">
      <alignment horizontal="center" vertical="center" wrapText="1"/>
    </xf>
    <xf numFmtId="2" fontId="14" fillId="0" borderId="124" xfId="0" applyNumberFormat="1" applyFont="1" applyFill="1" applyBorder="1" applyAlignment="1" applyProtection="1">
      <alignment horizontal="center" vertical="center" wrapText="1"/>
    </xf>
    <xf numFmtId="2" fontId="14" fillId="0" borderId="125" xfId="0" applyNumberFormat="1" applyFont="1" applyFill="1" applyBorder="1" applyAlignment="1" applyProtection="1">
      <alignment horizontal="center" vertical="center" wrapText="1"/>
    </xf>
    <xf numFmtId="2" fontId="14" fillId="0" borderId="126" xfId="0" applyNumberFormat="1" applyFont="1" applyFill="1" applyBorder="1" applyAlignment="1" applyProtection="1">
      <alignment horizontal="center" vertical="center" wrapText="1"/>
    </xf>
    <xf numFmtId="2" fontId="14" fillId="0" borderId="122" xfId="0" applyNumberFormat="1" applyFont="1" applyFill="1" applyBorder="1" applyAlignment="1" applyProtection="1">
      <alignment horizontal="center" vertical="center" wrapText="1"/>
    </xf>
    <xf numFmtId="2" fontId="14" fillId="0" borderId="127" xfId="0" applyNumberFormat="1" applyFont="1" applyFill="1" applyBorder="1" applyAlignment="1" applyProtection="1">
      <alignment horizontal="center" vertical="center" wrapText="1"/>
    </xf>
    <xf numFmtId="2" fontId="14" fillId="0" borderId="128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Alignment="1">
      <alignment horizontal="center" vertical="center"/>
    </xf>
    <xf numFmtId="2" fontId="13" fillId="27" borderId="129" xfId="0" applyNumberFormat="1" applyFont="1" applyFill="1" applyBorder="1" applyAlignment="1" applyProtection="1">
      <alignment horizontal="center" vertical="center" wrapText="1"/>
      <protection locked="0"/>
    </xf>
    <xf numFmtId="2" fontId="13" fillId="27" borderId="130" xfId="0" applyNumberFormat="1" applyFont="1" applyFill="1" applyBorder="1" applyAlignment="1" applyProtection="1">
      <alignment horizontal="center" vertical="center" wrapText="1"/>
      <protection locked="0"/>
    </xf>
    <xf numFmtId="2" fontId="18" fillId="22" borderId="129" xfId="0" applyNumberFormat="1" applyFont="1" applyFill="1" applyBorder="1" applyAlignment="1" applyProtection="1">
      <alignment horizontal="center" vertical="center" wrapText="1"/>
    </xf>
    <xf numFmtId="2" fontId="13" fillId="28" borderId="131" xfId="0" applyNumberFormat="1" applyFont="1" applyFill="1" applyBorder="1" applyAlignment="1" applyProtection="1">
      <alignment horizontal="center" vertical="center" wrapText="1"/>
    </xf>
    <xf numFmtId="174" fontId="19" fillId="27" borderId="132" xfId="0" applyNumberFormat="1" applyFont="1" applyFill="1" applyBorder="1" applyAlignment="1" applyProtection="1">
      <alignment horizontal="center" vertical="center" wrapText="1"/>
    </xf>
    <xf numFmtId="174" fontId="19" fillId="28" borderId="133" xfId="0" applyNumberFormat="1" applyFont="1" applyFill="1" applyBorder="1" applyAlignment="1" applyProtection="1">
      <alignment horizontal="center" vertical="center" wrapText="1"/>
    </xf>
    <xf numFmtId="2" fontId="13" fillId="27" borderId="134" xfId="0" applyNumberFormat="1" applyFont="1" applyFill="1" applyBorder="1" applyAlignment="1" applyProtection="1">
      <alignment horizontal="center" vertical="center" wrapText="1"/>
    </xf>
    <xf numFmtId="2" fontId="13" fillId="27" borderId="135" xfId="0" applyNumberFormat="1" applyFont="1" applyFill="1" applyBorder="1" applyAlignment="1" applyProtection="1">
      <alignment horizontal="center" vertical="center" wrapText="1"/>
    </xf>
    <xf numFmtId="174" fontId="19" fillId="28" borderId="136" xfId="0" applyNumberFormat="1" applyFont="1" applyFill="1" applyBorder="1" applyAlignment="1" applyProtection="1">
      <alignment horizontal="center" vertical="center" wrapText="1"/>
    </xf>
    <xf numFmtId="2" fontId="13" fillId="27" borderId="137" xfId="0" applyNumberFormat="1" applyFont="1" applyFill="1" applyBorder="1" applyAlignment="1" applyProtection="1">
      <alignment horizontal="center" vertical="center" wrapText="1"/>
    </xf>
    <xf numFmtId="2" fontId="13" fillId="27" borderId="138" xfId="0" applyNumberFormat="1" applyFont="1" applyFill="1" applyBorder="1" applyAlignment="1" applyProtection="1">
      <alignment horizontal="center" vertical="center" wrapText="1"/>
    </xf>
    <xf numFmtId="2" fontId="14" fillId="0" borderId="0" xfId="0" applyNumberFormat="1" applyFont="1" applyAlignment="1">
      <alignment horizontal="center" vertical="center"/>
    </xf>
    <xf numFmtId="2" fontId="14" fillId="0" borderId="67" xfId="0" applyNumberFormat="1" applyFont="1" applyFill="1" applyBorder="1" applyAlignment="1" applyProtection="1">
      <alignment horizontal="center" vertical="center" wrapText="1"/>
    </xf>
    <xf numFmtId="2" fontId="14" fillId="0" borderId="139" xfId="0" applyNumberFormat="1" applyFont="1" applyFill="1" applyBorder="1" applyAlignment="1" applyProtection="1">
      <alignment horizontal="center" vertical="center" wrapText="1"/>
    </xf>
    <xf numFmtId="2" fontId="14" fillId="0" borderId="140" xfId="0" applyNumberFormat="1" applyFont="1" applyFill="1" applyBorder="1" applyAlignment="1" applyProtection="1">
      <alignment horizontal="center" vertical="center" wrapText="1"/>
    </xf>
    <xf numFmtId="2" fontId="14" fillId="0" borderId="68" xfId="0" applyNumberFormat="1" applyFont="1" applyFill="1" applyBorder="1" applyAlignment="1" applyProtection="1">
      <alignment horizontal="center" vertical="center" wrapText="1"/>
    </xf>
    <xf numFmtId="2" fontId="14" fillId="0" borderId="58" xfId="0" applyNumberFormat="1" applyFont="1" applyFill="1" applyBorder="1" applyAlignment="1" applyProtection="1">
      <alignment horizontal="center" vertical="center" wrapText="1"/>
    </xf>
    <xf numFmtId="2" fontId="14" fillId="0" borderId="141" xfId="0" applyNumberFormat="1" applyFont="1" applyFill="1" applyBorder="1" applyAlignment="1" applyProtection="1">
      <alignment horizontal="center" vertical="center" wrapText="1"/>
    </xf>
    <xf numFmtId="174" fontId="19" fillId="25" borderId="115" xfId="0" applyNumberFormat="1" applyFont="1" applyFill="1" applyBorder="1" applyAlignment="1" applyProtection="1">
      <alignment horizontal="center" vertical="center" wrapText="1"/>
    </xf>
    <xf numFmtId="174" fontId="19" fillId="26" borderId="116" xfId="0" applyNumberFormat="1" applyFont="1" applyFill="1" applyBorder="1" applyAlignment="1" applyProtection="1">
      <alignment horizontal="center" vertical="center" wrapText="1"/>
    </xf>
    <xf numFmtId="2" fontId="13" fillId="25" borderId="117" xfId="0" applyNumberFormat="1" applyFont="1" applyFill="1" applyBorder="1" applyAlignment="1" applyProtection="1">
      <alignment horizontal="center" vertical="center" wrapText="1"/>
    </xf>
    <xf numFmtId="174" fontId="19" fillId="31" borderId="106" xfId="0" applyNumberFormat="1" applyFont="1" applyFill="1" applyBorder="1" applyAlignment="1" applyProtection="1">
      <alignment horizontal="center" vertical="center" wrapText="1"/>
    </xf>
    <xf numFmtId="174" fontId="19" fillId="31" borderId="107" xfId="0" applyNumberFormat="1" applyFont="1" applyFill="1" applyBorder="1" applyAlignment="1" applyProtection="1">
      <alignment horizontal="center" vertical="center" wrapText="1"/>
    </xf>
    <xf numFmtId="2" fontId="13" fillId="31" borderId="108" xfId="0" applyNumberFormat="1" applyFont="1" applyFill="1" applyBorder="1" applyAlignment="1" applyProtection="1">
      <alignment horizontal="center" vertical="center" wrapText="1"/>
    </xf>
    <xf numFmtId="2" fontId="13" fillId="31" borderId="109" xfId="0" applyNumberFormat="1" applyFont="1" applyFill="1" applyBorder="1" applyAlignment="1" applyProtection="1">
      <alignment horizontal="center" vertical="center" wrapText="1"/>
    </xf>
    <xf numFmtId="2" fontId="13" fillId="22" borderId="0" xfId="0" applyNumberFormat="1" applyFont="1" applyFill="1" applyBorder="1" applyAlignment="1" applyProtection="1">
      <alignment vertical="center"/>
    </xf>
    <xf numFmtId="2" fontId="19" fillId="22" borderId="0" xfId="0" applyNumberFormat="1" applyFont="1" applyFill="1" applyBorder="1" applyAlignment="1" applyProtection="1">
      <alignment vertical="center"/>
    </xf>
    <xf numFmtId="2" fontId="13" fillId="28" borderId="30" xfId="0" applyNumberFormat="1" applyFont="1" applyFill="1" applyBorder="1" applyAlignment="1" applyProtection="1">
      <alignment vertical="center"/>
    </xf>
    <xf numFmtId="2" fontId="13" fillId="0" borderId="30" xfId="0" applyNumberFormat="1" applyFont="1" applyBorder="1" applyAlignment="1" applyProtection="1">
      <alignment vertical="center"/>
    </xf>
    <xf numFmtId="0" fontId="13" fillId="0" borderId="0" xfId="0" quotePrefix="1" applyFont="1"/>
    <xf numFmtId="0" fontId="13" fillId="0" borderId="0" xfId="0" applyFont="1" applyBorder="1" applyAlignment="1">
      <alignment vertical="center"/>
    </xf>
    <xf numFmtId="0" fontId="13" fillId="0" borderId="0" xfId="0" applyFont="1" applyBorder="1" applyAlignment="1" applyProtection="1">
      <alignment vertical="center"/>
    </xf>
    <xf numFmtId="0" fontId="13" fillId="22" borderId="0" xfId="0" applyFont="1" applyFill="1" applyBorder="1" applyAlignment="1" applyProtection="1">
      <alignment vertical="center"/>
    </xf>
    <xf numFmtId="0" fontId="13" fillId="28" borderId="0" xfId="0" applyFont="1" applyFill="1" applyBorder="1" applyAlignment="1" applyProtection="1">
      <alignment vertical="center"/>
    </xf>
    <xf numFmtId="0" fontId="13" fillId="0" borderId="0" xfId="0" applyFont="1" applyAlignment="1">
      <alignment vertical="center"/>
    </xf>
    <xf numFmtId="2" fontId="13" fillId="22" borderId="0" xfId="0" applyNumberFormat="1" applyFont="1" applyFill="1" applyAlignment="1" applyProtection="1">
      <alignment horizontal="center" vertical="center" wrapText="1"/>
    </xf>
    <xf numFmtId="0" fontId="13" fillId="28" borderId="0" xfId="0" applyFont="1" applyFill="1" applyAlignment="1" applyProtection="1">
      <alignment horizontal="center" vertical="center" wrapText="1"/>
    </xf>
    <xf numFmtId="0" fontId="13" fillId="22" borderId="0" xfId="0" applyFont="1" applyFill="1" applyAlignment="1" applyProtection="1">
      <alignment horizontal="center" vertical="center" wrapText="1"/>
    </xf>
    <xf numFmtId="0" fontId="14" fillId="1" borderId="146" xfId="0" applyFont="1" applyFill="1" applyBorder="1" applyAlignment="1">
      <alignment vertical="center"/>
    </xf>
    <xf numFmtId="0" fontId="14" fillId="1" borderId="147" xfId="0" applyFont="1" applyFill="1" applyBorder="1" applyAlignment="1">
      <alignment vertical="center"/>
    </xf>
    <xf numFmtId="0" fontId="14" fillId="30" borderId="0" xfId="0" applyFont="1" applyFill="1" applyBorder="1" applyAlignment="1">
      <alignment horizontal="center" vertical="center"/>
    </xf>
    <xf numFmtId="0" fontId="14" fillId="30" borderId="5" xfId="0" applyFont="1" applyFill="1" applyBorder="1" applyAlignment="1">
      <alignment horizontal="center" vertical="center"/>
    </xf>
    <xf numFmtId="2" fontId="14" fillId="0" borderId="37" xfId="0" applyNumberFormat="1" applyFont="1" applyFill="1" applyBorder="1" applyAlignment="1" applyProtection="1">
      <alignment horizontal="center" vertical="center" wrapText="1"/>
    </xf>
    <xf numFmtId="2" fontId="14" fillId="0" borderId="0" xfId="0" applyNumberFormat="1" applyFont="1" applyFill="1" applyBorder="1" applyAlignment="1" applyProtection="1">
      <alignment horizontal="center" vertical="center" wrapText="1"/>
    </xf>
    <xf numFmtId="2" fontId="14" fillId="0" borderId="148" xfId="0" applyNumberFormat="1" applyFont="1" applyFill="1" applyBorder="1" applyAlignment="1" applyProtection="1">
      <alignment horizontal="center" vertical="center" wrapText="1"/>
    </xf>
    <xf numFmtId="2" fontId="14" fillId="0" borderId="86" xfId="0" applyNumberFormat="1" applyFont="1" applyFill="1" applyBorder="1" applyAlignment="1" applyProtection="1">
      <alignment horizontal="center" vertical="center" wrapText="1"/>
    </xf>
    <xf numFmtId="0" fontId="14" fillId="30" borderId="143" xfId="0" applyFont="1" applyFill="1" applyBorder="1" applyAlignment="1">
      <alignment horizontal="center" vertical="center"/>
    </xf>
    <xf numFmtId="0" fontId="14" fillId="30" borderId="151" xfId="0" applyFont="1" applyFill="1" applyBorder="1" applyAlignment="1">
      <alignment horizontal="center" vertical="center"/>
    </xf>
    <xf numFmtId="0" fontId="14" fillId="30" borderId="152" xfId="0" applyFont="1" applyFill="1" applyBorder="1" applyAlignment="1">
      <alignment horizontal="center" vertical="center"/>
    </xf>
    <xf numFmtId="2" fontId="14" fillId="0" borderId="153" xfId="0" applyNumberFormat="1" applyFont="1" applyFill="1" applyBorder="1" applyAlignment="1" applyProtection="1">
      <alignment horizontal="center" vertical="center" wrapText="1"/>
      <protection locked="0"/>
    </xf>
    <xf numFmtId="2" fontId="14" fillId="0" borderId="151" xfId="0" applyNumberFormat="1" applyFont="1" applyFill="1" applyBorder="1" applyAlignment="1" applyProtection="1">
      <alignment horizontal="center" vertical="center" wrapText="1"/>
      <protection locked="0"/>
    </xf>
    <xf numFmtId="2" fontId="14" fillId="0" borderId="153" xfId="0" applyNumberFormat="1" applyFont="1" applyFill="1" applyBorder="1" applyAlignment="1" applyProtection="1">
      <alignment horizontal="center" vertical="center" wrapText="1"/>
    </xf>
    <xf numFmtId="2" fontId="14" fillId="0" borderId="151" xfId="0" applyNumberFormat="1" applyFont="1" applyFill="1" applyBorder="1" applyAlignment="1" applyProtection="1">
      <alignment horizontal="center" vertical="center" wrapText="1"/>
    </xf>
    <xf numFmtId="2" fontId="14" fillId="0" borderId="154" xfId="0" applyNumberFormat="1" applyFont="1" applyFill="1" applyBorder="1" applyAlignment="1" applyProtection="1">
      <alignment horizontal="center" vertical="center" wrapText="1"/>
    </xf>
    <xf numFmtId="2" fontId="14" fillId="0" borderId="155" xfId="0" applyNumberFormat="1" applyFont="1" applyFill="1" applyBorder="1" applyAlignment="1" applyProtection="1">
      <alignment horizontal="center" vertical="center" wrapText="1"/>
    </xf>
    <xf numFmtId="170" fontId="6" fillId="0" borderId="0" xfId="0" applyNumberFormat="1" applyFont="1" applyFill="1" applyBorder="1" applyAlignment="1">
      <alignment vertical="center" textRotation="90"/>
    </xf>
    <xf numFmtId="170" fontId="17" fillId="0" borderId="0" xfId="0" applyNumberFormat="1" applyFont="1" applyFill="1" applyBorder="1" applyAlignment="1">
      <alignment vertical="center" textRotation="90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4" fillId="30" borderId="56" xfId="0" applyFont="1" applyFill="1" applyBorder="1" applyAlignment="1">
      <alignment horizontal="center" vertical="center"/>
    </xf>
    <xf numFmtId="0" fontId="14" fillId="30" borderId="157" xfId="0" applyFont="1" applyFill="1" applyBorder="1" applyAlignment="1">
      <alignment horizontal="center" vertical="center"/>
    </xf>
    <xf numFmtId="2" fontId="14" fillId="0" borderId="56" xfId="0" applyNumberFormat="1" applyFont="1" applyFill="1" applyBorder="1" applyAlignment="1" applyProtection="1">
      <alignment horizontal="center" vertical="center" wrapText="1"/>
    </xf>
    <xf numFmtId="2" fontId="14" fillId="0" borderId="158" xfId="0" applyNumberFormat="1" applyFont="1" applyFill="1" applyBorder="1" applyAlignment="1" applyProtection="1">
      <alignment horizontal="center" vertical="center" wrapText="1"/>
    </xf>
    <xf numFmtId="2" fontId="14" fillId="0" borderId="159" xfId="0" applyNumberFormat="1" applyFont="1" applyFill="1" applyBorder="1" applyAlignment="1" applyProtection="1">
      <alignment horizontal="center" vertical="center" wrapText="1"/>
    </xf>
    <xf numFmtId="2" fontId="14" fillId="0" borderId="161" xfId="0" applyNumberFormat="1" applyFont="1" applyFill="1" applyBorder="1" applyAlignment="1" applyProtection="1">
      <alignment horizontal="center" vertical="center" wrapText="1"/>
    </xf>
    <xf numFmtId="2" fontId="14" fillId="0" borderId="30" xfId="0" applyNumberFormat="1" applyFont="1" applyFill="1" applyBorder="1" applyAlignment="1" applyProtection="1">
      <alignment horizontal="center" vertical="center" wrapText="1"/>
    </xf>
    <xf numFmtId="2" fontId="14" fillId="0" borderId="162" xfId="0" applyNumberFormat="1" applyFont="1" applyFill="1" applyBorder="1" applyAlignment="1" applyProtection="1">
      <alignment horizontal="center" vertical="center" wrapText="1"/>
    </xf>
    <xf numFmtId="2" fontId="14" fillId="0" borderId="163" xfId="0" applyNumberFormat="1" applyFont="1" applyFill="1" applyBorder="1" applyAlignment="1" applyProtection="1">
      <alignment horizontal="center" vertical="center" wrapText="1"/>
    </xf>
    <xf numFmtId="0" fontId="13" fillId="29" borderId="166" xfId="0" applyFont="1" applyFill="1" applyBorder="1" applyAlignment="1">
      <alignment horizontal="center" vertical="center"/>
    </xf>
    <xf numFmtId="0" fontId="13" fillId="29" borderId="167" xfId="0" applyFont="1" applyFill="1" applyBorder="1" applyAlignment="1">
      <alignment horizontal="center" vertical="center"/>
    </xf>
    <xf numFmtId="174" fontId="19" fillId="31" borderId="168" xfId="0" applyNumberFormat="1" applyFont="1" applyFill="1" applyBorder="1" applyAlignment="1" applyProtection="1">
      <alignment horizontal="center" vertical="center" wrapText="1"/>
    </xf>
    <xf numFmtId="174" fontId="19" fillId="31" borderId="169" xfId="0" applyNumberFormat="1" applyFont="1" applyFill="1" applyBorder="1" applyAlignment="1" applyProtection="1">
      <alignment horizontal="center" vertical="center" wrapText="1"/>
    </xf>
    <xf numFmtId="2" fontId="13" fillId="31" borderId="170" xfId="0" applyNumberFormat="1" applyFont="1" applyFill="1" applyBorder="1" applyAlignment="1" applyProtection="1">
      <alignment horizontal="center" vertical="center" wrapText="1"/>
    </xf>
    <xf numFmtId="2" fontId="13" fillId="31" borderId="171" xfId="0" applyNumberFormat="1" applyFont="1" applyFill="1" applyBorder="1" applyAlignment="1" applyProtection="1">
      <alignment horizontal="center" vertical="center" wrapText="1"/>
    </xf>
    <xf numFmtId="169" fontId="4" fillId="9" borderId="54" xfId="0" applyNumberFormat="1" applyFont="1" applyFill="1" applyBorder="1"/>
    <xf numFmtId="169" fontId="4" fillId="9" borderId="55" xfId="0" applyNumberFormat="1" applyFont="1" applyFill="1" applyBorder="1"/>
    <xf numFmtId="2" fontId="5" fillId="22" borderId="61" xfId="0" applyNumberFormat="1" applyFont="1" applyFill="1" applyBorder="1" applyAlignment="1">
      <alignment horizontal="center"/>
    </xf>
    <xf numFmtId="2" fontId="5" fillId="22" borderId="62" xfId="0" applyNumberFormat="1" applyFont="1" applyFill="1" applyBorder="1" applyAlignment="1">
      <alignment horizontal="center"/>
    </xf>
    <xf numFmtId="169" fontId="11" fillId="0" borderId="19" xfId="0" applyNumberFormat="1" applyFont="1" applyFill="1" applyBorder="1" applyAlignment="1">
      <alignment horizontal="center"/>
    </xf>
    <xf numFmtId="169" fontId="11" fillId="0" borderId="20" xfId="0" applyNumberFormat="1" applyFont="1" applyFill="1" applyBorder="1" applyAlignment="1">
      <alignment horizontal="center"/>
    </xf>
    <xf numFmtId="2" fontId="3" fillId="22" borderId="50" xfId="0" applyNumberFormat="1" applyFont="1" applyFill="1" applyBorder="1" applyAlignment="1">
      <alignment horizontal="center"/>
    </xf>
    <xf numFmtId="2" fontId="3" fillId="22" borderId="62" xfId="0" applyNumberFormat="1" applyFont="1" applyFill="1" applyBorder="1" applyAlignment="1">
      <alignment horizontal="center"/>
    </xf>
    <xf numFmtId="2" fontId="5" fillId="11" borderId="62" xfId="0" applyNumberFormat="1" applyFont="1" applyFill="1" applyBorder="1" applyAlignment="1">
      <alignment horizontal="center"/>
    </xf>
    <xf numFmtId="0" fontId="14" fillId="0" borderId="122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2" fontId="13" fillId="0" borderId="103" xfId="0" applyNumberFormat="1" applyFont="1" applyFill="1" applyBorder="1" applyAlignment="1" applyProtection="1">
      <alignment horizontal="center" vertical="center" wrapText="1"/>
      <protection locked="0"/>
    </xf>
    <xf numFmtId="2" fontId="13" fillId="0" borderId="104" xfId="0" applyNumberFormat="1" applyFont="1" applyFill="1" applyBorder="1" applyAlignment="1" applyProtection="1">
      <alignment horizontal="center" vertical="center" wrapText="1"/>
      <protection locked="0"/>
    </xf>
    <xf numFmtId="2" fontId="18" fillId="0" borderId="103" xfId="0" applyNumberFormat="1" applyFont="1" applyFill="1" applyBorder="1" applyAlignment="1" applyProtection="1">
      <alignment horizontal="center" vertical="center" wrapText="1"/>
    </xf>
    <xf numFmtId="2" fontId="13" fillId="0" borderId="105" xfId="0" applyNumberFormat="1" applyFont="1" applyFill="1" applyBorder="1" applyAlignment="1" applyProtection="1">
      <alignment horizontal="center" vertical="center" wrapText="1"/>
    </xf>
    <xf numFmtId="174" fontId="19" fillId="0" borderId="106" xfId="0" applyNumberFormat="1" applyFont="1" applyFill="1" applyBorder="1" applyAlignment="1" applyProtection="1">
      <alignment horizontal="center" vertical="center" wrapText="1"/>
    </xf>
    <xf numFmtId="174" fontId="19" fillId="0" borderId="107" xfId="0" applyNumberFormat="1" applyFont="1" applyFill="1" applyBorder="1" applyAlignment="1" applyProtection="1">
      <alignment horizontal="center" vertical="center" wrapText="1"/>
    </xf>
    <xf numFmtId="2" fontId="13" fillId="0" borderId="108" xfId="0" applyNumberFormat="1" applyFont="1" applyFill="1" applyBorder="1" applyAlignment="1" applyProtection="1">
      <alignment horizontal="center" vertical="center" wrapText="1"/>
    </xf>
    <xf numFmtId="2" fontId="13" fillId="0" borderId="109" xfId="0" applyNumberFormat="1" applyFont="1" applyFill="1" applyBorder="1" applyAlignment="1" applyProtection="1">
      <alignment horizontal="center" vertical="center" wrapText="1"/>
    </xf>
    <xf numFmtId="2" fontId="18" fillId="0" borderId="95" xfId="0" applyNumberFormat="1" applyFont="1" applyFill="1" applyBorder="1" applyAlignment="1" applyProtection="1">
      <alignment horizontal="center" vertical="center" wrapText="1"/>
    </xf>
    <xf numFmtId="2" fontId="13" fillId="0" borderId="97" xfId="0" applyNumberFormat="1" applyFont="1" applyFill="1" applyBorder="1" applyAlignment="1" applyProtection="1">
      <alignment horizontal="center" vertical="center" wrapText="1"/>
    </xf>
    <xf numFmtId="174" fontId="19" fillId="0" borderId="98" xfId="0" applyNumberFormat="1" applyFont="1" applyFill="1" applyBorder="1" applyAlignment="1" applyProtection="1">
      <alignment horizontal="center" vertical="center" wrapText="1"/>
    </xf>
    <xf numFmtId="174" fontId="19" fillId="0" borderId="99" xfId="0" applyNumberFormat="1" applyFont="1" applyFill="1" applyBorder="1" applyAlignment="1" applyProtection="1">
      <alignment horizontal="center" vertical="center" wrapText="1"/>
    </xf>
    <xf numFmtId="2" fontId="13" fillId="0" borderId="100" xfId="0" applyNumberFormat="1" applyFont="1" applyFill="1" applyBorder="1" applyAlignment="1" applyProtection="1">
      <alignment horizontal="center" vertical="center" wrapText="1"/>
    </xf>
    <xf numFmtId="2" fontId="13" fillId="0" borderId="101" xfId="0" applyNumberFormat="1" applyFont="1" applyFill="1" applyBorder="1" applyAlignment="1" applyProtection="1">
      <alignment horizontal="center" vertical="center" wrapText="1"/>
    </xf>
    <xf numFmtId="2" fontId="13" fillId="0" borderId="112" xfId="0" applyNumberFormat="1" applyFont="1" applyFill="1" applyBorder="1" applyAlignment="1" applyProtection="1">
      <alignment horizontal="center" vertical="center" wrapText="1"/>
      <protection locked="0"/>
    </xf>
    <xf numFmtId="2" fontId="13" fillId="0" borderId="113" xfId="0" applyNumberFormat="1" applyFont="1" applyFill="1" applyBorder="1" applyAlignment="1" applyProtection="1">
      <alignment horizontal="center" vertical="center" wrapText="1"/>
      <protection locked="0"/>
    </xf>
    <xf numFmtId="2" fontId="18" fillId="0" borderId="112" xfId="0" applyNumberFormat="1" applyFont="1" applyFill="1" applyBorder="1" applyAlignment="1" applyProtection="1">
      <alignment horizontal="center" vertical="center" wrapText="1"/>
    </xf>
    <xf numFmtId="2" fontId="13" fillId="0" borderId="114" xfId="0" applyNumberFormat="1" applyFont="1" applyFill="1" applyBorder="1" applyAlignment="1" applyProtection="1">
      <alignment horizontal="center" vertical="center" wrapText="1"/>
    </xf>
    <xf numFmtId="174" fontId="19" fillId="0" borderId="115" xfId="0" applyNumberFormat="1" applyFont="1" applyFill="1" applyBorder="1" applyAlignment="1" applyProtection="1">
      <alignment horizontal="center" vertical="center" wrapText="1"/>
    </xf>
    <xf numFmtId="174" fontId="19" fillId="0" borderId="116" xfId="0" applyNumberFormat="1" applyFont="1" applyFill="1" applyBorder="1" applyAlignment="1" applyProtection="1">
      <alignment horizontal="center" vertical="center" wrapText="1"/>
    </xf>
    <xf numFmtId="2" fontId="13" fillId="0" borderId="117" xfId="0" applyNumberFormat="1" applyFont="1" applyFill="1" applyBorder="1" applyAlignment="1" applyProtection="1">
      <alignment horizontal="center" vertical="center" wrapText="1"/>
    </xf>
    <xf numFmtId="2" fontId="13" fillId="0" borderId="111" xfId="0" applyNumberFormat="1" applyFont="1" applyFill="1" applyBorder="1" applyAlignment="1" applyProtection="1">
      <alignment horizontal="center" vertical="center" wrapText="1"/>
    </xf>
    <xf numFmtId="0" fontId="14" fillId="0" borderId="29" xfId="0" applyFont="1" applyBorder="1" applyAlignment="1">
      <alignment horizontal="center" vertical="center"/>
    </xf>
    <xf numFmtId="2" fontId="10" fillId="0" borderId="52" xfId="0" applyNumberFormat="1" applyFont="1" applyFill="1" applyBorder="1" applyAlignment="1">
      <alignment horizontal="center"/>
    </xf>
    <xf numFmtId="2" fontId="10" fillId="0" borderId="50" xfId="0" applyNumberFormat="1" applyFont="1" applyFill="1" applyBorder="1" applyAlignment="1">
      <alignment horizontal="center"/>
    </xf>
    <xf numFmtId="2" fontId="9" fillId="0" borderId="50" xfId="0" applyNumberFormat="1" applyFont="1" applyFill="1" applyBorder="1" applyAlignment="1">
      <alignment horizontal="center"/>
    </xf>
    <xf numFmtId="2" fontId="10" fillId="0" borderId="53" xfId="0" applyNumberFormat="1" applyFont="1" applyFill="1" applyBorder="1" applyAlignment="1">
      <alignment horizontal="center"/>
    </xf>
    <xf numFmtId="2" fontId="10" fillId="0" borderId="51" xfId="0" applyNumberFormat="1" applyFont="1" applyFill="1" applyBorder="1" applyAlignment="1">
      <alignment horizontal="center"/>
    </xf>
    <xf numFmtId="2" fontId="9" fillId="0" borderId="51" xfId="0" applyNumberFormat="1" applyFont="1" applyFill="1" applyBorder="1" applyAlignment="1">
      <alignment horizontal="center"/>
    </xf>
    <xf numFmtId="2" fontId="9" fillId="6" borderId="51" xfId="0" applyNumberFormat="1" applyFont="1" applyFill="1" applyBorder="1" applyAlignment="1">
      <alignment horizontal="center"/>
    </xf>
    <xf numFmtId="2" fontId="10" fillId="7" borderId="52" xfId="0" applyNumberFormat="1" applyFont="1" applyFill="1" applyBorder="1" applyAlignment="1">
      <alignment horizontal="center"/>
    </xf>
    <xf numFmtId="2" fontId="10" fillId="7" borderId="50" xfId="0" applyNumberFormat="1" applyFont="1" applyFill="1" applyBorder="1" applyAlignment="1">
      <alignment horizontal="center"/>
    </xf>
    <xf numFmtId="2" fontId="10" fillId="7" borderId="53" xfId="0" applyNumberFormat="1" applyFont="1" applyFill="1" applyBorder="1" applyAlignment="1">
      <alignment horizontal="center"/>
    </xf>
    <xf numFmtId="2" fontId="10" fillId="7" borderId="51" xfId="0" applyNumberFormat="1" applyFont="1" applyFill="1" applyBorder="1" applyAlignment="1">
      <alignment horizontal="center"/>
    </xf>
    <xf numFmtId="2" fontId="9" fillId="7" borderId="51" xfId="0" applyNumberFormat="1" applyFont="1" applyFill="1" applyBorder="1" applyAlignment="1">
      <alignment horizontal="center"/>
    </xf>
    <xf numFmtId="2" fontId="9" fillId="17" borderId="19" xfId="0" applyNumberFormat="1" applyFont="1" applyFill="1" applyBorder="1" applyAlignment="1">
      <alignment horizontal="center"/>
    </xf>
    <xf numFmtId="2" fontId="9" fillId="17" borderId="20" xfId="0" applyNumberFormat="1" applyFont="1" applyFill="1" applyBorder="1" applyAlignment="1">
      <alignment horizontal="center"/>
    </xf>
    <xf numFmtId="2" fontId="9" fillId="0" borderId="20" xfId="0" applyNumberFormat="1" applyFont="1" applyFill="1" applyBorder="1" applyAlignment="1">
      <alignment horizontal="center"/>
    </xf>
    <xf numFmtId="169" fontId="10" fillId="0" borderId="21" xfId="0" applyNumberFormat="1" applyFont="1" applyBorder="1"/>
    <xf numFmtId="169" fontId="20" fillId="0" borderId="21" xfId="0" applyNumberFormat="1" applyFont="1" applyBorder="1"/>
    <xf numFmtId="169" fontId="9" fillId="0" borderId="23" xfId="0" applyNumberFormat="1" applyFont="1" applyFill="1" applyBorder="1" applyAlignment="1">
      <alignment horizontal="center"/>
    </xf>
    <xf numFmtId="169" fontId="9" fillId="0" borderId="24" xfId="0" applyNumberFormat="1" applyFont="1" applyFill="1" applyBorder="1" applyAlignment="1">
      <alignment horizontal="center"/>
    </xf>
    <xf numFmtId="169" fontId="9" fillId="0" borderId="25" xfId="0" applyNumberFormat="1" applyFont="1" applyFill="1" applyBorder="1" applyAlignment="1">
      <alignment horizontal="center"/>
    </xf>
    <xf numFmtId="2" fontId="10" fillId="0" borderId="61" xfId="0" applyNumberFormat="1" applyFont="1" applyFill="1" applyBorder="1" applyAlignment="1">
      <alignment horizontal="center"/>
    </xf>
    <xf numFmtId="2" fontId="10" fillId="0" borderId="62" xfId="0" applyNumberFormat="1" applyFont="1" applyFill="1" applyBorder="1" applyAlignment="1">
      <alignment horizontal="center"/>
    </xf>
    <xf numFmtId="2" fontId="9" fillId="0" borderId="62" xfId="0" applyNumberFormat="1" applyFont="1" applyFill="1" applyBorder="1" applyAlignment="1">
      <alignment horizontal="center"/>
    </xf>
    <xf numFmtId="2" fontId="10" fillId="6" borderId="51" xfId="0" applyNumberFormat="1" applyFont="1" applyFill="1" applyBorder="1" applyAlignment="1">
      <alignment horizontal="center"/>
    </xf>
    <xf numFmtId="0" fontId="10" fillId="0" borderId="2" xfId="0" applyFont="1" applyBorder="1"/>
    <xf numFmtId="0" fontId="10" fillId="0" borderId="16" xfId="0" applyFont="1" applyBorder="1"/>
    <xf numFmtId="0" fontId="9" fillId="0" borderId="0" xfId="0" applyFont="1" applyBorder="1"/>
    <xf numFmtId="0" fontId="9" fillId="0" borderId="5" xfId="0" applyFont="1" applyBorder="1"/>
    <xf numFmtId="0" fontId="10" fillId="0" borderId="0" xfId="0" applyFont="1" applyBorder="1"/>
    <xf numFmtId="0" fontId="9" fillId="0" borderId="3" xfId="0" applyFont="1" applyBorder="1"/>
    <xf numFmtId="170" fontId="10" fillId="0" borderId="34" xfId="0" applyNumberFormat="1" applyFont="1" applyBorder="1" applyAlignment="1"/>
    <xf numFmtId="170" fontId="10" fillId="0" borderId="35" xfId="0" applyNumberFormat="1" applyFont="1" applyBorder="1" applyAlignment="1"/>
    <xf numFmtId="170" fontId="10" fillId="0" borderId="6" xfId="0" applyNumberFormat="1" applyFont="1" applyBorder="1"/>
    <xf numFmtId="170" fontId="9" fillId="0" borderId="6" xfId="0" applyNumberFormat="1" applyFont="1" applyBorder="1"/>
    <xf numFmtId="170" fontId="9" fillId="0" borderId="7" xfId="0" applyNumberFormat="1" applyFont="1" applyBorder="1"/>
    <xf numFmtId="170" fontId="9" fillId="0" borderId="0" xfId="0" applyNumberFormat="1" applyFont="1" applyBorder="1"/>
    <xf numFmtId="170" fontId="10" fillId="0" borderId="0" xfId="0" applyNumberFormat="1" applyFont="1" applyBorder="1"/>
    <xf numFmtId="4" fontId="9" fillId="0" borderId="0" xfId="0" applyNumberFormat="1" applyFont="1" applyBorder="1"/>
    <xf numFmtId="170" fontId="9" fillId="0" borderId="13" xfId="0" applyNumberFormat="1" applyFont="1" applyBorder="1" applyAlignment="1">
      <alignment horizontal="center"/>
    </xf>
    <xf numFmtId="2" fontId="9" fillId="0" borderId="31" xfId="0" applyNumberFormat="1" applyFont="1" applyBorder="1" applyAlignment="1">
      <alignment horizontal="center" wrapText="1"/>
    </xf>
    <xf numFmtId="2" fontId="9" fillId="0" borderId="12" xfId="0" applyNumberFormat="1" applyFont="1" applyBorder="1" applyAlignment="1">
      <alignment horizontal="center"/>
    </xf>
    <xf numFmtId="170" fontId="10" fillId="0" borderId="15" xfId="0" applyNumberFormat="1" applyFont="1" applyBorder="1"/>
    <xf numFmtId="170" fontId="9" fillId="0" borderId="3" xfId="0" applyNumberFormat="1" applyFont="1" applyBorder="1" applyAlignment="1">
      <alignment horizontal="center"/>
    </xf>
    <xf numFmtId="170" fontId="10" fillId="0" borderId="67" xfId="0" applyNumberFormat="1" applyFont="1" applyBorder="1"/>
    <xf numFmtId="0" fontId="10" fillId="0" borderId="68" xfId="0" applyFont="1" applyBorder="1"/>
    <xf numFmtId="170" fontId="10" fillId="0" borderId="37" xfId="0" applyNumberFormat="1" applyFont="1" applyBorder="1"/>
    <xf numFmtId="170" fontId="10" fillId="0" borderId="64" xfId="0" applyNumberFormat="1" applyFont="1" applyBorder="1"/>
    <xf numFmtId="0" fontId="10" fillId="0" borderId="66" xfId="0" applyFont="1" applyBorder="1"/>
    <xf numFmtId="2" fontId="10" fillId="22" borderId="53" xfId="0" applyNumberFormat="1" applyFont="1" applyFill="1" applyBorder="1" applyAlignment="1">
      <alignment horizontal="center"/>
    </xf>
    <xf numFmtId="2" fontId="10" fillId="22" borderId="51" xfId="0" applyNumberFormat="1" applyFont="1" applyFill="1" applyBorder="1" applyAlignment="1">
      <alignment horizontal="center"/>
    </xf>
    <xf numFmtId="2" fontId="10" fillId="9" borderId="52" xfId="0" applyNumberFormat="1" applyFont="1" applyFill="1" applyBorder="1" applyAlignment="1">
      <alignment horizontal="center"/>
    </xf>
    <xf numFmtId="2" fontId="10" fillId="22" borderId="52" xfId="0" applyNumberFormat="1" applyFont="1" applyFill="1" applyBorder="1" applyAlignment="1">
      <alignment horizontal="center"/>
    </xf>
    <xf numFmtId="2" fontId="10" fillId="22" borderId="50" xfId="0" applyNumberFormat="1" applyFont="1" applyFill="1" applyBorder="1" applyAlignment="1">
      <alignment horizontal="center"/>
    </xf>
    <xf numFmtId="2" fontId="9" fillId="22" borderId="51" xfId="0" applyNumberFormat="1" applyFont="1" applyFill="1" applyBorder="1" applyAlignment="1">
      <alignment horizontal="center"/>
    </xf>
    <xf numFmtId="2" fontId="10" fillId="9" borderId="50" xfId="0" applyNumberFormat="1" applyFont="1" applyFill="1" applyBorder="1" applyAlignment="1">
      <alignment horizontal="center"/>
    </xf>
    <xf numFmtId="2" fontId="10" fillId="8" borderId="53" xfId="0" applyNumberFormat="1" applyFont="1" applyFill="1" applyBorder="1" applyAlignment="1">
      <alignment horizontal="center"/>
    </xf>
    <xf numFmtId="2" fontId="10" fillId="8" borderId="51" xfId="0" applyNumberFormat="1" applyFont="1" applyFill="1" applyBorder="1" applyAlignment="1">
      <alignment horizontal="center"/>
    </xf>
    <xf numFmtId="2" fontId="10" fillId="8" borderId="52" xfId="0" applyNumberFormat="1" applyFont="1" applyFill="1" applyBorder="1" applyAlignment="1">
      <alignment horizontal="center"/>
    </xf>
    <xf numFmtId="2" fontId="10" fillId="8" borderId="50" xfId="0" applyNumberFormat="1" applyFont="1" applyFill="1" applyBorder="1" applyAlignment="1">
      <alignment horizontal="center"/>
    </xf>
    <xf numFmtId="2" fontId="10" fillId="10" borderId="51" xfId="0" applyNumberFormat="1" applyFont="1" applyFill="1" applyBorder="1" applyAlignment="1">
      <alignment horizontal="center"/>
    </xf>
    <xf numFmtId="0" fontId="14" fillId="0" borderId="0" xfId="0" applyFont="1" applyBorder="1" applyAlignment="1">
      <alignment vertical="center" textRotation="90" wrapText="1"/>
    </xf>
    <xf numFmtId="0" fontId="13" fillId="0" borderId="0" xfId="0" applyFont="1" applyBorder="1" applyAlignment="1" applyProtection="1">
      <alignment horizontal="center" vertical="center" wrapText="1"/>
    </xf>
    <xf numFmtId="2" fontId="13" fillId="22" borderId="112" xfId="0" applyNumberFormat="1" applyFont="1" applyFill="1" applyBorder="1" applyAlignment="1" applyProtection="1">
      <alignment horizontal="center" vertical="center" wrapText="1"/>
      <protection locked="0"/>
    </xf>
    <xf numFmtId="2" fontId="13" fillId="22" borderId="113" xfId="0" applyNumberFormat="1" applyFont="1" applyFill="1" applyBorder="1" applyAlignment="1" applyProtection="1">
      <alignment horizontal="center" vertical="center" wrapText="1"/>
      <protection locked="0"/>
    </xf>
    <xf numFmtId="2" fontId="10" fillId="0" borderId="185" xfId="0" applyNumberFormat="1" applyFont="1" applyFill="1" applyBorder="1" applyAlignment="1">
      <alignment horizontal="center"/>
    </xf>
    <xf numFmtId="2" fontId="10" fillId="0" borderId="80" xfId="0" applyNumberFormat="1" applyFont="1" applyFill="1" applyBorder="1" applyAlignment="1">
      <alignment horizontal="center"/>
    </xf>
    <xf numFmtId="2" fontId="14" fillId="0" borderId="186" xfId="0" applyNumberFormat="1" applyFont="1" applyFill="1" applyBorder="1" applyAlignment="1" applyProtection="1">
      <alignment horizontal="center" vertical="center" wrapText="1"/>
    </xf>
    <xf numFmtId="0" fontId="14" fillId="1" borderId="187" xfId="0" applyFont="1" applyFill="1" applyBorder="1" applyAlignment="1" applyProtection="1">
      <alignment horizontal="center" vertical="top"/>
    </xf>
    <xf numFmtId="0" fontId="14" fillId="1" borderId="151" xfId="0" applyFont="1" applyFill="1" applyBorder="1" applyAlignment="1" applyProtection="1">
      <alignment horizontal="center" vertical="top"/>
    </xf>
    <xf numFmtId="0" fontId="14" fillId="1" borderId="152" xfId="0" applyFont="1" applyFill="1" applyBorder="1" applyAlignment="1" applyProtection="1">
      <alignment horizontal="center" vertical="top"/>
    </xf>
    <xf numFmtId="169" fontId="5" fillId="0" borderId="10" xfId="0" applyNumberFormat="1" applyFont="1" applyBorder="1"/>
    <xf numFmtId="2" fontId="3" fillId="0" borderId="198" xfId="0" applyNumberFormat="1" applyFont="1" applyFill="1" applyBorder="1" applyAlignment="1">
      <alignment horizontal="center"/>
    </xf>
    <xf numFmtId="2" fontId="3" fillId="7" borderId="198" xfId="0" applyNumberFormat="1" applyFont="1" applyFill="1" applyBorder="1" applyAlignment="1">
      <alignment horizontal="center"/>
    </xf>
    <xf numFmtId="2" fontId="3" fillId="0" borderId="197" xfId="0" applyNumberFormat="1" applyFont="1" applyFill="1" applyBorder="1" applyAlignment="1">
      <alignment horizontal="center"/>
    </xf>
    <xf numFmtId="2" fontId="9" fillId="0" borderId="28" xfId="0" applyNumberFormat="1" applyFont="1" applyFill="1" applyBorder="1" applyAlignment="1">
      <alignment horizontal="center"/>
    </xf>
    <xf numFmtId="169" fontId="4" fillId="9" borderId="10" xfId="0" applyNumberFormat="1" applyFont="1" applyFill="1" applyBorder="1"/>
    <xf numFmtId="169" fontId="4" fillId="9" borderId="47" xfId="0" applyNumberFormat="1" applyFont="1" applyFill="1" applyBorder="1"/>
    <xf numFmtId="2" fontId="9" fillId="0" borderId="0" xfId="0" applyNumberFormat="1" applyFont="1" applyBorder="1" applyAlignment="1">
      <alignment horizontal="center" vertical="center" wrapText="1"/>
    </xf>
    <xf numFmtId="169" fontId="5" fillId="9" borderId="10" xfId="0" applyNumberFormat="1" applyFont="1" applyFill="1" applyBorder="1"/>
    <xf numFmtId="169" fontId="4" fillId="9" borderId="14" xfId="0" applyNumberFormat="1" applyFont="1" applyFill="1" applyBorder="1"/>
    <xf numFmtId="2" fontId="10" fillId="35" borderId="52" xfId="0" applyNumberFormat="1" applyFont="1" applyFill="1" applyBorder="1" applyAlignment="1">
      <alignment horizontal="center"/>
    </xf>
    <xf numFmtId="2" fontId="10" fillId="35" borderId="50" xfId="0" applyNumberFormat="1" applyFont="1" applyFill="1" applyBorder="1" applyAlignment="1">
      <alignment horizontal="center"/>
    </xf>
    <xf numFmtId="2" fontId="10" fillId="11" borderId="52" xfId="0" applyNumberFormat="1" applyFont="1" applyFill="1" applyBorder="1" applyAlignment="1">
      <alignment horizontal="center"/>
    </xf>
    <xf numFmtId="2" fontId="10" fillId="11" borderId="50" xfId="0" applyNumberFormat="1" applyFont="1" applyFill="1" applyBorder="1" applyAlignment="1">
      <alignment horizontal="center"/>
    </xf>
    <xf numFmtId="2" fontId="5" fillId="7" borderId="61" xfId="0" applyNumberFormat="1" applyFont="1" applyFill="1" applyBorder="1" applyAlignment="1">
      <alignment horizontal="center"/>
    </xf>
    <xf numFmtId="2" fontId="5" fillId="7" borderId="62" xfId="0" applyNumberFormat="1" applyFont="1" applyFill="1" applyBorder="1" applyAlignment="1">
      <alignment horizontal="center"/>
    </xf>
    <xf numFmtId="170" fontId="6" fillId="0" borderId="35" xfId="0" applyNumberFormat="1" applyFont="1" applyFill="1" applyBorder="1" applyAlignment="1">
      <alignment vertical="center" textRotation="90"/>
    </xf>
    <xf numFmtId="170" fontId="6" fillId="0" borderId="36" xfId="0" applyNumberFormat="1" applyFont="1" applyFill="1" applyBorder="1" applyAlignment="1">
      <alignment vertical="center" textRotation="90"/>
    </xf>
    <xf numFmtId="2" fontId="13" fillId="28" borderId="0" xfId="0" applyNumberFormat="1" applyFont="1" applyFill="1" applyBorder="1" applyAlignment="1" applyProtection="1">
      <alignment vertical="center"/>
    </xf>
    <xf numFmtId="2" fontId="13" fillId="0" borderId="0" xfId="0" applyNumberFormat="1" applyFont="1" applyBorder="1" applyAlignment="1" applyProtection="1">
      <alignment vertical="center"/>
    </xf>
    <xf numFmtId="0" fontId="14" fillId="30" borderId="201" xfId="0" applyFont="1" applyFill="1" applyBorder="1" applyAlignment="1">
      <alignment horizontal="center" vertical="center"/>
    </xf>
    <xf numFmtId="0" fontId="14" fillId="30" borderId="202" xfId="0" applyFont="1" applyFill="1" applyBorder="1" applyAlignment="1">
      <alignment horizontal="center" vertical="center"/>
    </xf>
    <xf numFmtId="0" fontId="14" fillId="30" borderId="203" xfId="0" applyFont="1" applyFill="1" applyBorder="1" applyAlignment="1">
      <alignment horizontal="center" vertical="center"/>
    </xf>
    <xf numFmtId="2" fontId="14" fillId="0" borderId="204" xfId="0" applyNumberFormat="1" applyFont="1" applyFill="1" applyBorder="1" applyAlignment="1" applyProtection="1">
      <alignment horizontal="center" vertical="center" wrapText="1"/>
    </xf>
    <xf numFmtId="2" fontId="14" fillId="0" borderId="202" xfId="0" applyNumberFormat="1" applyFont="1" applyFill="1" applyBorder="1" applyAlignment="1" applyProtection="1">
      <alignment horizontal="center" vertical="center" wrapText="1"/>
    </xf>
    <xf numFmtId="2" fontId="14" fillId="0" borderId="203" xfId="0" applyNumberFormat="1" applyFont="1" applyFill="1" applyBorder="1" applyAlignment="1" applyProtection="1">
      <alignment horizontal="center" vertical="center" wrapText="1"/>
    </xf>
    <xf numFmtId="2" fontId="3" fillId="7" borderId="197" xfId="0" applyNumberFormat="1" applyFont="1" applyFill="1" applyBorder="1" applyAlignment="1">
      <alignment horizontal="center"/>
    </xf>
    <xf numFmtId="170" fontId="7" fillId="12" borderId="0" xfId="0" applyNumberFormat="1" applyFont="1" applyFill="1" applyBorder="1" applyAlignment="1">
      <alignment horizontal="center" vertical="center"/>
    </xf>
    <xf numFmtId="2" fontId="18" fillId="7" borderId="103" xfId="0" applyNumberFormat="1" applyFont="1" applyFill="1" applyBorder="1" applyAlignment="1" applyProtection="1">
      <alignment horizontal="center" vertical="center" wrapText="1"/>
    </xf>
    <xf numFmtId="2" fontId="13" fillId="7" borderId="105" xfId="0" applyNumberFormat="1" applyFont="1" applyFill="1" applyBorder="1" applyAlignment="1" applyProtection="1">
      <alignment horizontal="center" vertical="center" wrapText="1"/>
    </xf>
    <xf numFmtId="174" fontId="19" fillId="7" borderId="106" xfId="0" applyNumberFormat="1" applyFont="1" applyFill="1" applyBorder="1" applyAlignment="1" applyProtection="1">
      <alignment horizontal="center" vertical="center" wrapText="1"/>
    </xf>
    <xf numFmtId="174" fontId="19" fillId="7" borderId="107" xfId="0" applyNumberFormat="1" applyFont="1" applyFill="1" applyBorder="1" applyAlignment="1" applyProtection="1">
      <alignment horizontal="center" vertical="center" wrapText="1"/>
    </xf>
    <xf numFmtId="2" fontId="13" fillId="7" borderId="108" xfId="0" applyNumberFormat="1" applyFont="1" applyFill="1" applyBorder="1" applyAlignment="1" applyProtection="1">
      <alignment horizontal="center" vertical="center" wrapText="1"/>
    </xf>
    <xf numFmtId="2" fontId="13" fillId="7" borderId="109" xfId="0" applyNumberFormat="1" applyFont="1" applyFill="1" applyBorder="1" applyAlignment="1" applyProtection="1">
      <alignment horizontal="center" vertical="center" wrapText="1"/>
    </xf>
    <xf numFmtId="2" fontId="13" fillId="7" borderId="114" xfId="0" applyNumberFormat="1" applyFont="1" applyFill="1" applyBorder="1" applyAlignment="1" applyProtection="1">
      <alignment horizontal="center" vertical="center" wrapText="1"/>
    </xf>
    <xf numFmtId="174" fontId="19" fillId="7" borderId="115" xfId="0" applyNumberFormat="1" applyFont="1" applyFill="1" applyBorder="1" applyAlignment="1" applyProtection="1">
      <alignment horizontal="center" vertical="center" wrapText="1"/>
    </xf>
    <xf numFmtId="174" fontId="19" fillId="7" borderId="116" xfId="0" applyNumberFormat="1" applyFont="1" applyFill="1" applyBorder="1" applyAlignment="1" applyProtection="1">
      <alignment horizontal="center" vertical="center" wrapText="1"/>
    </xf>
    <xf numFmtId="2" fontId="13" fillId="7" borderId="117" xfId="0" applyNumberFormat="1" applyFont="1" applyFill="1" applyBorder="1" applyAlignment="1" applyProtection="1">
      <alignment horizontal="center" vertical="center" wrapText="1"/>
    </xf>
    <xf numFmtId="2" fontId="13" fillId="7" borderId="103" xfId="0" applyNumberFormat="1" applyFont="1" applyFill="1" applyBorder="1" applyAlignment="1" applyProtection="1">
      <alignment horizontal="center" vertical="center" wrapText="1"/>
      <protection locked="0"/>
    </xf>
    <xf numFmtId="2" fontId="13" fillId="7" borderId="104" xfId="0" applyNumberFormat="1" applyFont="1" applyFill="1" applyBorder="1" applyAlignment="1" applyProtection="1">
      <alignment horizontal="center" vertical="center" wrapText="1"/>
      <protection locked="0"/>
    </xf>
    <xf numFmtId="2" fontId="13" fillId="7" borderId="111" xfId="0" applyNumberFormat="1" applyFont="1" applyFill="1" applyBorder="1" applyAlignment="1" applyProtection="1">
      <alignment horizontal="center" vertical="center" wrapText="1"/>
    </xf>
    <xf numFmtId="2" fontId="10" fillId="0" borderId="205" xfId="0" applyNumberFormat="1" applyFont="1" applyFill="1" applyBorder="1" applyAlignment="1">
      <alignment horizontal="center"/>
    </xf>
    <xf numFmtId="2" fontId="10" fillId="0" borderId="206" xfId="0" applyNumberFormat="1" applyFont="1" applyFill="1" applyBorder="1" applyAlignment="1">
      <alignment horizontal="center"/>
    </xf>
    <xf numFmtId="169" fontId="8" fillId="17" borderId="35" xfId="0" applyNumberFormat="1" applyFont="1" applyFill="1" applyBorder="1" applyAlignment="1">
      <alignment horizontal="center"/>
    </xf>
    <xf numFmtId="169" fontId="8" fillId="17" borderId="81" xfId="0" applyNumberFormat="1" applyFont="1" applyFill="1" applyBorder="1" applyAlignment="1">
      <alignment horizontal="center"/>
    </xf>
    <xf numFmtId="169" fontId="3" fillId="0" borderId="185" xfId="0" applyNumberFormat="1" applyFont="1" applyFill="1" applyBorder="1" applyAlignment="1">
      <alignment horizontal="center"/>
    </xf>
    <xf numFmtId="169" fontId="3" fillId="0" borderId="80" xfId="0" applyNumberFormat="1" applyFont="1" applyFill="1" applyBorder="1" applyAlignment="1">
      <alignment horizontal="center"/>
    </xf>
    <xf numFmtId="174" fontId="19" fillId="0" borderId="168" xfId="0" applyNumberFormat="1" applyFont="1" applyFill="1" applyBorder="1" applyAlignment="1" applyProtection="1">
      <alignment horizontal="center" vertical="center" wrapText="1"/>
    </xf>
    <xf numFmtId="174" fontId="19" fillId="0" borderId="169" xfId="0" applyNumberFormat="1" applyFont="1" applyFill="1" applyBorder="1" applyAlignment="1" applyProtection="1">
      <alignment horizontal="center" vertical="center" wrapText="1"/>
    </xf>
    <xf numFmtId="2" fontId="13" fillId="0" borderId="170" xfId="0" applyNumberFormat="1" applyFont="1" applyFill="1" applyBorder="1" applyAlignment="1" applyProtection="1">
      <alignment horizontal="center" vertical="center" wrapText="1"/>
    </xf>
    <xf numFmtId="2" fontId="13" fillId="0" borderId="171" xfId="0" applyNumberFormat="1" applyFont="1" applyFill="1" applyBorder="1" applyAlignment="1" applyProtection="1">
      <alignment horizontal="center" vertical="center" wrapText="1"/>
    </xf>
    <xf numFmtId="2" fontId="14" fillId="0" borderId="152" xfId="0" applyNumberFormat="1" applyFont="1" applyFill="1" applyBorder="1" applyAlignment="1" applyProtection="1">
      <alignment horizontal="center" vertical="center" wrapText="1"/>
    </xf>
    <xf numFmtId="2" fontId="9" fillId="0" borderId="206" xfId="0" applyNumberFormat="1" applyFont="1" applyFill="1" applyBorder="1" applyAlignment="1">
      <alignment horizontal="center"/>
    </xf>
    <xf numFmtId="2" fontId="3" fillId="0" borderId="110" xfId="0" applyNumberFormat="1" applyFont="1" applyFill="1" applyBorder="1" applyAlignment="1">
      <alignment horizontal="center"/>
    </xf>
    <xf numFmtId="0" fontId="14" fillId="30" borderId="78" xfId="0" applyFont="1" applyFill="1" applyBorder="1" applyAlignment="1">
      <alignment horizontal="center" vertical="center"/>
    </xf>
    <xf numFmtId="0" fontId="14" fillId="30" borderId="92" xfId="0" applyFont="1" applyFill="1" applyBorder="1" applyAlignment="1">
      <alignment horizontal="center" vertical="center"/>
    </xf>
    <xf numFmtId="169" fontId="3" fillId="0" borderId="32" xfId="0" applyNumberFormat="1" applyFont="1" applyFill="1" applyBorder="1" applyAlignment="1">
      <alignment horizontal="center"/>
    </xf>
    <xf numFmtId="169" fontId="3" fillId="0" borderId="208" xfId="0" applyNumberFormat="1" applyFont="1" applyFill="1" applyBorder="1" applyAlignment="1">
      <alignment horizontal="center"/>
    </xf>
    <xf numFmtId="169" fontId="3" fillId="0" borderId="209" xfId="0" applyNumberFormat="1" applyFont="1" applyFill="1" applyBorder="1" applyAlignment="1">
      <alignment horizontal="center"/>
    </xf>
    <xf numFmtId="169" fontId="4" fillId="0" borderId="209" xfId="0" applyNumberFormat="1" applyFont="1" applyFill="1" applyBorder="1" applyAlignment="1">
      <alignment horizontal="center"/>
    </xf>
    <xf numFmtId="2" fontId="14" fillId="0" borderId="210" xfId="0" applyNumberFormat="1" applyFont="1" applyFill="1" applyBorder="1" applyAlignment="1" applyProtection="1">
      <alignment horizontal="center" vertical="center" wrapText="1"/>
    </xf>
    <xf numFmtId="2" fontId="14" fillId="0" borderId="78" xfId="0" applyNumberFormat="1" applyFont="1" applyFill="1" applyBorder="1" applyAlignment="1" applyProtection="1">
      <alignment horizontal="center" vertical="center" wrapText="1"/>
    </xf>
    <xf numFmtId="2" fontId="14" fillId="0" borderId="211" xfId="0" applyNumberFormat="1" applyFont="1" applyFill="1" applyBorder="1" applyAlignment="1" applyProtection="1">
      <alignment horizontal="center" vertical="center" wrapText="1"/>
    </xf>
    <xf numFmtId="2" fontId="10" fillId="0" borderId="199" xfId="0" applyNumberFormat="1" applyFont="1" applyFill="1" applyBorder="1" applyAlignment="1">
      <alignment horizontal="center"/>
    </xf>
    <xf numFmtId="2" fontId="10" fillId="0" borderId="198" xfId="0" applyNumberFormat="1" applyFont="1" applyFill="1" applyBorder="1" applyAlignment="1">
      <alignment horizontal="center"/>
    </xf>
    <xf numFmtId="2" fontId="10" fillId="0" borderId="197" xfId="0" applyNumberFormat="1" applyFont="1" applyFill="1" applyBorder="1" applyAlignment="1">
      <alignment horizontal="center"/>
    </xf>
    <xf numFmtId="2" fontId="10" fillId="0" borderId="212" xfId="0" applyNumberFormat="1" applyFont="1" applyFill="1" applyBorder="1" applyAlignment="1">
      <alignment horizontal="center"/>
    </xf>
    <xf numFmtId="2" fontId="10" fillId="0" borderId="213" xfId="0" applyNumberFormat="1" applyFont="1" applyFill="1" applyBorder="1" applyAlignment="1">
      <alignment horizontal="center"/>
    </xf>
    <xf numFmtId="2" fontId="10" fillId="0" borderId="200" xfId="0" applyNumberFormat="1" applyFont="1" applyFill="1" applyBorder="1" applyAlignment="1">
      <alignment horizontal="center"/>
    </xf>
    <xf numFmtId="2" fontId="10" fillId="0" borderId="196" xfId="0" applyNumberFormat="1" applyFont="1" applyFill="1" applyBorder="1" applyAlignment="1">
      <alignment horizontal="center"/>
    </xf>
    <xf numFmtId="2" fontId="10" fillId="0" borderId="214" xfId="0" applyNumberFormat="1" applyFont="1" applyFill="1" applyBorder="1" applyAlignment="1">
      <alignment horizontal="center"/>
    </xf>
    <xf numFmtId="2" fontId="5" fillId="36" borderId="53" xfId="0" applyNumberFormat="1" applyFont="1" applyFill="1" applyBorder="1" applyAlignment="1">
      <alignment horizontal="center"/>
    </xf>
    <xf numFmtId="2" fontId="5" fillId="36" borderId="51" xfId="0" applyNumberFormat="1" applyFont="1" applyFill="1" applyBorder="1" applyAlignment="1">
      <alignment horizontal="center"/>
    </xf>
    <xf numFmtId="2" fontId="5" fillId="35" borderId="61" xfId="0" applyNumberFormat="1" applyFont="1" applyFill="1" applyBorder="1" applyAlignment="1">
      <alignment horizontal="center"/>
    </xf>
    <xf numFmtId="2" fontId="5" fillId="35" borderId="62" xfId="0" applyNumberFormat="1" applyFont="1" applyFill="1" applyBorder="1" applyAlignment="1">
      <alignment horizontal="center"/>
    </xf>
    <xf numFmtId="169" fontId="4" fillId="9" borderId="63" xfId="0" applyNumberFormat="1" applyFont="1" applyFill="1" applyBorder="1"/>
    <xf numFmtId="169" fontId="4" fillId="35" borderId="10" xfId="0" applyNumberFormat="1" applyFont="1" applyFill="1" applyBorder="1"/>
    <xf numFmtId="169" fontId="4" fillId="35" borderId="47" xfId="0" applyNumberFormat="1" applyFont="1" applyFill="1" applyBorder="1"/>
    <xf numFmtId="169" fontId="4" fillId="4" borderId="10" xfId="0" applyNumberFormat="1" applyFont="1" applyFill="1" applyBorder="1"/>
    <xf numFmtId="169" fontId="4" fillId="4" borderId="47" xfId="0" applyNumberFormat="1" applyFont="1" applyFill="1" applyBorder="1"/>
    <xf numFmtId="169" fontId="4" fillId="4" borderId="14" xfId="0" applyNumberFormat="1" applyFont="1" applyFill="1" applyBorder="1"/>
    <xf numFmtId="2" fontId="5" fillId="11" borderId="61" xfId="0" applyNumberFormat="1" applyFont="1" applyFill="1" applyBorder="1" applyAlignment="1">
      <alignment horizontal="center"/>
    </xf>
    <xf numFmtId="2" fontId="5" fillId="11" borderId="50" xfId="0" applyNumberFormat="1" applyFont="1" applyFill="1" applyBorder="1" applyAlignment="1">
      <alignment horizontal="center"/>
    </xf>
    <xf numFmtId="2" fontId="9" fillId="0" borderId="0" xfId="0" applyNumberFormat="1" applyFont="1" applyBorder="1" applyAlignment="1">
      <alignment horizontal="center" wrapText="1"/>
    </xf>
    <xf numFmtId="2" fontId="10" fillId="0" borderId="156" xfId="0" applyNumberFormat="1" applyFont="1" applyFill="1" applyBorder="1" applyAlignment="1">
      <alignment horizontal="center"/>
    </xf>
    <xf numFmtId="2" fontId="10" fillId="0" borderId="216" xfId="0" applyNumberFormat="1" applyFont="1" applyFill="1" applyBorder="1" applyAlignment="1">
      <alignment horizontal="center"/>
    </xf>
    <xf numFmtId="2" fontId="10" fillId="0" borderId="35" xfId="0" applyNumberFormat="1" applyFont="1" applyFill="1" applyBorder="1" applyAlignment="1">
      <alignment horizontal="center"/>
    </xf>
    <xf numFmtId="2" fontId="10" fillId="0" borderId="1" xfId="0" applyNumberFormat="1" applyFont="1" applyFill="1" applyBorder="1" applyAlignment="1">
      <alignment horizontal="center"/>
    </xf>
    <xf numFmtId="2" fontId="10" fillId="0" borderId="63" xfId="0" applyNumberFormat="1" applyFont="1" applyFill="1" applyBorder="1" applyAlignment="1">
      <alignment horizontal="center"/>
    </xf>
    <xf numFmtId="2" fontId="10" fillId="0" borderId="54" xfId="0" applyNumberFormat="1" applyFont="1" applyFill="1" applyBorder="1" applyAlignment="1">
      <alignment horizontal="center"/>
    </xf>
    <xf numFmtId="0" fontId="13" fillId="0" borderId="166" xfId="0" applyFont="1" applyFill="1" applyBorder="1" applyAlignment="1">
      <alignment horizontal="center" vertical="center"/>
    </xf>
    <xf numFmtId="0" fontId="13" fillId="0" borderId="167" xfId="0" applyFont="1" applyFill="1" applyBorder="1" applyAlignment="1">
      <alignment horizontal="center" vertical="center"/>
    </xf>
    <xf numFmtId="2" fontId="13" fillId="0" borderId="134" xfId="0" applyNumberFormat="1" applyFont="1" applyFill="1" applyBorder="1" applyAlignment="1" applyProtection="1">
      <alignment horizontal="center" vertical="center" wrapText="1"/>
    </xf>
    <xf numFmtId="169" fontId="5" fillId="9" borderId="47" xfId="0" applyNumberFormat="1" applyFont="1" applyFill="1" applyBorder="1"/>
    <xf numFmtId="2" fontId="5" fillId="11" borderId="53" xfId="0" applyNumberFormat="1" applyFont="1" applyFill="1" applyBorder="1" applyAlignment="1">
      <alignment horizontal="center"/>
    </xf>
    <xf numFmtId="2" fontId="5" fillId="11" borderId="51" xfId="0" applyNumberFormat="1" applyFont="1" applyFill="1" applyBorder="1" applyAlignment="1">
      <alignment horizontal="center"/>
    </xf>
    <xf numFmtId="169" fontId="5" fillId="9" borderId="14" xfId="0" applyNumberFormat="1" applyFont="1" applyFill="1" applyBorder="1"/>
    <xf numFmtId="2" fontId="3" fillId="22" borderId="197" xfId="0" applyNumberFormat="1" applyFont="1" applyFill="1" applyBorder="1" applyAlignment="1">
      <alignment horizontal="center"/>
    </xf>
    <xf numFmtId="0" fontId="13" fillId="34" borderId="167" xfId="0" applyFont="1" applyFill="1" applyBorder="1" applyAlignment="1">
      <alignment horizontal="center" vertical="center"/>
    </xf>
    <xf numFmtId="2" fontId="10" fillId="34" borderId="53" xfId="0" applyNumberFormat="1" applyFont="1" applyFill="1" applyBorder="1" applyAlignment="1">
      <alignment horizontal="center"/>
    </xf>
    <xf numFmtId="2" fontId="10" fillId="34" borderId="51" xfId="0" applyNumberFormat="1" applyFont="1" applyFill="1" applyBorder="1" applyAlignment="1">
      <alignment horizontal="center"/>
    </xf>
    <xf numFmtId="2" fontId="13" fillId="34" borderId="114" xfId="0" applyNumberFormat="1" applyFont="1" applyFill="1" applyBorder="1" applyAlignment="1" applyProtection="1">
      <alignment horizontal="center" vertical="center" wrapText="1"/>
    </xf>
    <xf numFmtId="174" fontId="19" fillId="34" borderId="115" xfId="0" applyNumberFormat="1" applyFont="1" applyFill="1" applyBorder="1" applyAlignment="1" applyProtection="1">
      <alignment horizontal="center" vertical="center" wrapText="1"/>
    </xf>
    <xf numFmtId="174" fontId="19" fillId="37" borderId="169" xfId="0" applyNumberFormat="1" applyFont="1" applyFill="1" applyBorder="1" applyAlignment="1" applyProtection="1">
      <alignment horizontal="center" vertical="center" wrapText="1"/>
    </xf>
    <xf numFmtId="2" fontId="13" fillId="34" borderId="170" xfId="0" applyNumberFormat="1" applyFont="1" applyFill="1" applyBorder="1" applyAlignment="1" applyProtection="1">
      <alignment horizontal="center" vertical="center" wrapText="1"/>
    </xf>
    <xf numFmtId="2" fontId="13" fillId="34" borderId="171" xfId="0" applyNumberFormat="1" applyFont="1" applyFill="1" applyBorder="1" applyAlignment="1" applyProtection="1">
      <alignment horizontal="center" vertical="center" wrapText="1"/>
    </xf>
    <xf numFmtId="2" fontId="5" fillId="35" borderId="50" xfId="0" applyNumberFormat="1" applyFont="1" applyFill="1" applyBorder="1" applyAlignment="1">
      <alignment horizontal="center"/>
    </xf>
    <xf numFmtId="169" fontId="4" fillId="35" borderId="54" xfId="0" applyNumberFormat="1" applyFont="1" applyFill="1" applyBorder="1"/>
    <xf numFmtId="169" fontId="4" fillId="35" borderId="55" xfId="0" applyNumberFormat="1" applyFont="1" applyFill="1" applyBorder="1"/>
    <xf numFmtId="2" fontId="3" fillId="35" borderId="62" xfId="0" applyNumberFormat="1" applyFont="1" applyFill="1" applyBorder="1" applyAlignment="1">
      <alignment horizontal="center"/>
    </xf>
    <xf numFmtId="2" fontId="3" fillId="35" borderId="197" xfId="0" applyNumberFormat="1" applyFont="1" applyFill="1" applyBorder="1" applyAlignment="1">
      <alignment horizontal="center"/>
    </xf>
    <xf numFmtId="2" fontId="3" fillId="35" borderId="50" xfId="0" applyNumberFormat="1" applyFont="1" applyFill="1" applyBorder="1" applyAlignment="1">
      <alignment horizontal="center"/>
    </xf>
    <xf numFmtId="169" fontId="5" fillId="7" borderId="10" xfId="0" applyNumberFormat="1" applyFont="1" applyFill="1" applyBorder="1"/>
    <xf numFmtId="4" fontId="10" fillId="0" borderId="33" xfId="0" applyNumberFormat="1" applyFont="1" applyBorder="1" applyAlignment="1">
      <alignment horizontal="center" vertical="center"/>
    </xf>
    <xf numFmtId="3" fontId="10" fillId="0" borderId="18" xfId="0" applyNumberFormat="1" applyFont="1" applyBorder="1" applyAlignment="1">
      <alignment horizontal="center" vertical="center"/>
    </xf>
    <xf numFmtId="170" fontId="6" fillId="20" borderId="0" xfId="0" applyNumberFormat="1" applyFont="1" applyFill="1" applyBorder="1" applyAlignment="1">
      <alignment horizontal="center" vertical="center" textRotation="90"/>
    </xf>
    <xf numFmtId="170" fontId="6" fillId="14" borderId="0" xfId="0" applyNumberFormat="1" applyFont="1" applyFill="1" applyBorder="1" applyAlignment="1">
      <alignment horizontal="center" vertical="center" textRotation="90"/>
    </xf>
    <xf numFmtId="2" fontId="10" fillId="0" borderId="70" xfId="0" applyNumberFormat="1" applyFont="1" applyFill="1" applyBorder="1" applyAlignment="1">
      <alignment horizontal="center"/>
    </xf>
    <xf numFmtId="0" fontId="14" fillId="0" borderId="0" xfId="0" applyFont="1" applyBorder="1" applyAlignment="1">
      <alignment horizontal="center" vertical="center" textRotation="90" wrapText="1"/>
    </xf>
    <xf numFmtId="2" fontId="14" fillId="0" borderId="37" xfId="0" applyNumberFormat="1" applyFont="1" applyFill="1" applyBorder="1" applyAlignment="1" applyProtection="1">
      <alignment horizontal="center" vertical="center" wrapText="1"/>
      <protection locked="0"/>
    </xf>
    <xf numFmtId="2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19" fillId="22" borderId="0" xfId="0" applyNumberFormat="1" applyFont="1" applyFill="1" applyBorder="1" applyAlignment="1" applyProtection="1">
      <alignment horizontal="center" vertical="center"/>
    </xf>
    <xf numFmtId="2" fontId="14" fillId="0" borderId="0" xfId="0" applyNumberFormat="1" applyFont="1" applyBorder="1" applyAlignment="1" applyProtection="1">
      <alignment horizontal="center" vertical="center"/>
    </xf>
    <xf numFmtId="2" fontId="18" fillId="22" borderId="0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 wrapText="1"/>
    </xf>
    <xf numFmtId="0" fontId="14" fillId="0" borderId="0" xfId="0" applyFont="1" applyAlignment="1">
      <alignment horizontal="left" vertical="center"/>
    </xf>
    <xf numFmtId="0" fontId="14" fillId="0" borderId="143" xfId="0" applyFont="1" applyBorder="1" applyAlignment="1">
      <alignment horizontal="left" vertical="center"/>
    </xf>
    <xf numFmtId="0" fontId="13" fillId="29" borderId="74" xfId="0" applyFont="1" applyFill="1" applyBorder="1" applyAlignment="1">
      <alignment horizontal="center" vertical="center"/>
    </xf>
    <xf numFmtId="0" fontId="13" fillId="29" borderId="110" xfId="0" applyFont="1" applyFill="1" applyBorder="1" applyAlignment="1">
      <alignment horizontal="center" vertical="center"/>
    </xf>
    <xf numFmtId="0" fontId="13" fillId="29" borderId="102" xfId="0" applyFont="1" applyFill="1" applyBorder="1" applyAlignment="1">
      <alignment horizontal="center" vertical="center"/>
    </xf>
    <xf numFmtId="0" fontId="13" fillId="29" borderId="72" xfId="0" applyFont="1" applyFill="1" applyBorder="1" applyAlignment="1">
      <alignment horizontal="center" vertical="center"/>
    </xf>
    <xf numFmtId="0" fontId="13" fillId="0" borderId="74" xfId="0" applyFont="1" applyFill="1" applyBorder="1" applyAlignment="1">
      <alignment horizontal="center" vertical="center"/>
    </xf>
    <xf numFmtId="0" fontId="13" fillId="0" borderId="102" xfId="0" applyFont="1" applyFill="1" applyBorder="1" applyAlignment="1">
      <alignment horizontal="center" vertical="center"/>
    </xf>
    <xf numFmtId="0" fontId="13" fillId="27" borderId="20" xfId="0" applyFont="1" applyFill="1" applyBorder="1" applyAlignment="1">
      <alignment horizontal="center" vertical="center"/>
    </xf>
    <xf numFmtId="0" fontId="13" fillId="27" borderId="81" xfId="0" applyFont="1" applyFill="1" applyBorder="1" applyAlignment="1">
      <alignment horizontal="center" vertical="center"/>
    </xf>
    <xf numFmtId="0" fontId="13" fillId="27" borderId="88" xfId="0" applyFont="1" applyFill="1" applyBorder="1" applyAlignment="1">
      <alignment horizontal="center" vertical="center"/>
    </xf>
    <xf numFmtId="0" fontId="13" fillId="27" borderId="94" xfId="0" applyFont="1" applyFill="1" applyBorder="1" applyAlignment="1">
      <alignment horizontal="center" vertical="center"/>
    </xf>
    <xf numFmtId="0" fontId="14" fillId="30" borderId="122" xfId="0" applyFont="1" applyFill="1" applyBorder="1" applyAlignment="1">
      <alignment horizontal="center" vertical="center"/>
    </xf>
    <xf numFmtId="0" fontId="14" fillId="30" borderId="123" xfId="0" applyFont="1" applyFill="1" applyBorder="1" applyAlignment="1">
      <alignment horizontal="center" vertical="center"/>
    </xf>
    <xf numFmtId="0" fontId="13" fillId="27" borderId="74" xfId="0" applyFont="1" applyFill="1" applyBorder="1" applyAlignment="1">
      <alignment horizontal="center" vertical="center"/>
    </xf>
    <xf numFmtId="0" fontId="13" fillId="27" borderId="110" xfId="0" applyFont="1" applyFill="1" applyBorder="1" applyAlignment="1">
      <alignment horizontal="center" vertical="center"/>
    </xf>
    <xf numFmtId="0" fontId="13" fillId="27" borderId="102" xfId="0" applyFont="1" applyFill="1" applyBorder="1" applyAlignment="1">
      <alignment horizontal="center" vertical="center"/>
    </xf>
    <xf numFmtId="0" fontId="13" fillId="27" borderId="72" xfId="0" applyFont="1" applyFill="1" applyBorder="1" applyAlignment="1">
      <alignment horizontal="center" vertical="center"/>
    </xf>
    <xf numFmtId="0" fontId="14" fillId="30" borderId="68" xfId="0" applyFont="1" applyFill="1" applyBorder="1" applyAlignment="1">
      <alignment horizontal="center" vertical="center"/>
    </xf>
    <xf numFmtId="0" fontId="14" fillId="30" borderId="69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left" vertical="center"/>
    </xf>
    <xf numFmtId="0" fontId="14" fillId="0" borderId="29" xfId="0" applyFont="1" applyBorder="1" applyAlignment="1">
      <alignment horizontal="left" vertical="center"/>
    </xf>
    <xf numFmtId="0" fontId="14" fillId="1" borderId="87" xfId="0" applyFont="1" applyFill="1" applyBorder="1" applyAlignment="1">
      <alignment horizontal="center" vertical="center"/>
    </xf>
    <xf numFmtId="0" fontId="14" fillId="1" borderId="20" xfId="0" applyFont="1" applyFill="1" applyBorder="1" applyAlignment="1">
      <alignment horizontal="center" vertical="center"/>
    </xf>
    <xf numFmtId="0" fontId="14" fillId="1" borderId="65" xfId="0" applyFont="1" applyFill="1" applyBorder="1" applyAlignment="1">
      <alignment horizontal="center" vertical="center"/>
    </xf>
    <xf numFmtId="0" fontId="14" fillId="1" borderId="89" xfId="0" applyFont="1" applyFill="1" applyBorder="1" applyAlignment="1">
      <alignment horizontal="center" vertical="center"/>
    </xf>
    <xf numFmtId="0" fontId="14" fillId="1" borderId="88" xfId="0" applyFont="1" applyFill="1" applyBorder="1" applyAlignment="1">
      <alignment horizontal="center" vertical="center"/>
    </xf>
    <xf numFmtId="0" fontId="14" fillId="1" borderId="90" xfId="0" applyFont="1" applyFill="1" applyBorder="1" applyAlignment="1">
      <alignment horizontal="center" vertical="center"/>
    </xf>
    <xf numFmtId="0" fontId="13" fillId="27" borderId="172" xfId="0" applyFont="1" applyFill="1" applyBorder="1" applyAlignment="1">
      <alignment horizontal="center" vertical="center"/>
    </xf>
    <xf numFmtId="0" fontId="13" fillId="27" borderId="156" xfId="0" applyFont="1" applyFill="1" applyBorder="1" applyAlignment="1">
      <alignment horizontal="center" vertical="center"/>
    </xf>
    <xf numFmtId="0" fontId="13" fillId="27" borderId="19" xfId="0" applyFont="1" applyFill="1" applyBorder="1" applyAlignment="1">
      <alignment horizontal="center" vertical="center"/>
    </xf>
    <xf numFmtId="2" fontId="9" fillId="0" borderId="0" xfId="0" applyNumberFormat="1" applyFont="1" applyBorder="1" applyAlignment="1">
      <alignment horizontal="center" wrapText="1"/>
    </xf>
    <xf numFmtId="2" fontId="5" fillId="11" borderId="184" xfId="0" applyNumberFormat="1" applyFont="1" applyFill="1" applyBorder="1" applyAlignment="1">
      <alignment horizontal="center"/>
    </xf>
    <xf numFmtId="2" fontId="5" fillId="11" borderId="181" xfId="0" applyNumberFormat="1" applyFont="1" applyFill="1" applyBorder="1" applyAlignment="1">
      <alignment horizontal="center"/>
    </xf>
    <xf numFmtId="2" fontId="5" fillId="0" borderId="193" xfId="0" applyNumberFormat="1" applyFont="1" applyFill="1" applyBorder="1" applyAlignment="1">
      <alignment horizontal="center"/>
    </xf>
    <xf numFmtId="2" fontId="5" fillId="0" borderId="215" xfId="0" applyNumberFormat="1" applyFont="1" applyFill="1" applyBorder="1" applyAlignment="1">
      <alignment horizontal="center"/>
    </xf>
    <xf numFmtId="2" fontId="5" fillId="0" borderId="194" xfId="0" applyNumberFormat="1" applyFont="1" applyFill="1" applyBorder="1" applyAlignment="1">
      <alignment horizontal="center"/>
    </xf>
    <xf numFmtId="2" fontId="9" fillId="0" borderId="0" xfId="0" applyNumberFormat="1" applyFont="1" applyBorder="1" applyAlignment="1">
      <alignment horizontal="center" wrapText="1"/>
    </xf>
    <xf numFmtId="2" fontId="9" fillId="0" borderId="43" xfId="0" applyNumberFormat="1" applyFont="1" applyBorder="1" applyAlignment="1">
      <alignment horizontal="center" wrapText="1"/>
    </xf>
    <xf numFmtId="2" fontId="9" fillId="0" borderId="44" xfId="0" applyNumberFormat="1" applyFont="1" applyBorder="1" applyAlignment="1">
      <alignment horizontal="center" wrapText="1"/>
    </xf>
    <xf numFmtId="2" fontId="5" fillId="11" borderId="173" xfId="0" applyNumberFormat="1" applyFont="1" applyFill="1" applyBorder="1" applyAlignment="1">
      <alignment horizontal="center"/>
    </xf>
    <xf numFmtId="2" fontId="5" fillId="11" borderId="116" xfId="0" applyNumberFormat="1" applyFont="1" applyFill="1" applyBorder="1" applyAlignment="1">
      <alignment horizontal="center"/>
    </xf>
    <xf numFmtId="2" fontId="5" fillId="11" borderId="174" xfId="0" applyNumberFormat="1" applyFont="1" applyFill="1" applyBorder="1" applyAlignment="1">
      <alignment horizontal="center"/>
    </xf>
    <xf numFmtId="2" fontId="9" fillId="0" borderId="75" xfId="0" applyNumberFormat="1" applyFont="1" applyBorder="1" applyAlignment="1">
      <alignment horizontal="center" wrapText="1"/>
    </xf>
    <xf numFmtId="2" fontId="9" fillId="0" borderId="76" xfId="0" applyNumberFormat="1" applyFont="1" applyBorder="1" applyAlignment="1">
      <alignment horizontal="center" wrapText="1"/>
    </xf>
    <xf numFmtId="170" fontId="6" fillId="19" borderId="35" xfId="0" applyNumberFormat="1" applyFont="1" applyFill="1" applyBorder="1" applyAlignment="1">
      <alignment horizontal="center" vertical="center" textRotation="90"/>
    </xf>
    <xf numFmtId="170" fontId="6" fillId="19" borderId="36" xfId="0" applyNumberFormat="1" applyFont="1" applyFill="1" applyBorder="1" applyAlignment="1">
      <alignment horizontal="center" vertical="center" textRotation="90"/>
    </xf>
    <xf numFmtId="176" fontId="10" fillId="0" borderId="42" xfId="0" applyNumberFormat="1" applyFont="1" applyBorder="1" applyAlignment="1">
      <alignment horizontal="center" vertical="center"/>
    </xf>
    <xf numFmtId="176" fontId="10" fillId="0" borderId="33" xfId="0" applyNumberFormat="1" applyFont="1" applyBorder="1" applyAlignment="1">
      <alignment horizontal="center" vertical="center"/>
    </xf>
    <xf numFmtId="3" fontId="10" fillId="0" borderId="9" xfId="0" applyNumberFormat="1" applyFont="1" applyFill="1" applyBorder="1" applyAlignment="1">
      <alignment horizontal="center" vertical="center"/>
    </xf>
    <xf numFmtId="3" fontId="10" fillId="0" borderId="49" xfId="0" applyNumberFormat="1" applyFont="1" applyFill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3" fontId="10" fillId="0" borderId="18" xfId="0" applyNumberFormat="1" applyFont="1" applyBorder="1" applyAlignment="1">
      <alignment horizontal="center" vertical="center"/>
    </xf>
    <xf numFmtId="3" fontId="10" fillId="0" borderId="9" xfId="0" applyNumberFormat="1" applyFont="1" applyBorder="1" applyAlignment="1">
      <alignment horizontal="center" vertical="center"/>
    </xf>
    <xf numFmtId="3" fontId="10" fillId="0" borderId="11" xfId="0" applyNumberFormat="1" applyFont="1" applyBorder="1" applyAlignment="1">
      <alignment horizontal="center" vertical="center"/>
    </xf>
    <xf numFmtId="3" fontId="10" fillId="0" borderId="14" xfId="0" applyNumberFormat="1" applyFont="1" applyBorder="1" applyAlignment="1">
      <alignment horizontal="center" vertical="center"/>
    </xf>
    <xf numFmtId="3" fontId="10" fillId="7" borderId="9" xfId="0" applyNumberFormat="1" applyFont="1" applyFill="1" applyBorder="1" applyAlignment="1">
      <alignment horizontal="center" vertical="center"/>
    </xf>
    <xf numFmtId="3" fontId="10" fillId="7" borderId="11" xfId="0" applyNumberFormat="1" applyFont="1" applyFill="1" applyBorder="1" applyAlignment="1">
      <alignment horizontal="center" vertical="center"/>
    </xf>
    <xf numFmtId="0" fontId="9" fillId="17" borderId="28" xfId="0" applyFont="1" applyFill="1" applyBorder="1" applyAlignment="1">
      <alignment horizontal="center"/>
    </xf>
    <xf numFmtId="0" fontId="9" fillId="17" borderId="22" xfId="0" applyFont="1" applyFill="1" applyBorder="1" applyAlignment="1">
      <alignment horizontal="center"/>
    </xf>
    <xf numFmtId="169" fontId="9" fillId="17" borderId="25" xfId="0" applyNumberFormat="1" applyFont="1" applyFill="1" applyBorder="1" applyAlignment="1">
      <alignment horizontal="center"/>
    </xf>
    <xf numFmtId="169" fontId="9" fillId="17" borderId="27" xfId="0" applyNumberFormat="1" applyFont="1" applyFill="1" applyBorder="1" applyAlignment="1">
      <alignment horizontal="center"/>
    </xf>
    <xf numFmtId="170" fontId="6" fillId="18" borderId="0" xfId="0" applyNumberFormat="1" applyFont="1" applyFill="1" applyBorder="1" applyAlignment="1">
      <alignment horizontal="center" vertical="center" textRotation="90"/>
    </xf>
    <xf numFmtId="3" fontId="10" fillId="15" borderId="9" xfId="0" applyNumberFormat="1" applyFont="1" applyFill="1" applyBorder="1" applyAlignment="1">
      <alignment horizontal="center" vertical="center"/>
    </xf>
    <xf numFmtId="3" fontId="10" fillId="15" borderId="11" xfId="0" applyNumberFormat="1" applyFont="1" applyFill="1" applyBorder="1" applyAlignment="1">
      <alignment horizontal="center" vertical="center"/>
    </xf>
    <xf numFmtId="170" fontId="6" fillId="14" borderId="0" xfId="0" applyNumberFormat="1" applyFont="1" applyFill="1" applyBorder="1" applyAlignment="1">
      <alignment horizontal="center" vertical="center" textRotation="90"/>
    </xf>
    <xf numFmtId="0" fontId="9" fillId="17" borderId="29" xfId="0" applyFont="1" applyFill="1" applyBorder="1" applyAlignment="1">
      <alignment horizontal="center"/>
    </xf>
    <xf numFmtId="169" fontId="9" fillId="17" borderId="57" xfId="0" applyNumberFormat="1" applyFont="1" applyFill="1" applyBorder="1" applyAlignment="1">
      <alignment horizontal="center"/>
    </xf>
    <xf numFmtId="0" fontId="9" fillId="0" borderId="38" xfId="0" applyFont="1" applyBorder="1" applyAlignment="1">
      <alignment horizontal="center"/>
    </xf>
    <xf numFmtId="0" fontId="9" fillId="0" borderId="39" xfId="0" applyFont="1" applyBorder="1" applyAlignment="1">
      <alignment horizontal="center"/>
    </xf>
    <xf numFmtId="170" fontId="6" fillId="19" borderId="34" xfId="0" applyNumberFormat="1" applyFont="1" applyFill="1" applyBorder="1" applyAlignment="1">
      <alignment horizontal="center" vertical="center" textRotation="90"/>
    </xf>
    <xf numFmtId="176" fontId="10" fillId="0" borderId="31" xfId="0" applyNumberFormat="1" applyFont="1" applyBorder="1" applyAlignment="1">
      <alignment horizontal="center" vertical="center"/>
    </xf>
    <xf numFmtId="3" fontId="10" fillId="0" borderId="0" xfId="0" applyNumberFormat="1" applyFont="1" applyBorder="1" applyAlignment="1">
      <alignment horizontal="center" vertical="center"/>
    </xf>
    <xf numFmtId="176" fontId="10" fillId="0" borderId="4" xfId="0" applyNumberFormat="1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170" fontId="6" fillId="33" borderId="35" xfId="0" applyNumberFormat="1" applyFont="1" applyFill="1" applyBorder="1" applyAlignment="1">
      <alignment horizontal="center" vertical="center" textRotation="90"/>
    </xf>
    <xf numFmtId="3" fontId="10" fillId="0" borderId="11" xfId="0" applyNumberFormat="1" applyFont="1" applyFill="1" applyBorder="1" applyAlignment="1">
      <alignment horizontal="center" vertical="center"/>
    </xf>
    <xf numFmtId="2" fontId="9" fillId="0" borderId="45" xfId="0" applyNumberFormat="1" applyFont="1" applyBorder="1" applyAlignment="1">
      <alignment horizontal="center" wrapText="1"/>
    </xf>
    <xf numFmtId="0" fontId="3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2" fontId="9" fillId="0" borderId="37" xfId="0" applyNumberFormat="1" applyFont="1" applyBorder="1" applyAlignment="1">
      <alignment horizontal="center" wrapText="1"/>
    </xf>
    <xf numFmtId="2" fontId="9" fillId="0" borderId="1" xfId="0" applyNumberFormat="1" applyFont="1" applyBorder="1" applyAlignment="1">
      <alignment horizontal="center" wrapText="1"/>
    </xf>
    <xf numFmtId="2" fontId="9" fillId="0" borderId="75" xfId="0" applyNumberFormat="1" applyFont="1" applyBorder="1" applyAlignment="1">
      <alignment horizontal="center" vertical="center" wrapText="1"/>
    </xf>
    <xf numFmtId="2" fontId="9" fillId="0" borderId="76" xfId="0" applyNumberFormat="1" applyFont="1" applyBorder="1" applyAlignment="1">
      <alignment horizontal="center" vertical="center" wrapText="1"/>
    </xf>
    <xf numFmtId="170" fontId="3" fillId="5" borderId="35" xfId="0" applyNumberFormat="1" applyFont="1" applyFill="1" applyBorder="1" applyAlignment="1">
      <alignment horizontal="center" vertical="center" textRotation="90"/>
    </xf>
    <xf numFmtId="170" fontId="3" fillId="5" borderId="36" xfId="0" applyNumberFormat="1" applyFont="1" applyFill="1" applyBorder="1" applyAlignment="1">
      <alignment horizontal="center" vertical="center" textRotation="90"/>
    </xf>
    <xf numFmtId="171" fontId="3" fillId="0" borderId="0" xfId="0" applyNumberFormat="1" applyFont="1" applyBorder="1" applyAlignment="1">
      <alignment horizontal="center"/>
    </xf>
    <xf numFmtId="171" fontId="3" fillId="0" borderId="5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70" fontId="6" fillId="18" borderId="35" xfId="0" applyNumberFormat="1" applyFont="1" applyFill="1" applyBorder="1" applyAlignment="1">
      <alignment horizontal="center" vertical="center" textRotation="90"/>
    </xf>
    <xf numFmtId="3" fontId="10" fillId="15" borderId="49" xfId="0" applyNumberFormat="1" applyFont="1" applyFill="1" applyBorder="1" applyAlignment="1">
      <alignment horizontal="center" vertical="center"/>
    </xf>
    <xf numFmtId="3" fontId="10" fillId="7" borderId="2" xfId="0" applyNumberFormat="1" applyFont="1" applyFill="1" applyBorder="1" applyAlignment="1">
      <alignment horizontal="center" vertical="center"/>
    </xf>
    <xf numFmtId="3" fontId="10" fillId="7" borderId="18" xfId="0" applyNumberFormat="1" applyFont="1" applyFill="1" applyBorder="1" applyAlignment="1">
      <alignment horizontal="center" vertical="center"/>
    </xf>
    <xf numFmtId="170" fontId="6" fillId="20" borderId="1" xfId="0" applyNumberFormat="1" applyFont="1" applyFill="1" applyBorder="1" applyAlignment="1">
      <alignment horizontal="center" vertical="center" textRotation="90"/>
    </xf>
    <xf numFmtId="170" fontId="6" fillId="18" borderId="36" xfId="0" applyNumberFormat="1" applyFont="1" applyFill="1" applyBorder="1" applyAlignment="1">
      <alignment horizontal="center" vertical="center" textRotation="90"/>
    </xf>
    <xf numFmtId="170" fontId="6" fillId="20" borderId="0" xfId="0" applyNumberFormat="1" applyFont="1" applyFill="1" applyBorder="1" applyAlignment="1">
      <alignment horizontal="center" vertical="center" textRotation="90"/>
    </xf>
    <xf numFmtId="170" fontId="6" fillId="18" borderId="34" xfId="0" applyNumberFormat="1" applyFont="1" applyFill="1" applyBorder="1" applyAlignment="1">
      <alignment horizontal="center" vertical="center" textRotation="90"/>
    </xf>
    <xf numFmtId="0" fontId="9" fillId="17" borderId="190" xfId="0" applyFont="1" applyFill="1" applyBorder="1" applyAlignment="1">
      <alignment horizontal="center"/>
    </xf>
    <xf numFmtId="0" fontId="9" fillId="17" borderId="191" xfId="0" applyFont="1" applyFill="1" applyBorder="1" applyAlignment="1">
      <alignment horizontal="center"/>
    </xf>
    <xf numFmtId="170" fontId="6" fillId="14" borderId="35" xfId="0" applyNumberFormat="1" applyFont="1" applyFill="1" applyBorder="1" applyAlignment="1">
      <alignment horizontal="center" vertical="center" textRotation="90"/>
    </xf>
    <xf numFmtId="170" fontId="6" fillId="14" borderId="36" xfId="0" applyNumberFormat="1" applyFont="1" applyFill="1" applyBorder="1" applyAlignment="1">
      <alignment horizontal="center" vertical="center" textRotation="90"/>
    </xf>
    <xf numFmtId="3" fontId="10" fillId="0" borderId="8" xfId="0" applyNumberFormat="1" applyFont="1" applyBorder="1" applyAlignment="1">
      <alignment horizontal="center" vertical="center"/>
    </xf>
    <xf numFmtId="170" fontId="6" fillId="14" borderId="34" xfId="0" applyNumberFormat="1" applyFont="1" applyFill="1" applyBorder="1" applyAlignment="1">
      <alignment horizontal="center" vertical="center" textRotation="90"/>
    </xf>
    <xf numFmtId="0" fontId="10" fillId="0" borderId="4" xfId="0" applyFont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48" xfId="0" applyFont="1" applyFill="1" applyBorder="1" applyAlignment="1">
      <alignment horizontal="center" vertical="center"/>
    </xf>
    <xf numFmtId="0" fontId="10" fillId="2" borderId="56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3" fontId="10" fillId="2" borderId="9" xfId="0" applyNumberFormat="1" applyFont="1" applyFill="1" applyBorder="1" applyAlignment="1">
      <alignment horizontal="center" vertical="center"/>
    </xf>
    <xf numFmtId="3" fontId="10" fillId="2" borderId="11" xfId="0" applyNumberFormat="1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3" fontId="10" fillId="2" borderId="49" xfId="0" applyNumberFormat="1" applyFont="1" applyFill="1" applyBorder="1" applyAlignment="1">
      <alignment horizontal="center" vertical="center"/>
    </xf>
    <xf numFmtId="169" fontId="9" fillId="1" borderId="25" xfId="0" applyNumberFormat="1" applyFont="1" applyFill="1" applyBorder="1" applyAlignment="1">
      <alignment horizontal="center"/>
    </xf>
    <xf numFmtId="169" fontId="9" fillId="1" borderId="27" xfId="0" applyNumberFormat="1" applyFont="1" applyFill="1" applyBorder="1" applyAlignment="1">
      <alignment horizontal="center"/>
    </xf>
    <xf numFmtId="4" fontId="10" fillId="0" borderId="2" xfId="0" applyNumberFormat="1" applyFont="1" applyBorder="1" applyAlignment="1">
      <alignment horizontal="center" vertical="center"/>
    </xf>
    <xf numFmtId="4" fontId="10" fillId="0" borderId="18" xfId="0" applyNumberFormat="1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15" borderId="33" xfId="0" applyFont="1" applyFill="1" applyBorder="1" applyAlignment="1">
      <alignment horizontal="center" vertical="center"/>
    </xf>
    <xf numFmtId="0" fontId="10" fillId="15" borderId="56" xfId="0" applyFont="1" applyFill="1" applyBorder="1" applyAlignment="1">
      <alignment horizontal="center" vertical="center"/>
    </xf>
    <xf numFmtId="0" fontId="10" fillId="15" borderId="18" xfId="0" applyFont="1" applyFill="1" applyBorder="1" applyAlignment="1">
      <alignment horizontal="center" vertical="center"/>
    </xf>
    <xf numFmtId="0" fontId="10" fillId="15" borderId="30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4" fontId="10" fillId="0" borderId="42" xfId="0" applyNumberFormat="1" applyFont="1" applyBorder="1" applyAlignment="1">
      <alignment horizontal="center" vertical="center"/>
    </xf>
    <xf numFmtId="4" fontId="10" fillId="0" borderId="33" xfId="0" applyNumberFormat="1" applyFont="1" applyBorder="1" applyAlignment="1">
      <alignment horizontal="center" vertical="center"/>
    </xf>
    <xf numFmtId="4" fontId="10" fillId="0" borderId="31" xfId="0" applyNumberFormat="1" applyFont="1" applyBorder="1" applyAlignment="1">
      <alignment horizontal="center" vertical="center"/>
    </xf>
    <xf numFmtId="3" fontId="10" fillId="0" borderId="12" xfId="0" applyNumberFormat="1" applyFont="1" applyBorder="1" applyAlignment="1">
      <alignment horizontal="center" vertical="center"/>
    </xf>
    <xf numFmtId="0" fontId="9" fillId="1" borderId="28" xfId="0" applyFont="1" applyFill="1" applyBorder="1" applyAlignment="1">
      <alignment horizontal="center"/>
    </xf>
    <xf numFmtId="0" fontId="9" fillId="1" borderId="22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3" fontId="5" fillId="0" borderId="9" xfId="0" applyNumberFormat="1" applyFont="1" applyBorder="1" applyAlignment="1">
      <alignment horizontal="center" vertical="center"/>
    </xf>
    <xf numFmtId="3" fontId="5" fillId="0" borderId="11" xfId="0" applyNumberFormat="1" applyFont="1" applyBorder="1" applyAlignment="1">
      <alignment horizontal="center" vertical="center"/>
    </xf>
    <xf numFmtId="3" fontId="5" fillId="15" borderId="9" xfId="0" applyNumberFormat="1" applyFont="1" applyFill="1" applyBorder="1" applyAlignment="1">
      <alignment horizontal="center" vertical="center"/>
    </xf>
    <xf numFmtId="3" fontId="5" fillId="15" borderId="49" xfId="0" applyNumberFormat="1" applyFont="1" applyFill="1" applyBorder="1" applyAlignment="1">
      <alignment horizontal="center" vertical="center"/>
    </xf>
    <xf numFmtId="169" fontId="3" fillId="17" borderId="25" xfId="0" applyNumberFormat="1" applyFont="1" applyFill="1" applyBorder="1" applyAlignment="1">
      <alignment horizontal="center"/>
    </xf>
    <xf numFmtId="169" fontId="3" fillId="17" borderId="27" xfId="0" applyNumberFormat="1" applyFont="1" applyFill="1" applyBorder="1" applyAlignment="1">
      <alignment horizontal="center"/>
    </xf>
    <xf numFmtId="4" fontId="5" fillId="0" borderId="42" xfId="0" applyNumberFormat="1" applyFont="1" applyBorder="1" applyAlignment="1">
      <alignment horizontal="center" vertical="center"/>
    </xf>
    <xf numFmtId="4" fontId="5" fillId="0" borderId="33" xfId="0" applyNumberFormat="1" applyFont="1" applyBorder="1" applyAlignment="1">
      <alignment horizontal="center" vertical="center"/>
    </xf>
    <xf numFmtId="3" fontId="5" fillId="0" borderId="2" xfId="0" applyNumberFormat="1" applyFont="1" applyBorder="1" applyAlignment="1">
      <alignment horizontal="center" vertical="center"/>
    </xf>
    <xf numFmtId="3" fontId="5" fillId="0" borderId="18" xfId="0" applyNumberFormat="1" applyFont="1" applyBorder="1" applyAlignment="1">
      <alignment horizontal="center" vertical="center"/>
    </xf>
    <xf numFmtId="0" fontId="3" fillId="17" borderId="28" xfId="0" applyFont="1" applyFill="1" applyBorder="1" applyAlignment="1">
      <alignment horizontal="center"/>
    </xf>
    <xf numFmtId="0" fontId="3" fillId="17" borderId="22" xfId="0" applyFont="1" applyFill="1" applyBorder="1" applyAlignment="1">
      <alignment horizontal="center"/>
    </xf>
    <xf numFmtId="0" fontId="8" fillId="17" borderId="28" xfId="0" applyFont="1" applyFill="1" applyBorder="1" applyAlignment="1">
      <alignment horizontal="center"/>
    </xf>
    <xf numFmtId="0" fontId="8" fillId="17" borderId="22" xfId="0" applyFont="1" applyFill="1" applyBorder="1" applyAlignment="1">
      <alignment horizontal="center"/>
    </xf>
    <xf numFmtId="0" fontId="5" fillId="15" borderId="4" xfId="0" applyFont="1" applyFill="1" applyBorder="1" applyAlignment="1">
      <alignment horizontal="center" vertical="center"/>
    </xf>
    <xf numFmtId="0" fontId="5" fillId="15" borderId="33" xfId="0" applyFont="1" applyFill="1" applyBorder="1" applyAlignment="1">
      <alignment horizontal="center" vertical="center"/>
    </xf>
    <xf numFmtId="3" fontId="5" fillId="15" borderId="11" xfId="0" applyNumberFormat="1" applyFont="1" applyFill="1" applyBorder="1" applyAlignment="1">
      <alignment horizontal="center" vertical="center"/>
    </xf>
    <xf numFmtId="0" fontId="5" fillId="15" borderId="48" xfId="0" applyFont="1" applyFill="1" applyBorder="1" applyAlignment="1">
      <alignment horizontal="center" vertical="center"/>
    </xf>
    <xf numFmtId="3" fontId="5" fillId="16" borderId="9" xfId="0" applyNumberFormat="1" applyFont="1" applyFill="1" applyBorder="1" applyAlignment="1">
      <alignment horizontal="center" vertical="center"/>
    </xf>
    <xf numFmtId="3" fontId="5" fillId="16" borderId="11" xfId="0" applyNumberFormat="1" applyFont="1" applyFill="1" applyBorder="1" applyAlignment="1">
      <alignment horizontal="center" vertical="center"/>
    </xf>
    <xf numFmtId="17" fontId="3" fillId="0" borderId="0" xfId="0" applyNumberFormat="1" applyFont="1" applyBorder="1" applyAlignment="1">
      <alignment horizontal="center"/>
    </xf>
    <xf numFmtId="17" fontId="3" fillId="0" borderId="5" xfId="0" applyNumberFormat="1" applyFont="1" applyBorder="1" applyAlignment="1">
      <alignment horizontal="center"/>
    </xf>
    <xf numFmtId="170" fontId="9" fillId="14" borderId="34" xfId="0" applyNumberFormat="1" applyFont="1" applyFill="1" applyBorder="1" applyAlignment="1">
      <alignment horizontal="center" vertical="center" textRotation="90"/>
    </xf>
    <xf numFmtId="170" fontId="10" fillId="0" borderId="35" xfId="0" applyNumberFormat="1" applyFont="1" applyBorder="1"/>
    <xf numFmtId="170" fontId="10" fillId="0" borderId="36" xfId="0" applyNumberFormat="1" applyFont="1" applyBorder="1"/>
    <xf numFmtId="170" fontId="9" fillId="20" borderId="41" xfId="0" applyNumberFormat="1" applyFont="1" applyFill="1" applyBorder="1" applyAlignment="1">
      <alignment horizontal="center" vertical="center" textRotation="90"/>
    </xf>
    <xf numFmtId="170" fontId="9" fillId="20" borderId="35" xfId="0" applyNumberFormat="1" applyFont="1" applyFill="1" applyBorder="1" applyAlignment="1">
      <alignment horizontal="center" vertical="center" textRotation="90"/>
    </xf>
    <xf numFmtId="170" fontId="9" fillId="20" borderId="36" xfId="0" applyNumberFormat="1" applyFont="1" applyFill="1" applyBorder="1" applyAlignment="1">
      <alignment horizontal="center" vertical="center" textRotation="90"/>
    </xf>
    <xf numFmtId="0" fontId="10" fillId="2" borderId="31" xfId="0" applyFont="1" applyFill="1" applyBorder="1" applyAlignment="1">
      <alignment horizontal="center" vertical="center"/>
    </xf>
    <xf numFmtId="3" fontId="10" fillId="2" borderId="12" xfId="0" applyNumberFormat="1" applyFont="1" applyFill="1" applyBorder="1" applyAlignment="1">
      <alignment horizontal="center" vertical="center"/>
    </xf>
    <xf numFmtId="170" fontId="9" fillId="19" borderId="58" xfId="0" applyNumberFormat="1" applyFont="1" applyFill="1" applyBorder="1" applyAlignment="1">
      <alignment horizontal="center" vertical="center" textRotation="90"/>
    </xf>
    <xf numFmtId="170" fontId="9" fillId="19" borderId="59" xfId="0" applyNumberFormat="1" applyFont="1" applyFill="1" applyBorder="1" applyAlignment="1">
      <alignment horizontal="center" vertical="center" textRotation="90"/>
    </xf>
    <xf numFmtId="170" fontId="9" fillId="19" borderId="60" xfId="0" applyNumberFormat="1" applyFont="1" applyFill="1" applyBorder="1" applyAlignment="1">
      <alignment horizontal="center" vertical="center" textRotation="90"/>
    </xf>
    <xf numFmtId="170" fontId="9" fillId="18" borderId="40" xfId="0" applyNumberFormat="1" applyFont="1" applyFill="1" applyBorder="1" applyAlignment="1">
      <alignment horizontal="center" vertical="center" textRotation="90"/>
    </xf>
    <xf numFmtId="170" fontId="9" fillId="18" borderId="46" xfId="0" applyNumberFormat="1" applyFont="1" applyFill="1" applyBorder="1" applyAlignment="1">
      <alignment horizontal="center" vertical="center" textRotation="90"/>
    </xf>
    <xf numFmtId="170" fontId="9" fillId="18" borderId="32" xfId="0" applyNumberFormat="1" applyFont="1" applyFill="1" applyBorder="1" applyAlignment="1">
      <alignment horizontal="center" vertical="center" textRotation="90"/>
    </xf>
    <xf numFmtId="170" fontId="9" fillId="18" borderId="41" xfId="0" applyNumberFormat="1" applyFont="1" applyFill="1" applyBorder="1" applyAlignment="1">
      <alignment horizontal="center" vertical="center" textRotation="90"/>
    </xf>
    <xf numFmtId="170" fontId="9" fillId="14" borderId="35" xfId="0" applyNumberFormat="1" applyFont="1" applyFill="1" applyBorder="1" applyAlignment="1">
      <alignment horizontal="center" vertical="center" textRotation="90"/>
    </xf>
    <xf numFmtId="170" fontId="9" fillId="14" borderId="36" xfId="0" applyNumberFormat="1" applyFont="1" applyFill="1" applyBorder="1" applyAlignment="1">
      <alignment horizontal="center" vertical="center" textRotation="90"/>
    </xf>
    <xf numFmtId="0" fontId="9" fillId="0" borderId="3" xfId="0" applyFont="1" applyBorder="1" applyAlignment="1">
      <alignment horizontal="center"/>
    </xf>
    <xf numFmtId="171" fontId="7" fillId="0" borderId="0" xfId="0" applyNumberFormat="1" applyFont="1" applyBorder="1" applyAlignment="1">
      <alignment horizontal="center"/>
    </xf>
    <xf numFmtId="171" fontId="7" fillId="0" borderId="5" xfId="0" applyNumberFormat="1" applyFont="1" applyBorder="1" applyAlignment="1">
      <alignment horizontal="center"/>
    </xf>
    <xf numFmtId="170" fontId="9" fillId="14" borderId="58" xfId="0" applyNumberFormat="1" applyFont="1" applyFill="1" applyBorder="1" applyAlignment="1">
      <alignment horizontal="center" vertical="center" textRotation="90"/>
    </xf>
    <xf numFmtId="170" fontId="9" fillId="14" borderId="59" xfId="0" applyNumberFormat="1" applyFont="1" applyFill="1" applyBorder="1" applyAlignment="1">
      <alignment horizontal="center" vertical="center" textRotation="90"/>
    </xf>
    <xf numFmtId="170" fontId="9" fillId="14" borderId="60" xfId="0" applyNumberFormat="1" applyFont="1" applyFill="1" applyBorder="1" applyAlignment="1">
      <alignment horizontal="center" vertical="center" textRotation="90"/>
    </xf>
    <xf numFmtId="170" fontId="9" fillId="20" borderId="0" xfId="0" applyNumberFormat="1" applyFont="1" applyFill="1" applyBorder="1" applyAlignment="1">
      <alignment horizontal="center" vertical="center" textRotation="90"/>
    </xf>
    <xf numFmtId="170" fontId="9" fillId="20" borderId="66" xfId="0" applyNumberFormat="1" applyFont="1" applyFill="1" applyBorder="1" applyAlignment="1">
      <alignment horizontal="center" vertical="center" textRotation="90"/>
    </xf>
    <xf numFmtId="0" fontId="10" fillId="0" borderId="35" xfId="0" applyFont="1" applyBorder="1"/>
    <xf numFmtId="0" fontId="10" fillId="0" borderId="36" xfId="0" applyFont="1" applyBorder="1"/>
    <xf numFmtId="0" fontId="9" fillId="1" borderId="29" xfId="0" applyFont="1" applyFill="1" applyBorder="1" applyAlignment="1">
      <alignment horizontal="center"/>
    </xf>
    <xf numFmtId="169" fontId="9" fillId="1" borderId="57" xfId="0" applyNumberFormat="1" applyFont="1" applyFill="1" applyBorder="1" applyAlignment="1">
      <alignment horizontal="center"/>
    </xf>
    <xf numFmtId="170" fontId="9" fillId="21" borderId="41" xfId="0" applyNumberFormat="1" applyFont="1" applyFill="1" applyBorder="1" applyAlignment="1">
      <alignment horizontal="center" vertical="center" textRotation="90"/>
    </xf>
    <xf numFmtId="170" fontId="9" fillId="21" borderId="35" xfId="0" applyNumberFormat="1" applyFont="1" applyFill="1" applyBorder="1" applyAlignment="1">
      <alignment horizontal="center" vertical="center" textRotation="90"/>
    </xf>
    <xf numFmtId="0" fontId="9" fillId="13" borderId="64" xfId="0" applyFont="1" applyFill="1" applyBorder="1" applyAlignment="1">
      <alignment horizontal="center" vertical="center"/>
    </xf>
    <xf numFmtId="0" fontId="9" fillId="13" borderId="66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170" fontId="9" fillId="5" borderId="58" xfId="0" applyNumberFormat="1" applyFont="1" applyFill="1" applyBorder="1" applyAlignment="1">
      <alignment horizontal="center" vertical="center" textRotation="90"/>
    </xf>
    <xf numFmtId="170" fontId="9" fillId="5" borderId="59" xfId="0" applyNumberFormat="1" applyFont="1" applyFill="1" applyBorder="1" applyAlignment="1">
      <alignment horizontal="center" vertical="center" textRotation="90"/>
    </xf>
    <xf numFmtId="170" fontId="9" fillId="5" borderId="60" xfId="0" applyNumberFormat="1" applyFont="1" applyFill="1" applyBorder="1" applyAlignment="1">
      <alignment horizontal="center" vertical="center" textRotation="90"/>
    </xf>
    <xf numFmtId="170" fontId="9" fillId="3" borderId="35" xfId="0" applyNumberFormat="1" applyFont="1" applyFill="1" applyBorder="1" applyAlignment="1">
      <alignment horizontal="center" vertical="center" textRotation="90"/>
    </xf>
    <xf numFmtId="170" fontId="9" fillId="3" borderId="36" xfId="0" applyNumberFormat="1" applyFont="1" applyFill="1" applyBorder="1" applyAlignment="1">
      <alignment horizontal="center" vertical="center" textRotation="90"/>
    </xf>
    <xf numFmtId="170" fontId="9" fillId="4" borderId="34" xfId="0" applyNumberFormat="1" applyFont="1" applyFill="1" applyBorder="1" applyAlignment="1">
      <alignment horizontal="center" vertical="center" textRotation="90"/>
    </xf>
    <xf numFmtId="170" fontId="9" fillId="4" borderId="35" xfId="0" applyNumberFormat="1" applyFont="1" applyFill="1" applyBorder="1" applyAlignment="1">
      <alignment horizontal="center" vertical="center" textRotation="90"/>
    </xf>
    <xf numFmtId="170" fontId="9" fillId="4" borderId="46" xfId="0" applyNumberFormat="1" applyFont="1" applyFill="1" applyBorder="1" applyAlignment="1">
      <alignment horizontal="center" vertical="center" textRotation="90"/>
    </xf>
    <xf numFmtId="170" fontId="9" fillId="21" borderId="1" xfId="0" applyNumberFormat="1" applyFont="1" applyFill="1" applyBorder="1" applyAlignment="1">
      <alignment horizontal="center" vertical="center" textRotation="90"/>
    </xf>
    <xf numFmtId="170" fontId="9" fillId="20" borderId="34" xfId="0" applyNumberFormat="1" applyFont="1" applyFill="1" applyBorder="1" applyAlignment="1">
      <alignment horizontal="center" vertical="center" textRotation="90"/>
    </xf>
    <xf numFmtId="170" fontId="9" fillId="20" borderId="40" xfId="0" applyNumberFormat="1" applyFont="1" applyFill="1" applyBorder="1" applyAlignment="1">
      <alignment horizontal="center" vertical="center" textRotation="90"/>
    </xf>
    <xf numFmtId="170" fontId="9" fillId="20" borderId="46" xfId="0" applyNumberFormat="1" applyFont="1" applyFill="1" applyBorder="1" applyAlignment="1">
      <alignment horizontal="center" vertical="center" textRotation="90"/>
    </xf>
    <xf numFmtId="170" fontId="9" fillId="20" borderId="32" xfId="0" applyNumberFormat="1" applyFont="1" applyFill="1" applyBorder="1" applyAlignment="1">
      <alignment horizontal="center" vertical="center" textRotation="90"/>
    </xf>
    <xf numFmtId="170" fontId="9" fillId="19" borderId="32" xfId="0" applyNumberFormat="1" applyFont="1" applyFill="1" applyBorder="1" applyAlignment="1">
      <alignment horizontal="center" vertical="center" textRotation="90"/>
    </xf>
    <xf numFmtId="170" fontId="9" fillId="19" borderId="41" xfId="0" applyNumberFormat="1" applyFont="1" applyFill="1" applyBorder="1" applyAlignment="1">
      <alignment horizontal="center" vertical="center" textRotation="90"/>
    </xf>
    <xf numFmtId="170" fontId="9" fillId="19" borderId="34" xfId="0" applyNumberFormat="1" applyFont="1" applyFill="1" applyBorder="1" applyAlignment="1">
      <alignment horizontal="center" vertical="center" textRotation="90"/>
    </xf>
    <xf numFmtId="170" fontId="9" fillId="19" borderId="35" xfId="0" applyNumberFormat="1" applyFont="1" applyFill="1" applyBorder="1" applyAlignment="1">
      <alignment horizontal="center" vertical="center" textRotation="90"/>
    </xf>
    <xf numFmtId="170" fontId="9" fillId="19" borderId="36" xfId="0" applyNumberFormat="1" applyFont="1" applyFill="1" applyBorder="1" applyAlignment="1">
      <alignment horizontal="center" vertical="center" textRotation="90"/>
    </xf>
    <xf numFmtId="170" fontId="9" fillId="19" borderId="40" xfId="0" applyNumberFormat="1" applyFont="1" applyFill="1" applyBorder="1" applyAlignment="1">
      <alignment horizontal="center" vertical="center" textRotation="90"/>
    </xf>
    <xf numFmtId="170" fontId="9" fillId="19" borderId="46" xfId="0" applyNumberFormat="1" applyFont="1" applyFill="1" applyBorder="1" applyAlignment="1">
      <alignment horizontal="center" vertical="center" textRotation="90"/>
    </xf>
    <xf numFmtId="17" fontId="7" fillId="0" borderId="0" xfId="0" applyNumberFormat="1" applyFont="1" applyBorder="1" applyAlignment="1">
      <alignment horizontal="center"/>
    </xf>
    <xf numFmtId="17" fontId="7" fillId="0" borderId="5" xfId="0" applyNumberFormat="1" applyFont="1" applyBorder="1" applyAlignment="1">
      <alignment horizontal="center"/>
    </xf>
    <xf numFmtId="170" fontId="6" fillId="18" borderId="46" xfId="0" applyNumberFormat="1" applyFont="1" applyFill="1" applyBorder="1" applyAlignment="1">
      <alignment horizontal="center" vertical="center" textRotation="90"/>
    </xf>
    <xf numFmtId="3" fontId="21" fillId="32" borderId="9" xfId="0" applyNumberFormat="1" applyFont="1" applyFill="1" applyBorder="1" applyAlignment="1">
      <alignment horizontal="center" vertical="center"/>
    </xf>
    <xf numFmtId="3" fontId="21" fillId="32" borderId="11" xfId="0" applyNumberFormat="1" applyFont="1" applyFill="1" applyBorder="1" applyAlignment="1">
      <alignment horizontal="center" vertical="center"/>
    </xf>
    <xf numFmtId="170" fontId="6" fillId="14" borderId="1" xfId="0" applyNumberFormat="1" applyFont="1" applyFill="1" applyBorder="1" applyAlignment="1">
      <alignment horizontal="center" vertical="center" textRotation="90"/>
    </xf>
    <xf numFmtId="170" fontId="6" fillId="14" borderId="17" xfId="0" applyNumberFormat="1" applyFont="1" applyFill="1" applyBorder="1" applyAlignment="1">
      <alignment horizontal="center" vertical="center" textRotation="90"/>
    </xf>
    <xf numFmtId="170" fontId="6" fillId="20" borderId="40" xfId="0" applyNumberFormat="1" applyFont="1" applyFill="1" applyBorder="1" applyAlignment="1">
      <alignment horizontal="center" vertical="center" textRotation="90"/>
    </xf>
    <xf numFmtId="170" fontId="6" fillId="20" borderId="46" xfId="0" applyNumberFormat="1" applyFont="1" applyFill="1" applyBorder="1" applyAlignment="1">
      <alignment horizontal="center" vertical="center" textRotation="90"/>
    </xf>
    <xf numFmtId="170" fontId="6" fillId="20" borderId="32" xfId="0" applyNumberFormat="1" applyFont="1" applyFill="1" applyBorder="1" applyAlignment="1">
      <alignment horizontal="center" vertical="center" textRotation="90"/>
    </xf>
    <xf numFmtId="170" fontId="6" fillId="20" borderId="41" xfId="0" applyNumberFormat="1" applyFont="1" applyFill="1" applyBorder="1" applyAlignment="1">
      <alignment horizontal="center" vertical="center" textRotation="90"/>
    </xf>
    <xf numFmtId="170" fontId="6" fillId="19" borderId="40" xfId="0" applyNumberFormat="1" applyFont="1" applyFill="1" applyBorder="1" applyAlignment="1">
      <alignment horizontal="center" vertical="center" textRotation="90"/>
    </xf>
    <xf numFmtId="170" fontId="6" fillId="19" borderId="46" xfId="0" applyNumberFormat="1" applyFont="1" applyFill="1" applyBorder="1" applyAlignment="1">
      <alignment horizontal="center" vertical="center" textRotation="90"/>
    </xf>
    <xf numFmtId="170" fontId="6" fillId="19" borderId="32" xfId="0" applyNumberFormat="1" applyFont="1" applyFill="1" applyBorder="1" applyAlignment="1">
      <alignment horizontal="center" vertical="center" textRotation="90"/>
    </xf>
    <xf numFmtId="170" fontId="6" fillId="19" borderId="41" xfId="0" applyNumberFormat="1" applyFont="1" applyFill="1" applyBorder="1" applyAlignment="1">
      <alignment horizontal="center" vertical="center" textRotation="90"/>
    </xf>
    <xf numFmtId="170" fontId="6" fillId="18" borderId="32" xfId="0" applyNumberFormat="1" applyFont="1" applyFill="1" applyBorder="1" applyAlignment="1">
      <alignment horizontal="center" vertical="center" textRotation="90"/>
    </xf>
    <xf numFmtId="170" fontId="6" fillId="18" borderId="41" xfId="0" applyNumberFormat="1" applyFont="1" applyFill="1" applyBorder="1" applyAlignment="1">
      <alignment horizontal="center" vertical="center" textRotation="90"/>
    </xf>
    <xf numFmtId="170" fontId="6" fillId="14" borderId="41" xfId="0" applyNumberFormat="1" applyFont="1" applyFill="1" applyBorder="1" applyAlignment="1">
      <alignment horizontal="center" vertical="center" textRotation="90"/>
    </xf>
    <xf numFmtId="170" fontId="6" fillId="20" borderId="35" xfId="0" applyNumberFormat="1" applyFont="1" applyFill="1" applyBorder="1" applyAlignment="1">
      <alignment horizontal="center" vertical="center" textRotation="90"/>
    </xf>
    <xf numFmtId="170" fontId="6" fillId="18" borderId="40" xfId="0" applyNumberFormat="1" applyFont="1" applyFill="1" applyBorder="1" applyAlignment="1">
      <alignment horizontal="center" vertical="center" textRotation="90"/>
    </xf>
    <xf numFmtId="170" fontId="6" fillId="14" borderId="40" xfId="0" applyNumberFormat="1" applyFont="1" applyFill="1" applyBorder="1" applyAlignment="1">
      <alignment horizontal="center" vertical="center" textRotation="90"/>
    </xf>
    <xf numFmtId="170" fontId="6" fillId="14" borderId="46" xfId="0" applyNumberFormat="1" applyFont="1" applyFill="1" applyBorder="1" applyAlignment="1">
      <alignment horizontal="center" vertical="center" textRotation="90"/>
    </xf>
    <xf numFmtId="170" fontId="6" fillId="14" borderId="32" xfId="0" applyNumberFormat="1" applyFont="1" applyFill="1" applyBorder="1" applyAlignment="1">
      <alignment horizontal="center" vertical="center" textRotation="90"/>
    </xf>
    <xf numFmtId="170" fontId="6" fillId="20" borderId="34" xfId="0" applyNumberFormat="1" applyFont="1" applyFill="1" applyBorder="1" applyAlignment="1">
      <alignment horizontal="center" vertical="center" textRotation="90"/>
    </xf>
    <xf numFmtId="170" fontId="6" fillId="20" borderId="36" xfId="0" applyNumberFormat="1" applyFont="1" applyFill="1" applyBorder="1" applyAlignment="1">
      <alignment horizontal="center" vertical="center" textRotation="90"/>
    </xf>
    <xf numFmtId="3" fontId="5" fillId="0" borderId="9" xfId="0" applyNumberFormat="1" applyFont="1" applyFill="1" applyBorder="1" applyAlignment="1">
      <alignment horizontal="center" vertical="center"/>
    </xf>
    <xf numFmtId="3" fontId="5" fillId="0" borderId="11" xfId="0" applyNumberFormat="1" applyFont="1" applyFill="1" applyBorder="1" applyAlignment="1">
      <alignment horizontal="center" vertical="center"/>
    </xf>
    <xf numFmtId="3" fontId="5" fillId="0" borderId="2" xfId="0" applyNumberFormat="1" applyFont="1" applyFill="1" applyBorder="1" applyAlignment="1">
      <alignment horizontal="center" vertical="center"/>
    </xf>
    <xf numFmtId="3" fontId="5" fillId="0" borderId="18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170" fontId="6" fillId="21" borderId="41" xfId="0" applyNumberFormat="1" applyFont="1" applyFill="1" applyBorder="1" applyAlignment="1">
      <alignment horizontal="center" vertical="center" textRotation="90"/>
    </xf>
    <xf numFmtId="170" fontId="6" fillId="21" borderId="35" xfId="0" applyNumberFormat="1" applyFont="1" applyFill="1" applyBorder="1" applyAlignment="1">
      <alignment horizontal="center" vertical="center" textRotation="90"/>
    </xf>
    <xf numFmtId="170" fontId="6" fillId="5" borderId="58" xfId="0" applyNumberFormat="1" applyFont="1" applyFill="1" applyBorder="1" applyAlignment="1">
      <alignment horizontal="center" vertical="center" textRotation="90"/>
    </xf>
    <xf numFmtId="170" fontId="6" fillId="5" borderId="59" xfId="0" applyNumberFormat="1" applyFont="1" applyFill="1" applyBorder="1" applyAlignment="1">
      <alignment horizontal="center" vertical="center" textRotation="90"/>
    </xf>
    <xf numFmtId="170" fontId="6" fillId="5" borderId="60" xfId="0" applyNumberFormat="1" applyFont="1" applyFill="1" applyBorder="1" applyAlignment="1">
      <alignment horizontal="center" vertical="center" textRotation="90"/>
    </xf>
    <xf numFmtId="170" fontId="6" fillId="19" borderId="58" xfId="0" applyNumberFormat="1" applyFont="1" applyFill="1" applyBorder="1" applyAlignment="1">
      <alignment horizontal="center" vertical="center" textRotation="90"/>
    </xf>
    <xf numFmtId="170" fontId="6" fillId="19" borderId="59" xfId="0" applyNumberFormat="1" applyFont="1" applyFill="1" applyBorder="1" applyAlignment="1">
      <alignment horizontal="center" vertical="center" textRotation="90"/>
    </xf>
    <xf numFmtId="170" fontId="6" fillId="19" borderId="60" xfId="0" applyNumberFormat="1" applyFont="1" applyFill="1" applyBorder="1" applyAlignment="1">
      <alignment horizontal="center" vertical="center" textRotation="90"/>
    </xf>
    <xf numFmtId="170" fontId="6" fillId="14" borderId="58" xfId="0" applyNumberFormat="1" applyFont="1" applyFill="1" applyBorder="1" applyAlignment="1">
      <alignment horizontal="center" vertical="center" textRotation="90"/>
    </xf>
    <xf numFmtId="170" fontId="6" fillId="14" borderId="59" xfId="0" applyNumberFormat="1" applyFont="1" applyFill="1" applyBorder="1" applyAlignment="1">
      <alignment horizontal="center" vertical="center" textRotation="90"/>
    </xf>
    <xf numFmtId="170" fontId="6" fillId="14" borderId="60" xfId="0" applyNumberFormat="1" applyFont="1" applyFill="1" applyBorder="1" applyAlignment="1">
      <alignment horizontal="center" vertical="center" textRotation="90"/>
    </xf>
    <xf numFmtId="170" fontId="6" fillId="20" borderId="66" xfId="0" applyNumberFormat="1" applyFont="1" applyFill="1" applyBorder="1" applyAlignment="1">
      <alignment horizontal="center" vertical="center" textRotation="90"/>
    </xf>
    <xf numFmtId="170" fontId="6" fillId="4" borderId="34" xfId="0" applyNumberFormat="1" applyFont="1" applyFill="1" applyBorder="1" applyAlignment="1">
      <alignment horizontal="center" vertical="center" textRotation="90"/>
    </xf>
    <xf numFmtId="170" fontId="6" fillId="4" borderId="35" xfId="0" applyNumberFormat="1" applyFont="1" applyFill="1" applyBorder="1" applyAlignment="1">
      <alignment horizontal="center" vertical="center" textRotation="90"/>
    </xf>
    <xf numFmtId="170" fontId="6" fillId="4" borderId="46" xfId="0" applyNumberFormat="1" applyFont="1" applyFill="1" applyBorder="1" applyAlignment="1">
      <alignment horizontal="center" vertical="center" textRotation="90"/>
    </xf>
    <xf numFmtId="170" fontId="6" fillId="21" borderId="1" xfId="0" applyNumberFormat="1" applyFont="1" applyFill="1" applyBorder="1" applyAlignment="1">
      <alignment horizontal="center" vertical="center" textRotation="90"/>
    </xf>
    <xf numFmtId="170" fontId="6" fillId="3" borderId="35" xfId="0" applyNumberFormat="1" applyFont="1" applyFill="1" applyBorder="1" applyAlignment="1">
      <alignment horizontal="center" vertical="center" textRotation="90"/>
    </xf>
    <xf numFmtId="170" fontId="6" fillId="3" borderId="36" xfId="0" applyNumberFormat="1" applyFont="1" applyFill="1" applyBorder="1" applyAlignment="1">
      <alignment horizontal="center" vertical="center" textRotation="90"/>
    </xf>
    <xf numFmtId="0" fontId="13" fillId="27" borderId="172" xfId="0" applyFont="1" applyFill="1" applyBorder="1" applyAlignment="1">
      <alignment horizontal="center" vertical="center"/>
    </xf>
    <xf numFmtId="0" fontId="13" fillId="27" borderId="156" xfId="0" applyFont="1" applyFill="1" applyBorder="1" applyAlignment="1">
      <alignment horizontal="center" vertical="center"/>
    </xf>
    <xf numFmtId="4" fontId="5" fillId="0" borderId="31" xfId="0" applyNumberFormat="1" applyFont="1" applyBorder="1" applyAlignment="1">
      <alignment horizontal="center" vertical="center"/>
    </xf>
    <xf numFmtId="3" fontId="5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textRotation="90" wrapText="1"/>
    </xf>
    <xf numFmtId="169" fontId="3" fillId="17" borderId="149" xfId="0" applyNumberFormat="1" applyFont="1" applyFill="1" applyBorder="1" applyAlignment="1">
      <alignment horizontal="center"/>
    </xf>
    <xf numFmtId="169" fontId="3" fillId="17" borderId="150" xfId="0" applyNumberFormat="1" applyFont="1" applyFill="1" applyBorder="1" applyAlignment="1">
      <alignment horizontal="center"/>
    </xf>
    <xf numFmtId="2" fontId="14" fillId="0" borderId="124" xfId="0" applyNumberFormat="1" applyFont="1" applyFill="1" applyBorder="1" applyAlignment="1" applyProtection="1">
      <alignment horizontal="center" vertical="center" wrapText="1"/>
      <protection locked="0"/>
    </xf>
    <xf numFmtId="2" fontId="14" fillId="0" borderId="122" xfId="0" applyNumberFormat="1" applyFont="1" applyFill="1" applyBorder="1" applyAlignment="1" applyProtection="1">
      <alignment horizontal="center" vertical="center" wrapText="1"/>
      <protection locked="0"/>
    </xf>
    <xf numFmtId="0" fontId="13" fillId="27" borderId="19" xfId="0" applyFont="1" applyFill="1" applyBorder="1" applyAlignment="1">
      <alignment horizontal="center" vertical="center"/>
    </xf>
    <xf numFmtId="169" fontId="3" fillId="17" borderId="4" xfId="0" applyNumberFormat="1" applyFont="1" applyFill="1" applyBorder="1" applyAlignment="1">
      <alignment horizontal="center"/>
    </xf>
    <xf numFmtId="169" fontId="3" fillId="17" borderId="9" xfId="0" applyNumberFormat="1" applyFont="1" applyFill="1" applyBorder="1" applyAlignment="1">
      <alignment horizontal="center"/>
    </xf>
    <xf numFmtId="2" fontId="14" fillId="0" borderId="84" xfId="0" applyNumberFormat="1" applyFont="1" applyBorder="1" applyAlignment="1" applyProtection="1">
      <alignment horizontal="center" vertical="center"/>
    </xf>
    <xf numFmtId="2" fontId="14" fillId="0" borderId="0" xfId="0" applyNumberFormat="1" applyFont="1" applyBorder="1" applyAlignment="1" applyProtection="1">
      <alignment horizontal="center" vertical="center"/>
    </xf>
    <xf numFmtId="2" fontId="14" fillId="0" borderId="144" xfId="0" applyNumberFormat="1" applyFont="1" applyBorder="1" applyAlignment="1" applyProtection="1">
      <alignment horizontal="center" vertical="center"/>
    </xf>
    <xf numFmtId="2" fontId="14" fillId="0" borderId="30" xfId="0" applyNumberFormat="1" applyFont="1" applyBorder="1" applyAlignment="1" applyProtection="1">
      <alignment horizontal="center" vertical="center"/>
    </xf>
    <xf numFmtId="2" fontId="18" fillId="22" borderId="0" xfId="0" applyNumberFormat="1" applyFont="1" applyFill="1" applyBorder="1" applyAlignment="1" applyProtection="1">
      <alignment horizontal="center" vertical="center"/>
    </xf>
    <xf numFmtId="2" fontId="18" fillId="22" borderId="30" xfId="0" applyNumberFormat="1" applyFont="1" applyFill="1" applyBorder="1" applyAlignment="1" applyProtection="1">
      <alignment horizontal="center" vertical="center"/>
    </xf>
    <xf numFmtId="2" fontId="19" fillId="22" borderId="0" xfId="0" applyNumberFormat="1" applyFont="1" applyFill="1" applyBorder="1" applyAlignment="1" applyProtection="1">
      <alignment horizontal="center" vertical="center"/>
    </xf>
    <xf numFmtId="2" fontId="19" fillId="22" borderId="30" xfId="0" applyNumberFormat="1" applyFont="1" applyFill="1" applyBorder="1" applyAlignment="1" applyProtection="1">
      <alignment horizontal="center" vertical="center"/>
    </xf>
    <xf numFmtId="2" fontId="19" fillId="22" borderId="142" xfId="0" applyNumberFormat="1" applyFont="1" applyFill="1" applyBorder="1" applyAlignment="1" applyProtection="1">
      <alignment horizontal="center" vertical="center"/>
    </xf>
    <xf numFmtId="2" fontId="19" fillId="22" borderId="145" xfId="0" applyNumberFormat="1" applyFont="1" applyFill="1" applyBorder="1" applyAlignment="1" applyProtection="1">
      <alignment horizontal="center" vertical="center"/>
    </xf>
    <xf numFmtId="170" fontId="6" fillId="14" borderId="146" xfId="0" applyNumberFormat="1" applyFont="1" applyFill="1" applyBorder="1" applyAlignment="1">
      <alignment horizontal="center" vertical="center" textRotation="90"/>
    </xf>
    <xf numFmtId="170" fontId="6" fillId="14" borderId="164" xfId="0" applyNumberFormat="1" applyFont="1" applyFill="1" applyBorder="1" applyAlignment="1">
      <alignment horizontal="center" vertical="center" textRotation="90"/>
    </xf>
    <xf numFmtId="4" fontId="5" fillId="0" borderId="28" xfId="0" applyNumberFormat="1" applyFont="1" applyBorder="1" applyAlignment="1">
      <alignment horizontal="center" vertical="center"/>
    </xf>
    <xf numFmtId="3" fontId="5" fillId="0" borderId="29" xfId="0" applyNumberFormat="1" applyFont="1" applyBorder="1" applyAlignment="1">
      <alignment horizontal="center" vertical="center"/>
    </xf>
    <xf numFmtId="169" fontId="9" fillId="17" borderId="43" xfId="0" applyNumberFormat="1" applyFont="1" applyFill="1" applyBorder="1" applyAlignment="1">
      <alignment horizontal="center"/>
    </xf>
    <xf numFmtId="169" fontId="9" fillId="17" borderId="207" xfId="0" applyNumberFormat="1" applyFont="1" applyFill="1" applyBorder="1" applyAlignment="1">
      <alignment horizontal="center"/>
    </xf>
    <xf numFmtId="0" fontId="15" fillId="0" borderId="0" xfId="0" applyFont="1" applyFill="1" applyAlignment="1" applyProtection="1">
      <alignment horizontal="left" vertical="center"/>
    </xf>
    <xf numFmtId="0" fontId="14" fillId="1" borderId="82" xfId="0" applyFont="1" applyFill="1" applyBorder="1" applyAlignment="1" applyProtection="1">
      <alignment horizontal="center" vertical="center" wrapText="1"/>
    </xf>
    <xf numFmtId="0" fontId="14" fillId="1" borderId="29" xfId="0" applyFont="1" applyFill="1" applyBorder="1" applyAlignment="1" applyProtection="1">
      <alignment horizontal="center" vertical="center" wrapText="1"/>
    </xf>
    <xf numFmtId="0" fontId="14" fillId="23" borderId="83" xfId="0" applyFont="1" applyFill="1" applyBorder="1" applyAlignment="1" applyProtection="1">
      <alignment horizontal="center" vertical="center" wrapText="1"/>
    </xf>
    <xf numFmtId="0" fontId="14" fillId="23" borderId="86" xfId="0" applyFont="1" applyFill="1" applyBorder="1" applyAlignment="1" applyProtection="1">
      <alignment horizontal="center" vertical="center" wrapText="1"/>
    </xf>
    <xf numFmtId="0" fontId="14" fillId="23" borderId="93" xfId="0" applyFont="1" applyFill="1" applyBorder="1" applyAlignment="1" applyProtection="1">
      <alignment horizontal="center" vertical="center" wrapText="1"/>
    </xf>
    <xf numFmtId="0" fontId="14" fillId="1" borderId="85" xfId="0" applyFont="1" applyFill="1" applyBorder="1" applyAlignment="1" applyProtection="1">
      <alignment horizontal="center" vertical="center" wrapText="1"/>
    </xf>
    <xf numFmtId="0" fontId="14" fillId="1" borderId="66" xfId="0" applyFont="1" applyFill="1" applyBorder="1" applyAlignment="1" applyProtection="1">
      <alignment horizontal="center" vertical="center" wrapText="1"/>
    </xf>
    <xf numFmtId="0" fontId="14" fillId="1" borderId="37" xfId="0" applyFont="1" applyFill="1" applyBorder="1" applyAlignment="1" applyProtection="1">
      <alignment horizontal="center" vertical="center" wrapText="1"/>
    </xf>
    <xf numFmtId="0" fontId="14" fillId="1" borderId="0" xfId="0" applyFont="1" applyFill="1" applyBorder="1" applyAlignment="1" applyProtection="1">
      <alignment horizontal="center" vertical="center" wrapText="1"/>
    </xf>
    <xf numFmtId="0" fontId="14" fillId="1" borderId="64" xfId="0" applyFont="1" applyFill="1" applyBorder="1" applyAlignment="1" applyProtection="1">
      <alignment horizontal="center" vertical="center" wrapText="1"/>
    </xf>
    <xf numFmtId="0" fontId="14" fillId="1" borderId="79" xfId="0" applyFont="1" applyFill="1" applyBorder="1" applyAlignment="1" applyProtection="1">
      <alignment horizontal="center" vertical="center" wrapText="1"/>
    </xf>
    <xf numFmtId="0" fontId="14" fillId="1" borderId="76" xfId="0" applyFont="1" applyFill="1" applyBorder="1" applyAlignment="1" applyProtection="1">
      <alignment horizontal="center" vertical="center" wrapText="1"/>
    </xf>
    <xf numFmtId="0" fontId="14" fillId="1" borderId="77" xfId="0" applyFont="1" applyFill="1" applyBorder="1" applyAlignment="1" applyProtection="1">
      <alignment horizontal="center" vertical="center" wrapText="1"/>
    </xf>
    <xf numFmtId="0" fontId="14" fillId="1" borderId="68" xfId="0" applyFont="1" applyFill="1" applyBorder="1" applyAlignment="1" applyProtection="1">
      <alignment horizontal="center" vertical="center" wrapText="1"/>
    </xf>
    <xf numFmtId="170" fontId="6" fillId="21" borderId="36" xfId="0" applyNumberFormat="1" applyFont="1" applyFill="1" applyBorder="1" applyAlignment="1">
      <alignment horizontal="center" vertical="center" textRotation="90"/>
    </xf>
    <xf numFmtId="2" fontId="14" fillId="0" borderId="67" xfId="0" applyNumberFormat="1" applyFont="1" applyFill="1" applyBorder="1" applyAlignment="1" applyProtection="1">
      <alignment horizontal="center" vertical="center" wrapText="1"/>
      <protection locked="0"/>
    </xf>
    <xf numFmtId="2" fontId="14" fillId="0" borderId="68" xfId="0" applyNumberFormat="1" applyFont="1" applyFill="1" applyBorder="1" applyAlignment="1" applyProtection="1">
      <alignment horizontal="center" vertical="center" wrapText="1"/>
      <protection locked="0"/>
    </xf>
    <xf numFmtId="170" fontId="6" fillId="0" borderId="0" xfId="0" applyNumberFormat="1" applyFont="1" applyFill="1" applyBorder="1" applyAlignment="1">
      <alignment horizontal="center" vertical="center"/>
    </xf>
    <xf numFmtId="17" fontId="15" fillId="0" borderId="0" xfId="0" applyNumberFormat="1" applyFont="1" applyFill="1" applyAlignment="1" applyProtection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48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left" vertical="center" wrapText="1"/>
    </xf>
    <xf numFmtId="2" fontId="14" fillId="0" borderId="37" xfId="0" applyNumberFormat="1" applyFont="1" applyFill="1" applyBorder="1" applyAlignment="1" applyProtection="1">
      <alignment horizontal="center" vertical="center" wrapText="1"/>
      <protection locked="0"/>
    </xf>
    <xf numFmtId="2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48" xfId="0" applyFont="1" applyBorder="1" applyAlignment="1">
      <alignment horizontal="center" vertical="center"/>
    </xf>
    <xf numFmtId="3" fontId="10" fillId="0" borderId="49" xfId="0" applyNumberFormat="1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0" borderId="192" xfId="0" applyFont="1" applyFill="1" applyBorder="1" applyAlignment="1">
      <alignment horizontal="center"/>
    </xf>
    <xf numFmtId="169" fontId="3" fillId="0" borderId="0" xfId="0" applyNumberFormat="1" applyFont="1" applyFill="1" applyBorder="1" applyAlignment="1">
      <alignment horizontal="center"/>
    </xf>
    <xf numFmtId="169" fontId="3" fillId="0" borderId="1" xfId="0" applyNumberFormat="1" applyFont="1" applyFill="1" applyBorder="1" applyAlignment="1">
      <alignment horizontal="center"/>
    </xf>
    <xf numFmtId="3" fontId="5" fillId="16" borderId="49" xfId="0" applyNumberFormat="1" applyFont="1" applyFill="1" applyBorder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0" fontId="14" fillId="0" borderId="29" xfId="0" applyFont="1" applyBorder="1" applyAlignment="1">
      <alignment horizontal="left" vertical="center"/>
    </xf>
    <xf numFmtId="0" fontId="14" fillId="1" borderId="175" xfId="0" applyFont="1" applyFill="1" applyBorder="1" applyAlignment="1">
      <alignment horizontal="center" vertical="center"/>
    </xf>
    <xf numFmtId="0" fontId="14" fillId="1" borderId="176" xfId="0" applyFont="1" applyFill="1" applyBorder="1" applyAlignment="1">
      <alignment horizontal="center" vertical="center"/>
    </xf>
    <xf numFmtId="0" fontId="14" fillId="1" borderId="87" xfId="0" applyFont="1" applyFill="1" applyBorder="1" applyAlignment="1">
      <alignment horizontal="center" vertical="center"/>
    </xf>
    <xf numFmtId="0" fontId="14" fillId="1" borderId="20" xfId="0" applyFont="1" applyFill="1" applyBorder="1" applyAlignment="1">
      <alignment horizontal="center" vertical="center"/>
    </xf>
    <xf numFmtId="0" fontId="14" fillId="1" borderId="65" xfId="0" applyFont="1" applyFill="1" applyBorder="1" applyAlignment="1">
      <alignment horizontal="center" vertical="center"/>
    </xf>
    <xf numFmtId="0" fontId="14" fillId="1" borderId="89" xfId="0" applyFont="1" applyFill="1" applyBorder="1" applyAlignment="1">
      <alignment horizontal="center" vertical="center"/>
    </xf>
    <xf numFmtId="0" fontId="14" fillId="1" borderId="88" xfId="0" applyFont="1" applyFill="1" applyBorder="1" applyAlignment="1">
      <alignment horizontal="center" vertical="center"/>
    </xf>
    <xf numFmtId="0" fontId="14" fillId="1" borderId="90" xfId="0" applyFont="1" applyFill="1" applyBorder="1" applyAlignment="1">
      <alignment horizontal="center" vertical="center"/>
    </xf>
    <xf numFmtId="0" fontId="14" fillId="1" borderId="67" xfId="0" applyFont="1" applyFill="1" applyBorder="1" applyAlignment="1" applyProtection="1">
      <alignment horizontal="center" vertical="center" wrapText="1"/>
    </xf>
    <xf numFmtId="0" fontId="14" fillId="1" borderId="160" xfId="0" applyFont="1" applyFill="1" applyBorder="1" applyAlignment="1" applyProtection="1">
      <alignment horizontal="center" vertical="center" wrapText="1"/>
    </xf>
    <xf numFmtId="0" fontId="14" fillId="1" borderId="30" xfId="0" applyFont="1" applyFill="1" applyBorder="1" applyAlignment="1" applyProtection="1">
      <alignment horizontal="center" vertical="center" wrapText="1"/>
    </xf>
    <xf numFmtId="170" fontId="6" fillId="14" borderId="165" xfId="0" applyNumberFormat="1" applyFont="1" applyFill="1" applyBorder="1" applyAlignment="1">
      <alignment horizontal="center" vertical="center" textRotation="90"/>
    </xf>
    <xf numFmtId="0" fontId="3" fillId="0" borderId="0" xfId="0" applyFont="1" applyFill="1" applyBorder="1" applyAlignment="1">
      <alignment horizontal="center"/>
    </xf>
    <xf numFmtId="170" fontId="6" fillId="4" borderId="177" xfId="0" applyNumberFormat="1" applyFont="1" applyFill="1" applyBorder="1" applyAlignment="1">
      <alignment horizontal="center" vertical="center" textRotation="90"/>
    </xf>
    <xf numFmtId="170" fontId="6" fillId="4" borderId="179" xfId="0" applyNumberFormat="1" applyFont="1" applyFill="1" applyBorder="1" applyAlignment="1">
      <alignment horizontal="center" vertical="center" textRotation="90"/>
    </xf>
    <xf numFmtId="0" fontId="13" fillId="0" borderId="133" xfId="0" applyFont="1" applyFill="1" applyBorder="1" applyAlignment="1">
      <alignment horizontal="center" vertical="center"/>
    </xf>
    <xf numFmtId="0" fontId="13" fillId="0" borderId="99" xfId="0" applyFont="1" applyFill="1" applyBorder="1" applyAlignment="1">
      <alignment horizontal="center" vertical="center"/>
    </xf>
    <xf numFmtId="0" fontId="13" fillId="0" borderId="178" xfId="0" applyFont="1" applyFill="1" applyBorder="1" applyAlignment="1">
      <alignment horizontal="center" vertical="center"/>
    </xf>
    <xf numFmtId="0" fontId="13" fillId="0" borderId="180" xfId="0" applyFont="1" applyFill="1" applyBorder="1" applyAlignment="1">
      <alignment horizontal="center" vertical="center"/>
    </xf>
    <xf numFmtId="0" fontId="13" fillId="27" borderId="20" xfId="0" applyFont="1" applyFill="1" applyBorder="1" applyAlignment="1">
      <alignment horizontal="center" vertical="center"/>
    </xf>
    <xf numFmtId="0" fontId="13" fillId="27" borderId="81" xfId="0" applyFont="1" applyFill="1" applyBorder="1" applyAlignment="1">
      <alignment horizontal="center" vertical="center"/>
    </xf>
    <xf numFmtId="0" fontId="13" fillId="27" borderId="88" xfId="0" applyFont="1" applyFill="1" applyBorder="1" applyAlignment="1">
      <alignment horizontal="center" vertical="center"/>
    </xf>
    <xf numFmtId="0" fontId="13" fillId="27" borderId="94" xfId="0" applyFont="1" applyFill="1" applyBorder="1" applyAlignment="1">
      <alignment horizontal="center" vertical="center"/>
    </xf>
    <xf numFmtId="0" fontId="13" fillId="0" borderId="107" xfId="0" applyFont="1" applyFill="1" applyBorder="1" applyAlignment="1">
      <alignment horizontal="center" vertical="center"/>
    </xf>
    <xf numFmtId="0" fontId="13" fillId="0" borderId="116" xfId="0" applyFont="1" applyFill="1" applyBorder="1" applyAlignment="1">
      <alignment horizontal="center" vertical="center"/>
    </xf>
    <xf numFmtId="0" fontId="13" fillId="0" borderId="181" xfId="0" applyFont="1" applyFill="1" applyBorder="1" applyAlignment="1">
      <alignment horizontal="center" vertical="center"/>
    </xf>
    <xf numFmtId="0" fontId="13" fillId="0" borderId="174" xfId="0" applyFont="1" applyFill="1" applyBorder="1" applyAlignment="1">
      <alignment horizontal="center" vertical="center"/>
    </xf>
    <xf numFmtId="0" fontId="13" fillId="27" borderId="74" xfId="0" applyFont="1" applyFill="1" applyBorder="1" applyAlignment="1">
      <alignment horizontal="center" vertical="center"/>
    </xf>
    <xf numFmtId="0" fontId="13" fillId="27" borderId="110" xfId="0" applyFont="1" applyFill="1" applyBorder="1" applyAlignment="1">
      <alignment horizontal="center" vertical="center"/>
    </xf>
    <xf numFmtId="0" fontId="13" fillId="27" borderId="102" xfId="0" applyFont="1" applyFill="1" applyBorder="1" applyAlignment="1">
      <alignment horizontal="center" vertical="center"/>
    </xf>
    <xf numFmtId="0" fontId="13" fillId="27" borderId="72" xfId="0" applyFont="1" applyFill="1" applyBorder="1" applyAlignment="1">
      <alignment horizontal="center" vertical="center"/>
    </xf>
    <xf numFmtId="0" fontId="13" fillId="0" borderId="136" xfId="0" applyFont="1" applyFill="1" applyBorder="1" applyAlignment="1">
      <alignment horizontal="center" vertical="center"/>
    </xf>
    <xf numFmtId="0" fontId="13" fillId="0" borderId="182" xfId="0" applyFont="1" applyFill="1" applyBorder="1" applyAlignment="1">
      <alignment horizontal="center" vertical="center"/>
    </xf>
    <xf numFmtId="0" fontId="13" fillId="29" borderId="107" xfId="0" applyFont="1" applyFill="1" applyBorder="1" applyAlignment="1">
      <alignment horizontal="center" vertical="center"/>
    </xf>
    <xf numFmtId="0" fontId="13" fillId="29" borderId="116" xfId="0" applyFont="1" applyFill="1" applyBorder="1" applyAlignment="1">
      <alignment horizontal="center" vertical="center"/>
    </xf>
    <xf numFmtId="0" fontId="13" fillId="29" borderId="181" xfId="0" applyFont="1" applyFill="1" applyBorder="1" applyAlignment="1">
      <alignment horizontal="center" vertical="center"/>
    </xf>
    <xf numFmtId="0" fontId="13" fillId="29" borderId="174" xfId="0" applyFont="1" applyFill="1" applyBorder="1" applyAlignment="1">
      <alignment horizontal="center" vertical="center"/>
    </xf>
    <xf numFmtId="0" fontId="13" fillId="29" borderId="74" xfId="0" applyFont="1" applyFill="1" applyBorder="1" applyAlignment="1">
      <alignment horizontal="center" vertical="center"/>
    </xf>
    <xf numFmtId="0" fontId="13" fillId="29" borderId="110" xfId="0" applyFont="1" applyFill="1" applyBorder="1" applyAlignment="1">
      <alignment horizontal="center" vertical="center"/>
    </xf>
    <xf numFmtId="0" fontId="13" fillId="29" borderId="102" xfId="0" applyFont="1" applyFill="1" applyBorder="1" applyAlignment="1">
      <alignment horizontal="center" vertical="center"/>
    </xf>
    <xf numFmtId="0" fontId="13" fillId="29" borderId="72" xfId="0" applyFont="1" applyFill="1" applyBorder="1" applyAlignment="1">
      <alignment horizontal="center" vertical="center"/>
    </xf>
    <xf numFmtId="0" fontId="13" fillId="27" borderId="73" xfId="0" applyFont="1" applyFill="1" applyBorder="1" applyAlignment="1">
      <alignment horizontal="center" vertical="center"/>
    </xf>
    <xf numFmtId="0" fontId="14" fillId="30" borderId="122" xfId="0" applyFont="1" applyFill="1" applyBorder="1" applyAlignment="1">
      <alignment horizontal="center" vertical="center"/>
    </xf>
    <xf numFmtId="0" fontId="14" fillId="30" borderId="123" xfId="0" applyFont="1" applyFill="1" applyBorder="1" applyAlignment="1">
      <alignment horizontal="center" vertical="center"/>
    </xf>
    <xf numFmtId="170" fontId="17" fillId="5" borderId="179" xfId="0" applyNumberFormat="1" applyFont="1" applyFill="1" applyBorder="1" applyAlignment="1">
      <alignment horizontal="center" vertical="center" textRotation="90"/>
    </xf>
    <xf numFmtId="0" fontId="13" fillId="27" borderId="71" xfId="0" applyFont="1" applyFill="1" applyBorder="1" applyAlignment="1">
      <alignment horizontal="center" vertical="center"/>
    </xf>
    <xf numFmtId="0" fontId="14" fillId="30" borderId="68" xfId="0" applyFont="1" applyFill="1" applyBorder="1" applyAlignment="1">
      <alignment horizontal="center" vertical="center"/>
    </xf>
    <xf numFmtId="0" fontId="14" fillId="30" borderId="69" xfId="0" applyFont="1" applyFill="1" applyBorder="1" applyAlignment="1">
      <alignment horizontal="center" vertical="center"/>
    </xf>
    <xf numFmtId="170" fontId="6" fillId="21" borderId="179" xfId="0" applyNumberFormat="1" applyFont="1" applyFill="1" applyBorder="1" applyAlignment="1">
      <alignment horizontal="center" vertical="center" textRotation="90"/>
    </xf>
    <xf numFmtId="0" fontId="13" fillId="0" borderId="74" xfId="0" applyFont="1" applyFill="1" applyBorder="1" applyAlignment="1">
      <alignment horizontal="center" vertical="center"/>
    </xf>
    <xf numFmtId="0" fontId="13" fillId="0" borderId="81" xfId="0" applyFont="1" applyFill="1" applyBorder="1" applyAlignment="1">
      <alignment horizontal="center" vertical="center"/>
    </xf>
    <xf numFmtId="0" fontId="13" fillId="0" borderId="102" xfId="0" applyFont="1" applyFill="1" applyBorder="1" applyAlignment="1">
      <alignment horizontal="center" vertical="center"/>
    </xf>
    <xf numFmtId="0" fontId="13" fillId="0" borderId="94" xfId="0" applyFont="1" applyFill="1" applyBorder="1" applyAlignment="1">
      <alignment horizontal="center" vertical="center"/>
    </xf>
    <xf numFmtId="0" fontId="13" fillId="29" borderId="71" xfId="0" applyFont="1" applyFill="1" applyBorder="1" applyAlignment="1">
      <alignment horizontal="center" vertical="center"/>
    </xf>
    <xf numFmtId="170" fontId="6" fillId="3" borderId="179" xfId="0" applyNumberFormat="1" applyFont="1" applyFill="1" applyBorder="1" applyAlignment="1">
      <alignment horizontal="center" vertical="center" textRotation="90"/>
    </xf>
    <xf numFmtId="0" fontId="13" fillId="0" borderId="110" xfId="0" applyFont="1" applyFill="1" applyBorder="1" applyAlignment="1">
      <alignment horizontal="center" vertical="center"/>
    </xf>
    <xf numFmtId="0" fontId="13" fillId="0" borderId="72" xfId="0" applyFont="1" applyFill="1" applyBorder="1" applyAlignment="1">
      <alignment horizontal="center" vertical="center"/>
    </xf>
    <xf numFmtId="170" fontId="6" fillId="4" borderId="183" xfId="0" applyNumberFormat="1" applyFont="1" applyFill="1" applyBorder="1" applyAlignment="1">
      <alignment horizontal="center" vertical="center" textRotation="90"/>
    </xf>
    <xf numFmtId="0" fontId="14" fillId="0" borderId="0" xfId="0" applyFont="1" applyAlignment="1">
      <alignment horizontal="left" vertical="center"/>
    </xf>
    <xf numFmtId="0" fontId="14" fillId="0" borderId="143" xfId="0" applyFont="1" applyBorder="1" applyAlignment="1">
      <alignment horizontal="left" vertical="center"/>
    </xf>
    <xf numFmtId="0" fontId="14" fillId="30" borderId="29" xfId="0" applyFont="1" applyFill="1" applyBorder="1" applyAlignment="1">
      <alignment horizontal="center" vertical="center"/>
    </xf>
    <xf numFmtId="0" fontId="14" fillId="30" borderId="142" xfId="0" applyFont="1" applyFill="1" applyBorder="1" applyAlignment="1">
      <alignment horizontal="center" vertical="center"/>
    </xf>
    <xf numFmtId="0" fontId="10" fillId="0" borderId="189" xfId="0" applyFont="1" applyBorder="1" applyAlignment="1">
      <alignment horizontal="center" vertical="center"/>
    </xf>
    <xf numFmtId="3" fontId="10" fillId="0" borderId="188" xfId="0" applyNumberFormat="1" applyFont="1" applyBorder="1" applyAlignment="1">
      <alignment horizontal="center" vertical="center"/>
    </xf>
    <xf numFmtId="0" fontId="13" fillId="0" borderId="0" xfId="0" applyFont="1" applyAlignment="1" applyProtection="1">
      <alignment horizontal="center" vertical="center" wrapText="1"/>
    </xf>
  </cellXfs>
  <cellStyles count="10">
    <cellStyle name="Milliers 2" xfId="2"/>
    <cellStyle name="Milliers 3" xfId="3"/>
    <cellStyle name="Normal" xfId="0" builtinId="0"/>
    <cellStyle name="Normal 2" xfId="4"/>
    <cellStyle name="Normal 2 2" xfId="5"/>
    <cellStyle name="Normal 3" xfId="6"/>
    <cellStyle name="Normal 3 2" xfId="9"/>
    <cellStyle name="Normal 4" xfId="1"/>
    <cellStyle name="PgLen" xfId="7"/>
    <cellStyle name="Style 2" xfId="8"/>
  </cellStyles>
  <dxfs count="0"/>
  <tableStyles count="0" defaultTableStyle="TableStyleMedium9" defaultPivotStyle="PivotStyleLight16"/>
  <colors>
    <mruColors>
      <color rgb="FFFF66FF"/>
      <color rgb="FFFFFF99"/>
      <color rgb="FFFFC000"/>
      <color rgb="FFFF9900"/>
      <color rgb="FFFF0066"/>
      <color rgb="FF9999FF"/>
      <color rgb="FFFFFFCC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H173"/>
  <sheetViews>
    <sheetView showZeros="0" tabSelected="1" view="pageBreakPreview" topLeftCell="A4" zoomScale="70" zoomScaleNormal="53" zoomScaleSheetLayoutView="70" workbookViewId="0">
      <selection activeCell="H25" sqref="H25"/>
    </sheetView>
  </sheetViews>
  <sheetFormatPr baseColWidth="10" defaultRowHeight="12.75"/>
  <cols>
    <col min="1" max="1" width="5.5703125" style="45" customWidth="1"/>
    <col min="2" max="2" width="7.42578125" style="4" customWidth="1"/>
    <col min="3" max="3" width="5.85546875" style="4" customWidth="1"/>
    <col min="4" max="6" width="8.7109375" style="4" customWidth="1"/>
    <col min="7" max="7" width="8.7109375" style="4" hidden="1" customWidth="1"/>
    <col min="8" max="8" width="8.7109375" style="4" customWidth="1"/>
    <col min="9" max="9" width="8.7109375" style="6" customWidth="1"/>
    <col min="10" max="12" width="8.7109375" style="4" customWidth="1"/>
    <col min="13" max="13" width="8.7109375" style="4" hidden="1" customWidth="1"/>
    <col min="14" max="14" width="8.7109375" style="4" customWidth="1"/>
    <col min="15" max="15" width="8.7109375" style="46" customWidth="1"/>
    <col min="16" max="18" width="8.7109375" style="4" customWidth="1"/>
    <col min="19" max="19" width="11.5703125" style="4" hidden="1" customWidth="1"/>
    <col min="20" max="20" width="8.7109375" style="4" customWidth="1"/>
    <col min="21" max="21" width="8.7109375" style="46" customWidth="1"/>
    <col min="22" max="221" width="11.42578125" style="4"/>
    <col min="222" max="222" width="5.5703125" style="4" customWidth="1"/>
    <col min="223" max="224" width="5.85546875" style="4" customWidth="1"/>
    <col min="225" max="227" width="6.7109375" style="4" customWidth="1"/>
    <col min="228" max="228" width="8.5703125" style="4" customWidth="1"/>
    <col min="229" max="229" width="9.28515625" style="4" customWidth="1"/>
    <col min="230" max="230" width="7.7109375" style="4" customWidth="1"/>
    <col min="231" max="232" width="6.7109375" style="4" customWidth="1"/>
    <col min="233" max="233" width="9" style="4" customWidth="1"/>
    <col min="234" max="234" width="9.28515625" style="4" customWidth="1"/>
    <col min="235" max="237" width="6.7109375" style="4" customWidth="1"/>
    <col min="238" max="238" width="8" style="4" customWidth="1"/>
    <col min="239" max="239" width="9.28515625" style="4" customWidth="1"/>
    <col min="240" max="243" width="6.7109375" style="4" customWidth="1"/>
    <col min="244" max="244" width="9.28515625" style="4" customWidth="1"/>
    <col min="245" max="247" width="6.7109375" style="4" customWidth="1"/>
    <col min="248" max="248" width="8" style="4" customWidth="1"/>
    <col min="249" max="249" width="9.28515625" style="4" customWidth="1"/>
    <col min="250" max="253" width="6.7109375" style="4" customWidth="1"/>
    <col min="254" max="254" width="9.28515625" style="4" customWidth="1"/>
    <col min="255" max="258" width="6.7109375" style="4" customWidth="1"/>
    <col min="259" max="259" width="9.28515625" style="4" customWidth="1"/>
    <col min="260" max="263" width="6.7109375" style="4" customWidth="1"/>
    <col min="264" max="264" width="9.28515625" style="4" customWidth="1"/>
    <col min="265" max="268" width="6.7109375" style="4" customWidth="1"/>
    <col min="269" max="269" width="9.28515625" style="4" customWidth="1"/>
    <col min="270" max="273" width="6.7109375" style="4" customWidth="1"/>
    <col min="274" max="274" width="9.28515625" style="4" customWidth="1"/>
    <col min="275" max="275" width="8.85546875" style="4" customWidth="1"/>
    <col min="276" max="477" width="11.42578125" style="4"/>
    <col min="478" max="478" width="5.5703125" style="4" customWidth="1"/>
    <col min="479" max="480" width="5.85546875" style="4" customWidth="1"/>
    <col min="481" max="483" width="6.7109375" style="4" customWidth="1"/>
    <col min="484" max="484" width="8.5703125" style="4" customWidth="1"/>
    <col min="485" max="485" width="9.28515625" style="4" customWidth="1"/>
    <col min="486" max="486" width="7.7109375" style="4" customWidth="1"/>
    <col min="487" max="488" width="6.7109375" style="4" customWidth="1"/>
    <col min="489" max="489" width="9" style="4" customWidth="1"/>
    <col min="490" max="490" width="9.28515625" style="4" customWidth="1"/>
    <col min="491" max="493" width="6.7109375" style="4" customWidth="1"/>
    <col min="494" max="494" width="8" style="4" customWidth="1"/>
    <col min="495" max="495" width="9.28515625" style="4" customWidth="1"/>
    <col min="496" max="499" width="6.7109375" style="4" customWidth="1"/>
    <col min="500" max="500" width="9.28515625" style="4" customWidth="1"/>
    <col min="501" max="503" width="6.7109375" style="4" customWidth="1"/>
    <col min="504" max="504" width="8" style="4" customWidth="1"/>
    <col min="505" max="505" width="9.28515625" style="4" customWidth="1"/>
    <col min="506" max="509" width="6.7109375" style="4" customWidth="1"/>
    <col min="510" max="510" width="9.28515625" style="4" customWidth="1"/>
    <col min="511" max="514" width="6.7109375" style="4" customWidth="1"/>
    <col min="515" max="515" width="9.28515625" style="4" customWidth="1"/>
    <col min="516" max="519" width="6.7109375" style="4" customWidth="1"/>
    <col min="520" max="520" width="9.28515625" style="4" customWidth="1"/>
    <col min="521" max="524" width="6.7109375" style="4" customWidth="1"/>
    <col min="525" max="525" width="9.28515625" style="4" customWidth="1"/>
    <col min="526" max="529" width="6.7109375" style="4" customWidth="1"/>
    <col min="530" max="530" width="9.28515625" style="4" customWidth="1"/>
    <col min="531" max="531" width="8.85546875" style="4" customWidth="1"/>
    <col min="532" max="733" width="11.42578125" style="4"/>
    <col min="734" max="734" width="5.5703125" style="4" customWidth="1"/>
    <col min="735" max="736" width="5.85546875" style="4" customWidth="1"/>
    <col min="737" max="739" width="6.7109375" style="4" customWidth="1"/>
    <col min="740" max="740" width="8.5703125" style="4" customWidth="1"/>
    <col min="741" max="741" width="9.28515625" style="4" customWidth="1"/>
    <col min="742" max="742" width="7.7109375" style="4" customWidth="1"/>
    <col min="743" max="744" width="6.7109375" style="4" customWidth="1"/>
    <col min="745" max="745" width="9" style="4" customWidth="1"/>
    <col min="746" max="746" width="9.28515625" style="4" customWidth="1"/>
    <col min="747" max="749" width="6.7109375" style="4" customWidth="1"/>
    <col min="750" max="750" width="8" style="4" customWidth="1"/>
    <col min="751" max="751" width="9.28515625" style="4" customWidth="1"/>
    <col min="752" max="755" width="6.7109375" style="4" customWidth="1"/>
    <col min="756" max="756" width="9.28515625" style="4" customWidth="1"/>
    <col min="757" max="759" width="6.7109375" style="4" customWidth="1"/>
    <col min="760" max="760" width="8" style="4" customWidth="1"/>
    <col min="761" max="761" width="9.28515625" style="4" customWidth="1"/>
    <col min="762" max="765" width="6.7109375" style="4" customWidth="1"/>
    <col min="766" max="766" width="9.28515625" style="4" customWidth="1"/>
    <col min="767" max="770" width="6.7109375" style="4" customWidth="1"/>
    <col min="771" max="771" width="9.28515625" style="4" customWidth="1"/>
    <col min="772" max="775" width="6.7109375" style="4" customWidth="1"/>
    <col min="776" max="776" width="9.28515625" style="4" customWidth="1"/>
    <col min="777" max="780" width="6.7109375" style="4" customWidth="1"/>
    <col min="781" max="781" width="9.28515625" style="4" customWidth="1"/>
    <col min="782" max="785" width="6.7109375" style="4" customWidth="1"/>
    <col min="786" max="786" width="9.28515625" style="4" customWidth="1"/>
    <col min="787" max="787" width="8.85546875" style="4" customWidth="1"/>
    <col min="788" max="989" width="11.42578125" style="4"/>
    <col min="990" max="990" width="5.5703125" style="4" customWidth="1"/>
    <col min="991" max="992" width="5.85546875" style="4" customWidth="1"/>
    <col min="993" max="995" width="6.7109375" style="4" customWidth="1"/>
    <col min="996" max="996" width="8.5703125" style="4" customWidth="1"/>
    <col min="997" max="997" width="9.28515625" style="4" customWidth="1"/>
    <col min="998" max="998" width="7.7109375" style="4" customWidth="1"/>
    <col min="999" max="1000" width="6.7109375" style="4" customWidth="1"/>
    <col min="1001" max="1001" width="9" style="4" customWidth="1"/>
    <col min="1002" max="1002" width="9.28515625" style="4" customWidth="1"/>
    <col min="1003" max="1005" width="6.7109375" style="4" customWidth="1"/>
    <col min="1006" max="1006" width="8" style="4" customWidth="1"/>
    <col min="1007" max="1007" width="9.28515625" style="4" customWidth="1"/>
    <col min="1008" max="1011" width="6.7109375" style="4" customWidth="1"/>
    <col min="1012" max="1012" width="9.28515625" style="4" customWidth="1"/>
    <col min="1013" max="1015" width="6.7109375" style="4" customWidth="1"/>
    <col min="1016" max="1016" width="8" style="4" customWidth="1"/>
    <col min="1017" max="1017" width="9.28515625" style="4" customWidth="1"/>
    <col min="1018" max="1021" width="6.7109375" style="4" customWidth="1"/>
    <col min="1022" max="1022" width="9.28515625" style="4" customWidth="1"/>
    <col min="1023" max="1026" width="6.7109375" style="4" customWidth="1"/>
    <col min="1027" max="1027" width="9.28515625" style="4" customWidth="1"/>
    <col min="1028" max="1031" width="6.7109375" style="4" customWidth="1"/>
    <col min="1032" max="1032" width="9.28515625" style="4" customWidth="1"/>
    <col min="1033" max="1036" width="6.7109375" style="4" customWidth="1"/>
    <col min="1037" max="1037" width="9.28515625" style="4" customWidth="1"/>
    <col min="1038" max="1041" width="6.7109375" style="4" customWidth="1"/>
    <col min="1042" max="1042" width="9.28515625" style="4" customWidth="1"/>
    <col min="1043" max="1043" width="8.85546875" style="4" customWidth="1"/>
    <col min="1044" max="1245" width="11.42578125" style="4"/>
    <col min="1246" max="1246" width="5.5703125" style="4" customWidth="1"/>
    <col min="1247" max="1248" width="5.85546875" style="4" customWidth="1"/>
    <col min="1249" max="1251" width="6.7109375" style="4" customWidth="1"/>
    <col min="1252" max="1252" width="8.5703125" style="4" customWidth="1"/>
    <col min="1253" max="1253" width="9.28515625" style="4" customWidth="1"/>
    <col min="1254" max="1254" width="7.7109375" style="4" customWidth="1"/>
    <col min="1255" max="1256" width="6.7109375" style="4" customWidth="1"/>
    <col min="1257" max="1257" width="9" style="4" customWidth="1"/>
    <col min="1258" max="1258" width="9.28515625" style="4" customWidth="1"/>
    <col min="1259" max="1261" width="6.7109375" style="4" customWidth="1"/>
    <col min="1262" max="1262" width="8" style="4" customWidth="1"/>
    <col min="1263" max="1263" width="9.28515625" style="4" customWidth="1"/>
    <col min="1264" max="1267" width="6.7109375" style="4" customWidth="1"/>
    <col min="1268" max="1268" width="9.28515625" style="4" customWidth="1"/>
    <col min="1269" max="1271" width="6.7109375" style="4" customWidth="1"/>
    <col min="1272" max="1272" width="8" style="4" customWidth="1"/>
    <col min="1273" max="1273" width="9.28515625" style="4" customWidth="1"/>
    <col min="1274" max="1277" width="6.7109375" style="4" customWidth="1"/>
    <col min="1278" max="1278" width="9.28515625" style="4" customWidth="1"/>
    <col min="1279" max="1282" width="6.7109375" style="4" customWidth="1"/>
    <col min="1283" max="1283" width="9.28515625" style="4" customWidth="1"/>
    <col min="1284" max="1287" width="6.7109375" style="4" customWidth="1"/>
    <col min="1288" max="1288" width="9.28515625" style="4" customWidth="1"/>
    <col min="1289" max="1292" width="6.7109375" style="4" customWidth="1"/>
    <col min="1293" max="1293" width="9.28515625" style="4" customWidth="1"/>
    <col min="1294" max="1297" width="6.7109375" style="4" customWidth="1"/>
    <col min="1298" max="1298" width="9.28515625" style="4" customWidth="1"/>
    <col min="1299" max="1299" width="8.85546875" style="4" customWidth="1"/>
    <col min="1300" max="1501" width="11.42578125" style="4"/>
    <col min="1502" max="1502" width="5.5703125" style="4" customWidth="1"/>
    <col min="1503" max="1504" width="5.85546875" style="4" customWidth="1"/>
    <col min="1505" max="1507" width="6.7109375" style="4" customWidth="1"/>
    <col min="1508" max="1508" width="8.5703125" style="4" customWidth="1"/>
    <col min="1509" max="1509" width="9.28515625" style="4" customWidth="1"/>
    <col min="1510" max="1510" width="7.7109375" style="4" customWidth="1"/>
    <col min="1511" max="1512" width="6.7109375" style="4" customWidth="1"/>
    <col min="1513" max="1513" width="9" style="4" customWidth="1"/>
    <col min="1514" max="1514" width="9.28515625" style="4" customWidth="1"/>
    <col min="1515" max="1517" width="6.7109375" style="4" customWidth="1"/>
    <col min="1518" max="1518" width="8" style="4" customWidth="1"/>
    <col min="1519" max="1519" width="9.28515625" style="4" customWidth="1"/>
    <col min="1520" max="1523" width="6.7109375" style="4" customWidth="1"/>
    <col min="1524" max="1524" width="9.28515625" style="4" customWidth="1"/>
    <col min="1525" max="1527" width="6.7109375" style="4" customWidth="1"/>
    <col min="1528" max="1528" width="8" style="4" customWidth="1"/>
    <col min="1529" max="1529" width="9.28515625" style="4" customWidth="1"/>
    <col min="1530" max="1533" width="6.7109375" style="4" customWidth="1"/>
    <col min="1534" max="1534" width="9.28515625" style="4" customWidth="1"/>
    <col min="1535" max="1538" width="6.7109375" style="4" customWidth="1"/>
    <col min="1539" max="1539" width="9.28515625" style="4" customWidth="1"/>
    <col min="1540" max="1543" width="6.7109375" style="4" customWidth="1"/>
    <col min="1544" max="1544" width="9.28515625" style="4" customWidth="1"/>
    <col min="1545" max="1548" width="6.7109375" style="4" customWidth="1"/>
    <col min="1549" max="1549" width="9.28515625" style="4" customWidth="1"/>
    <col min="1550" max="1553" width="6.7109375" style="4" customWidth="1"/>
    <col min="1554" max="1554" width="9.28515625" style="4" customWidth="1"/>
    <col min="1555" max="1555" width="8.85546875" style="4" customWidth="1"/>
    <col min="1556" max="1757" width="11.42578125" style="4"/>
    <col min="1758" max="1758" width="5.5703125" style="4" customWidth="1"/>
    <col min="1759" max="1760" width="5.85546875" style="4" customWidth="1"/>
    <col min="1761" max="1763" width="6.7109375" style="4" customWidth="1"/>
    <col min="1764" max="1764" width="8.5703125" style="4" customWidth="1"/>
    <col min="1765" max="1765" width="9.28515625" style="4" customWidth="1"/>
    <col min="1766" max="1766" width="7.7109375" style="4" customWidth="1"/>
    <col min="1767" max="1768" width="6.7109375" style="4" customWidth="1"/>
    <col min="1769" max="1769" width="9" style="4" customWidth="1"/>
    <col min="1770" max="1770" width="9.28515625" style="4" customWidth="1"/>
    <col min="1771" max="1773" width="6.7109375" style="4" customWidth="1"/>
    <col min="1774" max="1774" width="8" style="4" customWidth="1"/>
    <col min="1775" max="1775" width="9.28515625" style="4" customWidth="1"/>
    <col min="1776" max="1779" width="6.7109375" style="4" customWidth="1"/>
    <col min="1780" max="1780" width="9.28515625" style="4" customWidth="1"/>
    <col min="1781" max="1783" width="6.7109375" style="4" customWidth="1"/>
    <col min="1784" max="1784" width="8" style="4" customWidth="1"/>
    <col min="1785" max="1785" width="9.28515625" style="4" customWidth="1"/>
    <col min="1786" max="1789" width="6.7109375" style="4" customWidth="1"/>
    <col min="1790" max="1790" width="9.28515625" style="4" customWidth="1"/>
    <col min="1791" max="1794" width="6.7109375" style="4" customWidth="1"/>
    <col min="1795" max="1795" width="9.28515625" style="4" customWidth="1"/>
    <col min="1796" max="1799" width="6.7109375" style="4" customWidth="1"/>
    <col min="1800" max="1800" width="9.28515625" style="4" customWidth="1"/>
    <col min="1801" max="1804" width="6.7109375" style="4" customWidth="1"/>
    <col min="1805" max="1805" width="9.28515625" style="4" customWidth="1"/>
    <col min="1806" max="1809" width="6.7109375" style="4" customWidth="1"/>
    <col min="1810" max="1810" width="9.28515625" style="4" customWidth="1"/>
    <col min="1811" max="1811" width="8.85546875" style="4" customWidth="1"/>
    <col min="1812" max="2013" width="11.42578125" style="4"/>
    <col min="2014" max="2014" width="5.5703125" style="4" customWidth="1"/>
    <col min="2015" max="2016" width="5.85546875" style="4" customWidth="1"/>
    <col min="2017" max="2019" width="6.7109375" style="4" customWidth="1"/>
    <col min="2020" max="2020" width="8.5703125" style="4" customWidth="1"/>
    <col min="2021" max="2021" width="9.28515625" style="4" customWidth="1"/>
    <col min="2022" max="2022" width="7.7109375" style="4" customWidth="1"/>
    <col min="2023" max="2024" width="6.7109375" style="4" customWidth="1"/>
    <col min="2025" max="2025" width="9" style="4" customWidth="1"/>
    <col min="2026" max="2026" width="9.28515625" style="4" customWidth="1"/>
    <col min="2027" max="2029" width="6.7109375" style="4" customWidth="1"/>
    <col min="2030" max="2030" width="8" style="4" customWidth="1"/>
    <col min="2031" max="2031" width="9.28515625" style="4" customWidth="1"/>
    <col min="2032" max="2035" width="6.7109375" style="4" customWidth="1"/>
    <col min="2036" max="2036" width="9.28515625" style="4" customWidth="1"/>
    <col min="2037" max="2039" width="6.7109375" style="4" customWidth="1"/>
    <col min="2040" max="2040" width="8" style="4" customWidth="1"/>
    <col min="2041" max="2041" width="9.28515625" style="4" customWidth="1"/>
    <col min="2042" max="2045" width="6.7109375" style="4" customWidth="1"/>
    <col min="2046" max="2046" width="9.28515625" style="4" customWidth="1"/>
    <col min="2047" max="2050" width="6.7109375" style="4" customWidth="1"/>
    <col min="2051" max="2051" width="9.28515625" style="4" customWidth="1"/>
    <col min="2052" max="2055" width="6.7109375" style="4" customWidth="1"/>
    <col min="2056" max="2056" width="9.28515625" style="4" customWidth="1"/>
    <col min="2057" max="2060" width="6.7109375" style="4" customWidth="1"/>
    <col min="2061" max="2061" width="9.28515625" style="4" customWidth="1"/>
    <col min="2062" max="2065" width="6.7109375" style="4" customWidth="1"/>
    <col min="2066" max="2066" width="9.28515625" style="4" customWidth="1"/>
    <col min="2067" max="2067" width="8.85546875" style="4" customWidth="1"/>
    <col min="2068" max="2269" width="11.42578125" style="4"/>
    <col min="2270" max="2270" width="5.5703125" style="4" customWidth="1"/>
    <col min="2271" max="2272" width="5.85546875" style="4" customWidth="1"/>
    <col min="2273" max="2275" width="6.7109375" style="4" customWidth="1"/>
    <col min="2276" max="2276" width="8.5703125" style="4" customWidth="1"/>
    <col min="2277" max="2277" width="9.28515625" style="4" customWidth="1"/>
    <col min="2278" max="2278" width="7.7109375" style="4" customWidth="1"/>
    <col min="2279" max="2280" width="6.7109375" style="4" customWidth="1"/>
    <col min="2281" max="2281" width="9" style="4" customWidth="1"/>
    <col min="2282" max="2282" width="9.28515625" style="4" customWidth="1"/>
    <col min="2283" max="2285" width="6.7109375" style="4" customWidth="1"/>
    <col min="2286" max="2286" width="8" style="4" customWidth="1"/>
    <col min="2287" max="2287" width="9.28515625" style="4" customWidth="1"/>
    <col min="2288" max="2291" width="6.7109375" style="4" customWidth="1"/>
    <col min="2292" max="2292" width="9.28515625" style="4" customWidth="1"/>
    <col min="2293" max="2295" width="6.7109375" style="4" customWidth="1"/>
    <col min="2296" max="2296" width="8" style="4" customWidth="1"/>
    <col min="2297" max="2297" width="9.28515625" style="4" customWidth="1"/>
    <col min="2298" max="2301" width="6.7109375" style="4" customWidth="1"/>
    <col min="2302" max="2302" width="9.28515625" style="4" customWidth="1"/>
    <col min="2303" max="2306" width="6.7109375" style="4" customWidth="1"/>
    <col min="2307" max="2307" width="9.28515625" style="4" customWidth="1"/>
    <col min="2308" max="2311" width="6.7109375" style="4" customWidth="1"/>
    <col min="2312" max="2312" width="9.28515625" style="4" customWidth="1"/>
    <col min="2313" max="2316" width="6.7109375" style="4" customWidth="1"/>
    <col min="2317" max="2317" width="9.28515625" style="4" customWidth="1"/>
    <col min="2318" max="2321" width="6.7109375" style="4" customWidth="1"/>
    <col min="2322" max="2322" width="9.28515625" style="4" customWidth="1"/>
    <col min="2323" max="2323" width="8.85546875" style="4" customWidth="1"/>
    <col min="2324" max="2525" width="11.42578125" style="4"/>
    <col min="2526" max="2526" width="5.5703125" style="4" customWidth="1"/>
    <col min="2527" max="2528" width="5.85546875" style="4" customWidth="1"/>
    <col min="2529" max="2531" width="6.7109375" style="4" customWidth="1"/>
    <col min="2532" max="2532" width="8.5703125" style="4" customWidth="1"/>
    <col min="2533" max="2533" width="9.28515625" style="4" customWidth="1"/>
    <col min="2534" max="2534" width="7.7109375" style="4" customWidth="1"/>
    <col min="2535" max="2536" width="6.7109375" style="4" customWidth="1"/>
    <col min="2537" max="2537" width="9" style="4" customWidth="1"/>
    <col min="2538" max="2538" width="9.28515625" style="4" customWidth="1"/>
    <col min="2539" max="2541" width="6.7109375" style="4" customWidth="1"/>
    <col min="2542" max="2542" width="8" style="4" customWidth="1"/>
    <col min="2543" max="2543" width="9.28515625" style="4" customWidth="1"/>
    <col min="2544" max="2547" width="6.7109375" style="4" customWidth="1"/>
    <col min="2548" max="2548" width="9.28515625" style="4" customWidth="1"/>
    <col min="2549" max="2551" width="6.7109375" style="4" customWidth="1"/>
    <col min="2552" max="2552" width="8" style="4" customWidth="1"/>
    <col min="2553" max="2553" width="9.28515625" style="4" customWidth="1"/>
    <col min="2554" max="2557" width="6.7109375" style="4" customWidth="1"/>
    <col min="2558" max="2558" width="9.28515625" style="4" customWidth="1"/>
    <col min="2559" max="2562" width="6.7109375" style="4" customWidth="1"/>
    <col min="2563" max="2563" width="9.28515625" style="4" customWidth="1"/>
    <col min="2564" max="2567" width="6.7109375" style="4" customWidth="1"/>
    <col min="2568" max="2568" width="9.28515625" style="4" customWidth="1"/>
    <col min="2569" max="2572" width="6.7109375" style="4" customWidth="1"/>
    <col min="2573" max="2573" width="9.28515625" style="4" customWidth="1"/>
    <col min="2574" max="2577" width="6.7109375" style="4" customWidth="1"/>
    <col min="2578" max="2578" width="9.28515625" style="4" customWidth="1"/>
    <col min="2579" max="2579" width="8.85546875" style="4" customWidth="1"/>
    <col min="2580" max="2781" width="11.42578125" style="4"/>
    <col min="2782" max="2782" width="5.5703125" style="4" customWidth="1"/>
    <col min="2783" max="2784" width="5.85546875" style="4" customWidth="1"/>
    <col min="2785" max="2787" width="6.7109375" style="4" customWidth="1"/>
    <col min="2788" max="2788" width="8.5703125" style="4" customWidth="1"/>
    <col min="2789" max="2789" width="9.28515625" style="4" customWidth="1"/>
    <col min="2790" max="2790" width="7.7109375" style="4" customWidth="1"/>
    <col min="2791" max="2792" width="6.7109375" style="4" customWidth="1"/>
    <col min="2793" max="2793" width="9" style="4" customWidth="1"/>
    <col min="2794" max="2794" width="9.28515625" style="4" customWidth="1"/>
    <col min="2795" max="2797" width="6.7109375" style="4" customWidth="1"/>
    <col min="2798" max="2798" width="8" style="4" customWidth="1"/>
    <col min="2799" max="2799" width="9.28515625" style="4" customWidth="1"/>
    <col min="2800" max="2803" width="6.7109375" style="4" customWidth="1"/>
    <col min="2804" max="2804" width="9.28515625" style="4" customWidth="1"/>
    <col min="2805" max="2807" width="6.7109375" style="4" customWidth="1"/>
    <col min="2808" max="2808" width="8" style="4" customWidth="1"/>
    <col min="2809" max="2809" width="9.28515625" style="4" customWidth="1"/>
    <col min="2810" max="2813" width="6.7109375" style="4" customWidth="1"/>
    <col min="2814" max="2814" width="9.28515625" style="4" customWidth="1"/>
    <col min="2815" max="2818" width="6.7109375" style="4" customWidth="1"/>
    <col min="2819" max="2819" width="9.28515625" style="4" customWidth="1"/>
    <col min="2820" max="2823" width="6.7109375" style="4" customWidth="1"/>
    <col min="2824" max="2824" width="9.28515625" style="4" customWidth="1"/>
    <col min="2825" max="2828" width="6.7109375" style="4" customWidth="1"/>
    <col min="2829" max="2829" width="9.28515625" style="4" customWidth="1"/>
    <col min="2830" max="2833" width="6.7109375" style="4" customWidth="1"/>
    <col min="2834" max="2834" width="9.28515625" style="4" customWidth="1"/>
    <col min="2835" max="2835" width="8.85546875" style="4" customWidth="1"/>
    <col min="2836" max="3037" width="11.42578125" style="4"/>
    <col min="3038" max="3038" width="5.5703125" style="4" customWidth="1"/>
    <col min="3039" max="3040" width="5.85546875" style="4" customWidth="1"/>
    <col min="3041" max="3043" width="6.7109375" style="4" customWidth="1"/>
    <col min="3044" max="3044" width="8.5703125" style="4" customWidth="1"/>
    <col min="3045" max="3045" width="9.28515625" style="4" customWidth="1"/>
    <col min="3046" max="3046" width="7.7109375" style="4" customWidth="1"/>
    <col min="3047" max="3048" width="6.7109375" style="4" customWidth="1"/>
    <col min="3049" max="3049" width="9" style="4" customWidth="1"/>
    <col min="3050" max="3050" width="9.28515625" style="4" customWidth="1"/>
    <col min="3051" max="3053" width="6.7109375" style="4" customWidth="1"/>
    <col min="3054" max="3054" width="8" style="4" customWidth="1"/>
    <col min="3055" max="3055" width="9.28515625" style="4" customWidth="1"/>
    <col min="3056" max="3059" width="6.7109375" style="4" customWidth="1"/>
    <col min="3060" max="3060" width="9.28515625" style="4" customWidth="1"/>
    <col min="3061" max="3063" width="6.7109375" style="4" customWidth="1"/>
    <col min="3064" max="3064" width="8" style="4" customWidth="1"/>
    <col min="3065" max="3065" width="9.28515625" style="4" customWidth="1"/>
    <col min="3066" max="3069" width="6.7109375" style="4" customWidth="1"/>
    <col min="3070" max="3070" width="9.28515625" style="4" customWidth="1"/>
    <col min="3071" max="3074" width="6.7109375" style="4" customWidth="1"/>
    <col min="3075" max="3075" width="9.28515625" style="4" customWidth="1"/>
    <col min="3076" max="3079" width="6.7109375" style="4" customWidth="1"/>
    <col min="3080" max="3080" width="9.28515625" style="4" customWidth="1"/>
    <col min="3081" max="3084" width="6.7109375" style="4" customWidth="1"/>
    <col min="3085" max="3085" width="9.28515625" style="4" customWidth="1"/>
    <col min="3086" max="3089" width="6.7109375" style="4" customWidth="1"/>
    <col min="3090" max="3090" width="9.28515625" style="4" customWidth="1"/>
    <col min="3091" max="3091" width="8.85546875" style="4" customWidth="1"/>
    <col min="3092" max="3293" width="11.42578125" style="4"/>
    <col min="3294" max="3294" width="5.5703125" style="4" customWidth="1"/>
    <col min="3295" max="3296" width="5.85546875" style="4" customWidth="1"/>
    <col min="3297" max="3299" width="6.7109375" style="4" customWidth="1"/>
    <col min="3300" max="3300" width="8.5703125" style="4" customWidth="1"/>
    <col min="3301" max="3301" width="9.28515625" style="4" customWidth="1"/>
    <col min="3302" max="3302" width="7.7109375" style="4" customWidth="1"/>
    <col min="3303" max="3304" width="6.7109375" style="4" customWidth="1"/>
    <col min="3305" max="3305" width="9" style="4" customWidth="1"/>
    <col min="3306" max="3306" width="9.28515625" style="4" customWidth="1"/>
    <col min="3307" max="3309" width="6.7109375" style="4" customWidth="1"/>
    <col min="3310" max="3310" width="8" style="4" customWidth="1"/>
    <col min="3311" max="3311" width="9.28515625" style="4" customWidth="1"/>
    <col min="3312" max="3315" width="6.7109375" style="4" customWidth="1"/>
    <col min="3316" max="3316" width="9.28515625" style="4" customWidth="1"/>
    <col min="3317" max="3319" width="6.7109375" style="4" customWidth="1"/>
    <col min="3320" max="3320" width="8" style="4" customWidth="1"/>
    <col min="3321" max="3321" width="9.28515625" style="4" customWidth="1"/>
    <col min="3322" max="3325" width="6.7109375" style="4" customWidth="1"/>
    <col min="3326" max="3326" width="9.28515625" style="4" customWidth="1"/>
    <col min="3327" max="3330" width="6.7109375" style="4" customWidth="1"/>
    <col min="3331" max="3331" width="9.28515625" style="4" customWidth="1"/>
    <col min="3332" max="3335" width="6.7109375" style="4" customWidth="1"/>
    <col min="3336" max="3336" width="9.28515625" style="4" customWidth="1"/>
    <col min="3337" max="3340" width="6.7109375" style="4" customWidth="1"/>
    <col min="3341" max="3341" width="9.28515625" style="4" customWidth="1"/>
    <col min="3342" max="3345" width="6.7109375" style="4" customWidth="1"/>
    <col min="3346" max="3346" width="9.28515625" style="4" customWidth="1"/>
    <col min="3347" max="3347" width="8.85546875" style="4" customWidth="1"/>
    <col min="3348" max="3549" width="11.42578125" style="4"/>
    <col min="3550" max="3550" width="5.5703125" style="4" customWidth="1"/>
    <col min="3551" max="3552" width="5.85546875" style="4" customWidth="1"/>
    <col min="3553" max="3555" width="6.7109375" style="4" customWidth="1"/>
    <col min="3556" max="3556" width="8.5703125" style="4" customWidth="1"/>
    <col min="3557" max="3557" width="9.28515625" style="4" customWidth="1"/>
    <col min="3558" max="3558" width="7.7109375" style="4" customWidth="1"/>
    <col min="3559" max="3560" width="6.7109375" style="4" customWidth="1"/>
    <col min="3561" max="3561" width="9" style="4" customWidth="1"/>
    <col min="3562" max="3562" width="9.28515625" style="4" customWidth="1"/>
    <col min="3563" max="3565" width="6.7109375" style="4" customWidth="1"/>
    <col min="3566" max="3566" width="8" style="4" customWidth="1"/>
    <col min="3567" max="3567" width="9.28515625" style="4" customWidth="1"/>
    <col min="3568" max="3571" width="6.7109375" style="4" customWidth="1"/>
    <col min="3572" max="3572" width="9.28515625" style="4" customWidth="1"/>
    <col min="3573" max="3575" width="6.7109375" style="4" customWidth="1"/>
    <col min="3576" max="3576" width="8" style="4" customWidth="1"/>
    <col min="3577" max="3577" width="9.28515625" style="4" customWidth="1"/>
    <col min="3578" max="3581" width="6.7109375" style="4" customWidth="1"/>
    <col min="3582" max="3582" width="9.28515625" style="4" customWidth="1"/>
    <col min="3583" max="3586" width="6.7109375" style="4" customWidth="1"/>
    <col min="3587" max="3587" width="9.28515625" style="4" customWidth="1"/>
    <col min="3588" max="3591" width="6.7109375" style="4" customWidth="1"/>
    <col min="3592" max="3592" width="9.28515625" style="4" customWidth="1"/>
    <col min="3593" max="3596" width="6.7109375" style="4" customWidth="1"/>
    <col min="3597" max="3597" width="9.28515625" style="4" customWidth="1"/>
    <col min="3598" max="3601" width="6.7109375" style="4" customWidth="1"/>
    <col min="3602" max="3602" width="9.28515625" style="4" customWidth="1"/>
    <col min="3603" max="3603" width="8.85546875" style="4" customWidth="1"/>
    <col min="3604" max="3805" width="11.42578125" style="4"/>
    <col min="3806" max="3806" width="5.5703125" style="4" customWidth="1"/>
    <col min="3807" max="3808" width="5.85546875" style="4" customWidth="1"/>
    <col min="3809" max="3811" width="6.7109375" style="4" customWidth="1"/>
    <col min="3812" max="3812" width="8.5703125" style="4" customWidth="1"/>
    <col min="3813" max="3813" width="9.28515625" style="4" customWidth="1"/>
    <col min="3814" max="3814" width="7.7109375" style="4" customWidth="1"/>
    <col min="3815" max="3816" width="6.7109375" style="4" customWidth="1"/>
    <col min="3817" max="3817" width="9" style="4" customWidth="1"/>
    <col min="3818" max="3818" width="9.28515625" style="4" customWidth="1"/>
    <col min="3819" max="3821" width="6.7109375" style="4" customWidth="1"/>
    <col min="3822" max="3822" width="8" style="4" customWidth="1"/>
    <col min="3823" max="3823" width="9.28515625" style="4" customWidth="1"/>
    <col min="3824" max="3827" width="6.7109375" style="4" customWidth="1"/>
    <col min="3828" max="3828" width="9.28515625" style="4" customWidth="1"/>
    <col min="3829" max="3831" width="6.7109375" style="4" customWidth="1"/>
    <col min="3832" max="3832" width="8" style="4" customWidth="1"/>
    <col min="3833" max="3833" width="9.28515625" style="4" customWidth="1"/>
    <col min="3834" max="3837" width="6.7109375" style="4" customWidth="1"/>
    <col min="3838" max="3838" width="9.28515625" style="4" customWidth="1"/>
    <col min="3839" max="3842" width="6.7109375" style="4" customWidth="1"/>
    <col min="3843" max="3843" width="9.28515625" style="4" customWidth="1"/>
    <col min="3844" max="3847" width="6.7109375" style="4" customWidth="1"/>
    <col min="3848" max="3848" width="9.28515625" style="4" customWidth="1"/>
    <col min="3849" max="3852" width="6.7109375" style="4" customWidth="1"/>
    <col min="3853" max="3853" width="9.28515625" style="4" customWidth="1"/>
    <col min="3854" max="3857" width="6.7109375" style="4" customWidth="1"/>
    <col min="3858" max="3858" width="9.28515625" style="4" customWidth="1"/>
    <col min="3859" max="3859" width="8.85546875" style="4" customWidth="1"/>
    <col min="3860" max="4061" width="11.42578125" style="4"/>
    <col min="4062" max="4062" width="5.5703125" style="4" customWidth="1"/>
    <col min="4063" max="4064" width="5.85546875" style="4" customWidth="1"/>
    <col min="4065" max="4067" width="6.7109375" style="4" customWidth="1"/>
    <col min="4068" max="4068" width="8.5703125" style="4" customWidth="1"/>
    <col min="4069" max="4069" width="9.28515625" style="4" customWidth="1"/>
    <col min="4070" max="4070" width="7.7109375" style="4" customWidth="1"/>
    <col min="4071" max="4072" width="6.7109375" style="4" customWidth="1"/>
    <col min="4073" max="4073" width="9" style="4" customWidth="1"/>
    <col min="4074" max="4074" width="9.28515625" style="4" customWidth="1"/>
    <col min="4075" max="4077" width="6.7109375" style="4" customWidth="1"/>
    <col min="4078" max="4078" width="8" style="4" customWidth="1"/>
    <col min="4079" max="4079" width="9.28515625" style="4" customWidth="1"/>
    <col min="4080" max="4083" width="6.7109375" style="4" customWidth="1"/>
    <col min="4084" max="4084" width="9.28515625" style="4" customWidth="1"/>
    <col min="4085" max="4087" width="6.7109375" style="4" customWidth="1"/>
    <col min="4088" max="4088" width="8" style="4" customWidth="1"/>
    <col min="4089" max="4089" width="9.28515625" style="4" customWidth="1"/>
    <col min="4090" max="4093" width="6.7109375" style="4" customWidth="1"/>
    <col min="4094" max="4094" width="9.28515625" style="4" customWidth="1"/>
    <col min="4095" max="4098" width="6.7109375" style="4" customWidth="1"/>
    <col min="4099" max="4099" width="9.28515625" style="4" customWidth="1"/>
    <col min="4100" max="4103" width="6.7109375" style="4" customWidth="1"/>
    <col min="4104" max="4104" width="9.28515625" style="4" customWidth="1"/>
    <col min="4105" max="4108" width="6.7109375" style="4" customWidth="1"/>
    <col min="4109" max="4109" width="9.28515625" style="4" customWidth="1"/>
    <col min="4110" max="4113" width="6.7109375" style="4" customWidth="1"/>
    <col min="4114" max="4114" width="9.28515625" style="4" customWidth="1"/>
    <col min="4115" max="4115" width="8.85546875" style="4" customWidth="1"/>
    <col min="4116" max="4317" width="11.42578125" style="4"/>
    <col min="4318" max="4318" width="5.5703125" style="4" customWidth="1"/>
    <col min="4319" max="4320" width="5.85546875" style="4" customWidth="1"/>
    <col min="4321" max="4323" width="6.7109375" style="4" customWidth="1"/>
    <col min="4324" max="4324" width="8.5703125" style="4" customWidth="1"/>
    <col min="4325" max="4325" width="9.28515625" style="4" customWidth="1"/>
    <col min="4326" max="4326" width="7.7109375" style="4" customWidth="1"/>
    <col min="4327" max="4328" width="6.7109375" style="4" customWidth="1"/>
    <col min="4329" max="4329" width="9" style="4" customWidth="1"/>
    <col min="4330" max="4330" width="9.28515625" style="4" customWidth="1"/>
    <col min="4331" max="4333" width="6.7109375" style="4" customWidth="1"/>
    <col min="4334" max="4334" width="8" style="4" customWidth="1"/>
    <col min="4335" max="4335" width="9.28515625" style="4" customWidth="1"/>
    <col min="4336" max="4339" width="6.7109375" style="4" customWidth="1"/>
    <col min="4340" max="4340" width="9.28515625" style="4" customWidth="1"/>
    <col min="4341" max="4343" width="6.7109375" style="4" customWidth="1"/>
    <col min="4344" max="4344" width="8" style="4" customWidth="1"/>
    <col min="4345" max="4345" width="9.28515625" style="4" customWidth="1"/>
    <col min="4346" max="4349" width="6.7109375" style="4" customWidth="1"/>
    <col min="4350" max="4350" width="9.28515625" style="4" customWidth="1"/>
    <col min="4351" max="4354" width="6.7109375" style="4" customWidth="1"/>
    <col min="4355" max="4355" width="9.28515625" style="4" customWidth="1"/>
    <col min="4356" max="4359" width="6.7109375" style="4" customWidth="1"/>
    <col min="4360" max="4360" width="9.28515625" style="4" customWidth="1"/>
    <col min="4361" max="4364" width="6.7109375" style="4" customWidth="1"/>
    <col min="4365" max="4365" width="9.28515625" style="4" customWidth="1"/>
    <col min="4366" max="4369" width="6.7109375" style="4" customWidth="1"/>
    <col min="4370" max="4370" width="9.28515625" style="4" customWidth="1"/>
    <col min="4371" max="4371" width="8.85546875" style="4" customWidth="1"/>
    <col min="4372" max="4573" width="11.42578125" style="4"/>
    <col min="4574" max="4574" width="5.5703125" style="4" customWidth="1"/>
    <col min="4575" max="4576" width="5.85546875" style="4" customWidth="1"/>
    <col min="4577" max="4579" width="6.7109375" style="4" customWidth="1"/>
    <col min="4580" max="4580" width="8.5703125" style="4" customWidth="1"/>
    <col min="4581" max="4581" width="9.28515625" style="4" customWidth="1"/>
    <col min="4582" max="4582" width="7.7109375" style="4" customWidth="1"/>
    <col min="4583" max="4584" width="6.7109375" style="4" customWidth="1"/>
    <col min="4585" max="4585" width="9" style="4" customWidth="1"/>
    <col min="4586" max="4586" width="9.28515625" style="4" customWidth="1"/>
    <col min="4587" max="4589" width="6.7109375" style="4" customWidth="1"/>
    <col min="4590" max="4590" width="8" style="4" customWidth="1"/>
    <col min="4591" max="4591" width="9.28515625" style="4" customWidth="1"/>
    <col min="4592" max="4595" width="6.7109375" style="4" customWidth="1"/>
    <col min="4596" max="4596" width="9.28515625" style="4" customWidth="1"/>
    <col min="4597" max="4599" width="6.7109375" style="4" customWidth="1"/>
    <col min="4600" max="4600" width="8" style="4" customWidth="1"/>
    <col min="4601" max="4601" width="9.28515625" style="4" customWidth="1"/>
    <col min="4602" max="4605" width="6.7109375" style="4" customWidth="1"/>
    <col min="4606" max="4606" width="9.28515625" style="4" customWidth="1"/>
    <col min="4607" max="4610" width="6.7109375" style="4" customWidth="1"/>
    <col min="4611" max="4611" width="9.28515625" style="4" customWidth="1"/>
    <col min="4612" max="4615" width="6.7109375" style="4" customWidth="1"/>
    <col min="4616" max="4616" width="9.28515625" style="4" customWidth="1"/>
    <col min="4617" max="4620" width="6.7109375" style="4" customWidth="1"/>
    <col min="4621" max="4621" width="9.28515625" style="4" customWidth="1"/>
    <col min="4622" max="4625" width="6.7109375" style="4" customWidth="1"/>
    <col min="4626" max="4626" width="9.28515625" style="4" customWidth="1"/>
    <col min="4627" max="4627" width="8.85546875" style="4" customWidth="1"/>
    <col min="4628" max="4829" width="11.42578125" style="4"/>
    <col min="4830" max="4830" width="5.5703125" style="4" customWidth="1"/>
    <col min="4831" max="4832" width="5.85546875" style="4" customWidth="1"/>
    <col min="4833" max="4835" width="6.7109375" style="4" customWidth="1"/>
    <col min="4836" max="4836" width="8.5703125" style="4" customWidth="1"/>
    <col min="4837" max="4837" width="9.28515625" style="4" customWidth="1"/>
    <col min="4838" max="4838" width="7.7109375" style="4" customWidth="1"/>
    <col min="4839" max="4840" width="6.7109375" style="4" customWidth="1"/>
    <col min="4841" max="4841" width="9" style="4" customWidth="1"/>
    <col min="4842" max="4842" width="9.28515625" style="4" customWidth="1"/>
    <col min="4843" max="4845" width="6.7109375" style="4" customWidth="1"/>
    <col min="4846" max="4846" width="8" style="4" customWidth="1"/>
    <col min="4847" max="4847" width="9.28515625" style="4" customWidth="1"/>
    <col min="4848" max="4851" width="6.7109375" style="4" customWidth="1"/>
    <col min="4852" max="4852" width="9.28515625" style="4" customWidth="1"/>
    <col min="4853" max="4855" width="6.7109375" style="4" customWidth="1"/>
    <col min="4856" max="4856" width="8" style="4" customWidth="1"/>
    <col min="4857" max="4857" width="9.28515625" style="4" customWidth="1"/>
    <col min="4858" max="4861" width="6.7109375" style="4" customWidth="1"/>
    <col min="4862" max="4862" width="9.28515625" style="4" customWidth="1"/>
    <col min="4863" max="4866" width="6.7109375" style="4" customWidth="1"/>
    <col min="4867" max="4867" width="9.28515625" style="4" customWidth="1"/>
    <col min="4868" max="4871" width="6.7109375" style="4" customWidth="1"/>
    <col min="4872" max="4872" width="9.28515625" style="4" customWidth="1"/>
    <col min="4873" max="4876" width="6.7109375" style="4" customWidth="1"/>
    <col min="4877" max="4877" width="9.28515625" style="4" customWidth="1"/>
    <col min="4878" max="4881" width="6.7109375" style="4" customWidth="1"/>
    <col min="4882" max="4882" width="9.28515625" style="4" customWidth="1"/>
    <col min="4883" max="4883" width="8.85546875" style="4" customWidth="1"/>
    <col min="4884" max="5085" width="11.42578125" style="4"/>
    <col min="5086" max="5086" width="5.5703125" style="4" customWidth="1"/>
    <col min="5087" max="5088" width="5.85546875" style="4" customWidth="1"/>
    <col min="5089" max="5091" width="6.7109375" style="4" customWidth="1"/>
    <col min="5092" max="5092" width="8.5703125" style="4" customWidth="1"/>
    <col min="5093" max="5093" width="9.28515625" style="4" customWidth="1"/>
    <col min="5094" max="5094" width="7.7109375" style="4" customWidth="1"/>
    <col min="5095" max="5096" width="6.7109375" style="4" customWidth="1"/>
    <col min="5097" max="5097" width="9" style="4" customWidth="1"/>
    <col min="5098" max="5098" width="9.28515625" style="4" customWidth="1"/>
    <col min="5099" max="5101" width="6.7109375" style="4" customWidth="1"/>
    <col min="5102" max="5102" width="8" style="4" customWidth="1"/>
    <col min="5103" max="5103" width="9.28515625" style="4" customWidth="1"/>
    <col min="5104" max="5107" width="6.7109375" style="4" customWidth="1"/>
    <col min="5108" max="5108" width="9.28515625" style="4" customWidth="1"/>
    <col min="5109" max="5111" width="6.7109375" style="4" customWidth="1"/>
    <col min="5112" max="5112" width="8" style="4" customWidth="1"/>
    <col min="5113" max="5113" width="9.28515625" style="4" customWidth="1"/>
    <col min="5114" max="5117" width="6.7109375" style="4" customWidth="1"/>
    <col min="5118" max="5118" width="9.28515625" style="4" customWidth="1"/>
    <col min="5119" max="5122" width="6.7109375" style="4" customWidth="1"/>
    <col min="5123" max="5123" width="9.28515625" style="4" customWidth="1"/>
    <col min="5124" max="5127" width="6.7109375" style="4" customWidth="1"/>
    <col min="5128" max="5128" width="9.28515625" style="4" customWidth="1"/>
    <col min="5129" max="5132" width="6.7109375" style="4" customWidth="1"/>
    <col min="5133" max="5133" width="9.28515625" style="4" customWidth="1"/>
    <col min="5134" max="5137" width="6.7109375" style="4" customWidth="1"/>
    <col min="5138" max="5138" width="9.28515625" style="4" customWidth="1"/>
    <col min="5139" max="5139" width="8.85546875" style="4" customWidth="1"/>
    <col min="5140" max="5341" width="11.42578125" style="4"/>
    <col min="5342" max="5342" width="5.5703125" style="4" customWidth="1"/>
    <col min="5343" max="5344" width="5.85546875" style="4" customWidth="1"/>
    <col min="5345" max="5347" width="6.7109375" style="4" customWidth="1"/>
    <col min="5348" max="5348" width="8.5703125" style="4" customWidth="1"/>
    <col min="5349" max="5349" width="9.28515625" style="4" customWidth="1"/>
    <col min="5350" max="5350" width="7.7109375" style="4" customWidth="1"/>
    <col min="5351" max="5352" width="6.7109375" style="4" customWidth="1"/>
    <col min="5353" max="5353" width="9" style="4" customWidth="1"/>
    <col min="5354" max="5354" width="9.28515625" style="4" customWidth="1"/>
    <col min="5355" max="5357" width="6.7109375" style="4" customWidth="1"/>
    <col min="5358" max="5358" width="8" style="4" customWidth="1"/>
    <col min="5359" max="5359" width="9.28515625" style="4" customWidth="1"/>
    <col min="5360" max="5363" width="6.7109375" style="4" customWidth="1"/>
    <col min="5364" max="5364" width="9.28515625" style="4" customWidth="1"/>
    <col min="5365" max="5367" width="6.7109375" style="4" customWidth="1"/>
    <col min="5368" max="5368" width="8" style="4" customWidth="1"/>
    <col min="5369" max="5369" width="9.28515625" style="4" customWidth="1"/>
    <col min="5370" max="5373" width="6.7109375" style="4" customWidth="1"/>
    <col min="5374" max="5374" width="9.28515625" style="4" customWidth="1"/>
    <col min="5375" max="5378" width="6.7109375" style="4" customWidth="1"/>
    <col min="5379" max="5379" width="9.28515625" style="4" customWidth="1"/>
    <col min="5380" max="5383" width="6.7109375" style="4" customWidth="1"/>
    <col min="5384" max="5384" width="9.28515625" style="4" customWidth="1"/>
    <col min="5385" max="5388" width="6.7109375" style="4" customWidth="1"/>
    <col min="5389" max="5389" width="9.28515625" style="4" customWidth="1"/>
    <col min="5390" max="5393" width="6.7109375" style="4" customWidth="1"/>
    <col min="5394" max="5394" width="9.28515625" style="4" customWidth="1"/>
    <col min="5395" max="5395" width="8.85546875" style="4" customWidth="1"/>
    <col min="5396" max="5597" width="11.42578125" style="4"/>
    <col min="5598" max="5598" width="5.5703125" style="4" customWidth="1"/>
    <col min="5599" max="5600" width="5.85546875" style="4" customWidth="1"/>
    <col min="5601" max="5603" width="6.7109375" style="4" customWidth="1"/>
    <col min="5604" max="5604" width="8.5703125" style="4" customWidth="1"/>
    <col min="5605" max="5605" width="9.28515625" style="4" customWidth="1"/>
    <col min="5606" max="5606" width="7.7109375" style="4" customWidth="1"/>
    <col min="5607" max="5608" width="6.7109375" style="4" customWidth="1"/>
    <col min="5609" max="5609" width="9" style="4" customWidth="1"/>
    <col min="5610" max="5610" width="9.28515625" style="4" customWidth="1"/>
    <col min="5611" max="5613" width="6.7109375" style="4" customWidth="1"/>
    <col min="5614" max="5614" width="8" style="4" customWidth="1"/>
    <col min="5615" max="5615" width="9.28515625" style="4" customWidth="1"/>
    <col min="5616" max="5619" width="6.7109375" style="4" customWidth="1"/>
    <col min="5620" max="5620" width="9.28515625" style="4" customWidth="1"/>
    <col min="5621" max="5623" width="6.7109375" style="4" customWidth="1"/>
    <col min="5624" max="5624" width="8" style="4" customWidth="1"/>
    <col min="5625" max="5625" width="9.28515625" style="4" customWidth="1"/>
    <col min="5626" max="5629" width="6.7109375" style="4" customWidth="1"/>
    <col min="5630" max="5630" width="9.28515625" style="4" customWidth="1"/>
    <col min="5631" max="5634" width="6.7109375" style="4" customWidth="1"/>
    <col min="5635" max="5635" width="9.28515625" style="4" customWidth="1"/>
    <col min="5636" max="5639" width="6.7109375" style="4" customWidth="1"/>
    <col min="5640" max="5640" width="9.28515625" style="4" customWidth="1"/>
    <col min="5641" max="5644" width="6.7109375" style="4" customWidth="1"/>
    <col min="5645" max="5645" width="9.28515625" style="4" customWidth="1"/>
    <col min="5646" max="5649" width="6.7109375" style="4" customWidth="1"/>
    <col min="5650" max="5650" width="9.28515625" style="4" customWidth="1"/>
    <col min="5651" max="5651" width="8.85546875" style="4" customWidth="1"/>
    <col min="5652" max="5853" width="11.42578125" style="4"/>
    <col min="5854" max="5854" width="5.5703125" style="4" customWidth="1"/>
    <col min="5855" max="5856" width="5.85546875" style="4" customWidth="1"/>
    <col min="5857" max="5859" width="6.7109375" style="4" customWidth="1"/>
    <col min="5860" max="5860" width="8.5703125" style="4" customWidth="1"/>
    <col min="5861" max="5861" width="9.28515625" style="4" customWidth="1"/>
    <col min="5862" max="5862" width="7.7109375" style="4" customWidth="1"/>
    <col min="5863" max="5864" width="6.7109375" style="4" customWidth="1"/>
    <col min="5865" max="5865" width="9" style="4" customWidth="1"/>
    <col min="5866" max="5866" width="9.28515625" style="4" customWidth="1"/>
    <col min="5867" max="5869" width="6.7109375" style="4" customWidth="1"/>
    <col min="5870" max="5870" width="8" style="4" customWidth="1"/>
    <col min="5871" max="5871" width="9.28515625" style="4" customWidth="1"/>
    <col min="5872" max="5875" width="6.7109375" style="4" customWidth="1"/>
    <col min="5876" max="5876" width="9.28515625" style="4" customWidth="1"/>
    <col min="5877" max="5879" width="6.7109375" style="4" customWidth="1"/>
    <col min="5880" max="5880" width="8" style="4" customWidth="1"/>
    <col min="5881" max="5881" width="9.28515625" style="4" customWidth="1"/>
    <col min="5882" max="5885" width="6.7109375" style="4" customWidth="1"/>
    <col min="5886" max="5886" width="9.28515625" style="4" customWidth="1"/>
    <col min="5887" max="5890" width="6.7109375" style="4" customWidth="1"/>
    <col min="5891" max="5891" width="9.28515625" style="4" customWidth="1"/>
    <col min="5892" max="5895" width="6.7109375" style="4" customWidth="1"/>
    <col min="5896" max="5896" width="9.28515625" style="4" customWidth="1"/>
    <col min="5897" max="5900" width="6.7109375" style="4" customWidth="1"/>
    <col min="5901" max="5901" width="9.28515625" style="4" customWidth="1"/>
    <col min="5902" max="5905" width="6.7109375" style="4" customWidth="1"/>
    <col min="5906" max="5906" width="9.28515625" style="4" customWidth="1"/>
    <col min="5907" max="5907" width="8.85546875" style="4" customWidth="1"/>
    <col min="5908" max="6109" width="11.42578125" style="4"/>
    <col min="6110" max="6110" width="5.5703125" style="4" customWidth="1"/>
    <col min="6111" max="6112" width="5.85546875" style="4" customWidth="1"/>
    <col min="6113" max="6115" width="6.7109375" style="4" customWidth="1"/>
    <col min="6116" max="6116" width="8.5703125" style="4" customWidth="1"/>
    <col min="6117" max="6117" width="9.28515625" style="4" customWidth="1"/>
    <col min="6118" max="6118" width="7.7109375" style="4" customWidth="1"/>
    <col min="6119" max="6120" width="6.7109375" style="4" customWidth="1"/>
    <col min="6121" max="6121" width="9" style="4" customWidth="1"/>
    <col min="6122" max="6122" width="9.28515625" style="4" customWidth="1"/>
    <col min="6123" max="6125" width="6.7109375" style="4" customWidth="1"/>
    <col min="6126" max="6126" width="8" style="4" customWidth="1"/>
    <col min="6127" max="6127" width="9.28515625" style="4" customWidth="1"/>
    <col min="6128" max="6131" width="6.7109375" style="4" customWidth="1"/>
    <col min="6132" max="6132" width="9.28515625" style="4" customWidth="1"/>
    <col min="6133" max="6135" width="6.7109375" style="4" customWidth="1"/>
    <col min="6136" max="6136" width="8" style="4" customWidth="1"/>
    <col min="6137" max="6137" width="9.28515625" style="4" customWidth="1"/>
    <col min="6138" max="6141" width="6.7109375" style="4" customWidth="1"/>
    <col min="6142" max="6142" width="9.28515625" style="4" customWidth="1"/>
    <col min="6143" max="6146" width="6.7109375" style="4" customWidth="1"/>
    <col min="6147" max="6147" width="9.28515625" style="4" customWidth="1"/>
    <col min="6148" max="6151" width="6.7109375" style="4" customWidth="1"/>
    <col min="6152" max="6152" width="9.28515625" style="4" customWidth="1"/>
    <col min="6153" max="6156" width="6.7109375" style="4" customWidth="1"/>
    <col min="6157" max="6157" width="9.28515625" style="4" customWidth="1"/>
    <col min="6158" max="6161" width="6.7109375" style="4" customWidth="1"/>
    <col min="6162" max="6162" width="9.28515625" style="4" customWidth="1"/>
    <col min="6163" max="6163" width="8.85546875" style="4" customWidth="1"/>
    <col min="6164" max="6365" width="11.42578125" style="4"/>
    <col min="6366" max="6366" width="5.5703125" style="4" customWidth="1"/>
    <col min="6367" max="6368" width="5.85546875" style="4" customWidth="1"/>
    <col min="6369" max="6371" width="6.7109375" style="4" customWidth="1"/>
    <col min="6372" max="6372" width="8.5703125" style="4" customWidth="1"/>
    <col min="6373" max="6373" width="9.28515625" style="4" customWidth="1"/>
    <col min="6374" max="6374" width="7.7109375" style="4" customWidth="1"/>
    <col min="6375" max="6376" width="6.7109375" style="4" customWidth="1"/>
    <col min="6377" max="6377" width="9" style="4" customWidth="1"/>
    <col min="6378" max="6378" width="9.28515625" style="4" customWidth="1"/>
    <col min="6379" max="6381" width="6.7109375" style="4" customWidth="1"/>
    <col min="6382" max="6382" width="8" style="4" customWidth="1"/>
    <col min="6383" max="6383" width="9.28515625" style="4" customWidth="1"/>
    <col min="6384" max="6387" width="6.7109375" style="4" customWidth="1"/>
    <col min="6388" max="6388" width="9.28515625" style="4" customWidth="1"/>
    <col min="6389" max="6391" width="6.7109375" style="4" customWidth="1"/>
    <col min="6392" max="6392" width="8" style="4" customWidth="1"/>
    <col min="6393" max="6393" width="9.28515625" style="4" customWidth="1"/>
    <col min="6394" max="6397" width="6.7109375" style="4" customWidth="1"/>
    <col min="6398" max="6398" width="9.28515625" style="4" customWidth="1"/>
    <col min="6399" max="6402" width="6.7109375" style="4" customWidth="1"/>
    <col min="6403" max="6403" width="9.28515625" style="4" customWidth="1"/>
    <col min="6404" max="6407" width="6.7109375" style="4" customWidth="1"/>
    <col min="6408" max="6408" width="9.28515625" style="4" customWidth="1"/>
    <col min="6409" max="6412" width="6.7109375" style="4" customWidth="1"/>
    <col min="6413" max="6413" width="9.28515625" style="4" customWidth="1"/>
    <col min="6414" max="6417" width="6.7109375" style="4" customWidth="1"/>
    <col min="6418" max="6418" width="9.28515625" style="4" customWidth="1"/>
    <col min="6419" max="6419" width="8.85546875" style="4" customWidth="1"/>
    <col min="6420" max="6621" width="11.42578125" style="4"/>
    <col min="6622" max="6622" width="5.5703125" style="4" customWidth="1"/>
    <col min="6623" max="6624" width="5.85546875" style="4" customWidth="1"/>
    <col min="6625" max="6627" width="6.7109375" style="4" customWidth="1"/>
    <col min="6628" max="6628" width="8.5703125" style="4" customWidth="1"/>
    <col min="6629" max="6629" width="9.28515625" style="4" customWidth="1"/>
    <col min="6630" max="6630" width="7.7109375" style="4" customWidth="1"/>
    <col min="6631" max="6632" width="6.7109375" style="4" customWidth="1"/>
    <col min="6633" max="6633" width="9" style="4" customWidth="1"/>
    <col min="6634" max="6634" width="9.28515625" style="4" customWidth="1"/>
    <col min="6635" max="6637" width="6.7109375" style="4" customWidth="1"/>
    <col min="6638" max="6638" width="8" style="4" customWidth="1"/>
    <col min="6639" max="6639" width="9.28515625" style="4" customWidth="1"/>
    <col min="6640" max="6643" width="6.7109375" style="4" customWidth="1"/>
    <col min="6644" max="6644" width="9.28515625" style="4" customWidth="1"/>
    <col min="6645" max="6647" width="6.7109375" style="4" customWidth="1"/>
    <col min="6648" max="6648" width="8" style="4" customWidth="1"/>
    <col min="6649" max="6649" width="9.28515625" style="4" customWidth="1"/>
    <col min="6650" max="6653" width="6.7109375" style="4" customWidth="1"/>
    <col min="6654" max="6654" width="9.28515625" style="4" customWidth="1"/>
    <col min="6655" max="6658" width="6.7109375" style="4" customWidth="1"/>
    <col min="6659" max="6659" width="9.28515625" style="4" customWidth="1"/>
    <col min="6660" max="6663" width="6.7109375" style="4" customWidth="1"/>
    <col min="6664" max="6664" width="9.28515625" style="4" customWidth="1"/>
    <col min="6665" max="6668" width="6.7109375" style="4" customWidth="1"/>
    <col min="6669" max="6669" width="9.28515625" style="4" customWidth="1"/>
    <col min="6670" max="6673" width="6.7109375" style="4" customWidth="1"/>
    <col min="6674" max="6674" width="9.28515625" style="4" customWidth="1"/>
    <col min="6675" max="6675" width="8.85546875" style="4" customWidth="1"/>
    <col min="6676" max="6877" width="11.42578125" style="4"/>
    <col min="6878" max="6878" width="5.5703125" style="4" customWidth="1"/>
    <col min="6879" max="6880" width="5.85546875" style="4" customWidth="1"/>
    <col min="6881" max="6883" width="6.7109375" style="4" customWidth="1"/>
    <col min="6884" max="6884" width="8.5703125" style="4" customWidth="1"/>
    <col min="6885" max="6885" width="9.28515625" style="4" customWidth="1"/>
    <col min="6886" max="6886" width="7.7109375" style="4" customWidth="1"/>
    <col min="6887" max="6888" width="6.7109375" style="4" customWidth="1"/>
    <col min="6889" max="6889" width="9" style="4" customWidth="1"/>
    <col min="6890" max="6890" width="9.28515625" style="4" customWidth="1"/>
    <col min="6891" max="6893" width="6.7109375" style="4" customWidth="1"/>
    <col min="6894" max="6894" width="8" style="4" customWidth="1"/>
    <col min="6895" max="6895" width="9.28515625" style="4" customWidth="1"/>
    <col min="6896" max="6899" width="6.7109375" style="4" customWidth="1"/>
    <col min="6900" max="6900" width="9.28515625" style="4" customWidth="1"/>
    <col min="6901" max="6903" width="6.7109375" style="4" customWidth="1"/>
    <col min="6904" max="6904" width="8" style="4" customWidth="1"/>
    <col min="6905" max="6905" width="9.28515625" style="4" customWidth="1"/>
    <col min="6906" max="6909" width="6.7109375" style="4" customWidth="1"/>
    <col min="6910" max="6910" width="9.28515625" style="4" customWidth="1"/>
    <col min="6911" max="6914" width="6.7109375" style="4" customWidth="1"/>
    <col min="6915" max="6915" width="9.28515625" style="4" customWidth="1"/>
    <col min="6916" max="6919" width="6.7109375" style="4" customWidth="1"/>
    <col min="6920" max="6920" width="9.28515625" style="4" customWidth="1"/>
    <col min="6921" max="6924" width="6.7109375" style="4" customWidth="1"/>
    <col min="6925" max="6925" width="9.28515625" style="4" customWidth="1"/>
    <col min="6926" max="6929" width="6.7109375" style="4" customWidth="1"/>
    <col min="6930" max="6930" width="9.28515625" style="4" customWidth="1"/>
    <col min="6931" max="6931" width="8.85546875" style="4" customWidth="1"/>
    <col min="6932" max="7133" width="11.42578125" style="4"/>
    <col min="7134" max="7134" width="5.5703125" style="4" customWidth="1"/>
    <col min="7135" max="7136" width="5.85546875" style="4" customWidth="1"/>
    <col min="7137" max="7139" width="6.7109375" style="4" customWidth="1"/>
    <col min="7140" max="7140" width="8.5703125" style="4" customWidth="1"/>
    <col min="7141" max="7141" width="9.28515625" style="4" customWidth="1"/>
    <col min="7142" max="7142" width="7.7109375" style="4" customWidth="1"/>
    <col min="7143" max="7144" width="6.7109375" style="4" customWidth="1"/>
    <col min="7145" max="7145" width="9" style="4" customWidth="1"/>
    <col min="7146" max="7146" width="9.28515625" style="4" customWidth="1"/>
    <col min="7147" max="7149" width="6.7109375" style="4" customWidth="1"/>
    <col min="7150" max="7150" width="8" style="4" customWidth="1"/>
    <col min="7151" max="7151" width="9.28515625" style="4" customWidth="1"/>
    <col min="7152" max="7155" width="6.7109375" style="4" customWidth="1"/>
    <col min="7156" max="7156" width="9.28515625" style="4" customWidth="1"/>
    <col min="7157" max="7159" width="6.7109375" style="4" customWidth="1"/>
    <col min="7160" max="7160" width="8" style="4" customWidth="1"/>
    <col min="7161" max="7161" width="9.28515625" style="4" customWidth="1"/>
    <col min="7162" max="7165" width="6.7109375" style="4" customWidth="1"/>
    <col min="7166" max="7166" width="9.28515625" style="4" customWidth="1"/>
    <col min="7167" max="7170" width="6.7109375" style="4" customWidth="1"/>
    <col min="7171" max="7171" width="9.28515625" style="4" customWidth="1"/>
    <col min="7172" max="7175" width="6.7109375" style="4" customWidth="1"/>
    <col min="7176" max="7176" width="9.28515625" style="4" customWidth="1"/>
    <col min="7177" max="7180" width="6.7109375" style="4" customWidth="1"/>
    <col min="7181" max="7181" width="9.28515625" style="4" customWidth="1"/>
    <col min="7182" max="7185" width="6.7109375" style="4" customWidth="1"/>
    <col min="7186" max="7186" width="9.28515625" style="4" customWidth="1"/>
    <col min="7187" max="7187" width="8.85546875" style="4" customWidth="1"/>
    <col min="7188" max="7389" width="11.42578125" style="4"/>
    <col min="7390" max="7390" width="5.5703125" style="4" customWidth="1"/>
    <col min="7391" max="7392" width="5.85546875" style="4" customWidth="1"/>
    <col min="7393" max="7395" width="6.7109375" style="4" customWidth="1"/>
    <col min="7396" max="7396" width="8.5703125" style="4" customWidth="1"/>
    <col min="7397" max="7397" width="9.28515625" style="4" customWidth="1"/>
    <col min="7398" max="7398" width="7.7109375" style="4" customWidth="1"/>
    <col min="7399" max="7400" width="6.7109375" style="4" customWidth="1"/>
    <col min="7401" max="7401" width="9" style="4" customWidth="1"/>
    <col min="7402" max="7402" width="9.28515625" style="4" customWidth="1"/>
    <col min="7403" max="7405" width="6.7109375" style="4" customWidth="1"/>
    <col min="7406" max="7406" width="8" style="4" customWidth="1"/>
    <col min="7407" max="7407" width="9.28515625" style="4" customWidth="1"/>
    <col min="7408" max="7411" width="6.7109375" style="4" customWidth="1"/>
    <col min="7412" max="7412" width="9.28515625" style="4" customWidth="1"/>
    <col min="7413" max="7415" width="6.7109375" style="4" customWidth="1"/>
    <col min="7416" max="7416" width="8" style="4" customWidth="1"/>
    <col min="7417" max="7417" width="9.28515625" style="4" customWidth="1"/>
    <col min="7418" max="7421" width="6.7109375" style="4" customWidth="1"/>
    <col min="7422" max="7422" width="9.28515625" style="4" customWidth="1"/>
    <col min="7423" max="7426" width="6.7109375" style="4" customWidth="1"/>
    <col min="7427" max="7427" width="9.28515625" style="4" customWidth="1"/>
    <col min="7428" max="7431" width="6.7109375" style="4" customWidth="1"/>
    <col min="7432" max="7432" width="9.28515625" style="4" customWidth="1"/>
    <col min="7433" max="7436" width="6.7109375" style="4" customWidth="1"/>
    <col min="7437" max="7437" width="9.28515625" style="4" customWidth="1"/>
    <col min="7438" max="7441" width="6.7109375" style="4" customWidth="1"/>
    <col min="7442" max="7442" width="9.28515625" style="4" customWidth="1"/>
    <col min="7443" max="7443" width="8.85546875" style="4" customWidth="1"/>
    <col min="7444" max="7645" width="11.42578125" style="4"/>
    <col min="7646" max="7646" width="5.5703125" style="4" customWidth="1"/>
    <col min="7647" max="7648" width="5.85546875" style="4" customWidth="1"/>
    <col min="7649" max="7651" width="6.7109375" style="4" customWidth="1"/>
    <col min="7652" max="7652" width="8.5703125" style="4" customWidth="1"/>
    <col min="7653" max="7653" width="9.28515625" style="4" customWidth="1"/>
    <col min="7654" max="7654" width="7.7109375" style="4" customWidth="1"/>
    <col min="7655" max="7656" width="6.7109375" style="4" customWidth="1"/>
    <col min="7657" max="7657" width="9" style="4" customWidth="1"/>
    <col min="7658" max="7658" width="9.28515625" style="4" customWidth="1"/>
    <col min="7659" max="7661" width="6.7109375" style="4" customWidth="1"/>
    <col min="7662" max="7662" width="8" style="4" customWidth="1"/>
    <col min="7663" max="7663" width="9.28515625" style="4" customWidth="1"/>
    <col min="7664" max="7667" width="6.7109375" style="4" customWidth="1"/>
    <col min="7668" max="7668" width="9.28515625" style="4" customWidth="1"/>
    <col min="7669" max="7671" width="6.7109375" style="4" customWidth="1"/>
    <col min="7672" max="7672" width="8" style="4" customWidth="1"/>
    <col min="7673" max="7673" width="9.28515625" style="4" customWidth="1"/>
    <col min="7674" max="7677" width="6.7109375" style="4" customWidth="1"/>
    <col min="7678" max="7678" width="9.28515625" style="4" customWidth="1"/>
    <col min="7679" max="7682" width="6.7109375" style="4" customWidth="1"/>
    <col min="7683" max="7683" width="9.28515625" style="4" customWidth="1"/>
    <col min="7684" max="7687" width="6.7109375" style="4" customWidth="1"/>
    <col min="7688" max="7688" width="9.28515625" style="4" customWidth="1"/>
    <col min="7689" max="7692" width="6.7109375" style="4" customWidth="1"/>
    <col min="7693" max="7693" width="9.28515625" style="4" customWidth="1"/>
    <col min="7694" max="7697" width="6.7109375" style="4" customWidth="1"/>
    <col min="7698" max="7698" width="9.28515625" style="4" customWidth="1"/>
    <col min="7699" max="7699" width="8.85546875" style="4" customWidth="1"/>
    <col min="7700" max="7901" width="11.42578125" style="4"/>
    <col min="7902" max="7902" width="5.5703125" style="4" customWidth="1"/>
    <col min="7903" max="7904" width="5.85546875" style="4" customWidth="1"/>
    <col min="7905" max="7907" width="6.7109375" style="4" customWidth="1"/>
    <col min="7908" max="7908" width="8.5703125" style="4" customWidth="1"/>
    <col min="7909" max="7909" width="9.28515625" style="4" customWidth="1"/>
    <col min="7910" max="7910" width="7.7109375" style="4" customWidth="1"/>
    <col min="7911" max="7912" width="6.7109375" style="4" customWidth="1"/>
    <col min="7913" max="7913" width="9" style="4" customWidth="1"/>
    <col min="7914" max="7914" width="9.28515625" style="4" customWidth="1"/>
    <col min="7915" max="7917" width="6.7109375" style="4" customWidth="1"/>
    <col min="7918" max="7918" width="8" style="4" customWidth="1"/>
    <col min="7919" max="7919" width="9.28515625" style="4" customWidth="1"/>
    <col min="7920" max="7923" width="6.7109375" style="4" customWidth="1"/>
    <col min="7924" max="7924" width="9.28515625" style="4" customWidth="1"/>
    <col min="7925" max="7927" width="6.7109375" style="4" customWidth="1"/>
    <col min="7928" max="7928" width="8" style="4" customWidth="1"/>
    <col min="7929" max="7929" width="9.28515625" style="4" customWidth="1"/>
    <col min="7930" max="7933" width="6.7109375" style="4" customWidth="1"/>
    <col min="7934" max="7934" width="9.28515625" style="4" customWidth="1"/>
    <col min="7935" max="7938" width="6.7109375" style="4" customWidth="1"/>
    <col min="7939" max="7939" width="9.28515625" style="4" customWidth="1"/>
    <col min="7940" max="7943" width="6.7109375" style="4" customWidth="1"/>
    <col min="7944" max="7944" width="9.28515625" style="4" customWidth="1"/>
    <col min="7945" max="7948" width="6.7109375" style="4" customWidth="1"/>
    <col min="7949" max="7949" width="9.28515625" style="4" customWidth="1"/>
    <col min="7950" max="7953" width="6.7109375" style="4" customWidth="1"/>
    <col min="7954" max="7954" width="9.28515625" style="4" customWidth="1"/>
    <col min="7955" max="7955" width="8.85546875" style="4" customWidth="1"/>
    <col min="7956" max="8157" width="11.42578125" style="4"/>
    <col min="8158" max="8158" width="5.5703125" style="4" customWidth="1"/>
    <col min="8159" max="8160" width="5.85546875" style="4" customWidth="1"/>
    <col min="8161" max="8163" width="6.7109375" style="4" customWidth="1"/>
    <col min="8164" max="8164" width="8.5703125" style="4" customWidth="1"/>
    <col min="8165" max="8165" width="9.28515625" style="4" customWidth="1"/>
    <col min="8166" max="8166" width="7.7109375" style="4" customWidth="1"/>
    <col min="8167" max="8168" width="6.7109375" style="4" customWidth="1"/>
    <col min="8169" max="8169" width="9" style="4" customWidth="1"/>
    <col min="8170" max="8170" width="9.28515625" style="4" customWidth="1"/>
    <col min="8171" max="8173" width="6.7109375" style="4" customWidth="1"/>
    <col min="8174" max="8174" width="8" style="4" customWidth="1"/>
    <col min="8175" max="8175" width="9.28515625" style="4" customWidth="1"/>
    <col min="8176" max="8179" width="6.7109375" style="4" customWidth="1"/>
    <col min="8180" max="8180" width="9.28515625" style="4" customWidth="1"/>
    <col min="8181" max="8183" width="6.7109375" style="4" customWidth="1"/>
    <col min="8184" max="8184" width="8" style="4" customWidth="1"/>
    <col min="8185" max="8185" width="9.28515625" style="4" customWidth="1"/>
    <col min="8186" max="8189" width="6.7109375" style="4" customWidth="1"/>
    <col min="8190" max="8190" width="9.28515625" style="4" customWidth="1"/>
    <col min="8191" max="8194" width="6.7109375" style="4" customWidth="1"/>
    <col min="8195" max="8195" width="9.28515625" style="4" customWidth="1"/>
    <col min="8196" max="8199" width="6.7109375" style="4" customWidth="1"/>
    <col min="8200" max="8200" width="9.28515625" style="4" customWidth="1"/>
    <col min="8201" max="8204" width="6.7109375" style="4" customWidth="1"/>
    <col min="8205" max="8205" width="9.28515625" style="4" customWidth="1"/>
    <col min="8206" max="8209" width="6.7109375" style="4" customWidth="1"/>
    <col min="8210" max="8210" width="9.28515625" style="4" customWidth="1"/>
    <col min="8211" max="8211" width="8.85546875" style="4" customWidth="1"/>
    <col min="8212" max="8413" width="11.42578125" style="4"/>
    <col min="8414" max="8414" width="5.5703125" style="4" customWidth="1"/>
    <col min="8415" max="8416" width="5.85546875" style="4" customWidth="1"/>
    <col min="8417" max="8419" width="6.7109375" style="4" customWidth="1"/>
    <col min="8420" max="8420" width="8.5703125" style="4" customWidth="1"/>
    <col min="8421" max="8421" width="9.28515625" style="4" customWidth="1"/>
    <col min="8422" max="8422" width="7.7109375" style="4" customWidth="1"/>
    <col min="8423" max="8424" width="6.7109375" style="4" customWidth="1"/>
    <col min="8425" max="8425" width="9" style="4" customWidth="1"/>
    <col min="8426" max="8426" width="9.28515625" style="4" customWidth="1"/>
    <col min="8427" max="8429" width="6.7109375" style="4" customWidth="1"/>
    <col min="8430" max="8430" width="8" style="4" customWidth="1"/>
    <col min="8431" max="8431" width="9.28515625" style="4" customWidth="1"/>
    <col min="8432" max="8435" width="6.7109375" style="4" customWidth="1"/>
    <col min="8436" max="8436" width="9.28515625" style="4" customWidth="1"/>
    <col min="8437" max="8439" width="6.7109375" style="4" customWidth="1"/>
    <col min="8440" max="8440" width="8" style="4" customWidth="1"/>
    <col min="8441" max="8441" width="9.28515625" style="4" customWidth="1"/>
    <col min="8442" max="8445" width="6.7109375" style="4" customWidth="1"/>
    <col min="8446" max="8446" width="9.28515625" style="4" customWidth="1"/>
    <col min="8447" max="8450" width="6.7109375" style="4" customWidth="1"/>
    <col min="8451" max="8451" width="9.28515625" style="4" customWidth="1"/>
    <col min="8452" max="8455" width="6.7109375" style="4" customWidth="1"/>
    <col min="8456" max="8456" width="9.28515625" style="4" customWidth="1"/>
    <col min="8457" max="8460" width="6.7109375" style="4" customWidth="1"/>
    <col min="8461" max="8461" width="9.28515625" style="4" customWidth="1"/>
    <col min="8462" max="8465" width="6.7109375" style="4" customWidth="1"/>
    <col min="8466" max="8466" width="9.28515625" style="4" customWidth="1"/>
    <col min="8467" max="8467" width="8.85546875" style="4" customWidth="1"/>
    <col min="8468" max="8669" width="11.42578125" style="4"/>
    <col min="8670" max="8670" width="5.5703125" style="4" customWidth="1"/>
    <col min="8671" max="8672" width="5.85546875" style="4" customWidth="1"/>
    <col min="8673" max="8675" width="6.7109375" style="4" customWidth="1"/>
    <col min="8676" max="8676" width="8.5703125" style="4" customWidth="1"/>
    <col min="8677" max="8677" width="9.28515625" style="4" customWidth="1"/>
    <col min="8678" max="8678" width="7.7109375" style="4" customWidth="1"/>
    <col min="8679" max="8680" width="6.7109375" style="4" customWidth="1"/>
    <col min="8681" max="8681" width="9" style="4" customWidth="1"/>
    <col min="8682" max="8682" width="9.28515625" style="4" customWidth="1"/>
    <col min="8683" max="8685" width="6.7109375" style="4" customWidth="1"/>
    <col min="8686" max="8686" width="8" style="4" customWidth="1"/>
    <col min="8687" max="8687" width="9.28515625" style="4" customWidth="1"/>
    <col min="8688" max="8691" width="6.7109375" style="4" customWidth="1"/>
    <col min="8692" max="8692" width="9.28515625" style="4" customWidth="1"/>
    <col min="8693" max="8695" width="6.7109375" style="4" customWidth="1"/>
    <col min="8696" max="8696" width="8" style="4" customWidth="1"/>
    <col min="8697" max="8697" width="9.28515625" style="4" customWidth="1"/>
    <col min="8698" max="8701" width="6.7109375" style="4" customWidth="1"/>
    <col min="8702" max="8702" width="9.28515625" style="4" customWidth="1"/>
    <col min="8703" max="8706" width="6.7109375" style="4" customWidth="1"/>
    <col min="8707" max="8707" width="9.28515625" style="4" customWidth="1"/>
    <col min="8708" max="8711" width="6.7109375" style="4" customWidth="1"/>
    <col min="8712" max="8712" width="9.28515625" style="4" customWidth="1"/>
    <col min="8713" max="8716" width="6.7109375" style="4" customWidth="1"/>
    <col min="8717" max="8717" width="9.28515625" style="4" customWidth="1"/>
    <col min="8718" max="8721" width="6.7109375" style="4" customWidth="1"/>
    <col min="8722" max="8722" width="9.28515625" style="4" customWidth="1"/>
    <col min="8723" max="8723" width="8.85546875" style="4" customWidth="1"/>
    <col min="8724" max="8925" width="11.42578125" style="4"/>
    <col min="8926" max="8926" width="5.5703125" style="4" customWidth="1"/>
    <col min="8927" max="8928" width="5.85546875" style="4" customWidth="1"/>
    <col min="8929" max="8931" width="6.7109375" style="4" customWidth="1"/>
    <col min="8932" max="8932" width="8.5703125" style="4" customWidth="1"/>
    <col min="8933" max="8933" width="9.28515625" style="4" customWidth="1"/>
    <col min="8934" max="8934" width="7.7109375" style="4" customWidth="1"/>
    <col min="8935" max="8936" width="6.7109375" style="4" customWidth="1"/>
    <col min="8937" max="8937" width="9" style="4" customWidth="1"/>
    <col min="8938" max="8938" width="9.28515625" style="4" customWidth="1"/>
    <col min="8939" max="8941" width="6.7109375" style="4" customWidth="1"/>
    <col min="8942" max="8942" width="8" style="4" customWidth="1"/>
    <col min="8943" max="8943" width="9.28515625" style="4" customWidth="1"/>
    <col min="8944" max="8947" width="6.7109375" style="4" customWidth="1"/>
    <col min="8948" max="8948" width="9.28515625" style="4" customWidth="1"/>
    <col min="8949" max="8951" width="6.7109375" style="4" customWidth="1"/>
    <col min="8952" max="8952" width="8" style="4" customWidth="1"/>
    <col min="8953" max="8953" width="9.28515625" style="4" customWidth="1"/>
    <col min="8954" max="8957" width="6.7109375" style="4" customWidth="1"/>
    <col min="8958" max="8958" width="9.28515625" style="4" customWidth="1"/>
    <col min="8959" max="8962" width="6.7109375" style="4" customWidth="1"/>
    <col min="8963" max="8963" width="9.28515625" style="4" customWidth="1"/>
    <col min="8964" max="8967" width="6.7109375" style="4" customWidth="1"/>
    <col min="8968" max="8968" width="9.28515625" style="4" customWidth="1"/>
    <col min="8969" max="8972" width="6.7109375" style="4" customWidth="1"/>
    <col min="8973" max="8973" width="9.28515625" style="4" customWidth="1"/>
    <col min="8974" max="8977" width="6.7109375" style="4" customWidth="1"/>
    <col min="8978" max="8978" width="9.28515625" style="4" customWidth="1"/>
    <col min="8979" max="8979" width="8.85546875" style="4" customWidth="1"/>
    <col min="8980" max="9181" width="11.42578125" style="4"/>
    <col min="9182" max="9182" width="5.5703125" style="4" customWidth="1"/>
    <col min="9183" max="9184" width="5.85546875" style="4" customWidth="1"/>
    <col min="9185" max="9187" width="6.7109375" style="4" customWidth="1"/>
    <col min="9188" max="9188" width="8.5703125" style="4" customWidth="1"/>
    <col min="9189" max="9189" width="9.28515625" style="4" customWidth="1"/>
    <col min="9190" max="9190" width="7.7109375" style="4" customWidth="1"/>
    <col min="9191" max="9192" width="6.7109375" style="4" customWidth="1"/>
    <col min="9193" max="9193" width="9" style="4" customWidth="1"/>
    <col min="9194" max="9194" width="9.28515625" style="4" customWidth="1"/>
    <col min="9195" max="9197" width="6.7109375" style="4" customWidth="1"/>
    <col min="9198" max="9198" width="8" style="4" customWidth="1"/>
    <col min="9199" max="9199" width="9.28515625" style="4" customWidth="1"/>
    <col min="9200" max="9203" width="6.7109375" style="4" customWidth="1"/>
    <col min="9204" max="9204" width="9.28515625" style="4" customWidth="1"/>
    <col min="9205" max="9207" width="6.7109375" style="4" customWidth="1"/>
    <col min="9208" max="9208" width="8" style="4" customWidth="1"/>
    <col min="9209" max="9209" width="9.28515625" style="4" customWidth="1"/>
    <col min="9210" max="9213" width="6.7109375" style="4" customWidth="1"/>
    <col min="9214" max="9214" width="9.28515625" style="4" customWidth="1"/>
    <col min="9215" max="9218" width="6.7109375" style="4" customWidth="1"/>
    <col min="9219" max="9219" width="9.28515625" style="4" customWidth="1"/>
    <col min="9220" max="9223" width="6.7109375" style="4" customWidth="1"/>
    <col min="9224" max="9224" width="9.28515625" style="4" customWidth="1"/>
    <col min="9225" max="9228" width="6.7109375" style="4" customWidth="1"/>
    <col min="9229" max="9229" width="9.28515625" style="4" customWidth="1"/>
    <col min="9230" max="9233" width="6.7109375" style="4" customWidth="1"/>
    <col min="9234" max="9234" width="9.28515625" style="4" customWidth="1"/>
    <col min="9235" max="9235" width="8.85546875" style="4" customWidth="1"/>
    <col min="9236" max="9437" width="11.42578125" style="4"/>
    <col min="9438" max="9438" width="5.5703125" style="4" customWidth="1"/>
    <col min="9439" max="9440" width="5.85546875" style="4" customWidth="1"/>
    <col min="9441" max="9443" width="6.7109375" style="4" customWidth="1"/>
    <col min="9444" max="9444" width="8.5703125" style="4" customWidth="1"/>
    <col min="9445" max="9445" width="9.28515625" style="4" customWidth="1"/>
    <col min="9446" max="9446" width="7.7109375" style="4" customWidth="1"/>
    <col min="9447" max="9448" width="6.7109375" style="4" customWidth="1"/>
    <col min="9449" max="9449" width="9" style="4" customWidth="1"/>
    <col min="9450" max="9450" width="9.28515625" style="4" customWidth="1"/>
    <col min="9451" max="9453" width="6.7109375" style="4" customWidth="1"/>
    <col min="9454" max="9454" width="8" style="4" customWidth="1"/>
    <col min="9455" max="9455" width="9.28515625" style="4" customWidth="1"/>
    <col min="9456" max="9459" width="6.7109375" style="4" customWidth="1"/>
    <col min="9460" max="9460" width="9.28515625" style="4" customWidth="1"/>
    <col min="9461" max="9463" width="6.7109375" style="4" customWidth="1"/>
    <col min="9464" max="9464" width="8" style="4" customWidth="1"/>
    <col min="9465" max="9465" width="9.28515625" style="4" customWidth="1"/>
    <col min="9466" max="9469" width="6.7109375" style="4" customWidth="1"/>
    <col min="9470" max="9470" width="9.28515625" style="4" customWidth="1"/>
    <col min="9471" max="9474" width="6.7109375" style="4" customWidth="1"/>
    <col min="9475" max="9475" width="9.28515625" style="4" customWidth="1"/>
    <col min="9476" max="9479" width="6.7109375" style="4" customWidth="1"/>
    <col min="9480" max="9480" width="9.28515625" style="4" customWidth="1"/>
    <col min="9481" max="9484" width="6.7109375" style="4" customWidth="1"/>
    <col min="9485" max="9485" width="9.28515625" style="4" customWidth="1"/>
    <col min="9486" max="9489" width="6.7109375" style="4" customWidth="1"/>
    <col min="9490" max="9490" width="9.28515625" style="4" customWidth="1"/>
    <col min="9491" max="9491" width="8.85546875" style="4" customWidth="1"/>
    <col min="9492" max="9693" width="11.42578125" style="4"/>
    <col min="9694" max="9694" width="5.5703125" style="4" customWidth="1"/>
    <col min="9695" max="9696" width="5.85546875" style="4" customWidth="1"/>
    <col min="9697" max="9699" width="6.7109375" style="4" customWidth="1"/>
    <col min="9700" max="9700" width="8.5703125" style="4" customWidth="1"/>
    <col min="9701" max="9701" width="9.28515625" style="4" customWidth="1"/>
    <col min="9702" max="9702" width="7.7109375" style="4" customWidth="1"/>
    <col min="9703" max="9704" width="6.7109375" style="4" customWidth="1"/>
    <col min="9705" max="9705" width="9" style="4" customWidth="1"/>
    <col min="9706" max="9706" width="9.28515625" style="4" customWidth="1"/>
    <col min="9707" max="9709" width="6.7109375" style="4" customWidth="1"/>
    <col min="9710" max="9710" width="8" style="4" customWidth="1"/>
    <col min="9711" max="9711" width="9.28515625" style="4" customWidth="1"/>
    <col min="9712" max="9715" width="6.7109375" style="4" customWidth="1"/>
    <col min="9716" max="9716" width="9.28515625" style="4" customWidth="1"/>
    <col min="9717" max="9719" width="6.7109375" style="4" customWidth="1"/>
    <col min="9720" max="9720" width="8" style="4" customWidth="1"/>
    <col min="9721" max="9721" width="9.28515625" style="4" customWidth="1"/>
    <col min="9722" max="9725" width="6.7109375" style="4" customWidth="1"/>
    <col min="9726" max="9726" width="9.28515625" style="4" customWidth="1"/>
    <col min="9727" max="9730" width="6.7109375" style="4" customWidth="1"/>
    <col min="9731" max="9731" width="9.28515625" style="4" customWidth="1"/>
    <col min="9732" max="9735" width="6.7109375" style="4" customWidth="1"/>
    <col min="9736" max="9736" width="9.28515625" style="4" customWidth="1"/>
    <col min="9737" max="9740" width="6.7109375" style="4" customWidth="1"/>
    <col min="9741" max="9741" width="9.28515625" style="4" customWidth="1"/>
    <col min="9742" max="9745" width="6.7109375" style="4" customWidth="1"/>
    <col min="9746" max="9746" width="9.28515625" style="4" customWidth="1"/>
    <col min="9747" max="9747" width="8.85546875" style="4" customWidth="1"/>
    <col min="9748" max="9949" width="11.42578125" style="4"/>
    <col min="9950" max="9950" width="5.5703125" style="4" customWidth="1"/>
    <col min="9951" max="9952" width="5.85546875" style="4" customWidth="1"/>
    <col min="9953" max="9955" width="6.7109375" style="4" customWidth="1"/>
    <col min="9956" max="9956" width="8.5703125" style="4" customWidth="1"/>
    <col min="9957" max="9957" width="9.28515625" style="4" customWidth="1"/>
    <col min="9958" max="9958" width="7.7109375" style="4" customWidth="1"/>
    <col min="9959" max="9960" width="6.7109375" style="4" customWidth="1"/>
    <col min="9961" max="9961" width="9" style="4" customWidth="1"/>
    <col min="9962" max="9962" width="9.28515625" style="4" customWidth="1"/>
    <col min="9963" max="9965" width="6.7109375" style="4" customWidth="1"/>
    <col min="9966" max="9966" width="8" style="4" customWidth="1"/>
    <col min="9967" max="9967" width="9.28515625" style="4" customWidth="1"/>
    <col min="9968" max="9971" width="6.7109375" style="4" customWidth="1"/>
    <col min="9972" max="9972" width="9.28515625" style="4" customWidth="1"/>
    <col min="9973" max="9975" width="6.7109375" style="4" customWidth="1"/>
    <col min="9976" max="9976" width="8" style="4" customWidth="1"/>
    <col min="9977" max="9977" width="9.28515625" style="4" customWidth="1"/>
    <col min="9978" max="9981" width="6.7109375" style="4" customWidth="1"/>
    <col min="9982" max="9982" width="9.28515625" style="4" customWidth="1"/>
    <col min="9983" max="9986" width="6.7109375" style="4" customWidth="1"/>
    <col min="9987" max="9987" width="9.28515625" style="4" customWidth="1"/>
    <col min="9988" max="9991" width="6.7109375" style="4" customWidth="1"/>
    <col min="9992" max="9992" width="9.28515625" style="4" customWidth="1"/>
    <col min="9993" max="9996" width="6.7109375" style="4" customWidth="1"/>
    <col min="9997" max="9997" width="9.28515625" style="4" customWidth="1"/>
    <col min="9998" max="10001" width="6.7109375" style="4" customWidth="1"/>
    <col min="10002" max="10002" width="9.28515625" style="4" customWidth="1"/>
    <col min="10003" max="10003" width="8.85546875" style="4" customWidth="1"/>
    <col min="10004" max="10205" width="11.42578125" style="4"/>
    <col min="10206" max="10206" width="5.5703125" style="4" customWidth="1"/>
    <col min="10207" max="10208" width="5.85546875" style="4" customWidth="1"/>
    <col min="10209" max="10211" width="6.7109375" style="4" customWidth="1"/>
    <col min="10212" max="10212" width="8.5703125" style="4" customWidth="1"/>
    <col min="10213" max="10213" width="9.28515625" style="4" customWidth="1"/>
    <col min="10214" max="10214" width="7.7109375" style="4" customWidth="1"/>
    <col min="10215" max="10216" width="6.7109375" style="4" customWidth="1"/>
    <col min="10217" max="10217" width="9" style="4" customWidth="1"/>
    <col min="10218" max="10218" width="9.28515625" style="4" customWidth="1"/>
    <col min="10219" max="10221" width="6.7109375" style="4" customWidth="1"/>
    <col min="10222" max="10222" width="8" style="4" customWidth="1"/>
    <col min="10223" max="10223" width="9.28515625" style="4" customWidth="1"/>
    <col min="10224" max="10227" width="6.7109375" style="4" customWidth="1"/>
    <col min="10228" max="10228" width="9.28515625" style="4" customWidth="1"/>
    <col min="10229" max="10231" width="6.7109375" style="4" customWidth="1"/>
    <col min="10232" max="10232" width="8" style="4" customWidth="1"/>
    <col min="10233" max="10233" width="9.28515625" style="4" customWidth="1"/>
    <col min="10234" max="10237" width="6.7109375" style="4" customWidth="1"/>
    <col min="10238" max="10238" width="9.28515625" style="4" customWidth="1"/>
    <col min="10239" max="10242" width="6.7109375" style="4" customWidth="1"/>
    <col min="10243" max="10243" width="9.28515625" style="4" customWidth="1"/>
    <col min="10244" max="10247" width="6.7109375" style="4" customWidth="1"/>
    <col min="10248" max="10248" width="9.28515625" style="4" customWidth="1"/>
    <col min="10249" max="10252" width="6.7109375" style="4" customWidth="1"/>
    <col min="10253" max="10253" width="9.28515625" style="4" customWidth="1"/>
    <col min="10254" max="10257" width="6.7109375" style="4" customWidth="1"/>
    <col min="10258" max="10258" width="9.28515625" style="4" customWidth="1"/>
    <col min="10259" max="10259" width="8.85546875" style="4" customWidth="1"/>
    <col min="10260" max="10461" width="11.42578125" style="4"/>
    <col min="10462" max="10462" width="5.5703125" style="4" customWidth="1"/>
    <col min="10463" max="10464" width="5.85546875" style="4" customWidth="1"/>
    <col min="10465" max="10467" width="6.7109375" style="4" customWidth="1"/>
    <col min="10468" max="10468" width="8.5703125" style="4" customWidth="1"/>
    <col min="10469" max="10469" width="9.28515625" style="4" customWidth="1"/>
    <col min="10470" max="10470" width="7.7109375" style="4" customWidth="1"/>
    <col min="10471" max="10472" width="6.7109375" style="4" customWidth="1"/>
    <col min="10473" max="10473" width="9" style="4" customWidth="1"/>
    <col min="10474" max="10474" width="9.28515625" style="4" customWidth="1"/>
    <col min="10475" max="10477" width="6.7109375" style="4" customWidth="1"/>
    <col min="10478" max="10478" width="8" style="4" customWidth="1"/>
    <col min="10479" max="10479" width="9.28515625" style="4" customWidth="1"/>
    <col min="10480" max="10483" width="6.7109375" style="4" customWidth="1"/>
    <col min="10484" max="10484" width="9.28515625" style="4" customWidth="1"/>
    <col min="10485" max="10487" width="6.7109375" style="4" customWidth="1"/>
    <col min="10488" max="10488" width="8" style="4" customWidth="1"/>
    <col min="10489" max="10489" width="9.28515625" style="4" customWidth="1"/>
    <col min="10490" max="10493" width="6.7109375" style="4" customWidth="1"/>
    <col min="10494" max="10494" width="9.28515625" style="4" customWidth="1"/>
    <col min="10495" max="10498" width="6.7109375" style="4" customWidth="1"/>
    <col min="10499" max="10499" width="9.28515625" style="4" customWidth="1"/>
    <col min="10500" max="10503" width="6.7109375" style="4" customWidth="1"/>
    <col min="10504" max="10504" width="9.28515625" style="4" customWidth="1"/>
    <col min="10505" max="10508" width="6.7109375" style="4" customWidth="1"/>
    <col min="10509" max="10509" width="9.28515625" style="4" customWidth="1"/>
    <col min="10510" max="10513" width="6.7109375" style="4" customWidth="1"/>
    <col min="10514" max="10514" width="9.28515625" style="4" customWidth="1"/>
    <col min="10515" max="10515" width="8.85546875" style="4" customWidth="1"/>
    <col min="10516" max="10717" width="11.42578125" style="4"/>
    <col min="10718" max="10718" width="5.5703125" style="4" customWidth="1"/>
    <col min="10719" max="10720" width="5.85546875" style="4" customWidth="1"/>
    <col min="10721" max="10723" width="6.7109375" style="4" customWidth="1"/>
    <col min="10724" max="10724" width="8.5703125" style="4" customWidth="1"/>
    <col min="10725" max="10725" width="9.28515625" style="4" customWidth="1"/>
    <col min="10726" max="10726" width="7.7109375" style="4" customWidth="1"/>
    <col min="10727" max="10728" width="6.7109375" style="4" customWidth="1"/>
    <col min="10729" max="10729" width="9" style="4" customWidth="1"/>
    <col min="10730" max="10730" width="9.28515625" style="4" customWidth="1"/>
    <col min="10731" max="10733" width="6.7109375" style="4" customWidth="1"/>
    <col min="10734" max="10734" width="8" style="4" customWidth="1"/>
    <col min="10735" max="10735" width="9.28515625" style="4" customWidth="1"/>
    <col min="10736" max="10739" width="6.7109375" style="4" customWidth="1"/>
    <col min="10740" max="10740" width="9.28515625" style="4" customWidth="1"/>
    <col min="10741" max="10743" width="6.7109375" style="4" customWidth="1"/>
    <col min="10744" max="10744" width="8" style="4" customWidth="1"/>
    <col min="10745" max="10745" width="9.28515625" style="4" customWidth="1"/>
    <col min="10746" max="10749" width="6.7109375" style="4" customWidth="1"/>
    <col min="10750" max="10750" width="9.28515625" style="4" customWidth="1"/>
    <col min="10751" max="10754" width="6.7109375" style="4" customWidth="1"/>
    <col min="10755" max="10755" width="9.28515625" style="4" customWidth="1"/>
    <col min="10756" max="10759" width="6.7109375" style="4" customWidth="1"/>
    <col min="10760" max="10760" width="9.28515625" style="4" customWidth="1"/>
    <col min="10761" max="10764" width="6.7109375" style="4" customWidth="1"/>
    <col min="10765" max="10765" width="9.28515625" style="4" customWidth="1"/>
    <col min="10766" max="10769" width="6.7109375" style="4" customWidth="1"/>
    <col min="10770" max="10770" width="9.28515625" style="4" customWidth="1"/>
    <col min="10771" max="10771" width="8.85546875" style="4" customWidth="1"/>
    <col min="10772" max="10973" width="11.42578125" style="4"/>
    <col min="10974" max="10974" width="5.5703125" style="4" customWidth="1"/>
    <col min="10975" max="10976" width="5.85546875" style="4" customWidth="1"/>
    <col min="10977" max="10979" width="6.7109375" style="4" customWidth="1"/>
    <col min="10980" max="10980" width="8.5703125" style="4" customWidth="1"/>
    <col min="10981" max="10981" width="9.28515625" style="4" customWidth="1"/>
    <col min="10982" max="10982" width="7.7109375" style="4" customWidth="1"/>
    <col min="10983" max="10984" width="6.7109375" style="4" customWidth="1"/>
    <col min="10985" max="10985" width="9" style="4" customWidth="1"/>
    <col min="10986" max="10986" width="9.28515625" style="4" customWidth="1"/>
    <col min="10987" max="10989" width="6.7109375" style="4" customWidth="1"/>
    <col min="10990" max="10990" width="8" style="4" customWidth="1"/>
    <col min="10991" max="10991" width="9.28515625" style="4" customWidth="1"/>
    <col min="10992" max="10995" width="6.7109375" style="4" customWidth="1"/>
    <col min="10996" max="10996" width="9.28515625" style="4" customWidth="1"/>
    <col min="10997" max="10999" width="6.7109375" style="4" customWidth="1"/>
    <col min="11000" max="11000" width="8" style="4" customWidth="1"/>
    <col min="11001" max="11001" width="9.28515625" style="4" customWidth="1"/>
    <col min="11002" max="11005" width="6.7109375" style="4" customWidth="1"/>
    <col min="11006" max="11006" width="9.28515625" style="4" customWidth="1"/>
    <col min="11007" max="11010" width="6.7109375" style="4" customWidth="1"/>
    <col min="11011" max="11011" width="9.28515625" style="4" customWidth="1"/>
    <col min="11012" max="11015" width="6.7109375" style="4" customWidth="1"/>
    <col min="11016" max="11016" width="9.28515625" style="4" customWidth="1"/>
    <col min="11017" max="11020" width="6.7109375" style="4" customWidth="1"/>
    <col min="11021" max="11021" width="9.28515625" style="4" customWidth="1"/>
    <col min="11022" max="11025" width="6.7109375" style="4" customWidth="1"/>
    <col min="11026" max="11026" width="9.28515625" style="4" customWidth="1"/>
    <col min="11027" max="11027" width="8.85546875" style="4" customWidth="1"/>
    <col min="11028" max="11229" width="11.42578125" style="4"/>
    <col min="11230" max="11230" width="5.5703125" style="4" customWidth="1"/>
    <col min="11231" max="11232" width="5.85546875" style="4" customWidth="1"/>
    <col min="11233" max="11235" width="6.7109375" style="4" customWidth="1"/>
    <col min="11236" max="11236" width="8.5703125" style="4" customWidth="1"/>
    <col min="11237" max="11237" width="9.28515625" style="4" customWidth="1"/>
    <col min="11238" max="11238" width="7.7109375" style="4" customWidth="1"/>
    <col min="11239" max="11240" width="6.7109375" style="4" customWidth="1"/>
    <col min="11241" max="11241" width="9" style="4" customWidth="1"/>
    <col min="11242" max="11242" width="9.28515625" style="4" customWidth="1"/>
    <col min="11243" max="11245" width="6.7109375" style="4" customWidth="1"/>
    <col min="11246" max="11246" width="8" style="4" customWidth="1"/>
    <col min="11247" max="11247" width="9.28515625" style="4" customWidth="1"/>
    <col min="11248" max="11251" width="6.7109375" style="4" customWidth="1"/>
    <col min="11252" max="11252" width="9.28515625" style="4" customWidth="1"/>
    <col min="11253" max="11255" width="6.7109375" style="4" customWidth="1"/>
    <col min="11256" max="11256" width="8" style="4" customWidth="1"/>
    <col min="11257" max="11257" width="9.28515625" style="4" customWidth="1"/>
    <col min="11258" max="11261" width="6.7109375" style="4" customWidth="1"/>
    <col min="11262" max="11262" width="9.28515625" style="4" customWidth="1"/>
    <col min="11263" max="11266" width="6.7109375" style="4" customWidth="1"/>
    <col min="11267" max="11267" width="9.28515625" style="4" customWidth="1"/>
    <col min="11268" max="11271" width="6.7109375" style="4" customWidth="1"/>
    <col min="11272" max="11272" width="9.28515625" style="4" customWidth="1"/>
    <col min="11273" max="11276" width="6.7109375" style="4" customWidth="1"/>
    <col min="11277" max="11277" width="9.28515625" style="4" customWidth="1"/>
    <col min="11278" max="11281" width="6.7109375" style="4" customWidth="1"/>
    <col min="11282" max="11282" width="9.28515625" style="4" customWidth="1"/>
    <col min="11283" max="11283" width="8.85546875" style="4" customWidth="1"/>
    <col min="11284" max="11485" width="11.42578125" style="4"/>
    <col min="11486" max="11486" width="5.5703125" style="4" customWidth="1"/>
    <col min="11487" max="11488" width="5.85546875" style="4" customWidth="1"/>
    <col min="11489" max="11491" width="6.7109375" style="4" customWidth="1"/>
    <col min="11492" max="11492" width="8.5703125" style="4" customWidth="1"/>
    <col min="11493" max="11493" width="9.28515625" style="4" customWidth="1"/>
    <col min="11494" max="11494" width="7.7109375" style="4" customWidth="1"/>
    <col min="11495" max="11496" width="6.7109375" style="4" customWidth="1"/>
    <col min="11497" max="11497" width="9" style="4" customWidth="1"/>
    <col min="11498" max="11498" width="9.28515625" style="4" customWidth="1"/>
    <col min="11499" max="11501" width="6.7109375" style="4" customWidth="1"/>
    <col min="11502" max="11502" width="8" style="4" customWidth="1"/>
    <col min="11503" max="11503" width="9.28515625" style="4" customWidth="1"/>
    <col min="11504" max="11507" width="6.7109375" style="4" customWidth="1"/>
    <col min="11508" max="11508" width="9.28515625" style="4" customWidth="1"/>
    <col min="11509" max="11511" width="6.7109375" style="4" customWidth="1"/>
    <col min="11512" max="11512" width="8" style="4" customWidth="1"/>
    <col min="11513" max="11513" width="9.28515625" style="4" customWidth="1"/>
    <col min="11514" max="11517" width="6.7109375" style="4" customWidth="1"/>
    <col min="11518" max="11518" width="9.28515625" style="4" customWidth="1"/>
    <col min="11519" max="11522" width="6.7109375" style="4" customWidth="1"/>
    <col min="11523" max="11523" width="9.28515625" style="4" customWidth="1"/>
    <col min="11524" max="11527" width="6.7109375" style="4" customWidth="1"/>
    <col min="11528" max="11528" width="9.28515625" style="4" customWidth="1"/>
    <col min="11529" max="11532" width="6.7109375" style="4" customWidth="1"/>
    <col min="11533" max="11533" width="9.28515625" style="4" customWidth="1"/>
    <col min="11534" max="11537" width="6.7109375" style="4" customWidth="1"/>
    <col min="11538" max="11538" width="9.28515625" style="4" customWidth="1"/>
    <col min="11539" max="11539" width="8.85546875" style="4" customWidth="1"/>
    <col min="11540" max="11741" width="11.42578125" style="4"/>
    <col min="11742" max="11742" width="5.5703125" style="4" customWidth="1"/>
    <col min="11743" max="11744" width="5.85546875" style="4" customWidth="1"/>
    <col min="11745" max="11747" width="6.7109375" style="4" customWidth="1"/>
    <col min="11748" max="11748" width="8.5703125" style="4" customWidth="1"/>
    <col min="11749" max="11749" width="9.28515625" style="4" customWidth="1"/>
    <col min="11750" max="11750" width="7.7109375" style="4" customWidth="1"/>
    <col min="11751" max="11752" width="6.7109375" style="4" customWidth="1"/>
    <col min="11753" max="11753" width="9" style="4" customWidth="1"/>
    <col min="11754" max="11754" width="9.28515625" style="4" customWidth="1"/>
    <col min="11755" max="11757" width="6.7109375" style="4" customWidth="1"/>
    <col min="11758" max="11758" width="8" style="4" customWidth="1"/>
    <col min="11759" max="11759" width="9.28515625" style="4" customWidth="1"/>
    <col min="11760" max="11763" width="6.7109375" style="4" customWidth="1"/>
    <col min="11764" max="11764" width="9.28515625" style="4" customWidth="1"/>
    <col min="11765" max="11767" width="6.7109375" style="4" customWidth="1"/>
    <col min="11768" max="11768" width="8" style="4" customWidth="1"/>
    <col min="11769" max="11769" width="9.28515625" style="4" customWidth="1"/>
    <col min="11770" max="11773" width="6.7109375" style="4" customWidth="1"/>
    <col min="11774" max="11774" width="9.28515625" style="4" customWidth="1"/>
    <col min="11775" max="11778" width="6.7109375" style="4" customWidth="1"/>
    <col min="11779" max="11779" width="9.28515625" style="4" customWidth="1"/>
    <col min="11780" max="11783" width="6.7109375" style="4" customWidth="1"/>
    <col min="11784" max="11784" width="9.28515625" style="4" customWidth="1"/>
    <col min="11785" max="11788" width="6.7109375" style="4" customWidth="1"/>
    <col min="11789" max="11789" width="9.28515625" style="4" customWidth="1"/>
    <col min="11790" max="11793" width="6.7109375" style="4" customWidth="1"/>
    <col min="11794" max="11794" width="9.28515625" style="4" customWidth="1"/>
    <col min="11795" max="11795" width="8.85546875" style="4" customWidth="1"/>
    <col min="11796" max="11997" width="11.42578125" style="4"/>
    <col min="11998" max="11998" width="5.5703125" style="4" customWidth="1"/>
    <col min="11999" max="12000" width="5.85546875" style="4" customWidth="1"/>
    <col min="12001" max="12003" width="6.7109375" style="4" customWidth="1"/>
    <col min="12004" max="12004" width="8.5703125" style="4" customWidth="1"/>
    <col min="12005" max="12005" width="9.28515625" style="4" customWidth="1"/>
    <col min="12006" max="12006" width="7.7109375" style="4" customWidth="1"/>
    <col min="12007" max="12008" width="6.7109375" style="4" customWidth="1"/>
    <col min="12009" max="12009" width="9" style="4" customWidth="1"/>
    <col min="12010" max="12010" width="9.28515625" style="4" customWidth="1"/>
    <col min="12011" max="12013" width="6.7109375" style="4" customWidth="1"/>
    <col min="12014" max="12014" width="8" style="4" customWidth="1"/>
    <col min="12015" max="12015" width="9.28515625" style="4" customWidth="1"/>
    <col min="12016" max="12019" width="6.7109375" style="4" customWidth="1"/>
    <col min="12020" max="12020" width="9.28515625" style="4" customWidth="1"/>
    <col min="12021" max="12023" width="6.7109375" style="4" customWidth="1"/>
    <col min="12024" max="12024" width="8" style="4" customWidth="1"/>
    <col min="12025" max="12025" width="9.28515625" style="4" customWidth="1"/>
    <col min="12026" max="12029" width="6.7109375" style="4" customWidth="1"/>
    <col min="12030" max="12030" width="9.28515625" style="4" customWidth="1"/>
    <col min="12031" max="12034" width="6.7109375" style="4" customWidth="1"/>
    <col min="12035" max="12035" width="9.28515625" style="4" customWidth="1"/>
    <col min="12036" max="12039" width="6.7109375" style="4" customWidth="1"/>
    <col min="12040" max="12040" width="9.28515625" style="4" customWidth="1"/>
    <col min="12041" max="12044" width="6.7109375" style="4" customWidth="1"/>
    <col min="12045" max="12045" width="9.28515625" style="4" customWidth="1"/>
    <col min="12046" max="12049" width="6.7109375" style="4" customWidth="1"/>
    <col min="12050" max="12050" width="9.28515625" style="4" customWidth="1"/>
    <col min="12051" max="12051" width="8.85546875" style="4" customWidth="1"/>
    <col min="12052" max="12253" width="11.42578125" style="4"/>
    <col min="12254" max="12254" width="5.5703125" style="4" customWidth="1"/>
    <col min="12255" max="12256" width="5.85546875" style="4" customWidth="1"/>
    <col min="12257" max="12259" width="6.7109375" style="4" customWidth="1"/>
    <col min="12260" max="12260" width="8.5703125" style="4" customWidth="1"/>
    <col min="12261" max="12261" width="9.28515625" style="4" customWidth="1"/>
    <col min="12262" max="12262" width="7.7109375" style="4" customWidth="1"/>
    <col min="12263" max="12264" width="6.7109375" style="4" customWidth="1"/>
    <col min="12265" max="12265" width="9" style="4" customWidth="1"/>
    <col min="12266" max="12266" width="9.28515625" style="4" customWidth="1"/>
    <col min="12267" max="12269" width="6.7109375" style="4" customWidth="1"/>
    <col min="12270" max="12270" width="8" style="4" customWidth="1"/>
    <col min="12271" max="12271" width="9.28515625" style="4" customWidth="1"/>
    <col min="12272" max="12275" width="6.7109375" style="4" customWidth="1"/>
    <col min="12276" max="12276" width="9.28515625" style="4" customWidth="1"/>
    <col min="12277" max="12279" width="6.7109375" style="4" customWidth="1"/>
    <col min="12280" max="12280" width="8" style="4" customWidth="1"/>
    <col min="12281" max="12281" width="9.28515625" style="4" customWidth="1"/>
    <col min="12282" max="12285" width="6.7109375" style="4" customWidth="1"/>
    <col min="12286" max="12286" width="9.28515625" style="4" customWidth="1"/>
    <col min="12287" max="12290" width="6.7109375" style="4" customWidth="1"/>
    <col min="12291" max="12291" width="9.28515625" style="4" customWidth="1"/>
    <col min="12292" max="12295" width="6.7109375" style="4" customWidth="1"/>
    <col min="12296" max="12296" width="9.28515625" style="4" customWidth="1"/>
    <col min="12297" max="12300" width="6.7109375" style="4" customWidth="1"/>
    <col min="12301" max="12301" width="9.28515625" style="4" customWidth="1"/>
    <col min="12302" max="12305" width="6.7109375" style="4" customWidth="1"/>
    <col min="12306" max="12306" width="9.28515625" style="4" customWidth="1"/>
    <col min="12307" max="12307" width="8.85546875" style="4" customWidth="1"/>
    <col min="12308" max="12509" width="11.42578125" style="4"/>
    <col min="12510" max="12510" width="5.5703125" style="4" customWidth="1"/>
    <col min="12511" max="12512" width="5.85546875" style="4" customWidth="1"/>
    <col min="12513" max="12515" width="6.7109375" style="4" customWidth="1"/>
    <col min="12516" max="12516" width="8.5703125" style="4" customWidth="1"/>
    <col min="12517" max="12517" width="9.28515625" style="4" customWidth="1"/>
    <col min="12518" max="12518" width="7.7109375" style="4" customWidth="1"/>
    <col min="12519" max="12520" width="6.7109375" style="4" customWidth="1"/>
    <col min="12521" max="12521" width="9" style="4" customWidth="1"/>
    <col min="12522" max="12522" width="9.28515625" style="4" customWidth="1"/>
    <col min="12523" max="12525" width="6.7109375" style="4" customWidth="1"/>
    <col min="12526" max="12526" width="8" style="4" customWidth="1"/>
    <col min="12527" max="12527" width="9.28515625" style="4" customWidth="1"/>
    <col min="12528" max="12531" width="6.7109375" style="4" customWidth="1"/>
    <col min="12532" max="12532" width="9.28515625" style="4" customWidth="1"/>
    <col min="12533" max="12535" width="6.7109375" style="4" customWidth="1"/>
    <col min="12536" max="12536" width="8" style="4" customWidth="1"/>
    <col min="12537" max="12537" width="9.28515625" style="4" customWidth="1"/>
    <col min="12538" max="12541" width="6.7109375" style="4" customWidth="1"/>
    <col min="12542" max="12542" width="9.28515625" style="4" customWidth="1"/>
    <col min="12543" max="12546" width="6.7109375" style="4" customWidth="1"/>
    <col min="12547" max="12547" width="9.28515625" style="4" customWidth="1"/>
    <col min="12548" max="12551" width="6.7109375" style="4" customWidth="1"/>
    <col min="12552" max="12552" width="9.28515625" style="4" customWidth="1"/>
    <col min="12553" max="12556" width="6.7109375" style="4" customWidth="1"/>
    <col min="12557" max="12557" width="9.28515625" style="4" customWidth="1"/>
    <col min="12558" max="12561" width="6.7109375" style="4" customWidth="1"/>
    <col min="12562" max="12562" width="9.28515625" style="4" customWidth="1"/>
    <col min="12563" max="12563" width="8.85546875" style="4" customWidth="1"/>
    <col min="12564" max="12765" width="11.42578125" style="4"/>
    <col min="12766" max="12766" width="5.5703125" style="4" customWidth="1"/>
    <col min="12767" max="12768" width="5.85546875" style="4" customWidth="1"/>
    <col min="12769" max="12771" width="6.7109375" style="4" customWidth="1"/>
    <col min="12772" max="12772" width="8.5703125" style="4" customWidth="1"/>
    <col min="12773" max="12773" width="9.28515625" style="4" customWidth="1"/>
    <col min="12774" max="12774" width="7.7109375" style="4" customWidth="1"/>
    <col min="12775" max="12776" width="6.7109375" style="4" customWidth="1"/>
    <col min="12777" max="12777" width="9" style="4" customWidth="1"/>
    <col min="12778" max="12778" width="9.28515625" style="4" customWidth="1"/>
    <col min="12779" max="12781" width="6.7109375" style="4" customWidth="1"/>
    <col min="12782" max="12782" width="8" style="4" customWidth="1"/>
    <col min="12783" max="12783" width="9.28515625" style="4" customWidth="1"/>
    <col min="12784" max="12787" width="6.7109375" style="4" customWidth="1"/>
    <col min="12788" max="12788" width="9.28515625" style="4" customWidth="1"/>
    <col min="12789" max="12791" width="6.7109375" style="4" customWidth="1"/>
    <col min="12792" max="12792" width="8" style="4" customWidth="1"/>
    <col min="12793" max="12793" width="9.28515625" style="4" customWidth="1"/>
    <col min="12794" max="12797" width="6.7109375" style="4" customWidth="1"/>
    <col min="12798" max="12798" width="9.28515625" style="4" customWidth="1"/>
    <col min="12799" max="12802" width="6.7109375" style="4" customWidth="1"/>
    <col min="12803" max="12803" width="9.28515625" style="4" customWidth="1"/>
    <col min="12804" max="12807" width="6.7109375" style="4" customWidth="1"/>
    <col min="12808" max="12808" width="9.28515625" style="4" customWidth="1"/>
    <col min="12809" max="12812" width="6.7109375" style="4" customWidth="1"/>
    <col min="12813" max="12813" width="9.28515625" style="4" customWidth="1"/>
    <col min="12814" max="12817" width="6.7109375" style="4" customWidth="1"/>
    <col min="12818" max="12818" width="9.28515625" style="4" customWidth="1"/>
    <col min="12819" max="12819" width="8.85546875" style="4" customWidth="1"/>
    <col min="12820" max="13021" width="11.42578125" style="4"/>
    <col min="13022" max="13022" width="5.5703125" style="4" customWidth="1"/>
    <col min="13023" max="13024" width="5.85546875" style="4" customWidth="1"/>
    <col min="13025" max="13027" width="6.7109375" style="4" customWidth="1"/>
    <col min="13028" max="13028" width="8.5703125" style="4" customWidth="1"/>
    <col min="13029" max="13029" width="9.28515625" style="4" customWidth="1"/>
    <col min="13030" max="13030" width="7.7109375" style="4" customWidth="1"/>
    <col min="13031" max="13032" width="6.7109375" style="4" customWidth="1"/>
    <col min="13033" max="13033" width="9" style="4" customWidth="1"/>
    <col min="13034" max="13034" width="9.28515625" style="4" customWidth="1"/>
    <col min="13035" max="13037" width="6.7109375" style="4" customWidth="1"/>
    <col min="13038" max="13038" width="8" style="4" customWidth="1"/>
    <col min="13039" max="13039" width="9.28515625" style="4" customWidth="1"/>
    <col min="13040" max="13043" width="6.7109375" style="4" customWidth="1"/>
    <col min="13044" max="13044" width="9.28515625" style="4" customWidth="1"/>
    <col min="13045" max="13047" width="6.7109375" style="4" customWidth="1"/>
    <col min="13048" max="13048" width="8" style="4" customWidth="1"/>
    <col min="13049" max="13049" width="9.28515625" style="4" customWidth="1"/>
    <col min="13050" max="13053" width="6.7109375" style="4" customWidth="1"/>
    <col min="13054" max="13054" width="9.28515625" style="4" customWidth="1"/>
    <col min="13055" max="13058" width="6.7109375" style="4" customWidth="1"/>
    <col min="13059" max="13059" width="9.28515625" style="4" customWidth="1"/>
    <col min="13060" max="13063" width="6.7109375" style="4" customWidth="1"/>
    <col min="13064" max="13064" width="9.28515625" style="4" customWidth="1"/>
    <col min="13065" max="13068" width="6.7109375" style="4" customWidth="1"/>
    <col min="13069" max="13069" width="9.28515625" style="4" customWidth="1"/>
    <col min="13070" max="13073" width="6.7109375" style="4" customWidth="1"/>
    <col min="13074" max="13074" width="9.28515625" style="4" customWidth="1"/>
    <col min="13075" max="13075" width="8.85546875" style="4" customWidth="1"/>
    <col min="13076" max="13277" width="11.42578125" style="4"/>
    <col min="13278" max="13278" width="5.5703125" style="4" customWidth="1"/>
    <col min="13279" max="13280" width="5.85546875" style="4" customWidth="1"/>
    <col min="13281" max="13283" width="6.7109375" style="4" customWidth="1"/>
    <col min="13284" max="13284" width="8.5703125" style="4" customWidth="1"/>
    <col min="13285" max="13285" width="9.28515625" style="4" customWidth="1"/>
    <col min="13286" max="13286" width="7.7109375" style="4" customWidth="1"/>
    <col min="13287" max="13288" width="6.7109375" style="4" customWidth="1"/>
    <col min="13289" max="13289" width="9" style="4" customWidth="1"/>
    <col min="13290" max="13290" width="9.28515625" style="4" customWidth="1"/>
    <col min="13291" max="13293" width="6.7109375" style="4" customWidth="1"/>
    <col min="13294" max="13294" width="8" style="4" customWidth="1"/>
    <col min="13295" max="13295" width="9.28515625" style="4" customWidth="1"/>
    <col min="13296" max="13299" width="6.7109375" style="4" customWidth="1"/>
    <col min="13300" max="13300" width="9.28515625" style="4" customWidth="1"/>
    <col min="13301" max="13303" width="6.7109375" style="4" customWidth="1"/>
    <col min="13304" max="13304" width="8" style="4" customWidth="1"/>
    <col min="13305" max="13305" width="9.28515625" style="4" customWidth="1"/>
    <col min="13306" max="13309" width="6.7109375" style="4" customWidth="1"/>
    <col min="13310" max="13310" width="9.28515625" style="4" customWidth="1"/>
    <col min="13311" max="13314" width="6.7109375" style="4" customWidth="1"/>
    <col min="13315" max="13315" width="9.28515625" style="4" customWidth="1"/>
    <col min="13316" max="13319" width="6.7109375" style="4" customWidth="1"/>
    <col min="13320" max="13320" width="9.28515625" style="4" customWidth="1"/>
    <col min="13321" max="13324" width="6.7109375" style="4" customWidth="1"/>
    <col min="13325" max="13325" width="9.28515625" style="4" customWidth="1"/>
    <col min="13326" max="13329" width="6.7109375" style="4" customWidth="1"/>
    <col min="13330" max="13330" width="9.28515625" style="4" customWidth="1"/>
    <col min="13331" max="13331" width="8.85546875" style="4" customWidth="1"/>
    <col min="13332" max="13533" width="11.42578125" style="4"/>
    <col min="13534" max="13534" width="5.5703125" style="4" customWidth="1"/>
    <col min="13535" max="13536" width="5.85546875" style="4" customWidth="1"/>
    <col min="13537" max="13539" width="6.7109375" style="4" customWidth="1"/>
    <col min="13540" max="13540" width="8.5703125" style="4" customWidth="1"/>
    <col min="13541" max="13541" width="9.28515625" style="4" customWidth="1"/>
    <col min="13542" max="13542" width="7.7109375" style="4" customWidth="1"/>
    <col min="13543" max="13544" width="6.7109375" style="4" customWidth="1"/>
    <col min="13545" max="13545" width="9" style="4" customWidth="1"/>
    <col min="13546" max="13546" width="9.28515625" style="4" customWidth="1"/>
    <col min="13547" max="13549" width="6.7109375" style="4" customWidth="1"/>
    <col min="13550" max="13550" width="8" style="4" customWidth="1"/>
    <col min="13551" max="13551" width="9.28515625" style="4" customWidth="1"/>
    <col min="13552" max="13555" width="6.7109375" style="4" customWidth="1"/>
    <col min="13556" max="13556" width="9.28515625" style="4" customWidth="1"/>
    <col min="13557" max="13559" width="6.7109375" style="4" customWidth="1"/>
    <col min="13560" max="13560" width="8" style="4" customWidth="1"/>
    <col min="13561" max="13561" width="9.28515625" style="4" customWidth="1"/>
    <col min="13562" max="13565" width="6.7109375" style="4" customWidth="1"/>
    <col min="13566" max="13566" width="9.28515625" style="4" customWidth="1"/>
    <col min="13567" max="13570" width="6.7109375" style="4" customWidth="1"/>
    <col min="13571" max="13571" width="9.28515625" style="4" customWidth="1"/>
    <col min="13572" max="13575" width="6.7109375" style="4" customWidth="1"/>
    <col min="13576" max="13576" width="9.28515625" style="4" customWidth="1"/>
    <col min="13577" max="13580" width="6.7109375" style="4" customWidth="1"/>
    <col min="13581" max="13581" width="9.28515625" style="4" customWidth="1"/>
    <col min="13582" max="13585" width="6.7109375" style="4" customWidth="1"/>
    <col min="13586" max="13586" width="9.28515625" style="4" customWidth="1"/>
    <col min="13587" max="13587" width="8.85546875" style="4" customWidth="1"/>
    <col min="13588" max="13789" width="11.42578125" style="4"/>
    <col min="13790" max="13790" width="5.5703125" style="4" customWidth="1"/>
    <col min="13791" max="13792" width="5.85546875" style="4" customWidth="1"/>
    <col min="13793" max="13795" width="6.7109375" style="4" customWidth="1"/>
    <col min="13796" max="13796" width="8.5703125" style="4" customWidth="1"/>
    <col min="13797" max="13797" width="9.28515625" style="4" customWidth="1"/>
    <col min="13798" max="13798" width="7.7109375" style="4" customWidth="1"/>
    <col min="13799" max="13800" width="6.7109375" style="4" customWidth="1"/>
    <col min="13801" max="13801" width="9" style="4" customWidth="1"/>
    <col min="13802" max="13802" width="9.28515625" style="4" customWidth="1"/>
    <col min="13803" max="13805" width="6.7109375" style="4" customWidth="1"/>
    <col min="13806" max="13806" width="8" style="4" customWidth="1"/>
    <col min="13807" max="13807" width="9.28515625" style="4" customWidth="1"/>
    <col min="13808" max="13811" width="6.7109375" style="4" customWidth="1"/>
    <col min="13812" max="13812" width="9.28515625" style="4" customWidth="1"/>
    <col min="13813" max="13815" width="6.7109375" style="4" customWidth="1"/>
    <col min="13816" max="13816" width="8" style="4" customWidth="1"/>
    <col min="13817" max="13817" width="9.28515625" style="4" customWidth="1"/>
    <col min="13818" max="13821" width="6.7109375" style="4" customWidth="1"/>
    <col min="13822" max="13822" width="9.28515625" style="4" customWidth="1"/>
    <col min="13823" max="13826" width="6.7109375" style="4" customWidth="1"/>
    <col min="13827" max="13827" width="9.28515625" style="4" customWidth="1"/>
    <col min="13828" max="13831" width="6.7109375" style="4" customWidth="1"/>
    <col min="13832" max="13832" width="9.28515625" style="4" customWidth="1"/>
    <col min="13833" max="13836" width="6.7109375" style="4" customWidth="1"/>
    <col min="13837" max="13837" width="9.28515625" style="4" customWidth="1"/>
    <col min="13838" max="13841" width="6.7109375" style="4" customWidth="1"/>
    <col min="13842" max="13842" width="9.28515625" style="4" customWidth="1"/>
    <col min="13843" max="13843" width="8.85546875" style="4" customWidth="1"/>
    <col min="13844" max="14045" width="11.42578125" style="4"/>
    <col min="14046" max="14046" width="5.5703125" style="4" customWidth="1"/>
    <col min="14047" max="14048" width="5.85546875" style="4" customWidth="1"/>
    <col min="14049" max="14051" width="6.7109375" style="4" customWidth="1"/>
    <col min="14052" max="14052" width="8.5703125" style="4" customWidth="1"/>
    <col min="14053" max="14053" width="9.28515625" style="4" customWidth="1"/>
    <col min="14054" max="14054" width="7.7109375" style="4" customWidth="1"/>
    <col min="14055" max="14056" width="6.7109375" style="4" customWidth="1"/>
    <col min="14057" max="14057" width="9" style="4" customWidth="1"/>
    <col min="14058" max="14058" width="9.28515625" style="4" customWidth="1"/>
    <col min="14059" max="14061" width="6.7109375" style="4" customWidth="1"/>
    <col min="14062" max="14062" width="8" style="4" customWidth="1"/>
    <col min="14063" max="14063" width="9.28515625" style="4" customWidth="1"/>
    <col min="14064" max="14067" width="6.7109375" style="4" customWidth="1"/>
    <col min="14068" max="14068" width="9.28515625" style="4" customWidth="1"/>
    <col min="14069" max="14071" width="6.7109375" style="4" customWidth="1"/>
    <col min="14072" max="14072" width="8" style="4" customWidth="1"/>
    <col min="14073" max="14073" width="9.28515625" style="4" customWidth="1"/>
    <col min="14074" max="14077" width="6.7109375" style="4" customWidth="1"/>
    <col min="14078" max="14078" width="9.28515625" style="4" customWidth="1"/>
    <col min="14079" max="14082" width="6.7109375" style="4" customWidth="1"/>
    <col min="14083" max="14083" width="9.28515625" style="4" customWidth="1"/>
    <col min="14084" max="14087" width="6.7109375" style="4" customWidth="1"/>
    <col min="14088" max="14088" width="9.28515625" style="4" customWidth="1"/>
    <col min="14089" max="14092" width="6.7109375" style="4" customWidth="1"/>
    <col min="14093" max="14093" width="9.28515625" style="4" customWidth="1"/>
    <col min="14094" max="14097" width="6.7109375" style="4" customWidth="1"/>
    <col min="14098" max="14098" width="9.28515625" style="4" customWidth="1"/>
    <col min="14099" max="14099" width="8.85546875" style="4" customWidth="1"/>
    <col min="14100" max="14301" width="11.42578125" style="4"/>
    <col min="14302" max="14302" width="5.5703125" style="4" customWidth="1"/>
    <col min="14303" max="14304" width="5.85546875" style="4" customWidth="1"/>
    <col min="14305" max="14307" width="6.7109375" style="4" customWidth="1"/>
    <col min="14308" max="14308" width="8.5703125" style="4" customWidth="1"/>
    <col min="14309" max="14309" width="9.28515625" style="4" customWidth="1"/>
    <col min="14310" max="14310" width="7.7109375" style="4" customWidth="1"/>
    <col min="14311" max="14312" width="6.7109375" style="4" customWidth="1"/>
    <col min="14313" max="14313" width="9" style="4" customWidth="1"/>
    <col min="14314" max="14314" width="9.28515625" style="4" customWidth="1"/>
    <col min="14315" max="14317" width="6.7109375" style="4" customWidth="1"/>
    <col min="14318" max="14318" width="8" style="4" customWidth="1"/>
    <col min="14319" max="14319" width="9.28515625" style="4" customWidth="1"/>
    <col min="14320" max="14323" width="6.7109375" style="4" customWidth="1"/>
    <col min="14324" max="14324" width="9.28515625" style="4" customWidth="1"/>
    <col min="14325" max="14327" width="6.7109375" style="4" customWidth="1"/>
    <col min="14328" max="14328" width="8" style="4" customWidth="1"/>
    <col min="14329" max="14329" width="9.28515625" style="4" customWidth="1"/>
    <col min="14330" max="14333" width="6.7109375" style="4" customWidth="1"/>
    <col min="14334" max="14334" width="9.28515625" style="4" customWidth="1"/>
    <col min="14335" max="14338" width="6.7109375" style="4" customWidth="1"/>
    <col min="14339" max="14339" width="9.28515625" style="4" customWidth="1"/>
    <col min="14340" max="14343" width="6.7109375" style="4" customWidth="1"/>
    <col min="14344" max="14344" width="9.28515625" style="4" customWidth="1"/>
    <col min="14345" max="14348" width="6.7109375" style="4" customWidth="1"/>
    <col min="14349" max="14349" width="9.28515625" style="4" customWidth="1"/>
    <col min="14350" max="14353" width="6.7109375" style="4" customWidth="1"/>
    <col min="14354" max="14354" width="9.28515625" style="4" customWidth="1"/>
    <col min="14355" max="14355" width="8.85546875" style="4" customWidth="1"/>
    <col min="14356" max="14557" width="11.42578125" style="4"/>
    <col min="14558" max="14558" width="5.5703125" style="4" customWidth="1"/>
    <col min="14559" max="14560" width="5.85546875" style="4" customWidth="1"/>
    <col min="14561" max="14563" width="6.7109375" style="4" customWidth="1"/>
    <col min="14564" max="14564" width="8.5703125" style="4" customWidth="1"/>
    <col min="14565" max="14565" width="9.28515625" style="4" customWidth="1"/>
    <col min="14566" max="14566" width="7.7109375" style="4" customWidth="1"/>
    <col min="14567" max="14568" width="6.7109375" style="4" customWidth="1"/>
    <col min="14569" max="14569" width="9" style="4" customWidth="1"/>
    <col min="14570" max="14570" width="9.28515625" style="4" customWidth="1"/>
    <col min="14571" max="14573" width="6.7109375" style="4" customWidth="1"/>
    <col min="14574" max="14574" width="8" style="4" customWidth="1"/>
    <col min="14575" max="14575" width="9.28515625" style="4" customWidth="1"/>
    <col min="14576" max="14579" width="6.7109375" style="4" customWidth="1"/>
    <col min="14580" max="14580" width="9.28515625" style="4" customWidth="1"/>
    <col min="14581" max="14583" width="6.7109375" style="4" customWidth="1"/>
    <col min="14584" max="14584" width="8" style="4" customWidth="1"/>
    <col min="14585" max="14585" width="9.28515625" style="4" customWidth="1"/>
    <col min="14586" max="14589" width="6.7109375" style="4" customWidth="1"/>
    <col min="14590" max="14590" width="9.28515625" style="4" customWidth="1"/>
    <col min="14591" max="14594" width="6.7109375" style="4" customWidth="1"/>
    <col min="14595" max="14595" width="9.28515625" style="4" customWidth="1"/>
    <col min="14596" max="14599" width="6.7109375" style="4" customWidth="1"/>
    <col min="14600" max="14600" width="9.28515625" style="4" customWidth="1"/>
    <col min="14601" max="14604" width="6.7109375" style="4" customWidth="1"/>
    <col min="14605" max="14605" width="9.28515625" style="4" customWidth="1"/>
    <col min="14606" max="14609" width="6.7109375" style="4" customWidth="1"/>
    <col min="14610" max="14610" width="9.28515625" style="4" customWidth="1"/>
    <col min="14611" max="14611" width="8.85546875" style="4" customWidth="1"/>
    <col min="14612" max="14813" width="11.42578125" style="4"/>
    <col min="14814" max="14814" width="5.5703125" style="4" customWidth="1"/>
    <col min="14815" max="14816" width="5.85546875" style="4" customWidth="1"/>
    <col min="14817" max="14819" width="6.7109375" style="4" customWidth="1"/>
    <col min="14820" max="14820" width="8.5703125" style="4" customWidth="1"/>
    <col min="14821" max="14821" width="9.28515625" style="4" customWidth="1"/>
    <col min="14822" max="14822" width="7.7109375" style="4" customWidth="1"/>
    <col min="14823" max="14824" width="6.7109375" style="4" customWidth="1"/>
    <col min="14825" max="14825" width="9" style="4" customWidth="1"/>
    <col min="14826" max="14826" width="9.28515625" style="4" customWidth="1"/>
    <col min="14827" max="14829" width="6.7109375" style="4" customWidth="1"/>
    <col min="14830" max="14830" width="8" style="4" customWidth="1"/>
    <col min="14831" max="14831" width="9.28515625" style="4" customWidth="1"/>
    <col min="14832" max="14835" width="6.7109375" style="4" customWidth="1"/>
    <col min="14836" max="14836" width="9.28515625" style="4" customWidth="1"/>
    <col min="14837" max="14839" width="6.7109375" style="4" customWidth="1"/>
    <col min="14840" max="14840" width="8" style="4" customWidth="1"/>
    <col min="14841" max="14841" width="9.28515625" style="4" customWidth="1"/>
    <col min="14842" max="14845" width="6.7109375" style="4" customWidth="1"/>
    <col min="14846" max="14846" width="9.28515625" style="4" customWidth="1"/>
    <col min="14847" max="14850" width="6.7109375" style="4" customWidth="1"/>
    <col min="14851" max="14851" width="9.28515625" style="4" customWidth="1"/>
    <col min="14852" max="14855" width="6.7109375" style="4" customWidth="1"/>
    <col min="14856" max="14856" width="9.28515625" style="4" customWidth="1"/>
    <col min="14857" max="14860" width="6.7109375" style="4" customWidth="1"/>
    <col min="14861" max="14861" width="9.28515625" style="4" customWidth="1"/>
    <col min="14862" max="14865" width="6.7109375" style="4" customWidth="1"/>
    <col min="14866" max="14866" width="9.28515625" style="4" customWidth="1"/>
    <col min="14867" max="14867" width="8.85546875" style="4" customWidth="1"/>
    <col min="14868" max="15069" width="11.42578125" style="4"/>
    <col min="15070" max="15070" width="5.5703125" style="4" customWidth="1"/>
    <col min="15071" max="15072" width="5.85546875" style="4" customWidth="1"/>
    <col min="15073" max="15075" width="6.7109375" style="4" customWidth="1"/>
    <col min="15076" max="15076" width="8.5703125" style="4" customWidth="1"/>
    <col min="15077" max="15077" width="9.28515625" style="4" customWidth="1"/>
    <col min="15078" max="15078" width="7.7109375" style="4" customWidth="1"/>
    <col min="15079" max="15080" width="6.7109375" style="4" customWidth="1"/>
    <col min="15081" max="15081" width="9" style="4" customWidth="1"/>
    <col min="15082" max="15082" width="9.28515625" style="4" customWidth="1"/>
    <col min="15083" max="15085" width="6.7109375" style="4" customWidth="1"/>
    <col min="15086" max="15086" width="8" style="4" customWidth="1"/>
    <col min="15087" max="15087" width="9.28515625" style="4" customWidth="1"/>
    <col min="15088" max="15091" width="6.7109375" style="4" customWidth="1"/>
    <col min="15092" max="15092" width="9.28515625" style="4" customWidth="1"/>
    <col min="15093" max="15095" width="6.7109375" style="4" customWidth="1"/>
    <col min="15096" max="15096" width="8" style="4" customWidth="1"/>
    <col min="15097" max="15097" width="9.28515625" style="4" customWidth="1"/>
    <col min="15098" max="15101" width="6.7109375" style="4" customWidth="1"/>
    <col min="15102" max="15102" width="9.28515625" style="4" customWidth="1"/>
    <col min="15103" max="15106" width="6.7109375" style="4" customWidth="1"/>
    <col min="15107" max="15107" width="9.28515625" style="4" customWidth="1"/>
    <col min="15108" max="15111" width="6.7109375" style="4" customWidth="1"/>
    <col min="15112" max="15112" width="9.28515625" style="4" customWidth="1"/>
    <col min="15113" max="15116" width="6.7109375" style="4" customWidth="1"/>
    <col min="15117" max="15117" width="9.28515625" style="4" customWidth="1"/>
    <col min="15118" max="15121" width="6.7109375" style="4" customWidth="1"/>
    <col min="15122" max="15122" width="9.28515625" style="4" customWidth="1"/>
    <col min="15123" max="15123" width="8.85546875" style="4" customWidth="1"/>
    <col min="15124" max="15325" width="11.42578125" style="4"/>
    <col min="15326" max="15326" width="5.5703125" style="4" customWidth="1"/>
    <col min="15327" max="15328" width="5.85546875" style="4" customWidth="1"/>
    <col min="15329" max="15331" width="6.7109375" style="4" customWidth="1"/>
    <col min="15332" max="15332" width="8.5703125" style="4" customWidth="1"/>
    <col min="15333" max="15333" width="9.28515625" style="4" customWidth="1"/>
    <col min="15334" max="15334" width="7.7109375" style="4" customWidth="1"/>
    <col min="15335" max="15336" width="6.7109375" style="4" customWidth="1"/>
    <col min="15337" max="15337" width="9" style="4" customWidth="1"/>
    <col min="15338" max="15338" width="9.28515625" style="4" customWidth="1"/>
    <col min="15339" max="15341" width="6.7109375" style="4" customWidth="1"/>
    <col min="15342" max="15342" width="8" style="4" customWidth="1"/>
    <col min="15343" max="15343" width="9.28515625" style="4" customWidth="1"/>
    <col min="15344" max="15347" width="6.7109375" style="4" customWidth="1"/>
    <col min="15348" max="15348" width="9.28515625" style="4" customWidth="1"/>
    <col min="15349" max="15351" width="6.7109375" style="4" customWidth="1"/>
    <col min="15352" max="15352" width="8" style="4" customWidth="1"/>
    <col min="15353" max="15353" width="9.28515625" style="4" customWidth="1"/>
    <col min="15354" max="15357" width="6.7109375" style="4" customWidth="1"/>
    <col min="15358" max="15358" width="9.28515625" style="4" customWidth="1"/>
    <col min="15359" max="15362" width="6.7109375" style="4" customWidth="1"/>
    <col min="15363" max="15363" width="9.28515625" style="4" customWidth="1"/>
    <col min="15364" max="15367" width="6.7109375" style="4" customWidth="1"/>
    <col min="15368" max="15368" width="9.28515625" style="4" customWidth="1"/>
    <col min="15369" max="15372" width="6.7109375" style="4" customWidth="1"/>
    <col min="15373" max="15373" width="9.28515625" style="4" customWidth="1"/>
    <col min="15374" max="15377" width="6.7109375" style="4" customWidth="1"/>
    <col min="15378" max="15378" width="9.28515625" style="4" customWidth="1"/>
    <col min="15379" max="15379" width="8.85546875" style="4" customWidth="1"/>
    <col min="15380" max="15581" width="11.42578125" style="4"/>
    <col min="15582" max="15582" width="5.5703125" style="4" customWidth="1"/>
    <col min="15583" max="15584" width="5.85546875" style="4" customWidth="1"/>
    <col min="15585" max="15587" width="6.7109375" style="4" customWidth="1"/>
    <col min="15588" max="15588" width="8.5703125" style="4" customWidth="1"/>
    <col min="15589" max="15589" width="9.28515625" style="4" customWidth="1"/>
    <col min="15590" max="15590" width="7.7109375" style="4" customWidth="1"/>
    <col min="15591" max="15592" width="6.7109375" style="4" customWidth="1"/>
    <col min="15593" max="15593" width="9" style="4" customWidth="1"/>
    <col min="15594" max="15594" width="9.28515625" style="4" customWidth="1"/>
    <col min="15595" max="15597" width="6.7109375" style="4" customWidth="1"/>
    <col min="15598" max="15598" width="8" style="4" customWidth="1"/>
    <col min="15599" max="15599" width="9.28515625" style="4" customWidth="1"/>
    <col min="15600" max="15603" width="6.7109375" style="4" customWidth="1"/>
    <col min="15604" max="15604" width="9.28515625" style="4" customWidth="1"/>
    <col min="15605" max="15607" width="6.7109375" style="4" customWidth="1"/>
    <col min="15608" max="15608" width="8" style="4" customWidth="1"/>
    <col min="15609" max="15609" width="9.28515625" style="4" customWidth="1"/>
    <col min="15610" max="15613" width="6.7109375" style="4" customWidth="1"/>
    <col min="15614" max="15614" width="9.28515625" style="4" customWidth="1"/>
    <col min="15615" max="15618" width="6.7109375" style="4" customWidth="1"/>
    <col min="15619" max="15619" width="9.28515625" style="4" customWidth="1"/>
    <col min="15620" max="15623" width="6.7109375" style="4" customWidth="1"/>
    <col min="15624" max="15624" width="9.28515625" style="4" customWidth="1"/>
    <col min="15625" max="15628" width="6.7109375" style="4" customWidth="1"/>
    <col min="15629" max="15629" width="9.28515625" style="4" customWidth="1"/>
    <col min="15630" max="15633" width="6.7109375" style="4" customWidth="1"/>
    <col min="15634" max="15634" width="9.28515625" style="4" customWidth="1"/>
    <col min="15635" max="15635" width="8.85546875" style="4" customWidth="1"/>
    <col min="15636" max="15837" width="11.42578125" style="4"/>
    <col min="15838" max="15838" width="5.5703125" style="4" customWidth="1"/>
    <col min="15839" max="15840" width="5.85546875" style="4" customWidth="1"/>
    <col min="15841" max="15843" width="6.7109375" style="4" customWidth="1"/>
    <col min="15844" max="15844" width="8.5703125" style="4" customWidth="1"/>
    <col min="15845" max="15845" width="9.28515625" style="4" customWidth="1"/>
    <col min="15846" max="15846" width="7.7109375" style="4" customWidth="1"/>
    <col min="15847" max="15848" width="6.7109375" style="4" customWidth="1"/>
    <col min="15849" max="15849" width="9" style="4" customWidth="1"/>
    <col min="15850" max="15850" width="9.28515625" style="4" customWidth="1"/>
    <col min="15851" max="15853" width="6.7109375" style="4" customWidth="1"/>
    <col min="15854" max="15854" width="8" style="4" customWidth="1"/>
    <col min="15855" max="15855" width="9.28515625" style="4" customWidth="1"/>
    <col min="15856" max="15859" width="6.7109375" style="4" customWidth="1"/>
    <col min="15860" max="15860" width="9.28515625" style="4" customWidth="1"/>
    <col min="15861" max="15863" width="6.7109375" style="4" customWidth="1"/>
    <col min="15864" max="15864" width="8" style="4" customWidth="1"/>
    <col min="15865" max="15865" width="9.28515625" style="4" customWidth="1"/>
    <col min="15866" max="15869" width="6.7109375" style="4" customWidth="1"/>
    <col min="15870" max="15870" width="9.28515625" style="4" customWidth="1"/>
    <col min="15871" max="15874" width="6.7109375" style="4" customWidth="1"/>
    <col min="15875" max="15875" width="9.28515625" style="4" customWidth="1"/>
    <col min="15876" max="15879" width="6.7109375" style="4" customWidth="1"/>
    <col min="15880" max="15880" width="9.28515625" style="4" customWidth="1"/>
    <col min="15881" max="15884" width="6.7109375" style="4" customWidth="1"/>
    <col min="15885" max="15885" width="9.28515625" style="4" customWidth="1"/>
    <col min="15886" max="15889" width="6.7109375" style="4" customWidth="1"/>
    <col min="15890" max="15890" width="9.28515625" style="4" customWidth="1"/>
    <col min="15891" max="15891" width="8.85546875" style="4" customWidth="1"/>
    <col min="15892" max="16093" width="11.42578125" style="4"/>
    <col min="16094" max="16094" width="5.5703125" style="4" customWidth="1"/>
    <col min="16095" max="16096" width="5.85546875" style="4" customWidth="1"/>
    <col min="16097" max="16099" width="6.7109375" style="4" customWidth="1"/>
    <col min="16100" max="16100" width="8.5703125" style="4" customWidth="1"/>
    <col min="16101" max="16101" width="9.28515625" style="4" customWidth="1"/>
    <col min="16102" max="16102" width="7.7109375" style="4" customWidth="1"/>
    <col min="16103" max="16104" width="6.7109375" style="4" customWidth="1"/>
    <col min="16105" max="16105" width="9" style="4" customWidth="1"/>
    <col min="16106" max="16106" width="9.28515625" style="4" customWidth="1"/>
    <col min="16107" max="16109" width="6.7109375" style="4" customWidth="1"/>
    <col min="16110" max="16110" width="8" style="4" customWidth="1"/>
    <col min="16111" max="16111" width="9.28515625" style="4" customWidth="1"/>
    <col min="16112" max="16115" width="6.7109375" style="4" customWidth="1"/>
    <col min="16116" max="16116" width="9.28515625" style="4" customWidth="1"/>
    <col min="16117" max="16119" width="6.7109375" style="4" customWidth="1"/>
    <col min="16120" max="16120" width="8" style="4" customWidth="1"/>
    <col min="16121" max="16121" width="9.28515625" style="4" customWidth="1"/>
    <col min="16122" max="16125" width="6.7109375" style="4" customWidth="1"/>
    <col min="16126" max="16126" width="9.28515625" style="4" customWidth="1"/>
    <col min="16127" max="16130" width="6.7109375" style="4" customWidth="1"/>
    <col min="16131" max="16131" width="9.28515625" style="4" customWidth="1"/>
    <col min="16132" max="16135" width="6.7109375" style="4" customWidth="1"/>
    <col min="16136" max="16136" width="9.28515625" style="4" customWidth="1"/>
    <col min="16137" max="16140" width="6.7109375" style="4" customWidth="1"/>
    <col min="16141" max="16141" width="9.28515625" style="4" customWidth="1"/>
    <col min="16142" max="16145" width="6.7109375" style="4" customWidth="1"/>
    <col min="16146" max="16146" width="9.28515625" style="4" customWidth="1"/>
    <col min="16147" max="16147" width="8.85546875" style="4" customWidth="1"/>
    <col min="16148" max="16384" width="11.42578125" style="4"/>
  </cols>
  <sheetData>
    <row r="1" spans="1:21" ht="20.100000000000001" customHeight="1">
      <c r="A1" s="36"/>
    </row>
    <row r="2" spans="1:21" ht="20.100000000000001" customHeight="1">
      <c r="A2" s="35"/>
      <c r="B2" s="2" t="s">
        <v>11</v>
      </c>
      <c r="C2" s="2"/>
    </row>
    <row r="3" spans="1:21" ht="20.100000000000001" customHeight="1">
      <c r="A3" s="38"/>
      <c r="B3" s="2"/>
      <c r="C3" s="2"/>
    </row>
    <row r="4" spans="1:21" ht="20.100000000000001" customHeight="1">
      <c r="A4" s="38"/>
      <c r="B4" s="2"/>
      <c r="C4" s="2"/>
    </row>
    <row r="5" spans="1:21" ht="20.100000000000001" customHeight="1">
      <c r="A5" s="38"/>
      <c r="B5" s="2"/>
      <c r="C5" s="2"/>
    </row>
    <row r="6" spans="1:21" ht="20.100000000000001" customHeight="1">
      <c r="A6" s="38"/>
      <c r="B6" s="2"/>
      <c r="C6" s="2"/>
    </row>
    <row r="7" spans="1:21" ht="20.100000000000001" customHeight="1">
      <c r="A7" s="38"/>
      <c r="B7" s="2"/>
      <c r="C7" s="2"/>
    </row>
    <row r="8" spans="1:21" ht="20.100000000000001" customHeight="1" thickBot="1">
      <c r="A8" s="550" t="s">
        <v>128</v>
      </c>
      <c r="B8" s="550"/>
      <c r="C8" s="551"/>
      <c r="D8" s="650" t="s">
        <v>132</v>
      </c>
      <c r="E8" s="651"/>
      <c r="F8" s="651"/>
      <c r="G8" s="651"/>
      <c r="H8" s="651"/>
      <c r="I8" s="651"/>
      <c r="J8" s="651"/>
      <c r="K8" s="651"/>
      <c r="L8" s="651"/>
      <c r="M8" s="651"/>
      <c r="N8" s="651"/>
      <c r="O8" s="651"/>
      <c r="P8" s="651"/>
      <c r="Q8" s="651"/>
      <c r="R8" s="651"/>
      <c r="S8" s="651"/>
      <c r="T8" s="651"/>
      <c r="U8" s="651"/>
    </row>
    <row r="9" spans="1:21" ht="20.100000000000001" customHeight="1" thickBot="1">
      <c r="A9" s="55"/>
      <c r="B9" s="552"/>
      <c r="C9" s="552"/>
      <c r="D9" s="544">
        <v>1</v>
      </c>
      <c r="E9" s="501"/>
      <c r="F9" s="502" t="s">
        <v>129</v>
      </c>
      <c r="G9" s="503"/>
      <c r="H9" s="503"/>
      <c r="I9" s="541"/>
      <c r="J9" s="501">
        <v>1</v>
      </c>
      <c r="K9" s="501"/>
      <c r="L9" s="502" t="s">
        <v>130</v>
      </c>
      <c r="M9" s="503"/>
      <c r="N9" s="503"/>
      <c r="O9" s="541"/>
      <c r="P9" s="501">
        <v>1</v>
      </c>
      <c r="Q9" s="501"/>
      <c r="R9" s="502" t="s">
        <v>131</v>
      </c>
      <c r="S9" s="503"/>
      <c r="T9" s="503"/>
      <c r="U9" s="541"/>
    </row>
    <row r="10" spans="1:21" ht="20.100000000000001" customHeight="1" thickTop="1" thickBot="1">
      <c r="A10" s="33" t="s">
        <v>9</v>
      </c>
      <c r="B10" s="542" t="s">
        <v>0</v>
      </c>
      <c r="C10" s="543"/>
      <c r="D10" s="544" t="s">
        <v>1</v>
      </c>
      <c r="E10" s="545"/>
      <c r="F10" s="421"/>
      <c r="G10" s="307"/>
      <c r="H10" s="421"/>
      <c r="I10" s="308" t="s">
        <v>13</v>
      </c>
      <c r="J10" s="544" t="s">
        <v>1</v>
      </c>
      <c r="K10" s="545"/>
      <c r="L10" s="546" t="s">
        <v>73</v>
      </c>
      <c r="M10" s="547"/>
      <c r="N10" s="345"/>
      <c r="O10" s="308" t="s">
        <v>13</v>
      </c>
      <c r="P10" s="544" t="s">
        <v>1</v>
      </c>
      <c r="Q10" s="545"/>
      <c r="R10" s="507" t="s">
        <v>72</v>
      </c>
      <c r="S10" s="508"/>
      <c r="T10" s="421"/>
      <c r="U10" s="308" t="s">
        <v>13</v>
      </c>
    </row>
    <row r="11" spans="1:21" ht="20.100000000000001" customHeight="1" thickTop="1">
      <c r="A11" s="534" t="s">
        <v>114</v>
      </c>
      <c r="B11" s="535">
        <v>43040</v>
      </c>
      <c r="C11" s="536">
        <v>1</v>
      </c>
      <c r="D11" s="28">
        <v>10</v>
      </c>
      <c r="E11" s="29">
        <v>17</v>
      </c>
      <c r="F11" s="23"/>
      <c r="G11" s="24">
        <f t="shared" ref="G11:G20" si="0">IF(D11="",0,IF(E11="",0,IF(D11&gt;0,E11-D11+F11,0)))</f>
        <v>7</v>
      </c>
      <c r="H11" s="341">
        <f>G12+G11</f>
        <v>11</v>
      </c>
      <c r="I11" s="11"/>
      <c r="J11" s="28"/>
      <c r="K11" s="29"/>
      <c r="L11" s="23"/>
      <c r="M11" s="24">
        <f t="shared" ref="M11:M20" si="1">IF(J11="",0,IF(K11="",0,IF(J11&gt;0,K11-J11+L11,0)))</f>
        <v>0</v>
      </c>
      <c r="N11" s="341">
        <f>M12+M11</f>
        <v>5</v>
      </c>
      <c r="O11" s="343"/>
      <c r="P11" s="28"/>
      <c r="Q11" s="29"/>
      <c r="R11" s="23"/>
      <c r="S11" s="24">
        <f t="shared" ref="S11:S20" si="2">IF(P11="",0,IF(Q11="",0,IF(P11&gt;0,Q11-P11+R11,0)))</f>
        <v>0</v>
      </c>
      <c r="T11" s="341">
        <f>S12+S11</f>
        <v>0</v>
      </c>
      <c r="U11" s="11"/>
    </row>
    <row r="12" spans="1:21" ht="20.100000000000001" customHeight="1">
      <c r="A12" s="509"/>
      <c r="B12" s="512"/>
      <c r="C12" s="516"/>
      <c r="D12" s="25">
        <v>17</v>
      </c>
      <c r="E12" s="26">
        <v>21</v>
      </c>
      <c r="F12" s="27"/>
      <c r="G12" s="27">
        <f t="shared" si="0"/>
        <v>4</v>
      </c>
      <c r="H12" s="339"/>
      <c r="I12" s="17"/>
      <c r="J12" s="25">
        <v>17</v>
      </c>
      <c r="K12" s="26">
        <v>22</v>
      </c>
      <c r="L12" s="27"/>
      <c r="M12" s="27">
        <f t="shared" si="1"/>
        <v>5</v>
      </c>
      <c r="N12" s="339"/>
      <c r="O12" s="346" t="s">
        <v>133</v>
      </c>
      <c r="P12" s="25"/>
      <c r="Q12" s="26"/>
      <c r="R12" s="27"/>
      <c r="S12" s="27">
        <f t="shared" si="2"/>
        <v>0</v>
      </c>
      <c r="T12" s="339"/>
      <c r="U12" s="17"/>
    </row>
    <row r="13" spans="1:21" ht="20.100000000000001" customHeight="1">
      <c r="A13" s="509"/>
      <c r="B13" s="537">
        <f>B11+1</f>
        <v>43041</v>
      </c>
      <c r="C13" s="517">
        <f>C11+1</f>
        <v>2</v>
      </c>
      <c r="D13" s="28"/>
      <c r="E13" s="29"/>
      <c r="F13" s="23"/>
      <c r="G13" s="24">
        <f t="shared" si="0"/>
        <v>0</v>
      </c>
      <c r="H13" s="341">
        <f>G14+G13</f>
        <v>8</v>
      </c>
      <c r="I13" s="11"/>
      <c r="J13" s="28"/>
      <c r="K13" s="29"/>
      <c r="L13" s="23"/>
      <c r="M13" s="24">
        <f t="shared" si="1"/>
        <v>0</v>
      </c>
      <c r="N13" s="341">
        <f>M14+M13</f>
        <v>0</v>
      </c>
      <c r="O13" s="343"/>
      <c r="P13" s="28"/>
      <c r="Q13" s="29"/>
      <c r="R13" s="23"/>
      <c r="S13" s="24">
        <f t="shared" si="2"/>
        <v>0</v>
      </c>
      <c r="T13" s="341">
        <f>S14+S13</f>
        <v>0</v>
      </c>
      <c r="U13" s="11"/>
    </row>
    <row r="14" spans="1:21" ht="20.100000000000001" customHeight="1">
      <c r="A14" s="509"/>
      <c r="B14" s="538"/>
      <c r="C14" s="518"/>
      <c r="D14" s="432">
        <v>14</v>
      </c>
      <c r="E14" s="26">
        <v>22</v>
      </c>
      <c r="F14" s="26"/>
      <c r="G14" s="27">
        <f t="shared" si="0"/>
        <v>8</v>
      </c>
      <c r="H14" s="339"/>
      <c r="I14" s="17"/>
      <c r="J14" s="25"/>
      <c r="K14" s="26"/>
      <c r="L14" s="26"/>
      <c r="M14" s="27">
        <f t="shared" si="1"/>
        <v>0</v>
      </c>
      <c r="N14" s="339"/>
      <c r="O14" s="344"/>
      <c r="P14" s="25"/>
      <c r="Q14" s="26"/>
      <c r="R14" s="26"/>
      <c r="S14" s="27">
        <f t="shared" si="2"/>
        <v>0</v>
      </c>
      <c r="T14" s="339"/>
      <c r="U14" s="17"/>
    </row>
    <row r="15" spans="1:21" ht="20.100000000000001" customHeight="1">
      <c r="A15" s="509"/>
      <c r="B15" s="537">
        <f>B13+1</f>
        <v>43042</v>
      </c>
      <c r="C15" s="513">
        <f>+C13+1</f>
        <v>3</v>
      </c>
      <c r="D15" s="28"/>
      <c r="E15" s="29"/>
      <c r="F15" s="23"/>
      <c r="G15" s="24">
        <f t="shared" si="0"/>
        <v>0</v>
      </c>
      <c r="H15" s="341">
        <f>G16+G15</f>
        <v>6</v>
      </c>
      <c r="I15" s="11"/>
      <c r="J15" s="28"/>
      <c r="K15" s="29"/>
      <c r="L15" s="23"/>
      <c r="M15" s="24">
        <f t="shared" si="1"/>
        <v>0</v>
      </c>
      <c r="N15" s="341">
        <f>M16+M15</f>
        <v>0</v>
      </c>
      <c r="O15" s="343"/>
      <c r="P15" s="28"/>
      <c r="Q15" s="29"/>
      <c r="R15" s="23"/>
      <c r="S15" s="24">
        <f t="shared" si="2"/>
        <v>0</v>
      </c>
      <c r="T15" s="341">
        <f>S16+S15</f>
        <v>0</v>
      </c>
      <c r="U15" s="11"/>
    </row>
    <row r="16" spans="1:21" ht="20.100000000000001" customHeight="1">
      <c r="A16" s="509"/>
      <c r="B16" s="538"/>
      <c r="C16" s="540"/>
      <c r="D16" s="25">
        <v>16</v>
      </c>
      <c r="E16" s="26">
        <v>22</v>
      </c>
      <c r="F16" s="27"/>
      <c r="G16" s="27">
        <f t="shared" si="0"/>
        <v>6</v>
      </c>
      <c r="H16" s="339"/>
      <c r="I16" s="17"/>
      <c r="J16" s="25"/>
      <c r="K16" s="26"/>
      <c r="L16" s="27"/>
      <c r="M16" s="27">
        <f t="shared" si="1"/>
        <v>0</v>
      </c>
      <c r="N16" s="339"/>
      <c r="O16" s="344"/>
      <c r="P16" s="25"/>
      <c r="Q16" s="26"/>
      <c r="R16" s="27"/>
      <c r="S16" s="27">
        <f t="shared" si="2"/>
        <v>0</v>
      </c>
      <c r="T16" s="339"/>
      <c r="U16" s="17"/>
    </row>
    <row r="17" spans="1:21" ht="20.100000000000001" customHeight="1">
      <c r="A17" s="509"/>
      <c r="B17" s="537">
        <f>B15+1</f>
        <v>43043</v>
      </c>
      <c r="C17" s="520">
        <f>+C15+1</f>
        <v>4</v>
      </c>
      <c r="D17" s="352"/>
      <c r="E17" s="353"/>
      <c r="F17" s="48"/>
      <c r="G17" s="49">
        <f t="shared" si="0"/>
        <v>0</v>
      </c>
      <c r="H17" s="364">
        <f>G18+G17</f>
        <v>0</v>
      </c>
      <c r="I17" s="50"/>
      <c r="J17" s="352">
        <v>10</v>
      </c>
      <c r="K17" s="353">
        <v>12</v>
      </c>
      <c r="L17" s="48"/>
      <c r="M17" s="49">
        <f t="shared" si="1"/>
        <v>2</v>
      </c>
      <c r="N17" s="364">
        <f>M18+M17</f>
        <v>12</v>
      </c>
      <c r="O17" s="346" t="s">
        <v>133</v>
      </c>
      <c r="P17" s="352"/>
      <c r="Q17" s="353"/>
      <c r="R17" s="48"/>
      <c r="S17" s="49">
        <f t="shared" si="2"/>
        <v>0</v>
      </c>
      <c r="T17" s="364">
        <f>S18+S17</f>
        <v>0</v>
      </c>
      <c r="U17" s="50"/>
    </row>
    <row r="18" spans="1:21" ht="20.100000000000001" customHeight="1" thickBot="1">
      <c r="A18" s="509"/>
      <c r="B18" s="538"/>
      <c r="C18" s="521"/>
      <c r="D18" s="51"/>
      <c r="E18" s="52"/>
      <c r="F18" s="52"/>
      <c r="G18" s="53">
        <f t="shared" si="0"/>
        <v>0</v>
      </c>
      <c r="H18" s="340"/>
      <c r="I18" s="50"/>
      <c r="J18" s="51">
        <v>12</v>
      </c>
      <c r="K18" s="52">
        <v>22</v>
      </c>
      <c r="L18" s="52"/>
      <c r="M18" s="53">
        <f t="shared" si="1"/>
        <v>10</v>
      </c>
      <c r="N18" s="340"/>
      <c r="O18" s="346" t="s">
        <v>133</v>
      </c>
      <c r="P18" s="51"/>
      <c r="Q18" s="52"/>
      <c r="R18" s="52"/>
      <c r="S18" s="53">
        <f t="shared" si="2"/>
        <v>0</v>
      </c>
      <c r="T18" s="340"/>
      <c r="U18" s="50"/>
    </row>
    <row r="19" spans="1:21" ht="20.100000000000001" customHeight="1" thickTop="1">
      <c r="A19" s="509"/>
      <c r="B19" s="511">
        <f>B17+1</f>
        <v>43044</v>
      </c>
      <c r="C19" s="555">
        <f>C17+1</f>
        <v>5</v>
      </c>
      <c r="D19" s="352"/>
      <c r="E19" s="353"/>
      <c r="F19" s="48"/>
      <c r="G19" s="49">
        <f t="shared" si="0"/>
        <v>0</v>
      </c>
      <c r="H19" s="364">
        <f>G20+G19</f>
        <v>0</v>
      </c>
      <c r="I19" s="50"/>
      <c r="J19" s="352">
        <v>10</v>
      </c>
      <c r="K19" s="353">
        <v>12</v>
      </c>
      <c r="L19" s="48"/>
      <c r="M19" s="49">
        <f t="shared" si="1"/>
        <v>2</v>
      </c>
      <c r="N19" s="364">
        <f>M20+M19</f>
        <v>12</v>
      </c>
      <c r="O19" s="346" t="s">
        <v>133</v>
      </c>
      <c r="P19" s="352"/>
      <c r="Q19" s="353"/>
      <c r="R19" s="48"/>
      <c r="S19" s="49">
        <f t="shared" si="2"/>
        <v>0</v>
      </c>
      <c r="T19" s="364">
        <f>S20+S19</f>
        <v>0</v>
      </c>
      <c r="U19" s="50"/>
    </row>
    <row r="20" spans="1:21" ht="20.100000000000001" customHeight="1" thickBot="1">
      <c r="A20" s="509"/>
      <c r="B20" s="512"/>
      <c r="C20" s="556"/>
      <c r="D20" s="51"/>
      <c r="E20" s="52"/>
      <c r="F20" s="52"/>
      <c r="G20" s="53">
        <f t="shared" si="0"/>
        <v>0</v>
      </c>
      <c r="H20" s="340"/>
      <c r="I20" s="50"/>
      <c r="J20" s="51">
        <v>12</v>
      </c>
      <c r="K20" s="52">
        <v>22</v>
      </c>
      <c r="L20" s="52"/>
      <c r="M20" s="53">
        <f t="shared" si="1"/>
        <v>10</v>
      </c>
      <c r="N20" s="340"/>
      <c r="O20" s="346" t="s">
        <v>133</v>
      </c>
      <c r="P20" s="51"/>
      <c r="Q20" s="52"/>
      <c r="R20" s="52"/>
      <c r="S20" s="53">
        <f t="shared" si="2"/>
        <v>0</v>
      </c>
      <c r="T20" s="340"/>
      <c r="U20" s="50"/>
    </row>
    <row r="21" spans="1:21" ht="20.100000000000001" customHeight="1" thickTop="1" thickBot="1">
      <c r="A21" s="509"/>
      <c r="B21" s="522" t="s">
        <v>12</v>
      </c>
      <c r="C21" s="523"/>
      <c r="D21" s="280"/>
      <c r="E21" s="281"/>
      <c r="F21" s="281"/>
      <c r="G21" s="282">
        <f>SUM(G7:G20)</f>
        <v>25</v>
      </c>
      <c r="H21" s="342">
        <f>SUM(H11:H20)</f>
        <v>25</v>
      </c>
      <c r="I21" s="283"/>
      <c r="J21" s="280"/>
      <c r="K21" s="281"/>
      <c r="L21" s="281"/>
      <c r="M21" s="282">
        <f>SUM(M7:M20)</f>
        <v>29</v>
      </c>
      <c r="N21" s="342">
        <f>SUM(N11:N20)</f>
        <v>29</v>
      </c>
      <c r="O21" s="284"/>
      <c r="P21" s="280"/>
      <c r="Q21" s="281"/>
      <c r="R21" s="281"/>
      <c r="S21" s="282">
        <f>SUM(S7:S20)</f>
        <v>0</v>
      </c>
      <c r="T21" s="342">
        <f>SUM(T11:T20)</f>
        <v>0</v>
      </c>
      <c r="U21" s="284"/>
    </row>
    <row r="22" spans="1:21" ht="20.100000000000001" customHeight="1" thickBot="1">
      <c r="A22" s="509"/>
      <c r="B22" s="524" t="s">
        <v>14</v>
      </c>
      <c r="C22" s="525"/>
      <c r="D22" s="8"/>
      <c r="E22" s="9"/>
      <c r="F22" s="18"/>
      <c r="G22" s="10" t="str">
        <f>IF(D22="","0",IF(E22="","0",IF(D22&gt;0,E22-D22,"0")))</f>
        <v>0</v>
      </c>
      <c r="H22" s="10"/>
      <c r="I22" s="15"/>
      <c r="J22" s="8"/>
      <c r="K22" s="9"/>
      <c r="L22" s="18"/>
      <c r="M22" s="10" t="str">
        <f>IF(J22="","0",IF(K22="","0",IF(J22&gt;0,K22-J22,"0")))</f>
        <v>0</v>
      </c>
      <c r="N22" s="10"/>
      <c r="O22" s="15"/>
      <c r="P22" s="12"/>
      <c r="Q22" s="13"/>
      <c r="R22" s="16"/>
      <c r="S22" s="14" t="str">
        <f>IF(P22="","0",IF(Q22="","0",IF(P22&gt;0,Q22-P22,"0")))</f>
        <v>0</v>
      </c>
      <c r="T22" s="14"/>
      <c r="U22" s="15"/>
    </row>
    <row r="23" spans="1:21" ht="20.100000000000001" customHeight="1" thickTop="1">
      <c r="A23" s="557" t="s">
        <v>115</v>
      </c>
      <c r="B23" s="511">
        <f>B19+1</f>
        <v>43045</v>
      </c>
      <c r="C23" s="517">
        <f>+C19+1</f>
        <v>6</v>
      </c>
      <c r="D23" s="498" t="s">
        <v>126</v>
      </c>
      <c r="E23" s="499"/>
      <c r="F23" s="500"/>
      <c r="G23" s="30">
        <f t="shared" ref="G23:G32" si="3">IF(D23="",0,IF(E23="",0,IF(D23&gt;0,E23-D23+F23,0)))</f>
        <v>0</v>
      </c>
      <c r="H23" s="341">
        <f>G24+G23</f>
        <v>7.5</v>
      </c>
      <c r="I23" s="31"/>
      <c r="J23" s="28"/>
      <c r="K23" s="29"/>
      <c r="L23" s="29"/>
      <c r="M23" s="30">
        <f t="shared" ref="M23:M36" si="4">IF(J23="",0,IF(K23="",0,IF(J23&gt;0,K23-J23+L23,0)))</f>
        <v>0</v>
      </c>
      <c r="N23" s="341">
        <f>M24+M23</f>
        <v>0</v>
      </c>
      <c r="O23" s="31"/>
      <c r="P23" s="28"/>
      <c r="Q23" s="29"/>
      <c r="R23" s="29"/>
      <c r="S23" s="30">
        <f t="shared" ref="S23:S36" si="5">IF(P23="",0,IF(Q23="",0,IF(P23&gt;0,Q23-P23+R23,0)))</f>
        <v>0</v>
      </c>
      <c r="T23" s="341">
        <f>S24+S23</f>
        <v>0</v>
      </c>
      <c r="U23" s="31"/>
    </row>
    <row r="24" spans="1:21" ht="20.100000000000001" customHeight="1" thickBot="1">
      <c r="A24" s="557"/>
      <c r="B24" s="512"/>
      <c r="C24" s="518"/>
      <c r="D24" s="432">
        <v>14.5</v>
      </c>
      <c r="E24" s="26">
        <v>22</v>
      </c>
      <c r="F24" s="26"/>
      <c r="G24" s="27">
        <f t="shared" si="3"/>
        <v>7.5</v>
      </c>
      <c r="H24" s="339"/>
      <c r="I24" s="20"/>
      <c r="J24" s="25"/>
      <c r="K24" s="26"/>
      <c r="L24" s="26"/>
      <c r="M24" s="27">
        <f t="shared" si="4"/>
        <v>0</v>
      </c>
      <c r="N24" s="339"/>
      <c r="O24" s="20"/>
      <c r="P24" s="25"/>
      <c r="Q24" s="26"/>
      <c r="R24" s="26"/>
      <c r="S24" s="27">
        <f t="shared" si="5"/>
        <v>0</v>
      </c>
      <c r="T24" s="339"/>
      <c r="U24" s="20"/>
    </row>
    <row r="25" spans="1:21" ht="20.100000000000001" customHeight="1" thickTop="1">
      <c r="A25" s="557"/>
      <c r="B25" s="511">
        <f>B23+1</f>
        <v>43046</v>
      </c>
      <c r="C25" s="517">
        <f>+C23+1</f>
        <v>7</v>
      </c>
      <c r="D25" s="28">
        <v>15</v>
      </c>
      <c r="E25" s="29">
        <v>17</v>
      </c>
      <c r="F25" s="23"/>
      <c r="G25" s="24">
        <f t="shared" si="3"/>
        <v>2</v>
      </c>
      <c r="H25" s="341" t="s">
        <v>77</v>
      </c>
      <c r="I25" s="11"/>
      <c r="J25" s="28">
        <v>15</v>
      </c>
      <c r="K25" s="29">
        <v>17</v>
      </c>
      <c r="L25" s="23"/>
      <c r="M25" s="24">
        <f t="shared" si="4"/>
        <v>2</v>
      </c>
      <c r="N25" s="341">
        <f>M26+M25</f>
        <v>7</v>
      </c>
      <c r="O25" s="11"/>
      <c r="P25" s="28">
        <v>8.75</v>
      </c>
      <c r="Q25" s="29">
        <v>11.25</v>
      </c>
      <c r="R25" s="23"/>
      <c r="S25" s="24">
        <f t="shared" si="5"/>
        <v>2.5</v>
      </c>
      <c r="T25" s="341">
        <f>S26+S25</f>
        <v>2.5</v>
      </c>
      <c r="U25" s="338"/>
    </row>
    <row r="26" spans="1:21" ht="20.100000000000001" customHeight="1" thickBot="1">
      <c r="A26" s="557"/>
      <c r="B26" s="512"/>
      <c r="C26" s="518"/>
      <c r="D26" s="409"/>
      <c r="E26" s="410"/>
      <c r="F26" s="26"/>
      <c r="G26" s="27">
        <f t="shared" si="3"/>
        <v>0</v>
      </c>
      <c r="H26" s="339"/>
      <c r="I26" s="17"/>
      <c r="J26" s="25">
        <v>17</v>
      </c>
      <c r="K26" s="26">
        <v>22</v>
      </c>
      <c r="L26" s="26"/>
      <c r="M26" s="27">
        <f t="shared" si="4"/>
        <v>5</v>
      </c>
      <c r="N26" s="339"/>
      <c r="O26" s="17"/>
      <c r="P26" s="25"/>
      <c r="Q26" s="26"/>
      <c r="R26" s="26"/>
      <c r="S26" s="27">
        <f t="shared" si="5"/>
        <v>0</v>
      </c>
      <c r="T26" s="339"/>
      <c r="U26" s="17"/>
    </row>
    <row r="27" spans="1:21" ht="20.100000000000001" customHeight="1" thickTop="1">
      <c r="A27" s="557"/>
      <c r="B27" s="511">
        <f>B25+1</f>
        <v>43047</v>
      </c>
      <c r="C27" s="517">
        <f>+C25+1</f>
        <v>8</v>
      </c>
      <c r="D27" s="28"/>
      <c r="E27" s="29"/>
      <c r="F27" s="23"/>
      <c r="G27" s="24">
        <f t="shared" si="3"/>
        <v>0</v>
      </c>
      <c r="H27" s="341">
        <f>G28+G27</f>
        <v>0</v>
      </c>
      <c r="I27" s="11"/>
      <c r="J27" s="28">
        <v>10</v>
      </c>
      <c r="K27" s="29">
        <v>17</v>
      </c>
      <c r="L27" s="23"/>
      <c r="M27" s="24">
        <f t="shared" si="4"/>
        <v>7</v>
      </c>
      <c r="N27" s="341">
        <f>M28+M27</f>
        <v>12</v>
      </c>
      <c r="O27" s="11"/>
      <c r="P27" s="28">
        <v>10</v>
      </c>
      <c r="Q27" s="23">
        <v>17</v>
      </c>
      <c r="R27" s="23"/>
      <c r="S27" s="24">
        <f t="shared" si="5"/>
        <v>7</v>
      </c>
      <c r="T27" s="341">
        <f>S28+S27</f>
        <v>7</v>
      </c>
      <c r="U27" s="338"/>
    </row>
    <row r="28" spans="1:21" ht="20.100000000000001" customHeight="1" thickBot="1">
      <c r="A28" s="557"/>
      <c r="B28" s="512"/>
      <c r="C28" s="518"/>
      <c r="D28" s="409"/>
      <c r="E28" s="410"/>
      <c r="F28" s="27"/>
      <c r="G28" s="27">
        <f t="shared" si="3"/>
        <v>0</v>
      </c>
      <c r="H28" s="339"/>
      <c r="I28" s="17"/>
      <c r="J28" s="25">
        <v>17</v>
      </c>
      <c r="K28" s="26">
        <v>22</v>
      </c>
      <c r="L28" s="27"/>
      <c r="M28" s="27">
        <f t="shared" si="4"/>
        <v>5</v>
      </c>
      <c r="N28" s="339"/>
      <c r="O28" s="17"/>
      <c r="P28" s="25"/>
      <c r="Q28" s="26"/>
      <c r="R28" s="27"/>
      <c r="S28" s="27">
        <f t="shared" si="5"/>
        <v>0</v>
      </c>
      <c r="T28" s="339"/>
      <c r="U28" s="17"/>
    </row>
    <row r="29" spans="1:21" ht="20.100000000000001" customHeight="1" thickTop="1">
      <c r="A29" s="557"/>
      <c r="B29" s="511">
        <f>B27+1</f>
        <v>43048</v>
      </c>
      <c r="C29" s="517">
        <f>+C27+1</f>
        <v>9</v>
      </c>
      <c r="D29" s="28"/>
      <c r="E29" s="29"/>
      <c r="F29" s="23"/>
      <c r="G29" s="24">
        <f t="shared" si="3"/>
        <v>0</v>
      </c>
      <c r="H29" s="341">
        <f>G30+G29</f>
        <v>0</v>
      </c>
      <c r="I29" s="11"/>
      <c r="J29" s="28"/>
      <c r="K29" s="29"/>
      <c r="L29" s="23"/>
      <c r="M29" s="24">
        <f t="shared" si="4"/>
        <v>0</v>
      </c>
      <c r="N29" s="341">
        <f>M30+M29</f>
        <v>6</v>
      </c>
      <c r="O29" s="11"/>
      <c r="P29" s="28"/>
      <c r="Q29" s="29"/>
      <c r="R29" s="23"/>
      <c r="S29" s="24">
        <f t="shared" si="5"/>
        <v>0</v>
      </c>
      <c r="T29" s="341">
        <f>S30+S29</f>
        <v>6.75</v>
      </c>
      <c r="U29" s="11"/>
    </row>
    <row r="30" spans="1:21" ht="20.100000000000001" customHeight="1" thickBot="1">
      <c r="A30" s="557"/>
      <c r="B30" s="512"/>
      <c r="C30" s="518"/>
      <c r="D30" s="25"/>
      <c r="E30" s="26"/>
      <c r="F30" s="26"/>
      <c r="G30" s="27">
        <f t="shared" si="3"/>
        <v>0</v>
      </c>
      <c r="H30" s="339"/>
      <c r="I30" s="17"/>
      <c r="J30" s="58">
        <v>16</v>
      </c>
      <c r="K30" s="26">
        <v>22</v>
      </c>
      <c r="L30" s="26"/>
      <c r="M30" s="27">
        <f t="shared" si="4"/>
        <v>6</v>
      </c>
      <c r="N30" s="339"/>
      <c r="O30" s="17"/>
      <c r="P30" s="25">
        <v>17.25</v>
      </c>
      <c r="Q30" s="26">
        <v>22</v>
      </c>
      <c r="R30" s="57">
        <v>2</v>
      </c>
      <c r="S30" s="27">
        <f t="shared" si="5"/>
        <v>6.75</v>
      </c>
      <c r="T30" s="339"/>
      <c r="U30" s="338"/>
    </row>
    <row r="31" spans="1:21" ht="20.100000000000001" customHeight="1" thickTop="1">
      <c r="A31" s="557"/>
      <c r="B31" s="511">
        <f>B29+1</f>
        <v>43049</v>
      </c>
      <c r="C31" s="513">
        <f>+C29+1</f>
        <v>10</v>
      </c>
      <c r="D31" s="28"/>
      <c r="E31" s="29"/>
      <c r="F31" s="23"/>
      <c r="G31" s="24">
        <f t="shared" si="3"/>
        <v>0</v>
      </c>
      <c r="H31" s="341">
        <f>G32+G31</f>
        <v>0</v>
      </c>
      <c r="I31" s="11"/>
      <c r="J31" s="28"/>
      <c r="K31" s="29"/>
      <c r="L31" s="23"/>
      <c r="M31" s="24">
        <f t="shared" si="4"/>
        <v>0</v>
      </c>
      <c r="N31" s="341">
        <f>M32+M31</f>
        <v>6</v>
      </c>
      <c r="O31" s="11"/>
      <c r="P31" s="28">
        <v>4</v>
      </c>
      <c r="Q31" s="60">
        <v>9.5</v>
      </c>
      <c r="R31" s="23"/>
      <c r="S31" s="24">
        <f t="shared" si="5"/>
        <v>5.5</v>
      </c>
      <c r="T31" s="341">
        <f>S32+S31</f>
        <v>5.5</v>
      </c>
      <c r="U31" s="338"/>
    </row>
    <row r="32" spans="1:21" ht="20.100000000000001" customHeight="1" thickBot="1">
      <c r="A32" s="557"/>
      <c r="B32" s="512"/>
      <c r="C32" s="540"/>
      <c r="D32" s="25"/>
      <c r="E32" s="26"/>
      <c r="F32" s="27"/>
      <c r="G32" s="27">
        <f t="shared" si="3"/>
        <v>0</v>
      </c>
      <c r="H32" s="339"/>
      <c r="I32" s="17"/>
      <c r="J32" s="58">
        <v>16</v>
      </c>
      <c r="K32" s="26">
        <v>22</v>
      </c>
      <c r="L32" s="27"/>
      <c r="M32" s="27">
        <f t="shared" si="4"/>
        <v>6</v>
      </c>
      <c r="N32" s="339"/>
      <c r="O32" s="17"/>
      <c r="P32" s="25"/>
      <c r="Q32" s="26"/>
      <c r="R32" s="27"/>
      <c r="S32" s="27">
        <f t="shared" si="5"/>
        <v>0</v>
      </c>
      <c r="T32" s="339"/>
      <c r="U32" s="17"/>
    </row>
    <row r="33" spans="1:21" ht="20.100000000000001" customHeight="1" thickTop="1">
      <c r="A33" s="557"/>
      <c r="B33" s="511">
        <f>B31+1</f>
        <v>43050</v>
      </c>
      <c r="C33" s="527">
        <f>+C31+1</f>
        <v>11</v>
      </c>
      <c r="D33" s="352">
        <v>10</v>
      </c>
      <c r="E33" s="353">
        <v>12</v>
      </c>
      <c r="F33" s="48"/>
      <c r="G33" s="49">
        <f>IF(D33="",0,IF(E33="",0,IF(D33&gt;0,E33-D33+F33,0)))</f>
        <v>2</v>
      </c>
      <c r="H33" s="364">
        <f>G34+G33</f>
        <v>12</v>
      </c>
      <c r="I33" s="50"/>
      <c r="J33" s="352"/>
      <c r="K33" s="353"/>
      <c r="L33" s="48"/>
      <c r="M33" s="49">
        <f t="shared" si="4"/>
        <v>0</v>
      </c>
      <c r="N33" s="364">
        <f>M34+M33</f>
        <v>0</v>
      </c>
      <c r="O33" s="50"/>
      <c r="P33" s="352"/>
      <c r="Q33" s="353"/>
      <c r="R33" s="48"/>
      <c r="S33" s="49">
        <f t="shared" si="5"/>
        <v>0</v>
      </c>
      <c r="T33" s="364">
        <f>S34+S33</f>
        <v>0</v>
      </c>
      <c r="U33" s="50"/>
    </row>
    <row r="34" spans="1:21" ht="20.100000000000001" customHeight="1" thickBot="1">
      <c r="A34" s="557"/>
      <c r="B34" s="512"/>
      <c r="C34" s="554"/>
      <c r="D34" s="51">
        <v>12</v>
      </c>
      <c r="E34" s="52">
        <v>22</v>
      </c>
      <c r="F34" s="52"/>
      <c r="G34" s="53">
        <f>IF(D34="",0,IF(E34="",0,IF(D34&gt;0,E34-D34+F34,0)))</f>
        <v>10</v>
      </c>
      <c r="H34" s="340"/>
      <c r="I34" s="50"/>
      <c r="J34" s="51"/>
      <c r="K34" s="52"/>
      <c r="L34" s="52"/>
      <c r="M34" s="53">
        <f t="shared" si="4"/>
        <v>0</v>
      </c>
      <c r="N34" s="340"/>
      <c r="O34" s="50"/>
      <c r="P34" s="51"/>
      <c r="Q34" s="52"/>
      <c r="R34" s="52"/>
      <c r="S34" s="53">
        <f t="shared" si="5"/>
        <v>0</v>
      </c>
      <c r="T34" s="340"/>
      <c r="U34" s="50"/>
    </row>
    <row r="35" spans="1:21" ht="20.100000000000001" customHeight="1" thickTop="1">
      <c r="A35" s="557"/>
      <c r="B35" s="511">
        <f>B33+1</f>
        <v>43051</v>
      </c>
      <c r="C35" s="555">
        <f>C33+1</f>
        <v>12</v>
      </c>
      <c r="D35" s="352">
        <v>10</v>
      </c>
      <c r="E35" s="353">
        <v>12</v>
      </c>
      <c r="F35" s="48"/>
      <c r="G35" s="49">
        <f>IF(D35="",0,IF(E35="",0,IF(D35&gt;0,E35-D35+F35,0)))</f>
        <v>2</v>
      </c>
      <c r="H35" s="364">
        <f>G36+G35</f>
        <v>12</v>
      </c>
      <c r="I35" s="50"/>
      <c r="J35" s="352"/>
      <c r="K35" s="353"/>
      <c r="L35" s="48"/>
      <c r="M35" s="49">
        <f t="shared" si="4"/>
        <v>0</v>
      </c>
      <c r="N35" s="364">
        <f>M36+M35</f>
        <v>0</v>
      </c>
      <c r="O35" s="50"/>
      <c r="P35" s="352">
        <v>9.5</v>
      </c>
      <c r="Q35" s="353">
        <v>12</v>
      </c>
      <c r="R35" s="48"/>
      <c r="S35" s="49">
        <f t="shared" si="5"/>
        <v>2.5</v>
      </c>
      <c r="T35" s="364">
        <f>S36+S35</f>
        <v>12</v>
      </c>
      <c r="U35" s="450"/>
    </row>
    <row r="36" spans="1:21" ht="20.100000000000001" customHeight="1" thickBot="1">
      <c r="A36" s="557"/>
      <c r="B36" s="512"/>
      <c r="C36" s="556"/>
      <c r="D36" s="51">
        <v>12</v>
      </c>
      <c r="E36" s="52">
        <v>22</v>
      </c>
      <c r="F36" s="52"/>
      <c r="G36" s="53">
        <f>IF(D36="",0,IF(E36="",0,IF(D36&gt;0,E36-D36+F36,0)))</f>
        <v>10</v>
      </c>
      <c r="H36" s="340"/>
      <c r="I36" s="50"/>
      <c r="J36" s="51"/>
      <c r="K36" s="52"/>
      <c r="L36" s="52"/>
      <c r="M36" s="53">
        <f t="shared" si="4"/>
        <v>0</v>
      </c>
      <c r="N36" s="340"/>
      <c r="O36" s="50"/>
      <c r="P36" s="51">
        <v>12</v>
      </c>
      <c r="Q36" s="52">
        <v>21.5</v>
      </c>
      <c r="R36" s="52"/>
      <c r="S36" s="53">
        <f t="shared" si="5"/>
        <v>9.5</v>
      </c>
      <c r="T36" s="340"/>
      <c r="U36" s="450"/>
    </row>
    <row r="37" spans="1:21" ht="20.100000000000001" customHeight="1" thickTop="1" thickBot="1">
      <c r="A37" s="557"/>
      <c r="B37" s="522" t="s">
        <v>12</v>
      </c>
      <c r="C37" s="523"/>
      <c r="D37" s="280"/>
      <c r="E37" s="281"/>
      <c r="F37" s="281"/>
      <c r="G37" s="282">
        <f>SUM(G23:G36)</f>
        <v>33.5</v>
      </c>
      <c r="H37" s="342">
        <f>SUM(H23:H36)</f>
        <v>31.5</v>
      </c>
      <c r="I37" s="283"/>
      <c r="J37" s="280"/>
      <c r="K37" s="281"/>
      <c r="L37" s="281"/>
      <c r="M37" s="282">
        <f>SUM(M23:M36)</f>
        <v>31</v>
      </c>
      <c r="N37" s="342">
        <f>SUM(N23:N36)</f>
        <v>31</v>
      </c>
      <c r="O37" s="284"/>
      <c r="P37" s="280"/>
      <c r="Q37" s="281"/>
      <c r="R37" s="281"/>
      <c r="S37" s="282">
        <f>SUM(S23:S36)</f>
        <v>33.75</v>
      </c>
      <c r="T37" s="342">
        <f>SUM(T23:T36)</f>
        <v>33.75</v>
      </c>
      <c r="U37" s="284"/>
    </row>
    <row r="38" spans="1:21" ht="20.100000000000001" customHeight="1" thickBot="1">
      <c r="A38" s="557"/>
      <c r="B38" s="524" t="s">
        <v>14</v>
      </c>
      <c r="C38" s="525"/>
      <c r="D38" s="8"/>
      <c r="E38" s="9"/>
      <c r="F38" s="18"/>
      <c r="G38" s="10" t="str">
        <f>IF(D38="","0",IF(E38="","0",IF(D38&gt;0,E38-D38,"0")))</f>
        <v>0</v>
      </c>
      <c r="H38" s="10"/>
      <c r="I38" s="15"/>
      <c r="J38" s="8"/>
      <c r="K38" s="9"/>
      <c r="L38" s="18"/>
      <c r="M38" s="10" t="str">
        <f>IF(J38="","0",IF(K38="","0",IF(J38&gt;0,K38-J38,"0")))</f>
        <v>0</v>
      </c>
      <c r="N38" s="10"/>
      <c r="O38" s="15"/>
      <c r="P38" s="8"/>
      <c r="Q38" s="9"/>
      <c r="R38" s="16"/>
      <c r="S38" s="14" t="str">
        <f>IF(P38="","0",IF(Q38="","0",IF(P38&gt;0,Q38-P38,"0")))</f>
        <v>0</v>
      </c>
      <c r="T38" s="10"/>
      <c r="U38" s="15"/>
    </row>
    <row r="39" spans="1:21" ht="20.100000000000001" customHeight="1" thickTop="1">
      <c r="A39" s="529" t="s">
        <v>40</v>
      </c>
      <c r="B39" s="511">
        <f>B35+1</f>
        <v>43052</v>
      </c>
      <c r="C39" s="517">
        <f>+C35+1</f>
        <v>13</v>
      </c>
      <c r="D39" s="28"/>
      <c r="E39" s="29"/>
      <c r="F39" s="29"/>
      <c r="G39" s="30">
        <f t="shared" ref="G39:G52" si="6">IF(D39="",0,IF(E39="",0,IF(D39&gt;0,E39-D39+F39,0)))</f>
        <v>0</v>
      </c>
      <c r="H39" s="341">
        <f>G40+G39</f>
        <v>0</v>
      </c>
      <c r="I39" s="234"/>
      <c r="J39" s="28"/>
      <c r="K39" s="29"/>
      <c r="L39" s="29"/>
      <c r="M39" s="30">
        <f t="shared" ref="M39:M52" si="7">IF(J39="",0,IF(K39="",0,IF(J39&gt;0,K39-J39+L39,0)))</f>
        <v>0</v>
      </c>
      <c r="N39" s="341">
        <f>M40+M39</f>
        <v>6</v>
      </c>
      <c r="O39" s="19"/>
      <c r="P39" s="411"/>
      <c r="Q39" s="412"/>
      <c r="R39" s="412"/>
      <c r="S39" s="447">
        <f t="shared" ref="S39:S52" si="8">IF(P39="",0,IF(Q39="",0,IF(P39&gt;0,Q39-P39+R39,0)))</f>
        <v>0</v>
      </c>
      <c r="T39" s="448">
        <v>7</v>
      </c>
      <c r="U39" s="19"/>
    </row>
    <row r="40" spans="1:21" ht="20.100000000000001" customHeight="1" thickBot="1">
      <c r="A40" s="529"/>
      <c r="B40" s="512"/>
      <c r="C40" s="518"/>
      <c r="D40" s="25"/>
      <c r="E40" s="26"/>
      <c r="F40" s="26"/>
      <c r="G40" s="27">
        <f t="shared" si="6"/>
        <v>0</v>
      </c>
      <c r="H40" s="339"/>
      <c r="I40" s="235"/>
      <c r="J40" s="25">
        <v>16</v>
      </c>
      <c r="K40" s="26">
        <v>22</v>
      </c>
      <c r="L40" s="26"/>
      <c r="M40" s="27">
        <f t="shared" si="7"/>
        <v>6</v>
      </c>
      <c r="N40" s="339"/>
      <c r="O40" s="20"/>
      <c r="P40" s="25"/>
      <c r="Q40" s="26"/>
      <c r="R40" s="26"/>
      <c r="S40" s="27">
        <f t="shared" si="8"/>
        <v>0</v>
      </c>
      <c r="T40" s="339"/>
      <c r="U40" s="20"/>
    </row>
    <row r="41" spans="1:21" ht="20.100000000000001" customHeight="1" thickTop="1">
      <c r="A41" s="529"/>
      <c r="B41" s="511">
        <f>B39+1</f>
        <v>43053</v>
      </c>
      <c r="C41" s="517">
        <f>+C39+1</f>
        <v>14</v>
      </c>
      <c r="D41" s="496" t="s">
        <v>103</v>
      </c>
      <c r="E41" s="497"/>
      <c r="F41" s="420"/>
      <c r="G41" s="24">
        <f t="shared" si="6"/>
        <v>0</v>
      </c>
      <c r="H41" s="341">
        <f>G42+G41</f>
        <v>0</v>
      </c>
      <c r="I41" s="346"/>
      <c r="J41" s="419">
        <v>14.5</v>
      </c>
      <c r="K41" s="242">
        <v>16.5</v>
      </c>
      <c r="L41" s="420"/>
      <c r="M41" s="24">
        <f t="shared" si="7"/>
        <v>2</v>
      </c>
      <c r="N41" s="341">
        <f>M42+M41</f>
        <v>7.5</v>
      </c>
      <c r="O41" s="11"/>
      <c r="P41" s="419">
        <v>14.5</v>
      </c>
      <c r="Q41" s="242">
        <v>16.5</v>
      </c>
      <c r="R41" s="66"/>
      <c r="S41" s="240">
        <f t="shared" si="8"/>
        <v>2</v>
      </c>
      <c r="T41" s="435">
        <f>S42+S41</f>
        <v>7.5</v>
      </c>
      <c r="U41" s="11"/>
    </row>
    <row r="42" spans="1:21" ht="20.100000000000001" customHeight="1" thickBot="1">
      <c r="A42" s="529"/>
      <c r="B42" s="512"/>
      <c r="C42" s="518"/>
      <c r="D42" s="25"/>
      <c r="E42" s="26"/>
      <c r="F42" s="26"/>
      <c r="G42" s="27">
        <f t="shared" si="6"/>
        <v>0</v>
      </c>
      <c r="H42" s="339"/>
      <c r="I42" s="346"/>
      <c r="J42" s="25">
        <v>16.5</v>
      </c>
      <c r="K42" s="26">
        <v>22</v>
      </c>
      <c r="L42" s="26"/>
      <c r="M42" s="27">
        <f t="shared" si="7"/>
        <v>5.5</v>
      </c>
      <c r="N42" s="339"/>
      <c r="O42" s="17"/>
      <c r="P42" s="25">
        <v>16.5</v>
      </c>
      <c r="Q42" s="26">
        <v>22</v>
      </c>
      <c r="R42" s="26"/>
      <c r="S42" s="27">
        <f t="shared" si="8"/>
        <v>5.5</v>
      </c>
      <c r="T42" s="339"/>
      <c r="U42" s="64"/>
    </row>
    <row r="43" spans="1:21" ht="20.100000000000001" customHeight="1" thickTop="1">
      <c r="A43" s="529"/>
      <c r="B43" s="511">
        <f>B41+1</f>
        <v>43054</v>
      </c>
      <c r="C43" s="517">
        <f>C41+1</f>
        <v>15</v>
      </c>
      <c r="D43" s="28">
        <v>16</v>
      </c>
      <c r="E43" s="29">
        <v>22</v>
      </c>
      <c r="F43" s="23"/>
      <c r="G43" s="24">
        <f t="shared" si="6"/>
        <v>6</v>
      </c>
      <c r="H43" s="341">
        <f>G44+G43</f>
        <v>6</v>
      </c>
      <c r="I43" s="431" t="s">
        <v>133</v>
      </c>
      <c r="J43" s="28"/>
      <c r="K43" s="29"/>
      <c r="L43" s="23"/>
      <c r="M43" s="24">
        <f t="shared" si="7"/>
        <v>0</v>
      </c>
      <c r="N43" s="341">
        <f>M44+M43</f>
        <v>0</v>
      </c>
      <c r="O43" s="11"/>
      <c r="P43" s="28">
        <v>10</v>
      </c>
      <c r="Q43" s="29">
        <v>17</v>
      </c>
      <c r="R43" s="23"/>
      <c r="S43" s="24">
        <f t="shared" si="8"/>
        <v>7</v>
      </c>
      <c r="T43" s="341">
        <f>S44+S43</f>
        <v>11</v>
      </c>
      <c r="U43" s="64"/>
    </row>
    <row r="44" spans="1:21" ht="20.100000000000001" customHeight="1" thickBot="1">
      <c r="A44" s="529"/>
      <c r="B44" s="512"/>
      <c r="C44" s="518"/>
      <c r="D44" s="25"/>
      <c r="E44" s="26"/>
      <c r="F44" s="27"/>
      <c r="G44" s="27">
        <f t="shared" si="6"/>
        <v>0</v>
      </c>
      <c r="H44" s="339"/>
      <c r="I44" s="346"/>
      <c r="J44" s="25"/>
      <c r="K44" s="26"/>
      <c r="L44" s="27"/>
      <c r="M44" s="27">
        <f t="shared" si="7"/>
        <v>0</v>
      </c>
      <c r="N44" s="339"/>
      <c r="O44" s="17"/>
      <c r="P44" s="25">
        <v>17</v>
      </c>
      <c r="Q44" s="26">
        <v>21</v>
      </c>
      <c r="R44" s="27"/>
      <c r="S44" s="27">
        <f t="shared" si="8"/>
        <v>4</v>
      </c>
      <c r="T44" s="339"/>
      <c r="U44" s="64"/>
    </row>
    <row r="45" spans="1:21" ht="20.100000000000001" customHeight="1" thickTop="1">
      <c r="A45" s="529"/>
      <c r="B45" s="511">
        <f>B43+1</f>
        <v>43055</v>
      </c>
      <c r="C45" s="517">
        <f>+C43+1</f>
        <v>16</v>
      </c>
      <c r="D45" s="28"/>
      <c r="E45" s="29"/>
      <c r="F45" s="23"/>
      <c r="G45" s="24">
        <f t="shared" si="6"/>
        <v>0</v>
      </c>
      <c r="H45" s="341">
        <f>G46+G45</f>
        <v>6</v>
      </c>
      <c r="I45" s="343"/>
      <c r="J45" s="28"/>
      <c r="K45" s="29"/>
      <c r="L45" s="23"/>
      <c r="M45" s="24">
        <f t="shared" si="7"/>
        <v>0</v>
      </c>
      <c r="N45" s="341">
        <f>M46+M45</f>
        <v>0</v>
      </c>
      <c r="O45" s="11"/>
      <c r="P45" s="411"/>
      <c r="Q45" s="412"/>
      <c r="R45" s="444"/>
      <c r="S45" s="449">
        <f t="shared" si="8"/>
        <v>0</v>
      </c>
      <c r="T45" s="448">
        <v>7</v>
      </c>
      <c r="U45" s="11"/>
    </row>
    <row r="46" spans="1:21" ht="20.100000000000001" customHeight="1" thickBot="1">
      <c r="A46" s="529"/>
      <c r="B46" s="512"/>
      <c r="C46" s="518"/>
      <c r="D46" s="25">
        <v>16</v>
      </c>
      <c r="E46" s="26">
        <v>22</v>
      </c>
      <c r="F46" s="26"/>
      <c r="G46" s="27">
        <f t="shared" si="6"/>
        <v>6</v>
      </c>
      <c r="H46" s="339"/>
      <c r="I46" s="431" t="s">
        <v>133</v>
      </c>
      <c r="J46" s="25"/>
      <c r="K46" s="26"/>
      <c r="L46" s="26"/>
      <c r="M46" s="27">
        <f t="shared" si="7"/>
        <v>0</v>
      </c>
      <c r="N46" s="339"/>
      <c r="O46" s="17"/>
      <c r="P46" s="25"/>
      <c r="Q46" s="26"/>
      <c r="R46" s="26"/>
      <c r="S46" s="27">
        <f t="shared" si="8"/>
        <v>0</v>
      </c>
      <c r="T46" s="339"/>
      <c r="U46" s="17"/>
    </row>
    <row r="47" spans="1:21" ht="20.100000000000001" customHeight="1" thickTop="1">
      <c r="A47" s="529"/>
      <c r="B47" s="511">
        <f>B45+1</f>
        <v>43056</v>
      </c>
      <c r="C47" s="513">
        <f>+C45+1</f>
        <v>17</v>
      </c>
      <c r="D47" s="28"/>
      <c r="E47" s="29"/>
      <c r="F47" s="23"/>
      <c r="G47" s="24">
        <f t="shared" si="6"/>
        <v>0</v>
      </c>
      <c r="H47" s="341">
        <f>G48+G47</f>
        <v>6</v>
      </c>
      <c r="I47" s="343"/>
      <c r="J47" s="28"/>
      <c r="K47" s="29"/>
      <c r="L47" s="23"/>
      <c r="M47" s="24">
        <f t="shared" si="7"/>
        <v>0</v>
      </c>
      <c r="N47" s="341">
        <f>M48+M47</f>
        <v>0</v>
      </c>
      <c r="O47" s="11"/>
      <c r="P47" s="28"/>
      <c r="Q47" s="29"/>
      <c r="R47" s="23"/>
      <c r="S47" s="24">
        <f t="shared" si="8"/>
        <v>0</v>
      </c>
      <c r="T47" s="341">
        <f>S48+S47</f>
        <v>0</v>
      </c>
      <c r="U47" s="11"/>
    </row>
    <row r="48" spans="1:21" ht="20.100000000000001" customHeight="1" thickBot="1">
      <c r="A48" s="529"/>
      <c r="B48" s="512"/>
      <c r="C48" s="540"/>
      <c r="D48" s="25">
        <v>16</v>
      </c>
      <c r="E48" s="26">
        <v>22</v>
      </c>
      <c r="F48" s="27"/>
      <c r="G48" s="27">
        <f t="shared" si="6"/>
        <v>6</v>
      </c>
      <c r="H48" s="339"/>
      <c r="I48" s="431" t="s">
        <v>133</v>
      </c>
      <c r="J48" s="25"/>
      <c r="K48" s="26"/>
      <c r="L48" s="27"/>
      <c r="M48" s="27">
        <f t="shared" si="7"/>
        <v>0</v>
      </c>
      <c r="N48" s="339"/>
      <c r="O48" s="17"/>
      <c r="P48" s="25"/>
      <c r="Q48" s="26"/>
      <c r="R48" s="27"/>
      <c r="S48" s="27">
        <f t="shared" si="8"/>
        <v>0</v>
      </c>
      <c r="T48" s="339"/>
      <c r="U48" s="64"/>
    </row>
    <row r="49" spans="1:21" ht="20.100000000000001" customHeight="1" thickTop="1">
      <c r="A49" s="529"/>
      <c r="B49" s="511">
        <f>B47+1</f>
        <v>43057</v>
      </c>
      <c r="C49" s="527">
        <f>C47+1</f>
        <v>18</v>
      </c>
      <c r="D49" s="352"/>
      <c r="E49" s="353"/>
      <c r="F49" s="48"/>
      <c r="G49" s="49">
        <f t="shared" si="6"/>
        <v>0</v>
      </c>
      <c r="H49" s="364">
        <f>G50+G49</f>
        <v>0</v>
      </c>
      <c r="I49" s="347"/>
      <c r="J49" s="352">
        <v>10</v>
      </c>
      <c r="K49" s="353">
        <v>12</v>
      </c>
      <c r="L49" s="48"/>
      <c r="M49" s="49">
        <f t="shared" si="7"/>
        <v>2</v>
      </c>
      <c r="N49" s="364">
        <f>M50+M49</f>
        <v>12</v>
      </c>
      <c r="O49" s="50"/>
      <c r="P49" s="352"/>
      <c r="Q49" s="353"/>
      <c r="R49" s="48"/>
      <c r="S49" s="49">
        <f t="shared" si="8"/>
        <v>0</v>
      </c>
      <c r="T49" s="364">
        <f>S50+S49</f>
        <v>0</v>
      </c>
      <c r="U49" s="50"/>
    </row>
    <row r="50" spans="1:21" ht="20.100000000000001" customHeight="1" thickBot="1">
      <c r="A50" s="529"/>
      <c r="B50" s="512"/>
      <c r="C50" s="554"/>
      <c r="D50" s="51"/>
      <c r="E50" s="52"/>
      <c r="F50" s="52"/>
      <c r="G50" s="53">
        <f t="shared" si="6"/>
        <v>0</v>
      </c>
      <c r="H50" s="340"/>
      <c r="I50" s="347"/>
      <c r="J50" s="51">
        <v>12</v>
      </c>
      <c r="K50" s="52">
        <v>22</v>
      </c>
      <c r="L50" s="52"/>
      <c r="M50" s="53">
        <f t="shared" si="7"/>
        <v>10</v>
      </c>
      <c r="N50" s="340"/>
      <c r="O50" s="50"/>
      <c r="P50" s="51"/>
      <c r="Q50" s="52"/>
      <c r="R50" s="52"/>
      <c r="S50" s="53">
        <f t="shared" si="8"/>
        <v>0</v>
      </c>
      <c r="T50" s="340"/>
      <c r="U50" s="50"/>
    </row>
    <row r="51" spans="1:21" ht="20.100000000000001" customHeight="1" thickTop="1">
      <c r="A51" s="529"/>
      <c r="B51" s="511">
        <f>B49+1</f>
        <v>43058</v>
      </c>
      <c r="C51" s="555">
        <f>C49+1</f>
        <v>19</v>
      </c>
      <c r="D51" s="352"/>
      <c r="E51" s="353"/>
      <c r="F51" s="48"/>
      <c r="G51" s="49">
        <f t="shared" si="6"/>
        <v>0</v>
      </c>
      <c r="H51" s="364">
        <f>G52+G51</f>
        <v>0</v>
      </c>
      <c r="I51" s="347"/>
      <c r="J51" s="352">
        <v>10</v>
      </c>
      <c r="K51" s="353">
        <v>12</v>
      </c>
      <c r="L51" s="48"/>
      <c r="M51" s="49">
        <f t="shared" si="7"/>
        <v>2</v>
      </c>
      <c r="N51" s="364">
        <f>M52+M51</f>
        <v>12</v>
      </c>
      <c r="O51" s="50"/>
      <c r="P51" s="352"/>
      <c r="Q51" s="353"/>
      <c r="R51" s="48"/>
      <c r="S51" s="49">
        <f t="shared" si="8"/>
        <v>0</v>
      </c>
      <c r="T51" s="364">
        <f>S52+S51</f>
        <v>0</v>
      </c>
      <c r="U51" s="50"/>
    </row>
    <row r="52" spans="1:21" ht="20.100000000000001" customHeight="1" thickBot="1">
      <c r="A52" s="529"/>
      <c r="B52" s="512"/>
      <c r="C52" s="556"/>
      <c r="D52" s="51"/>
      <c r="E52" s="52"/>
      <c r="F52" s="52"/>
      <c r="G52" s="53">
        <f t="shared" si="6"/>
        <v>0</v>
      </c>
      <c r="H52" s="340"/>
      <c r="I52" s="347"/>
      <c r="J52" s="51">
        <v>12</v>
      </c>
      <c r="K52" s="52">
        <v>22</v>
      </c>
      <c r="L52" s="52"/>
      <c r="M52" s="53">
        <f t="shared" si="7"/>
        <v>10</v>
      </c>
      <c r="N52" s="340"/>
      <c r="O52" s="50"/>
      <c r="P52" s="51"/>
      <c r="Q52" s="52"/>
      <c r="R52" s="52"/>
      <c r="S52" s="53">
        <f t="shared" si="8"/>
        <v>0</v>
      </c>
      <c r="T52" s="340"/>
      <c r="U52" s="50"/>
    </row>
    <row r="53" spans="1:21" ht="20.100000000000001" customHeight="1" thickTop="1" thickBot="1">
      <c r="A53" s="529"/>
      <c r="B53" s="530" t="s">
        <v>12</v>
      </c>
      <c r="C53" s="523"/>
      <c r="D53" s="280"/>
      <c r="E53" s="281"/>
      <c r="F53" s="281"/>
      <c r="G53" s="282">
        <f>SUM(G39:G52)</f>
        <v>18</v>
      </c>
      <c r="H53" s="342">
        <f>SUM(H39:H52)</f>
        <v>18</v>
      </c>
      <c r="I53" s="283"/>
      <c r="J53" s="280"/>
      <c r="K53" s="281"/>
      <c r="L53" s="281"/>
      <c r="M53" s="282">
        <f>SUM(M39:M52)</f>
        <v>37.5</v>
      </c>
      <c r="N53" s="342">
        <f>SUM(N39:N52)</f>
        <v>37.5</v>
      </c>
      <c r="O53" s="284"/>
      <c r="P53" s="280"/>
      <c r="Q53" s="281"/>
      <c r="R53" s="281"/>
      <c r="S53" s="282">
        <f>SUM(S39:S52)</f>
        <v>18.5</v>
      </c>
      <c r="T53" s="342">
        <f>SUM(T39:T52)</f>
        <v>32.5</v>
      </c>
      <c r="U53" s="284"/>
    </row>
    <row r="54" spans="1:21" ht="20.100000000000001" customHeight="1" thickBot="1">
      <c r="A54" s="529"/>
      <c r="B54" s="531" t="s">
        <v>14</v>
      </c>
      <c r="C54" s="525"/>
      <c r="D54" s="8"/>
      <c r="E54" s="9"/>
      <c r="F54" s="18"/>
      <c r="G54" s="10" t="str">
        <f>IF(D54="","0",IF(E54="","0",IF(D54&gt;0,E54-D54,"0")))</f>
        <v>0</v>
      </c>
      <c r="H54" s="10"/>
      <c r="I54" s="15"/>
      <c r="J54" s="8"/>
      <c r="K54" s="9"/>
      <c r="L54" s="18"/>
      <c r="M54" s="10" t="str">
        <f>IF(J54="","0",IF(K54="","0",IF(J54&gt;0,K54-J54,"0")))</f>
        <v>0</v>
      </c>
      <c r="N54" s="10"/>
      <c r="O54" s="15"/>
      <c r="P54" s="8"/>
      <c r="Q54" s="9"/>
      <c r="R54" s="16"/>
      <c r="S54" s="14" t="str">
        <f>IF(P54="","0",IF(Q54="","0",IF(P54&gt;0,Q54-P54,"0")))</f>
        <v>0</v>
      </c>
      <c r="T54" s="10"/>
      <c r="U54" s="15"/>
    </row>
    <row r="55" spans="1:21" ht="20.100000000000001" customHeight="1" thickTop="1">
      <c r="A55" s="553" t="s">
        <v>116</v>
      </c>
      <c r="B55" s="511">
        <f>B51+1</f>
        <v>43059</v>
      </c>
      <c r="C55" s="517">
        <f>+C51+1</f>
        <v>20</v>
      </c>
      <c r="D55" s="28"/>
      <c r="E55" s="29"/>
      <c r="F55" s="29"/>
      <c r="G55" s="30">
        <f t="shared" ref="G55:G68" si="9">IF(D55="",0,IF(E55="",0,IF(D55&gt;0,E55-D55+F55,0)))</f>
        <v>0</v>
      </c>
      <c r="H55" s="341">
        <f>G56+G55</f>
        <v>6</v>
      </c>
      <c r="I55" s="19"/>
      <c r="J55" s="28"/>
      <c r="K55" s="29"/>
      <c r="L55" s="29"/>
      <c r="M55" s="30">
        <f t="shared" ref="M55:M68" si="10">IF(J55="",0,IF(K55="",0,IF(J55&gt;0,K55-J55+L55,0)))</f>
        <v>0</v>
      </c>
      <c r="N55" s="341">
        <f>M56+M55</f>
        <v>0</v>
      </c>
      <c r="O55" s="11"/>
      <c r="P55" s="411"/>
      <c r="Q55" s="412"/>
      <c r="R55" s="412"/>
      <c r="S55" s="447">
        <f t="shared" ref="S55:S68" si="11">IF(P55="",0,IF(Q55="",0,IF(P55&gt;0,Q55-P55+R55,0)))</f>
        <v>0</v>
      </c>
      <c r="T55" s="448">
        <v>7</v>
      </c>
      <c r="U55" s="11"/>
    </row>
    <row r="56" spans="1:21" ht="20.100000000000001" customHeight="1" thickBot="1">
      <c r="A56" s="553"/>
      <c r="B56" s="512"/>
      <c r="C56" s="518"/>
      <c r="D56" s="25">
        <v>16</v>
      </c>
      <c r="E56" s="26">
        <v>22</v>
      </c>
      <c r="F56" s="26"/>
      <c r="G56" s="27">
        <f t="shared" si="9"/>
        <v>6</v>
      </c>
      <c r="H56" s="339"/>
      <c r="I56" s="20"/>
      <c r="J56" s="25"/>
      <c r="K56" s="26"/>
      <c r="L56" s="26"/>
      <c r="M56" s="27">
        <f t="shared" si="10"/>
        <v>0</v>
      </c>
      <c r="N56" s="339"/>
      <c r="O56" s="17"/>
      <c r="P56" s="25"/>
      <c r="Q56" s="26"/>
      <c r="R56" s="26"/>
      <c r="S56" s="27">
        <f t="shared" si="11"/>
        <v>0</v>
      </c>
      <c r="T56" s="339"/>
      <c r="U56" s="17"/>
    </row>
    <row r="57" spans="1:21" ht="20.100000000000001" customHeight="1" thickTop="1">
      <c r="A57" s="553"/>
      <c r="B57" s="511">
        <f>B55+1</f>
        <v>43060</v>
      </c>
      <c r="C57" s="517">
        <f>C55+1</f>
        <v>21</v>
      </c>
      <c r="D57" s="28">
        <v>15</v>
      </c>
      <c r="E57" s="29">
        <v>17</v>
      </c>
      <c r="F57" s="23"/>
      <c r="G57" s="24">
        <f t="shared" si="9"/>
        <v>2</v>
      </c>
      <c r="H57" s="341">
        <f>G58+G57</f>
        <v>7</v>
      </c>
      <c r="I57" s="11"/>
      <c r="J57" s="28">
        <v>15</v>
      </c>
      <c r="K57" s="29">
        <v>17</v>
      </c>
      <c r="L57" s="23"/>
      <c r="M57" s="24">
        <f t="shared" si="10"/>
        <v>2</v>
      </c>
      <c r="N57" s="341">
        <f>M58+M57</f>
        <v>7</v>
      </c>
      <c r="O57" s="11"/>
      <c r="P57" s="28">
        <v>15</v>
      </c>
      <c r="Q57" s="29">
        <v>17</v>
      </c>
      <c r="R57" s="23"/>
      <c r="S57" s="24">
        <f t="shared" si="11"/>
        <v>2</v>
      </c>
      <c r="T57" s="341">
        <f>S58+S57</f>
        <v>7</v>
      </c>
      <c r="U57" s="64"/>
    </row>
    <row r="58" spans="1:21" ht="20.100000000000001" customHeight="1" thickBot="1">
      <c r="A58" s="553"/>
      <c r="B58" s="512"/>
      <c r="C58" s="518"/>
      <c r="D58" s="25">
        <v>17</v>
      </c>
      <c r="E58" s="26">
        <v>22</v>
      </c>
      <c r="F58" s="26"/>
      <c r="G58" s="27">
        <f t="shared" si="9"/>
        <v>5</v>
      </c>
      <c r="H58" s="339"/>
      <c r="I58" s="17"/>
      <c r="J58" s="25">
        <v>17</v>
      </c>
      <c r="K58" s="26">
        <v>22</v>
      </c>
      <c r="L58" s="26"/>
      <c r="M58" s="27">
        <f t="shared" si="10"/>
        <v>5</v>
      </c>
      <c r="N58" s="339"/>
      <c r="O58" s="17"/>
      <c r="P58" s="25">
        <v>17</v>
      </c>
      <c r="Q58" s="26">
        <v>22</v>
      </c>
      <c r="R58" s="26"/>
      <c r="S58" s="27">
        <f t="shared" si="11"/>
        <v>5</v>
      </c>
      <c r="T58" s="339"/>
      <c r="U58" s="64"/>
    </row>
    <row r="59" spans="1:21" ht="20.100000000000001" customHeight="1" thickTop="1">
      <c r="A59" s="553"/>
      <c r="B59" s="511">
        <f>B57+1</f>
        <v>43061</v>
      </c>
      <c r="C59" s="517">
        <f>+C57+1</f>
        <v>22</v>
      </c>
      <c r="D59" s="28"/>
      <c r="E59" s="29"/>
      <c r="F59" s="23"/>
      <c r="G59" s="24">
        <f t="shared" si="9"/>
        <v>0</v>
      </c>
      <c r="H59" s="341">
        <f>G60+G59</f>
        <v>5.75</v>
      </c>
      <c r="I59" s="11"/>
      <c r="J59" s="28">
        <v>10</v>
      </c>
      <c r="K59" s="29">
        <v>17</v>
      </c>
      <c r="L59" s="23"/>
      <c r="M59" s="24">
        <f t="shared" si="10"/>
        <v>7</v>
      </c>
      <c r="N59" s="341">
        <f>M60+M59</f>
        <v>11</v>
      </c>
      <c r="O59" s="11"/>
      <c r="P59" s="28">
        <v>10</v>
      </c>
      <c r="Q59" s="29">
        <v>21.5</v>
      </c>
      <c r="R59" s="23"/>
      <c r="S59" s="24">
        <f t="shared" si="11"/>
        <v>11.5</v>
      </c>
      <c r="T59" s="341">
        <f>S60+S59</f>
        <v>11.5</v>
      </c>
      <c r="U59" s="338"/>
    </row>
    <row r="60" spans="1:21" ht="20.100000000000001" customHeight="1" thickBot="1">
      <c r="A60" s="553"/>
      <c r="B60" s="512"/>
      <c r="C60" s="518"/>
      <c r="D60" s="25">
        <v>16.25</v>
      </c>
      <c r="E60" s="26">
        <v>22</v>
      </c>
      <c r="F60" s="27"/>
      <c r="G60" s="27">
        <f t="shared" si="9"/>
        <v>5.75</v>
      </c>
      <c r="H60" s="339"/>
      <c r="I60" s="17"/>
      <c r="J60" s="25">
        <v>17</v>
      </c>
      <c r="K60" s="26">
        <v>21</v>
      </c>
      <c r="L60" s="27"/>
      <c r="M60" s="27">
        <f t="shared" si="10"/>
        <v>4</v>
      </c>
      <c r="N60" s="339"/>
      <c r="O60" s="17"/>
      <c r="P60" s="25"/>
      <c r="Q60" s="26"/>
      <c r="R60" s="27"/>
      <c r="S60" s="27">
        <f t="shared" si="11"/>
        <v>0</v>
      </c>
      <c r="T60" s="339"/>
      <c r="U60" s="17"/>
    </row>
    <row r="61" spans="1:21" ht="20.100000000000001" customHeight="1" thickTop="1">
      <c r="A61" s="553"/>
      <c r="B61" s="511">
        <f>B59+1</f>
        <v>43062</v>
      </c>
      <c r="C61" s="517">
        <f>+C59+1</f>
        <v>23</v>
      </c>
      <c r="D61" s="28"/>
      <c r="E61" s="29"/>
      <c r="F61" s="23"/>
      <c r="G61" s="24">
        <f t="shared" si="9"/>
        <v>0</v>
      </c>
      <c r="H61" s="341">
        <f>G62+G61</f>
        <v>0</v>
      </c>
      <c r="I61" s="11"/>
      <c r="J61" s="28"/>
      <c r="K61" s="29"/>
      <c r="L61" s="23"/>
      <c r="M61" s="24">
        <f t="shared" si="10"/>
        <v>0</v>
      </c>
      <c r="N61" s="341">
        <f>M62+M61</f>
        <v>6</v>
      </c>
      <c r="O61" s="11"/>
      <c r="P61" s="504" t="s">
        <v>102</v>
      </c>
      <c r="Q61" s="505"/>
      <c r="R61" s="506"/>
      <c r="S61" s="24">
        <f t="shared" si="11"/>
        <v>0</v>
      </c>
      <c r="T61" s="341">
        <f>S62+S61</f>
        <v>5</v>
      </c>
      <c r="U61" s="11"/>
    </row>
    <row r="62" spans="1:21" ht="20.100000000000001" customHeight="1" thickBot="1">
      <c r="A62" s="553"/>
      <c r="B62" s="512"/>
      <c r="C62" s="518"/>
      <c r="D62" s="25"/>
      <c r="E62" s="26"/>
      <c r="F62" s="26"/>
      <c r="G62" s="27">
        <f t="shared" si="9"/>
        <v>0</v>
      </c>
      <c r="H62" s="339"/>
      <c r="I62" s="17"/>
      <c r="J62" s="25">
        <v>16</v>
      </c>
      <c r="K62" s="26">
        <v>22</v>
      </c>
      <c r="L62" s="26"/>
      <c r="M62" s="27">
        <f t="shared" si="10"/>
        <v>6</v>
      </c>
      <c r="N62" s="339"/>
      <c r="O62" s="17"/>
      <c r="P62" s="25">
        <v>17</v>
      </c>
      <c r="Q62" s="26">
        <v>22</v>
      </c>
      <c r="R62" s="26"/>
      <c r="S62" s="27">
        <f t="shared" si="11"/>
        <v>5</v>
      </c>
      <c r="T62" s="339"/>
      <c r="U62" s="64"/>
    </row>
    <row r="63" spans="1:21" ht="20.100000000000001" customHeight="1" thickTop="1">
      <c r="A63" s="553"/>
      <c r="B63" s="511">
        <f>B61+1</f>
        <v>43063</v>
      </c>
      <c r="C63" s="513">
        <f>+C61+1</f>
        <v>24</v>
      </c>
      <c r="D63" s="28"/>
      <c r="E63" s="29"/>
      <c r="F63" s="23"/>
      <c r="G63" s="24">
        <f t="shared" si="9"/>
        <v>0</v>
      </c>
      <c r="H63" s="341">
        <f>G64+G63</f>
        <v>0</v>
      </c>
      <c r="I63" s="11"/>
      <c r="J63" s="28"/>
      <c r="K63" s="29"/>
      <c r="L63" s="23"/>
      <c r="M63" s="24">
        <f t="shared" si="10"/>
        <v>0</v>
      </c>
      <c r="N63" s="341">
        <f>M64+M63</f>
        <v>6</v>
      </c>
      <c r="O63" s="11"/>
      <c r="P63" s="28"/>
      <c r="Q63" s="29"/>
      <c r="R63" s="23"/>
      <c r="S63" s="24">
        <f t="shared" si="11"/>
        <v>0</v>
      </c>
      <c r="T63" s="341">
        <f>S64+S63</f>
        <v>0</v>
      </c>
      <c r="U63" s="11"/>
    </row>
    <row r="64" spans="1:21" ht="20.100000000000001" customHeight="1" thickBot="1">
      <c r="A64" s="553"/>
      <c r="B64" s="512"/>
      <c r="C64" s="540"/>
      <c r="D64" s="25"/>
      <c r="E64" s="26"/>
      <c r="F64" s="27"/>
      <c r="G64" s="27">
        <f t="shared" si="9"/>
        <v>0</v>
      </c>
      <c r="H64" s="339"/>
      <c r="I64" s="17"/>
      <c r="J64" s="25">
        <v>16</v>
      </c>
      <c r="K64" s="26">
        <v>22</v>
      </c>
      <c r="L64" s="27"/>
      <c r="M64" s="27">
        <f t="shared" si="10"/>
        <v>6</v>
      </c>
      <c r="N64" s="339"/>
      <c r="O64" s="17"/>
      <c r="P64" s="25"/>
      <c r="Q64" s="26"/>
      <c r="R64" s="27"/>
      <c r="S64" s="27">
        <f t="shared" si="11"/>
        <v>0</v>
      </c>
      <c r="T64" s="339"/>
      <c r="U64" s="17"/>
    </row>
    <row r="65" spans="1:21" ht="20.100000000000001" customHeight="1" thickTop="1">
      <c r="A65" s="553"/>
      <c r="B65" s="511">
        <f>B63+1</f>
        <v>43064</v>
      </c>
      <c r="C65" s="527">
        <f>+C63+1</f>
        <v>25</v>
      </c>
      <c r="D65" s="352">
        <v>10</v>
      </c>
      <c r="E65" s="353">
        <v>12</v>
      </c>
      <c r="F65" s="48"/>
      <c r="G65" s="49">
        <f t="shared" si="9"/>
        <v>2</v>
      </c>
      <c r="H65" s="364">
        <f>G66+G65</f>
        <v>12</v>
      </c>
      <c r="I65" s="50"/>
      <c r="J65" s="352"/>
      <c r="K65" s="353"/>
      <c r="L65" s="48"/>
      <c r="M65" s="49">
        <f t="shared" si="10"/>
        <v>0</v>
      </c>
      <c r="N65" s="364">
        <f>M66+M65</f>
        <v>0</v>
      </c>
      <c r="O65" s="50"/>
      <c r="P65" s="352"/>
      <c r="Q65" s="353"/>
      <c r="R65" s="48"/>
      <c r="S65" s="49">
        <f t="shared" si="11"/>
        <v>0</v>
      </c>
      <c r="T65" s="364">
        <f>S66+S65</f>
        <v>0</v>
      </c>
      <c r="U65" s="50"/>
    </row>
    <row r="66" spans="1:21" ht="20.100000000000001" customHeight="1" thickBot="1">
      <c r="A66" s="553"/>
      <c r="B66" s="512"/>
      <c r="C66" s="554"/>
      <c r="D66" s="51">
        <v>12</v>
      </c>
      <c r="E66" s="52">
        <v>22</v>
      </c>
      <c r="F66" s="52"/>
      <c r="G66" s="53">
        <f t="shared" si="9"/>
        <v>10</v>
      </c>
      <c r="H66" s="340"/>
      <c r="I66" s="50"/>
      <c r="J66" s="51"/>
      <c r="K66" s="52"/>
      <c r="L66" s="52"/>
      <c r="M66" s="53">
        <f t="shared" si="10"/>
        <v>0</v>
      </c>
      <c r="N66" s="340"/>
      <c r="O66" s="50"/>
      <c r="P66" s="51"/>
      <c r="Q66" s="52"/>
      <c r="R66" s="52"/>
      <c r="S66" s="53">
        <f t="shared" si="11"/>
        <v>0</v>
      </c>
      <c r="T66" s="340"/>
      <c r="U66" s="50"/>
    </row>
    <row r="67" spans="1:21" ht="20.100000000000001" customHeight="1" thickTop="1">
      <c r="A67" s="553"/>
      <c r="B67" s="511">
        <f>B65+1</f>
        <v>43065</v>
      </c>
      <c r="C67" s="555">
        <f>C65+1</f>
        <v>26</v>
      </c>
      <c r="D67" s="352">
        <v>10</v>
      </c>
      <c r="E67" s="353">
        <v>12</v>
      </c>
      <c r="F67" s="48"/>
      <c r="G67" s="49">
        <f t="shared" si="9"/>
        <v>2</v>
      </c>
      <c r="H67" s="364">
        <f>G68+G67</f>
        <v>12</v>
      </c>
      <c r="I67" s="50"/>
      <c r="J67" s="352"/>
      <c r="K67" s="353"/>
      <c r="L67" s="48"/>
      <c r="M67" s="49">
        <f t="shared" si="10"/>
        <v>0</v>
      </c>
      <c r="N67" s="364">
        <f>M68+M67</f>
        <v>0</v>
      </c>
      <c r="O67" s="50"/>
      <c r="P67" s="352"/>
      <c r="Q67" s="353"/>
      <c r="R67" s="48"/>
      <c r="S67" s="49">
        <f t="shared" si="11"/>
        <v>0</v>
      </c>
      <c r="T67" s="364">
        <f>S68+S67</f>
        <v>0</v>
      </c>
      <c r="U67" s="50"/>
    </row>
    <row r="68" spans="1:21" ht="20.100000000000001" customHeight="1" thickBot="1">
      <c r="A68" s="553"/>
      <c r="B68" s="512"/>
      <c r="C68" s="556"/>
      <c r="D68" s="51">
        <v>12</v>
      </c>
      <c r="E68" s="52">
        <v>22</v>
      </c>
      <c r="F68" s="52"/>
      <c r="G68" s="53">
        <f t="shared" si="9"/>
        <v>10</v>
      </c>
      <c r="H68" s="340"/>
      <c r="I68" s="50"/>
      <c r="J68" s="51"/>
      <c r="K68" s="52"/>
      <c r="L68" s="52"/>
      <c r="M68" s="53">
        <f t="shared" si="10"/>
        <v>0</v>
      </c>
      <c r="N68" s="340"/>
      <c r="O68" s="50"/>
      <c r="P68" s="51"/>
      <c r="Q68" s="52"/>
      <c r="R68" s="52"/>
      <c r="S68" s="53">
        <f t="shared" si="11"/>
        <v>0</v>
      </c>
      <c r="T68" s="340"/>
      <c r="U68" s="50"/>
    </row>
    <row r="69" spans="1:21" ht="20.100000000000001" customHeight="1" thickTop="1" thickBot="1">
      <c r="A69" s="553"/>
      <c r="B69" s="522" t="s">
        <v>12</v>
      </c>
      <c r="C69" s="523"/>
      <c r="D69" s="280"/>
      <c r="E69" s="281"/>
      <c r="F69" s="281"/>
      <c r="G69" s="282">
        <f>SUM(G55:G68)</f>
        <v>42.75</v>
      </c>
      <c r="H69" s="342">
        <f>SUM(H55:H68)</f>
        <v>42.75</v>
      </c>
      <c r="I69" s="283"/>
      <c r="J69" s="280"/>
      <c r="K69" s="281"/>
      <c r="L69" s="281"/>
      <c r="M69" s="282">
        <f>SUM(M55:M68)</f>
        <v>30</v>
      </c>
      <c r="N69" s="342">
        <f>SUM(N55:N68)</f>
        <v>30</v>
      </c>
      <c r="O69" s="284"/>
      <c r="P69" s="280"/>
      <c r="Q69" s="281"/>
      <c r="R69" s="281"/>
      <c r="S69" s="282">
        <f>SUM(S55:S68)</f>
        <v>23.5</v>
      </c>
      <c r="T69" s="342">
        <f>SUM(T55:T68)</f>
        <v>30.5</v>
      </c>
      <c r="U69" s="284"/>
    </row>
    <row r="70" spans="1:21" ht="20.100000000000001" customHeight="1" thickBot="1">
      <c r="A70" s="553"/>
      <c r="B70" s="524" t="s">
        <v>14</v>
      </c>
      <c r="C70" s="525"/>
      <c r="D70" s="8"/>
      <c r="E70" s="9"/>
      <c r="F70" s="18"/>
      <c r="G70" s="10" t="str">
        <f>IF(D70="","0",IF(E70="","0",IF(D70&gt;0,E70-D70,"0")))</f>
        <v>0</v>
      </c>
      <c r="H70" s="10"/>
      <c r="I70" s="15"/>
      <c r="J70" s="8"/>
      <c r="K70" s="9"/>
      <c r="L70" s="18"/>
      <c r="M70" s="10" t="str">
        <f>IF(J70="","0",IF(K70="","0",IF(J70&gt;0,K70-J70,"0")))</f>
        <v>0</v>
      </c>
      <c r="N70" s="10"/>
      <c r="O70" s="15"/>
      <c r="P70" s="8"/>
      <c r="Q70" s="9"/>
      <c r="R70" s="16"/>
      <c r="S70" s="14" t="str">
        <f>IF(P70="","0",IF(Q70="","0",IF(P70&gt;0,Q70-P70,"0")))</f>
        <v>0</v>
      </c>
      <c r="T70" s="10"/>
      <c r="U70" s="15"/>
    </row>
    <row r="71" spans="1:21" ht="20.100000000000001" customHeight="1" thickTop="1">
      <c r="A71" s="548" t="s">
        <v>117</v>
      </c>
      <c r="B71" s="511">
        <f>B67+1</f>
        <v>43066</v>
      </c>
      <c r="C71" s="519">
        <f>+C67+1</f>
        <v>27</v>
      </c>
      <c r="D71" s="28"/>
      <c r="E71" s="29"/>
      <c r="F71" s="29"/>
      <c r="G71" s="30">
        <f t="shared" ref="G71:G78" si="12">IF(D71="",0,IF(E71="",0,IF(D71&gt;0,E71-D71+F71,0)))</f>
        <v>0</v>
      </c>
      <c r="H71" s="341">
        <f>G72+G71</f>
        <v>0</v>
      </c>
      <c r="I71" s="19"/>
      <c r="J71" s="28"/>
      <c r="K71" s="29"/>
      <c r="L71" s="29"/>
      <c r="M71" s="30">
        <f t="shared" ref="M71:M78" si="13">IF(J71="",0,IF(K71="",0,IF(J71&gt;0,K71-J71+L71,0)))</f>
        <v>0</v>
      </c>
      <c r="N71" s="341">
        <f>M72+M71</f>
        <v>6</v>
      </c>
      <c r="O71" s="19"/>
      <c r="P71" s="28"/>
      <c r="Q71" s="29"/>
      <c r="R71" s="29"/>
      <c r="S71" s="30">
        <f t="shared" ref="S71:S78" si="14">IF(P71="",0,IF(Q71="",0,IF(P71&gt;0,Q71-P71+R71,0)))</f>
        <v>0</v>
      </c>
      <c r="T71" s="341">
        <f>S72+S71</f>
        <v>0</v>
      </c>
      <c r="U71" s="19"/>
    </row>
    <row r="72" spans="1:21" ht="20.100000000000001" customHeight="1" thickBot="1">
      <c r="A72" s="548"/>
      <c r="B72" s="512"/>
      <c r="C72" s="519"/>
      <c r="D72" s="25"/>
      <c r="E72" s="26"/>
      <c r="F72" s="26"/>
      <c r="G72" s="27">
        <f t="shared" si="12"/>
        <v>0</v>
      </c>
      <c r="H72" s="339"/>
      <c r="I72" s="20"/>
      <c r="J72" s="58">
        <v>16</v>
      </c>
      <c r="K72" s="26">
        <v>22</v>
      </c>
      <c r="L72" s="26"/>
      <c r="M72" s="27">
        <f t="shared" si="13"/>
        <v>6</v>
      </c>
      <c r="N72" s="339"/>
      <c r="O72" s="20"/>
      <c r="P72" s="25"/>
      <c r="Q72" s="26"/>
      <c r="R72" s="26"/>
      <c r="S72" s="27">
        <f t="shared" si="14"/>
        <v>0</v>
      </c>
      <c r="T72" s="339"/>
      <c r="U72" s="20"/>
    </row>
    <row r="73" spans="1:21" ht="20.100000000000001" customHeight="1" thickTop="1">
      <c r="A73" s="548"/>
      <c r="B73" s="511">
        <f>B71+1</f>
        <v>43067</v>
      </c>
      <c r="C73" s="519">
        <f>C71+1</f>
        <v>28</v>
      </c>
      <c r="D73" s="28">
        <v>15</v>
      </c>
      <c r="E73" s="29">
        <v>17</v>
      </c>
      <c r="F73" s="23"/>
      <c r="G73" s="24">
        <f t="shared" si="12"/>
        <v>2</v>
      </c>
      <c r="H73" s="341">
        <f>G74+G73</f>
        <v>7</v>
      </c>
      <c r="I73" s="11"/>
      <c r="J73" s="28">
        <v>15</v>
      </c>
      <c r="K73" s="29">
        <v>17</v>
      </c>
      <c r="L73" s="23"/>
      <c r="M73" s="24">
        <f t="shared" si="13"/>
        <v>2</v>
      </c>
      <c r="N73" s="341">
        <f>M74+M73</f>
        <v>7</v>
      </c>
      <c r="O73" s="11"/>
      <c r="P73" s="28">
        <v>15</v>
      </c>
      <c r="Q73" s="29">
        <v>17</v>
      </c>
      <c r="R73" s="23"/>
      <c r="S73" s="24">
        <f t="shared" si="14"/>
        <v>2</v>
      </c>
      <c r="T73" s="341">
        <f>S74+S73</f>
        <v>7</v>
      </c>
      <c r="U73" s="64"/>
    </row>
    <row r="74" spans="1:21" ht="20.100000000000001" customHeight="1" thickBot="1">
      <c r="A74" s="548"/>
      <c r="B74" s="512"/>
      <c r="C74" s="519"/>
      <c r="D74" s="25">
        <v>17</v>
      </c>
      <c r="E74" s="26">
        <v>22</v>
      </c>
      <c r="F74" s="26"/>
      <c r="G74" s="27">
        <f t="shared" si="12"/>
        <v>5</v>
      </c>
      <c r="H74" s="339"/>
      <c r="I74" s="17"/>
      <c r="J74" s="25">
        <v>17</v>
      </c>
      <c r="K74" s="26">
        <v>22</v>
      </c>
      <c r="L74" s="26"/>
      <c r="M74" s="27">
        <f t="shared" si="13"/>
        <v>5</v>
      </c>
      <c r="N74" s="339"/>
      <c r="O74" s="17"/>
      <c r="P74" s="25">
        <v>17</v>
      </c>
      <c r="Q74" s="26">
        <v>22</v>
      </c>
      <c r="R74" s="26"/>
      <c r="S74" s="27">
        <f t="shared" si="14"/>
        <v>5</v>
      </c>
      <c r="T74" s="339"/>
      <c r="U74" s="64"/>
    </row>
    <row r="75" spans="1:21" ht="20.100000000000001" customHeight="1" thickTop="1">
      <c r="A75" s="548"/>
      <c r="B75" s="511">
        <f>B73+1</f>
        <v>43068</v>
      </c>
      <c r="C75" s="517">
        <f>+C73+1</f>
        <v>29</v>
      </c>
      <c r="D75" s="28">
        <v>10</v>
      </c>
      <c r="E75" s="29">
        <v>17</v>
      </c>
      <c r="F75" s="23"/>
      <c r="G75" s="24">
        <f t="shared" si="12"/>
        <v>7</v>
      </c>
      <c r="H75" s="341">
        <f>G76+G75</f>
        <v>11</v>
      </c>
      <c r="I75" s="11"/>
      <c r="J75" s="28"/>
      <c r="K75" s="29"/>
      <c r="L75" s="23"/>
      <c r="M75" s="24">
        <f t="shared" si="13"/>
        <v>0</v>
      </c>
      <c r="N75" s="341">
        <f>M76+M75</f>
        <v>5</v>
      </c>
      <c r="O75" s="11"/>
      <c r="P75" s="28">
        <v>10</v>
      </c>
      <c r="Q75" s="29">
        <v>17</v>
      </c>
      <c r="R75" s="23"/>
      <c r="S75" s="24">
        <f t="shared" si="14"/>
        <v>7</v>
      </c>
      <c r="T75" s="341">
        <f>S76+S75</f>
        <v>7</v>
      </c>
      <c r="U75" s="338"/>
    </row>
    <row r="76" spans="1:21" ht="20.100000000000001" customHeight="1" thickBot="1">
      <c r="A76" s="548"/>
      <c r="B76" s="512"/>
      <c r="C76" s="518"/>
      <c r="D76" s="25">
        <v>17</v>
      </c>
      <c r="E76" s="26">
        <v>21</v>
      </c>
      <c r="F76" s="27"/>
      <c r="G76" s="27">
        <f t="shared" si="12"/>
        <v>4</v>
      </c>
      <c r="H76" s="339"/>
      <c r="I76" s="17"/>
      <c r="J76" s="25">
        <v>17</v>
      </c>
      <c r="K76" s="26">
        <v>22</v>
      </c>
      <c r="L76" s="27"/>
      <c r="M76" s="27">
        <f t="shared" si="13"/>
        <v>5</v>
      </c>
      <c r="N76" s="339"/>
      <c r="O76" s="17"/>
      <c r="P76" s="25"/>
      <c r="Q76" s="26"/>
      <c r="R76" s="27"/>
      <c r="S76" s="27">
        <f t="shared" si="14"/>
        <v>0</v>
      </c>
      <c r="T76" s="339"/>
      <c r="U76" s="17"/>
    </row>
    <row r="77" spans="1:21" ht="20.100000000000001" customHeight="1" thickTop="1">
      <c r="A77" s="548"/>
      <c r="B77" s="511">
        <f>B75+1</f>
        <v>43069</v>
      </c>
      <c r="C77" s="513">
        <f>+C75+1</f>
        <v>30</v>
      </c>
      <c r="D77" s="28"/>
      <c r="E77" s="29"/>
      <c r="F77" s="23"/>
      <c r="G77" s="24">
        <f t="shared" si="12"/>
        <v>0</v>
      </c>
      <c r="H77" s="341">
        <f>G78+G77</f>
        <v>5</v>
      </c>
      <c r="I77" s="11"/>
      <c r="J77" s="28"/>
      <c r="K77" s="29"/>
      <c r="L77" s="23"/>
      <c r="M77" s="24">
        <f t="shared" si="13"/>
        <v>0</v>
      </c>
      <c r="N77" s="341">
        <f>M78+M77</f>
        <v>0</v>
      </c>
      <c r="O77" s="11"/>
      <c r="P77" s="59">
        <v>16</v>
      </c>
      <c r="Q77" s="29">
        <v>22</v>
      </c>
      <c r="R77" s="23"/>
      <c r="S77" s="24">
        <f t="shared" si="14"/>
        <v>6</v>
      </c>
      <c r="T77" s="341">
        <f>S78+S77</f>
        <v>6</v>
      </c>
      <c r="U77" s="64"/>
    </row>
    <row r="78" spans="1:21" ht="20.100000000000001" customHeight="1" thickBot="1">
      <c r="A78" s="548"/>
      <c r="B78" s="512"/>
      <c r="C78" s="540"/>
      <c r="D78" s="25">
        <v>17</v>
      </c>
      <c r="E78" s="26">
        <v>22</v>
      </c>
      <c r="F78" s="26"/>
      <c r="G78" s="27">
        <f t="shared" si="12"/>
        <v>5</v>
      </c>
      <c r="H78" s="339"/>
      <c r="I78" s="17"/>
      <c r="J78" s="25"/>
      <c r="K78" s="26"/>
      <c r="L78" s="26"/>
      <c r="M78" s="27">
        <f t="shared" si="13"/>
        <v>0</v>
      </c>
      <c r="N78" s="339"/>
      <c r="O78" s="17"/>
      <c r="P78" s="25"/>
      <c r="Q78" s="26"/>
      <c r="R78" s="26"/>
      <c r="S78" s="27">
        <f t="shared" si="14"/>
        <v>0</v>
      </c>
      <c r="T78" s="339"/>
      <c r="U78" s="17"/>
    </row>
    <row r="79" spans="1:21" ht="20.100000000000001" customHeight="1" thickTop="1" thickBot="1">
      <c r="A79" s="548"/>
      <c r="B79" s="522" t="s">
        <v>12</v>
      </c>
      <c r="C79" s="523"/>
      <c r="D79" s="280"/>
      <c r="E79" s="281"/>
      <c r="F79" s="281"/>
      <c r="G79" s="282">
        <f>SUM(G65:G78)</f>
        <v>89.75</v>
      </c>
      <c r="H79" s="342">
        <f>SUM(H71:H78)</f>
        <v>23</v>
      </c>
      <c r="I79" s="283"/>
      <c r="J79" s="280"/>
      <c r="K79" s="281"/>
      <c r="L79" s="281"/>
      <c r="M79" s="282">
        <f>SUM(M65:M78)</f>
        <v>48</v>
      </c>
      <c r="N79" s="342">
        <f>SUM(N71:N78)</f>
        <v>18</v>
      </c>
      <c r="O79" s="284"/>
      <c r="P79" s="280"/>
      <c r="Q79" s="281"/>
      <c r="R79" s="281"/>
      <c r="S79" s="282">
        <f>SUM(S65:S78)</f>
        <v>43.5</v>
      </c>
      <c r="T79" s="342">
        <f>SUM(T71:T78)</f>
        <v>20</v>
      </c>
      <c r="U79" s="284"/>
    </row>
    <row r="80" spans="1:21" ht="20.100000000000001" customHeight="1" thickBot="1">
      <c r="A80" s="549"/>
      <c r="B80" s="524" t="s">
        <v>14</v>
      </c>
      <c r="C80" s="525"/>
      <c r="D80" s="8"/>
      <c r="E80" s="9"/>
      <c r="F80" s="18"/>
      <c r="G80" s="10" t="str">
        <f>IF(D80="","0",IF(E80="","0",IF(D80&gt;0,E80-D80,"0")))</f>
        <v>0</v>
      </c>
      <c r="H80" s="10"/>
      <c r="I80" s="15"/>
      <c r="J80" s="8"/>
      <c r="K80" s="9"/>
      <c r="L80" s="18"/>
      <c r="M80" s="10" t="str">
        <f>IF(J80="","0",IF(K80="","0",IF(J80&gt;0,K80-J80,"0")))</f>
        <v>0</v>
      </c>
      <c r="N80" s="10"/>
      <c r="O80" s="15"/>
      <c r="P80" s="8"/>
      <c r="Q80" s="9"/>
      <c r="R80" s="16"/>
      <c r="S80" s="14" t="str">
        <f>IF(P80="","0",IF(Q80="","0",IF(P80&gt;0,Q80-P80,"0")))</f>
        <v>0</v>
      </c>
      <c r="T80" s="10"/>
      <c r="U80" s="15"/>
    </row>
    <row r="81" spans="1:21" ht="20.100000000000001" customHeight="1" thickTop="1">
      <c r="A81" s="34"/>
      <c r="B81" s="7"/>
      <c r="C81" s="5"/>
    </row>
    <row r="82" spans="1:21" ht="20.100000000000001" customHeight="1">
      <c r="A82" s="35"/>
      <c r="B82" s="2" t="s">
        <v>8</v>
      </c>
      <c r="C82" s="1"/>
    </row>
    <row r="83" spans="1:21" ht="20.100000000000001" customHeight="1">
      <c r="A83" s="36"/>
    </row>
    <row r="84" spans="1:21" ht="20.100000000000001" customHeight="1">
      <c r="A84" s="35"/>
      <c r="B84" s="2" t="s">
        <v>10</v>
      </c>
      <c r="C84" s="2"/>
    </row>
    <row r="85" spans="1:21" ht="20.100000000000001" customHeight="1">
      <c r="A85" s="36"/>
    </row>
    <row r="86" spans="1:21" ht="20.100000000000001" customHeight="1">
      <c r="A86" s="35"/>
      <c r="B86" s="2" t="s">
        <v>11</v>
      </c>
      <c r="C86" s="2"/>
    </row>
    <row r="87" spans="1:21" ht="20.100000000000001" customHeight="1">
      <c r="A87" s="38"/>
      <c r="B87" s="2"/>
      <c r="C87" s="2"/>
    </row>
    <row r="88" spans="1:21" ht="20.100000000000001" customHeight="1">
      <c r="A88" s="38"/>
      <c r="B88" s="2"/>
      <c r="C88" s="2"/>
    </row>
    <row r="89" spans="1:21" ht="20.100000000000001" customHeight="1">
      <c r="A89" s="38"/>
      <c r="B89" s="2"/>
      <c r="C89" s="2"/>
    </row>
    <row r="90" spans="1:21" ht="20.100000000000001" customHeight="1">
      <c r="A90" s="38"/>
      <c r="B90" s="2"/>
      <c r="C90" s="2"/>
    </row>
    <row r="91" spans="1:21" ht="20.100000000000001" customHeight="1">
      <c r="A91" s="38"/>
      <c r="B91" s="2"/>
      <c r="C91" s="2"/>
    </row>
    <row r="92" spans="1:21" ht="20.100000000000001" customHeight="1" thickBot="1">
      <c r="A92" s="550">
        <v>43070</v>
      </c>
      <c r="B92" s="550"/>
      <c r="C92" s="551"/>
      <c r="D92" s="650" t="s">
        <v>132</v>
      </c>
      <c r="E92" s="651"/>
      <c r="F92" s="651"/>
      <c r="G92" s="651"/>
      <c r="H92" s="651"/>
      <c r="I92" s="651"/>
      <c r="J92" s="651"/>
      <c r="K92" s="651"/>
      <c r="L92" s="651"/>
      <c r="M92" s="651"/>
      <c r="N92" s="651"/>
      <c r="O92" s="651"/>
      <c r="P92" s="651"/>
      <c r="Q92" s="651"/>
      <c r="R92" s="651"/>
      <c r="S92" s="651"/>
      <c r="T92" s="651"/>
      <c r="U92" s="651"/>
    </row>
    <row r="93" spans="1:21" ht="20.100000000000001" customHeight="1" thickBot="1">
      <c r="A93" s="55"/>
      <c r="B93" s="552"/>
      <c r="C93" s="552"/>
      <c r="D93" s="544">
        <v>1</v>
      </c>
      <c r="E93" s="501"/>
      <c r="F93" s="502" t="s">
        <v>76</v>
      </c>
      <c r="G93" s="503"/>
      <c r="H93" s="503"/>
      <c r="I93" s="541"/>
      <c r="J93" s="501">
        <v>1</v>
      </c>
      <c r="K93" s="501"/>
      <c r="L93" s="502" t="s">
        <v>75</v>
      </c>
      <c r="M93" s="503"/>
      <c r="N93" s="503"/>
      <c r="O93" s="541"/>
      <c r="P93" s="501">
        <v>1</v>
      </c>
      <c r="Q93" s="501"/>
      <c r="R93" s="502" t="e">
        <f>#REF!</f>
        <v>#REF!</v>
      </c>
      <c r="S93" s="503"/>
      <c r="T93" s="503"/>
      <c r="U93" s="541"/>
    </row>
    <row r="94" spans="1:21" ht="20.100000000000001" customHeight="1" thickTop="1" thickBot="1">
      <c r="A94" s="33" t="s">
        <v>9</v>
      </c>
      <c r="B94" s="542" t="s">
        <v>0</v>
      </c>
      <c r="C94" s="543"/>
      <c r="D94" s="544" t="s">
        <v>1</v>
      </c>
      <c r="E94" s="545"/>
      <c r="F94" s="421"/>
      <c r="G94" s="307"/>
      <c r="H94" s="421"/>
      <c r="I94" s="308" t="s">
        <v>13</v>
      </c>
      <c r="J94" s="544" t="s">
        <v>1</v>
      </c>
      <c r="K94" s="545"/>
      <c r="L94" s="546" t="s">
        <v>73</v>
      </c>
      <c r="M94" s="547"/>
      <c r="N94" s="345"/>
      <c r="O94" s="308" t="s">
        <v>13</v>
      </c>
      <c r="P94" s="544" t="s">
        <v>1</v>
      </c>
      <c r="Q94" s="545"/>
      <c r="R94" s="507" t="s">
        <v>72</v>
      </c>
      <c r="S94" s="508"/>
      <c r="T94" s="421"/>
      <c r="U94" s="308" t="s">
        <v>13</v>
      </c>
    </row>
    <row r="95" spans="1:21" ht="20.100000000000001" customHeight="1" thickTop="1">
      <c r="A95" s="534" t="s">
        <v>118</v>
      </c>
      <c r="B95" s="535">
        <f>A92</f>
        <v>43070</v>
      </c>
      <c r="C95" s="536">
        <v>1</v>
      </c>
      <c r="D95" s="28"/>
      <c r="E95" s="29"/>
      <c r="F95" s="23"/>
      <c r="G95" s="24">
        <f t="shared" ref="G95:G100" si="15">IF(D95="",0,IF(E95="",0,IF(D95&gt;0,E95-D95+F95,0)))</f>
        <v>0</v>
      </c>
      <c r="H95" s="341">
        <f>G96+G95</f>
        <v>0</v>
      </c>
      <c r="I95" s="11"/>
      <c r="J95" s="28"/>
      <c r="K95" s="29"/>
      <c r="L95" s="23"/>
      <c r="M95" s="24">
        <f t="shared" ref="M95:M100" si="16">IF(J95="",0,IF(K95="",0,IF(J95&gt;0,K95-J95+L95,0)))</f>
        <v>0</v>
      </c>
      <c r="N95" s="341">
        <f>M96+M95</f>
        <v>0</v>
      </c>
      <c r="O95" s="11"/>
      <c r="P95" s="28"/>
      <c r="Q95" s="29"/>
      <c r="R95" s="23"/>
      <c r="S95" s="24">
        <f t="shared" ref="S95:S100" si="17">IF(P95="",0,IF(Q95="",0,IF(P95&gt;0,Q95-P95+R95,0)))</f>
        <v>0</v>
      </c>
      <c r="T95" s="341">
        <f>S96+S95</f>
        <v>6</v>
      </c>
      <c r="U95" s="11"/>
    </row>
    <row r="96" spans="1:21" ht="20.100000000000001" customHeight="1">
      <c r="A96" s="509"/>
      <c r="B96" s="512"/>
      <c r="C96" s="516"/>
      <c r="D96" s="25"/>
      <c r="E96" s="26"/>
      <c r="F96" s="27"/>
      <c r="G96" s="27">
        <f t="shared" si="15"/>
        <v>0</v>
      </c>
      <c r="H96" s="339"/>
      <c r="I96" s="17"/>
      <c r="J96" s="25"/>
      <c r="K96" s="26"/>
      <c r="L96" s="27"/>
      <c r="M96" s="27">
        <f t="shared" si="16"/>
        <v>0</v>
      </c>
      <c r="N96" s="339"/>
      <c r="O96" s="17"/>
      <c r="P96" s="25">
        <v>16</v>
      </c>
      <c r="Q96" s="26">
        <v>22</v>
      </c>
      <c r="R96" s="27"/>
      <c r="S96" s="27">
        <f t="shared" si="17"/>
        <v>6</v>
      </c>
      <c r="T96" s="339"/>
      <c r="U96" s="64"/>
    </row>
    <row r="97" spans="1:21" ht="20.100000000000001" customHeight="1">
      <c r="A97" s="509"/>
      <c r="B97" s="537">
        <f>B95+1</f>
        <v>43071</v>
      </c>
      <c r="C97" s="520">
        <f>C95+1</f>
        <v>2</v>
      </c>
      <c r="D97" s="352"/>
      <c r="E97" s="353"/>
      <c r="F97" s="48"/>
      <c r="G97" s="49">
        <f t="shared" si="15"/>
        <v>0</v>
      </c>
      <c r="H97" s="364">
        <f>G98+G97</f>
        <v>0</v>
      </c>
      <c r="I97" s="50"/>
      <c r="J97" s="352">
        <v>10</v>
      </c>
      <c r="K97" s="353">
        <v>12</v>
      </c>
      <c r="L97" s="48"/>
      <c r="M97" s="49">
        <f t="shared" si="16"/>
        <v>2</v>
      </c>
      <c r="N97" s="364">
        <f>M98+M97</f>
        <v>12</v>
      </c>
      <c r="O97" s="50"/>
      <c r="P97" s="352"/>
      <c r="Q97" s="353"/>
      <c r="R97" s="48"/>
      <c r="S97" s="49">
        <f t="shared" si="17"/>
        <v>0</v>
      </c>
      <c r="T97" s="364">
        <f>S98+S97</f>
        <v>0</v>
      </c>
      <c r="U97" s="50"/>
    </row>
    <row r="98" spans="1:21" ht="20.100000000000001" customHeight="1">
      <c r="A98" s="509"/>
      <c r="B98" s="538"/>
      <c r="C98" s="521"/>
      <c r="D98" s="51"/>
      <c r="E98" s="52"/>
      <c r="F98" s="52"/>
      <c r="G98" s="53">
        <f t="shared" si="15"/>
        <v>0</v>
      </c>
      <c r="H98" s="340"/>
      <c r="I98" s="50"/>
      <c r="J98" s="51">
        <v>12</v>
      </c>
      <c r="K98" s="52">
        <v>22</v>
      </c>
      <c r="L98" s="52"/>
      <c r="M98" s="53">
        <f t="shared" si="16"/>
        <v>10</v>
      </c>
      <c r="N98" s="340"/>
      <c r="O98" s="50"/>
      <c r="P98" s="51"/>
      <c r="Q98" s="52"/>
      <c r="R98" s="52"/>
      <c r="S98" s="53">
        <f t="shared" si="17"/>
        <v>0</v>
      </c>
      <c r="T98" s="340"/>
      <c r="U98" s="50"/>
    </row>
    <row r="99" spans="1:21" ht="20.100000000000001" customHeight="1">
      <c r="A99" s="509"/>
      <c r="B99" s="537">
        <f>B97+1</f>
        <v>43072</v>
      </c>
      <c r="C99" s="520">
        <f>+C97+1</f>
        <v>3</v>
      </c>
      <c r="D99" s="352"/>
      <c r="E99" s="353"/>
      <c r="F99" s="48"/>
      <c r="G99" s="49">
        <f t="shared" si="15"/>
        <v>0</v>
      </c>
      <c r="H99" s="364">
        <f>G100+G99</f>
        <v>0</v>
      </c>
      <c r="I99" s="50"/>
      <c r="J99" s="352">
        <v>10</v>
      </c>
      <c r="K99" s="353">
        <v>12</v>
      </c>
      <c r="L99" s="48"/>
      <c r="M99" s="49">
        <f t="shared" si="16"/>
        <v>2</v>
      </c>
      <c r="N99" s="364">
        <f>M100+M99</f>
        <v>12</v>
      </c>
      <c r="O99" s="50"/>
      <c r="P99" s="352"/>
      <c r="Q99" s="353"/>
      <c r="R99" s="48"/>
      <c r="S99" s="49">
        <f t="shared" si="17"/>
        <v>0</v>
      </c>
      <c r="T99" s="364">
        <f>S100+S99</f>
        <v>0</v>
      </c>
      <c r="U99" s="50"/>
    </row>
    <row r="100" spans="1:21" ht="20.100000000000001" customHeight="1" thickBot="1">
      <c r="A100" s="509"/>
      <c r="B100" s="538"/>
      <c r="C100" s="521"/>
      <c r="D100" s="51"/>
      <c r="E100" s="52"/>
      <c r="F100" s="52"/>
      <c r="G100" s="53">
        <f t="shared" si="15"/>
        <v>0</v>
      </c>
      <c r="H100" s="340"/>
      <c r="I100" s="50"/>
      <c r="J100" s="51">
        <v>12</v>
      </c>
      <c r="K100" s="52">
        <v>22</v>
      </c>
      <c r="L100" s="52"/>
      <c r="M100" s="53">
        <f t="shared" si="16"/>
        <v>10</v>
      </c>
      <c r="N100" s="340"/>
      <c r="O100" s="50"/>
      <c r="P100" s="51"/>
      <c r="Q100" s="52"/>
      <c r="R100" s="52"/>
      <c r="S100" s="53">
        <f t="shared" si="17"/>
        <v>0</v>
      </c>
      <c r="T100" s="340"/>
      <c r="U100" s="50"/>
    </row>
    <row r="101" spans="1:21" ht="20.100000000000001" customHeight="1" thickTop="1" thickBot="1">
      <c r="A101" s="509"/>
      <c r="B101" s="522" t="s">
        <v>12</v>
      </c>
      <c r="C101" s="523"/>
      <c r="D101" s="280"/>
      <c r="E101" s="281"/>
      <c r="F101" s="281"/>
      <c r="G101" s="282">
        <f>SUM(G87:G100)</f>
        <v>0</v>
      </c>
      <c r="H101" s="342">
        <f>SUM(H95:H100)</f>
        <v>0</v>
      </c>
      <c r="I101" s="283"/>
      <c r="J101" s="280"/>
      <c r="K101" s="281"/>
      <c r="L101" s="281"/>
      <c r="M101" s="282">
        <f>SUM(M87:M100)</f>
        <v>24</v>
      </c>
      <c r="N101" s="342">
        <f>SUM(N95:N100)</f>
        <v>24</v>
      </c>
      <c r="O101" s="284"/>
      <c r="P101" s="280"/>
      <c r="Q101" s="281"/>
      <c r="R101" s="281"/>
      <c r="S101" s="282">
        <f>SUM(S87:S100)</f>
        <v>6</v>
      </c>
      <c r="T101" s="342">
        <f>SUM(T95:T100)</f>
        <v>6</v>
      </c>
      <c r="U101" s="284"/>
    </row>
    <row r="102" spans="1:21" ht="20.100000000000001" customHeight="1" thickBot="1">
      <c r="A102" s="509"/>
      <c r="B102" s="524" t="s">
        <v>14</v>
      </c>
      <c r="C102" s="525"/>
      <c r="D102" s="8"/>
      <c r="E102" s="9"/>
      <c r="F102" s="18"/>
      <c r="G102" s="10" t="str">
        <f>IF(D102="","0",IF(E102="","0",IF(D102&gt;0,E102-D102,"0")))</f>
        <v>0</v>
      </c>
      <c r="H102" s="10"/>
      <c r="I102" s="15"/>
      <c r="J102" s="8"/>
      <c r="K102" s="9"/>
      <c r="L102" s="18"/>
      <c r="M102" s="10" t="str">
        <f>IF(J102="","0",IF(K102="","0",IF(J102&gt;0,K102-J102,"0")))</f>
        <v>0</v>
      </c>
      <c r="N102" s="10"/>
      <c r="O102" s="15"/>
      <c r="P102" s="12"/>
      <c r="Q102" s="13"/>
      <c r="R102" s="16"/>
      <c r="S102" s="14" t="str">
        <f>IF(P102="","0",IF(Q102="","0",IF(P102&gt;0,Q102-P102,"0")))</f>
        <v>0</v>
      </c>
      <c r="T102" s="14"/>
      <c r="U102" s="15"/>
    </row>
    <row r="103" spans="1:21" ht="20.100000000000001" customHeight="1" thickTop="1">
      <c r="A103" s="539" t="s">
        <v>119</v>
      </c>
      <c r="B103" s="537">
        <f>B99+1</f>
        <v>43073</v>
      </c>
      <c r="C103" s="513">
        <f>+C99+1</f>
        <v>4</v>
      </c>
      <c r="D103" s="28"/>
      <c r="E103" s="29"/>
      <c r="F103" s="29"/>
      <c r="G103" s="30">
        <f t="shared" ref="G103:G112" si="18">IF(D103="",0,IF(E103="",0,IF(D103&gt;0,E103-D103+F103,0)))</f>
        <v>0</v>
      </c>
      <c r="H103" s="341">
        <f>G104+G103</f>
        <v>6</v>
      </c>
      <c r="I103" s="31"/>
      <c r="J103" s="28"/>
      <c r="K103" s="29"/>
      <c r="L103" s="29"/>
      <c r="M103" s="30">
        <f t="shared" ref="M103:M116" si="19">IF(J103="",0,IF(K103="",0,IF(J103&gt;0,K103-J103+L103,0)))</f>
        <v>0</v>
      </c>
      <c r="N103" s="341">
        <f>M104+M103</f>
        <v>0</v>
      </c>
      <c r="O103" s="413"/>
      <c r="P103" s="28"/>
      <c r="Q103" s="29"/>
      <c r="R103" s="29"/>
      <c r="S103" s="30">
        <f t="shared" ref="S103:S116" si="20">IF(P103="",0,IF(Q103="",0,IF(P103&gt;0,Q103-P103+R103,0)))</f>
        <v>0</v>
      </c>
      <c r="T103" s="341">
        <f>S104+S103</f>
        <v>0</v>
      </c>
      <c r="U103" s="31"/>
    </row>
    <row r="104" spans="1:21" ht="20.100000000000001" customHeight="1" thickBot="1">
      <c r="A104" s="539"/>
      <c r="B104" s="538"/>
      <c r="C104" s="540"/>
      <c r="D104" s="25">
        <v>16</v>
      </c>
      <c r="E104" s="26">
        <v>22</v>
      </c>
      <c r="F104" s="26"/>
      <c r="G104" s="27">
        <f t="shared" si="18"/>
        <v>6</v>
      </c>
      <c r="H104" s="339"/>
      <c r="I104" s="20"/>
      <c r="J104" s="25"/>
      <c r="K104" s="26"/>
      <c r="L104" s="26"/>
      <c r="M104" s="27">
        <f t="shared" si="19"/>
        <v>0</v>
      </c>
      <c r="N104" s="339"/>
      <c r="O104" s="235"/>
      <c r="P104" s="25"/>
      <c r="Q104" s="26"/>
      <c r="R104" s="26"/>
      <c r="S104" s="27">
        <f t="shared" si="20"/>
        <v>0</v>
      </c>
      <c r="T104" s="339"/>
      <c r="U104" s="20"/>
    </row>
    <row r="105" spans="1:21" ht="20.100000000000001" customHeight="1" thickTop="1">
      <c r="A105" s="539"/>
      <c r="B105" s="511">
        <f>B103+1</f>
        <v>43074</v>
      </c>
      <c r="C105" s="515">
        <f>C103+1</f>
        <v>5</v>
      </c>
      <c r="D105" s="28">
        <v>15</v>
      </c>
      <c r="E105" s="29">
        <v>17</v>
      </c>
      <c r="F105" s="23"/>
      <c r="G105" s="24">
        <f t="shared" si="18"/>
        <v>2</v>
      </c>
      <c r="H105" s="341">
        <f>G106+G105</f>
        <v>7</v>
      </c>
      <c r="I105" s="11"/>
      <c r="J105" s="28">
        <v>15</v>
      </c>
      <c r="K105" s="29">
        <v>17</v>
      </c>
      <c r="L105" s="23"/>
      <c r="M105" s="24">
        <f t="shared" si="19"/>
        <v>2</v>
      </c>
      <c r="N105" s="341">
        <f>M106+M105</f>
        <v>7</v>
      </c>
      <c r="O105" s="343"/>
      <c r="P105" s="28"/>
      <c r="Q105" s="29"/>
      <c r="R105" s="23"/>
      <c r="S105" s="24">
        <f t="shared" si="20"/>
        <v>0</v>
      </c>
      <c r="T105" s="341">
        <f>S106+S105</f>
        <v>0</v>
      </c>
      <c r="U105" s="11"/>
    </row>
    <row r="106" spans="1:21" ht="20.100000000000001" customHeight="1" thickBot="1">
      <c r="A106" s="539"/>
      <c r="B106" s="512"/>
      <c r="C106" s="516"/>
      <c r="D106" s="25">
        <v>17</v>
      </c>
      <c r="E106" s="26">
        <v>22</v>
      </c>
      <c r="F106" s="26"/>
      <c r="G106" s="27">
        <f t="shared" si="18"/>
        <v>5</v>
      </c>
      <c r="H106" s="339"/>
      <c r="I106" s="17"/>
      <c r="J106" s="25">
        <v>17</v>
      </c>
      <c r="K106" s="26">
        <v>22</v>
      </c>
      <c r="L106" s="26"/>
      <c r="M106" s="27">
        <f t="shared" si="19"/>
        <v>5</v>
      </c>
      <c r="N106" s="339"/>
      <c r="O106" s="344"/>
      <c r="P106" s="25"/>
      <c r="Q106" s="26"/>
      <c r="R106" s="26"/>
      <c r="S106" s="27">
        <f t="shared" si="20"/>
        <v>0</v>
      </c>
      <c r="T106" s="339"/>
      <c r="U106" s="17"/>
    </row>
    <row r="107" spans="1:21" ht="20.100000000000001" customHeight="1" thickTop="1">
      <c r="A107" s="539"/>
      <c r="B107" s="511">
        <f>B105+1</f>
        <v>43075</v>
      </c>
      <c r="C107" s="517">
        <f>+C105+1</f>
        <v>6</v>
      </c>
      <c r="D107" s="28"/>
      <c r="E107" s="29"/>
      <c r="F107" s="23"/>
      <c r="G107" s="24">
        <f t="shared" si="18"/>
        <v>0</v>
      </c>
      <c r="H107" s="341">
        <f>G108+G107</f>
        <v>5.75</v>
      </c>
      <c r="I107" s="11"/>
      <c r="J107" s="28">
        <v>10</v>
      </c>
      <c r="K107" s="29">
        <v>17</v>
      </c>
      <c r="L107" s="23"/>
      <c r="M107" s="24">
        <f t="shared" si="19"/>
        <v>7</v>
      </c>
      <c r="N107" s="341">
        <f>M108+M107</f>
        <v>11</v>
      </c>
      <c r="O107" s="343"/>
      <c r="P107" s="28">
        <v>10</v>
      </c>
      <c r="Q107" s="29">
        <v>17</v>
      </c>
      <c r="R107" s="23"/>
      <c r="S107" s="24">
        <f t="shared" si="20"/>
        <v>7</v>
      </c>
      <c r="T107" s="341">
        <f>S108+S107</f>
        <v>7</v>
      </c>
      <c r="U107" s="338"/>
    </row>
    <row r="108" spans="1:21" ht="20.100000000000001" customHeight="1" thickBot="1">
      <c r="A108" s="539"/>
      <c r="B108" s="512"/>
      <c r="C108" s="518"/>
      <c r="D108" s="25">
        <v>16.25</v>
      </c>
      <c r="E108" s="26">
        <v>22</v>
      </c>
      <c r="F108" s="27"/>
      <c r="G108" s="27">
        <f t="shared" si="18"/>
        <v>5.75</v>
      </c>
      <c r="H108" s="339"/>
      <c r="I108" s="17"/>
      <c r="J108" s="25">
        <v>17</v>
      </c>
      <c r="K108" s="26">
        <v>21</v>
      </c>
      <c r="L108" s="27"/>
      <c r="M108" s="27">
        <f t="shared" si="19"/>
        <v>4</v>
      </c>
      <c r="N108" s="339"/>
      <c r="O108" s="344"/>
      <c r="P108" s="25"/>
      <c r="Q108" s="26"/>
      <c r="R108" s="27"/>
      <c r="S108" s="27">
        <f t="shared" si="20"/>
        <v>0</v>
      </c>
      <c r="T108" s="339"/>
      <c r="U108" s="17"/>
    </row>
    <row r="109" spans="1:21" ht="20.100000000000001" customHeight="1" thickTop="1">
      <c r="A109" s="539"/>
      <c r="B109" s="511">
        <f>B107+1</f>
        <v>43076</v>
      </c>
      <c r="C109" s="517">
        <f>+C107+1</f>
        <v>7</v>
      </c>
      <c r="D109" s="432">
        <v>14</v>
      </c>
      <c r="E109" s="433">
        <v>16</v>
      </c>
      <c r="F109" s="433"/>
      <c r="G109" s="24">
        <f t="shared" si="18"/>
        <v>2</v>
      </c>
      <c r="H109" s="341">
        <f>G110+G109</f>
        <v>2</v>
      </c>
      <c r="I109" s="11"/>
      <c r="J109" s="432">
        <v>14</v>
      </c>
      <c r="K109" s="433">
        <v>16</v>
      </c>
      <c r="L109" s="433"/>
      <c r="M109" s="24">
        <f t="shared" si="19"/>
        <v>2</v>
      </c>
      <c r="N109" s="341">
        <f>M110+M109</f>
        <v>8</v>
      </c>
      <c r="O109" s="343"/>
      <c r="P109" s="28"/>
      <c r="Q109" s="29"/>
      <c r="R109" s="23"/>
      <c r="S109" s="24">
        <f t="shared" si="20"/>
        <v>0</v>
      </c>
      <c r="T109" s="341">
        <f>S110+S109</f>
        <v>0</v>
      </c>
      <c r="U109" s="11"/>
    </row>
    <row r="110" spans="1:21" ht="20.100000000000001" customHeight="1" thickBot="1">
      <c r="A110" s="539"/>
      <c r="B110" s="512"/>
      <c r="C110" s="518"/>
      <c r="D110" s="25"/>
      <c r="E110" s="26"/>
      <c r="F110" s="26"/>
      <c r="G110" s="27">
        <f t="shared" si="18"/>
        <v>0</v>
      </c>
      <c r="H110" s="339"/>
      <c r="I110" s="17"/>
      <c r="J110" s="25">
        <v>16</v>
      </c>
      <c r="K110" s="26">
        <v>22</v>
      </c>
      <c r="L110" s="26"/>
      <c r="M110" s="27">
        <f t="shared" si="19"/>
        <v>6</v>
      </c>
      <c r="N110" s="339"/>
      <c r="O110" s="344"/>
      <c r="P110" s="25"/>
      <c r="Q110" s="26"/>
      <c r="R110" s="26"/>
      <c r="S110" s="27">
        <f t="shared" si="20"/>
        <v>0</v>
      </c>
      <c r="T110" s="339"/>
      <c r="U110" s="17"/>
    </row>
    <row r="111" spans="1:21" ht="20.100000000000001" customHeight="1" thickTop="1">
      <c r="A111" s="539"/>
      <c r="B111" s="511">
        <f>B109+1</f>
        <v>43077</v>
      </c>
      <c r="C111" s="517">
        <f>+C109+1</f>
        <v>8</v>
      </c>
      <c r="D111" s="28"/>
      <c r="E111" s="29"/>
      <c r="F111" s="23"/>
      <c r="G111" s="24">
        <f t="shared" si="18"/>
        <v>0</v>
      </c>
      <c r="H111" s="341">
        <f>G112+G111</f>
        <v>0</v>
      </c>
      <c r="I111" s="11"/>
      <c r="J111" s="28"/>
      <c r="K111" s="29"/>
      <c r="L111" s="23"/>
      <c r="M111" s="24">
        <f t="shared" si="19"/>
        <v>0</v>
      </c>
      <c r="N111" s="341">
        <f>M112+M111</f>
        <v>6</v>
      </c>
      <c r="O111" s="343"/>
      <c r="P111" s="28"/>
      <c r="Q111" s="29"/>
      <c r="R111" s="23"/>
      <c r="S111" s="24">
        <f t="shared" si="20"/>
        <v>0</v>
      </c>
      <c r="T111" s="341">
        <f>S112+S111</f>
        <v>0</v>
      </c>
      <c r="U111" s="11"/>
    </row>
    <row r="112" spans="1:21" ht="20.100000000000001" customHeight="1" thickBot="1">
      <c r="A112" s="539"/>
      <c r="B112" s="512"/>
      <c r="C112" s="518"/>
      <c r="D112" s="25"/>
      <c r="E112" s="26"/>
      <c r="F112" s="27"/>
      <c r="G112" s="27">
        <f t="shared" si="18"/>
        <v>0</v>
      </c>
      <c r="H112" s="339"/>
      <c r="I112" s="17"/>
      <c r="J112" s="25">
        <v>16</v>
      </c>
      <c r="K112" s="26">
        <v>22</v>
      </c>
      <c r="L112" s="27"/>
      <c r="M112" s="27">
        <f t="shared" si="19"/>
        <v>6</v>
      </c>
      <c r="N112" s="339"/>
      <c r="O112" s="344"/>
      <c r="P112" s="25"/>
      <c r="Q112" s="26"/>
      <c r="R112" s="27"/>
      <c r="S112" s="27">
        <f t="shared" si="20"/>
        <v>0</v>
      </c>
      <c r="T112" s="339"/>
      <c r="U112" s="17"/>
    </row>
    <row r="113" spans="1:21" ht="20.100000000000001" customHeight="1" thickTop="1">
      <c r="A113" s="539"/>
      <c r="B113" s="511">
        <f>B111+1</f>
        <v>43078</v>
      </c>
      <c r="C113" s="520">
        <f>+C111+1</f>
        <v>9</v>
      </c>
      <c r="D113" s="352">
        <v>10</v>
      </c>
      <c r="E113" s="353">
        <v>12</v>
      </c>
      <c r="F113" s="48"/>
      <c r="G113" s="49">
        <f>IF(D113="",0,IF(E113="",0,IF(D113&gt;0,E113-D113+F113,0)))</f>
        <v>2</v>
      </c>
      <c r="H113" s="364">
        <f>G114+G113</f>
        <v>12</v>
      </c>
      <c r="I113" s="434" t="s">
        <v>134</v>
      </c>
      <c r="J113" s="352"/>
      <c r="K113" s="353"/>
      <c r="L113" s="48"/>
      <c r="M113" s="49">
        <f t="shared" si="19"/>
        <v>0</v>
      </c>
      <c r="N113" s="364">
        <f>M114+M113</f>
        <v>0</v>
      </c>
      <c r="O113" s="50"/>
      <c r="P113" s="352"/>
      <c r="Q113" s="353"/>
      <c r="R113" s="48"/>
      <c r="S113" s="49">
        <f t="shared" si="20"/>
        <v>0</v>
      </c>
      <c r="T113" s="364">
        <f>S114+S113</f>
        <v>0</v>
      </c>
      <c r="U113" s="50"/>
    </row>
    <row r="114" spans="1:21" ht="20.100000000000001" customHeight="1" thickBot="1">
      <c r="A114" s="539"/>
      <c r="B114" s="512"/>
      <c r="C114" s="521"/>
      <c r="D114" s="51">
        <v>12</v>
      </c>
      <c r="E114" s="52">
        <v>22</v>
      </c>
      <c r="F114" s="52"/>
      <c r="G114" s="53">
        <f>IF(D114="",0,IF(E114="",0,IF(D114&gt;0,E114-D114+F114,0)))</f>
        <v>10</v>
      </c>
      <c r="H114" s="340"/>
      <c r="I114" s="434" t="s">
        <v>134</v>
      </c>
      <c r="J114" s="51"/>
      <c r="K114" s="52"/>
      <c r="L114" s="52"/>
      <c r="M114" s="53">
        <f t="shared" si="19"/>
        <v>0</v>
      </c>
      <c r="N114" s="340"/>
      <c r="O114" s="50"/>
      <c r="P114" s="51"/>
      <c r="Q114" s="52"/>
      <c r="R114" s="52"/>
      <c r="S114" s="53">
        <f t="shared" si="20"/>
        <v>0</v>
      </c>
      <c r="T114" s="340"/>
      <c r="U114" s="50"/>
    </row>
    <row r="115" spans="1:21" ht="20.100000000000001" customHeight="1" thickTop="1">
      <c r="A115" s="539"/>
      <c r="B115" s="511">
        <f>B113+1</f>
        <v>43079</v>
      </c>
      <c r="C115" s="527">
        <f>+C113+1</f>
        <v>10</v>
      </c>
      <c r="D115" s="352">
        <v>10</v>
      </c>
      <c r="E115" s="353">
        <v>12</v>
      </c>
      <c r="F115" s="48"/>
      <c r="G115" s="49">
        <f>IF(D115="",0,IF(E115="",0,IF(D115&gt;0,E115-D115+F115,0)))</f>
        <v>2</v>
      </c>
      <c r="H115" s="364">
        <f>G116+G115</f>
        <v>12</v>
      </c>
      <c r="I115" s="434" t="s">
        <v>134</v>
      </c>
      <c r="J115" s="352"/>
      <c r="K115" s="353"/>
      <c r="L115" s="48"/>
      <c r="M115" s="49">
        <f t="shared" si="19"/>
        <v>0</v>
      </c>
      <c r="N115" s="364">
        <f>M116+M115</f>
        <v>0</v>
      </c>
      <c r="O115" s="50"/>
      <c r="P115" s="352"/>
      <c r="Q115" s="353"/>
      <c r="R115" s="48"/>
      <c r="S115" s="49">
        <f t="shared" si="20"/>
        <v>0</v>
      </c>
      <c r="T115" s="364">
        <f>S116+S115</f>
        <v>0</v>
      </c>
      <c r="U115" s="50"/>
    </row>
    <row r="116" spans="1:21" ht="20.100000000000001" customHeight="1" thickBot="1">
      <c r="A116" s="539"/>
      <c r="B116" s="512"/>
      <c r="C116" s="528"/>
      <c r="D116" s="51">
        <v>12</v>
      </c>
      <c r="E116" s="52">
        <v>22</v>
      </c>
      <c r="F116" s="52"/>
      <c r="G116" s="53">
        <f>IF(D116="",0,IF(E116="",0,IF(D116&gt;0,E116-D116+F116,0)))</f>
        <v>10</v>
      </c>
      <c r="H116" s="340"/>
      <c r="I116" s="434" t="s">
        <v>134</v>
      </c>
      <c r="J116" s="51"/>
      <c r="K116" s="52"/>
      <c r="L116" s="52"/>
      <c r="M116" s="53">
        <f t="shared" si="19"/>
        <v>0</v>
      </c>
      <c r="N116" s="340"/>
      <c r="O116" s="50"/>
      <c r="P116" s="51"/>
      <c r="Q116" s="52"/>
      <c r="R116" s="52"/>
      <c r="S116" s="53">
        <f t="shared" si="20"/>
        <v>0</v>
      </c>
      <c r="T116" s="340"/>
      <c r="U116" s="50"/>
    </row>
    <row r="117" spans="1:21" ht="20.100000000000001" customHeight="1" thickTop="1" thickBot="1">
      <c r="A117" s="539"/>
      <c r="B117" s="522" t="s">
        <v>12</v>
      </c>
      <c r="C117" s="523"/>
      <c r="D117" s="280"/>
      <c r="E117" s="281"/>
      <c r="F117" s="281"/>
      <c r="G117" s="282">
        <f>SUM(G103:G116)</f>
        <v>44.75</v>
      </c>
      <c r="H117" s="342">
        <f>SUM(H103:H116)</f>
        <v>44.75</v>
      </c>
      <c r="I117" s="283"/>
      <c r="J117" s="280"/>
      <c r="K117" s="281"/>
      <c r="L117" s="281"/>
      <c r="M117" s="282">
        <f>SUM(M103:M116)</f>
        <v>32</v>
      </c>
      <c r="N117" s="342">
        <f>SUM(N103:N116)</f>
        <v>32</v>
      </c>
      <c r="O117" s="284"/>
      <c r="P117" s="280"/>
      <c r="Q117" s="281"/>
      <c r="R117" s="281"/>
      <c r="S117" s="282">
        <f>SUM(S103:S116)</f>
        <v>7</v>
      </c>
      <c r="T117" s="342">
        <f>SUM(T103:T116)</f>
        <v>7</v>
      </c>
      <c r="U117" s="284"/>
    </row>
    <row r="118" spans="1:21" ht="20.100000000000001" customHeight="1" thickBot="1">
      <c r="A118" s="539"/>
      <c r="B118" s="524" t="s">
        <v>14</v>
      </c>
      <c r="C118" s="525"/>
      <c r="D118" s="8"/>
      <c r="E118" s="9"/>
      <c r="F118" s="18"/>
      <c r="G118" s="10" t="str">
        <f>IF(D118="","0",IF(E118="","0",IF(D118&gt;0,E118-D118,"0")))</f>
        <v>0</v>
      </c>
      <c r="H118" s="10"/>
      <c r="I118" s="15"/>
      <c r="J118" s="8"/>
      <c r="K118" s="9"/>
      <c r="L118" s="18"/>
      <c r="M118" s="10" t="str">
        <f>IF(J118="","0",IF(K118="","0",IF(J118&gt;0,K118-J118,"0")))</f>
        <v>0</v>
      </c>
      <c r="N118" s="10"/>
      <c r="O118" s="15"/>
      <c r="P118" s="8"/>
      <c r="Q118" s="9"/>
      <c r="R118" s="16"/>
      <c r="S118" s="14" t="str">
        <f>IF(P118="","0",IF(Q118="","0",IF(P118&gt;0,Q118-P118,"0")))</f>
        <v>0</v>
      </c>
      <c r="T118" s="10"/>
      <c r="U118" s="15"/>
    </row>
    <row r="119" spans="1:21" ht="20.100000000000001" customHeight="1" thickTop="1">
      <c r="A119" s="529" t="s">
        <v>120</v>
      </c>
      <c r="B119" s="511">
        <f>B115+1</f>
        <v>43080</v>
      </c>
      <c r="C119" s="513">
        <f>+C115+1</f>
        <v>11</v>
      </c>
      <c r="D119" s="28"/>
      <c r="E119" s="29"/>
      <c r="F119" s="29"/>
      <c r="G119" s="30">
        <f t="shared" ref="G119:G132" si="21">IF(D119="",0,IF(E119="",0,IF(D119&gt;0,E119-D119+F119,0)))</f>
        <v>0</v>
      </c>
      <c r="H119" s="341">
        <f>G120+G119</f>
        <v>0</v>
      </c>
      <c r="I119" s="234"/>
      <c r="J119" s="28"/>
      <c r="K119" s="29"/>
      <c r="L119" s="29"/>
      <c r="M119" s="30">
        <f t="shared" ref="M119:M132" si="22">IF(J119="",0,IF(K119="",0,IF(J119&gt;0,K119-J119+L119,0)))</f>
        <v>0</v>
      </c>
      <c r="N119" s="341">
        <f>M120+M119</f>
        <v>6</v>
      </c>
      <c r="O119" s="19"/>
      <c r="P119" s="236"/>
      <c r="Q119" s="237"/>
      <c r="R119" s="237"/>
      <c r="S119" s="241">
        <f t="shared" ref="S119:S132" si="23">IF(P119="",0,IF(Q119="",0,IF(P119&gt;0,Q119-P119+R119,0)))</f>
        <v>0</v>
      </c>
      <c r="T119" s="435">
        <f>S120+S119</f>
        <v>0</v>
      </c>
      <c r="U119" s="445"/>
    </row>
    <row r="120" spans="1:21" ht="20.100000000000001" customHeight="1" thickBot="1">
      <c r="A120" s="529"/>
      <c r="B120" s="512"/>
      <c r="C120" s="514"/>
      <c r="D120" s="25"/>
      <c r="E120" s="26"/>
      <c r="F120" s="26"/>
      <c r="G120" s="27">
        <f t="shared" si="21"/>
        <v>0</v>
      </c>
      <c r="H120" s="339"/>
      <c r="I120" s="235"/>
      <c r="J120" s="25">
        <v>16</v>
      </c>
      <c r="K120" s="26">
        <v>22</v>
      </c>
      <c r="L120" s="26"/>
      <c r="M120" s="27">
        <f t="shared" si="22"/>
        <v>6</v>
      </c>
      <c r="N120" s="339"/>
      <c r="O120" s="20"/>
      <c r="P120" s="25"/>
      <c r="Q120" s="26"/>
      <c r="R120" s="26"/>
      <c r="S120" s="27">
        <f t="shared" si="23"/>
        <v>0</v>
      </c>
      <c r="T120" s="339"/>
      <c r="U120" s="446"/>
    </row>
    <row r="121" spans="1:21" ht="20.100000000000001" customHeight="1" thickTop="1">
      <c r="A121" s="529"/>
      <c r="B121" s="511">
        <f>B119+1</f>
        <v>43081</v>
      </c>
      <c r="C121" s="515">
        <f>C119+1</f>
        <v>12</v>
      </c>
      <c r="D121" s="28">
        <v>15</v>
      </c>
      <c r="E121" s="29">
        <v>17</v>
      </c>
      <c r="F121" s="23"/>
      <c r="G121" s="24">
        <f t="shared" si="21"/>
        <v>2</v>
      </c>
      <c r="H121" s="341">
        <f>G122+G121</f>
        <v>7</v>
      </c>
      <c r="I121" s="434"/>
      <c r="J121" s="28">
        <v>15</v>
      </c>
      <c r="K121" s="29">
        <v>17</v>
      </c>
      <c r="L121" s="23"/>
      <c r="M121" s="24">
        <f t="shared" si="22"/>
        <v>2</v>
      </c>
      <c r="N121" s="341">
        <f>M122+M121</f>
        <v>7</v>
      </c>
      <c r="O121" s="11"/>
      <c r="P121" s="28"/>
      <c r="Q121" s="29"/>
      <c r="R121" s="23"/>
      <c r="S121" s="24">
        <f t="shared" si="23"/>
        <v>0</v>
      </c>
      <c r="T121" s="341">
        <f>S122+S121</f>
        <v>0</v>
      </c>
      <c r="U121" s="414"/>
    </row>
    <row r="122" spans="1:21" ht="20.100000000000001" customHeight="1" thickBot="1">
      <c r="A122" s="529"/>
      <c r="B122" s="512"/>
      <c r="C122" s="516"/>
      <c r="D122" s="25">
        <v>17</v>
      </c>
      <c r="E122" s="26">
        <v>22</v>
      </c>
      <c r="F122" s="26"/>
      <c r="G122" s="27">
        <f t="shared" si="21"/>
        <v>5</v>
      </c>
      <c r="H122" s="339"/>
      <c r="I122" s="434"/>
      <c r="J122" s="25">
        <v>17</v>
      </c>
      <c r="K122" s="26">
        <v>22</v>
      </c>
      <c r="L122" s="26"/>
      <c r="M122" s="27">
        <f t="shared" si="22"/>
        <v>5</v>
      </c>
      <c r="N122" s="339"/>
      <c r="O122" s="17"/>
      <c r="P122" s="25"/>
      <c r="Q122" s="26"/>
      <c r="R122" s="26"/>
      <c r="S122" s="27">
        <f t="shared" si="23"/>
        <v>0</v>
      </c>
      <c r="T122" s="339"/>
      <c r="U122" s="415"/>
    </row>
    <row r="123" spans="1:21" ht="20.100000000000001" customHeight="1" thickTop="1">
      <c r="A123" s="529"/>
      <c r="B123" s="511">
        <f>B121+1</f>
        <v>43082</v>
      </c>
      <c r="C123" s="517">
        <f>+C121+1</f>
        <v>13</v>
      </c>
      <c r="D123" s="28">
        <v>10</v>
      </c>
      <c r="E123" s="29">
        <v>17</v>
      </c>
      <c r="F123" s="23"/>
      <c r="G123" s="24">
        <f t="shared" si="21"/>
        <v>7</v>
      </c>
      <c r="H123" s="341">
        <f>G124+G123</f>
        <v>11</v>
      </c>
      <c r="I123" s="434"/>
      <c r="J123" s="28"/>
      <c r="K123" s="29"/>
      <c r="L123" s="23"/>
      <c r="M123" s="24">
        <f t="shared" si="22"/>
        <v>0</v>
      </c>
      <c r="N123" s="341">
        <f>M124+M123</f>
        <v>5</v>
      </c>
      <c r="O123" s="11"/>
      <c r="P123" s="28"/>
      <c r="Q123" s="29"/>
      <c r="R123" s="23"/>
      <c r="S123" s="24">
        <f t="shared" si="23"/>
        <v>0</v>
      </c>
      <c r="T123" s="341">
        <f>S124+S123</f>
        <v>0</v>
      </c>
      <c r="U123" s="414"/>
    </row>
    <row r="124" spans="1:21" ht="20.100000000000001" customHeight="1" thickBot="1">
      <c r="A124" s="529"/>
      <c r="B124" s="512"/>
      <c r="C124" s="518"/>
      <c r="D124" s="25">
        <v>17</v>
      </c>
      <c r="E124" s="26">
        <v>21</v>
      </c>
      <c r="F124" s="27"/>
      <c r="G124" s="27">
        <f t="shared" si="21"/>
        <v>4</v>
      </c>
      <c r="H124" s="339"/>
      <c r="I124" s="434"/>
      <c r="J124" s="25">
        <v>17</v>
      </c>
      <c r="K124" s="26">
        <v>22</v>
      </c>
      <c r="L124" s="27"/>
      <c r="M124" s="27">
        <f t="shared" si="22"/>
        <v>5</v>
      </c>
      <c r="N124" s="339"/>
      <c r="O124" s="17"/>
      <c r="P124" s="25"/>
      <c r="Q124" s="26"/>
      <c r="R124" s="27"/>
      <c r="S124" s="27">
        <f t="shared" si="23"/>
        <v>0</v>
      </c>
      <c r="T124" s="339"/>
      <c r="U124" s="415"/>
    </row>
    <row r="125" spans="1:21" ht="20.100000000000001" customHeight="1" thickTop="1">
      <c r="A125" s="529"/>
      <c r="B125" s="511">
        <f>B123+1</f>
        <v>43083</v>
      </c>
      <c r="C125" s="517">
        <f>+C123+1</f>
        <v>14</v>
      </c>
      <c r="D125" s="28"/>
      <c r="E125" s="29"/>
      <c r="F125" s="23"/>
      <c r="G125" s="24">
        <f t="shared" si="21"/>
        <v>0</v>
      </c>
      <c r="H125" s="341">
        <f>G126+G125</f>
        <v>6</v>
      </c>
      <c r="I125" s="343"/>
      <c r="J125" s="28"/>
      <c r="K125" s="29"/>
      <c r="L125" s="23"/>
      <c r="M125" s="24">
        <f t="shared" si="22"/>
        <v>0</v>
      </c>
      <c r="N125" s="341">
        <f>M126+M125</f>
        <v>0</v>
      </c>
      <c r="O125" s="11"/>
      <c r="P125" s="28"/>
      <c r="Q125" s="29"/>
      <c r="R125" s="23"/>
      <c r="S125" s="24">
        <f t="shared" si="23"/>
        <v>0</v>
      </c>
      <c r="T125" s="341">
        <f>S126+S125</f>
        <v>0</v>
      </c>
      <c r="U125" s="414"/>
    </row>
    <row r="126" spans="1:21" ht="20.100000000000001" customHeight="1" thickBot="1">
      <c r="A126" s="529"/>
      <c r="B126" s="512"/>
      <c r="C126" s="518"/>
      <c r="D126" s="25">
        <v>16</v>
      </c>
      <c r="E126" s="26">
        <v>22</v>
      </c>
      <c r="F126" s="26"/>
      <c r="G126" s="27">
        <f t="shared" si="21"/>
        <v>6</v>
      </c>
      <c r="H126" s="339"/>
      <c r="I126" s="434"/>
      <c r="J126" s="25"/>
      <c r="K126" s="26"/>
      <c r="L126" s="26"/>
      <c r="M126" s="27">
        <f t="shared" si="22"/>
        <v>0</v>
      </c>
      <c r="N126" s="339"/>
      <c r="O126" s="17"/>
      <c r="P126" s="25"/>
      <c r="Q126" s="26"/>
      <c r="R126" s="26"/>
      <c r="S126" s="27">
        <f t="shared" si="23"/>
        <v>0</v>
      </c>
      <c r="T126" s="339"/>
      <c r="U126" s="415"/>
    </row>
    <row r="127" spans="1:21" ht="20.100000000000001" customHeight="1" thickTop="1">
      <c r="A127" s="529"/>
      <c r="B127" s="511">
        <f>B125+1</f>
        <v>43084</v>
      </c>
      <c r="C127" s="517">
        <f>C125+1</f>
        <v>15</v>
      </c>
      <c r="D127" s="28"/>
      <c r="E127" s="29"/>
      <c r="F127" s="23"/>
      <c r="G127" s="24">
        <f t="shared" si="21"/>
        <v>0</v>
      </c>
      <c r="H127" s="341">
        <f>G128+G127</f>
        <v>6</v>
      </c>
      <c r="I127" s="343"/>
      <c r="J127" s="28"/>
      <c r="K127" s="29"/>
      <c r="L127" s="23"/>
      <c r="M127" s="24">
        <f t="shared" si="22"/>
        <v>0</v>
      </c>
      <c r="N127" s="341">
        <f>M128+M127</f>
        <v>0</v>
      </c>
      <c r="O127" s="11"/>
      <c r="P127" s="28"/>
      <c r="Q127" s="29"/>
      <c r="R127" s="23"/>
      <c r="S127" s="24">
        <f t="shared" si="23"/>
        <v>0</v>
      </c>
      <c r="T127" s="341">
        <f>S128+S127</f>
        <v>0</v>
      </c>
      <c r="U127" s="414"/>
    </row>
    <row r="128" spans="1:21" ht="20.100000000000001" customHeight="1" thickBot="1">
      <c r="A128" s="529"/>
      <c r="B128" s="512"/>
      <c r="C128" s="518"/>
      <c r="D128" s="25">
        <v>16</v>
      </c>
      <c r="E128" s="26">
        <v>22</v>
      </c>
      <c r="F128" s="27"/>
      <c r="G128" s="27">
        <f t="shared" si="21"/>
        <v>6</v>
      </c>
      <c r="H128" s="339"/>
      <c r="I128" s="434"/>
      <c r="J128" s="25"/>
      <c r="K128" s="26"/>
      <c r="L128" s="27"/>
      <c r="M128" s="27">
        <f t="shared" si="22"/>
        <v>0</v>
      </c>
      <c r="N128" s="339"/>
      <c r="O128" s="17"/>
      <c r="P128" s="25"/>
      <c r="Q128" s="26"/>
      <c r="R128" s="27"/>
      <c r="S128" s="27">
        <f t="shared" si="23"/>
        <v>0</v>
      </c>
      <c r="T128" s="339"/>
      <c r="U128" s="415"/>
    </row>
    <row r="129" spans="1:21" ht="20.100000000000001" customHeight="1" thickTop="1">
      <c r="A129" s="529"/>
      <c r="B129" s="511">
        <f>B127+1</f>
        <v>43085</v>
      </c>
      <c r="C129" s="520">
        <f>+C127+1</f>
        <v>16</v>
      </c>
      <c r="D129" s="352"/>
      <c r="E129" s="353"/>
      <c r="F129" s="48"/>
      <c r="G129" s="49">
        <f t="shared" si="21"/>
        <v>0</v>
      </c>
      <c r="H129" s="364">
        <f>G130+G129</f>
        <v>0</v>
      </c>
      <c r="I129" s="347"/>
      <c r="J129" s="352">
        <v>10</v>
      </c>
      <c r="K129" s="353">
        <v>12</v>
      </c>
      <c r="L129" s="48"/>
      <c r="M129" s="49">
        <f t="shared" si="22"/>
        <v>2</v>
      </c>
      <c r="N129" s="364">
        <f>M130+M129</f>
        <v>12</v>
      </c>
      <c r="O129" s="434"/>
      <c r="P129" s="352"/>
      <c r="Q129" s="353"/>
      <c r="R129" s="48"/>
      <c r="S129" s="49">
        <f t="shared" si="23"/>
        <v>0</v>
      </c>
      <c r="T129" s="364">
        <f>S130+S129</f>
        <v>0</v>
      </c>
      <c r="U129" s="50"/>
    </row>
    <row r="130" spans="1:21" ht="20.100000000000001" customHeight="1" thickBot="1">
      <c r="A130" s="529"/>
      <c r="B130" s="512"/>
      <c r="C130" s="521"/>
      <c r="D130" s="51"/>
      <c r="E130" s="52"/>
      <c r="F130" s="52"/>
      <c r="G130" s="53">
        <f t="shared" si="21"/>
        <v>0</v>
      </c>
      <c r="H130" s="340"/>
      <c r="I130" s="347"/>
      <c r="J130" s="51">
        <v>12</v>
      </c>
      <c r="K130" s="52">
        <v>22</v>
      </c>
      <c r="L130" s="52"/>
      <c r="M130" s="53">
        <f t="shared" si="22"/>
        <v>10</v>
      </c>
      <c r="N130" s="340"/>
      <c r="O130" s="434"/>
      <c r="P130" s="51"/>
      <c r="Q130" s="52"/>
      <c r="R130" s="52"/>
      <c r="S130" s="53">
        <f t="shared" si="23"/>
        <v>0</v>
      </c>
      <c r="T130" s="340"/>
      <c r="U130" s="50"/>
    </row>
    <row r="131" spans="1:21" ht="20.100000000000001" customHeight="1" thickTop="1">
      <c r="A131" s="529"/>
      <c r="B131" s="511">
        <f>B129+1</f>
        <v>43086</v>
      </c>
      <c r="C131" s="527">
        <f>+C129+1</f>
        <v>17</v>
      </c>
      <c r="D131" s="352"/>
      <c r="E131" s="353"/>
      <c r="F131" s="48"/>
      <c r="G131" s="49">
        <f t="shared" si="21"/>
        <v>0</v>
      </c>
      <c r="H131" s="364">
        <f>G132+G131</f>
        <v>0</v>
      </c>
      <c r="I131" s="347"/>
      <c r="J131" s="352">
        <v>10</v>
      </c>
      <c r="K131" s="353">
        <v>12</v>
      </c>
      <c r="L131" s="48"/>
      <c r="M131" s="49">
        <f t="shared" si="22"/>
        <v>2</v>
      </c>
      <c r="N131" s="364">
        <f>M132+M131</f>
        <v>12</v>
      </c>
      <c r="O131" s="50"/>
      <c r="P131" s="352"/>
      <c r="Q131" s="353"/>
      <c r="R131" s="48"/>
      <c r="S131" s="49">
        <f t="shared" si="23"/>
        <v>0</v>
      </c>
      <c r="T131" s="364">
        <f>S132+S131</f>
        <v>0</v>
      </c>
      <c r="U131" s="50"/>
    </row>
    <row r="132" spans="1:21" ht="20.100000000000001" customHeight="1" thickBot="1">
      <c r="A132" s="529"/>
      <c r="B132" s="512"/>
      <c r="C132" s="528"/>
      <c r="D132" s="51"/>
      <c r="E132" s="52"/>
      <c r="F132" s="52"/>
      <c r="G132" s="53">
        <f t="shared" si="21"/>
        <v>0</v>
      </c>
      <c r="H132" s="340"/>
      <c r="I132" s="347"/>
      <c r="J132" s="51">
        <v>12</v>
      </c>
      <c r="K132" s="52">
        <v>22</v>
      </c>
      <c r="L132" s="52"/>
      <c r="M132" s="53">
        <f t="shared" si="22"/>
        <v>10</v>
      </c>
      <c r="N132" s="340"/>
      <c r="O132" s="50"/>
      <c r="P132" s="51"/>
      <c r="Q132" s="52"/>
      <c r="R132" s="52"/>
      <c r="S132" s="53">
        <f t="shared" si="23"/>
        <v>0</v>
      </c>
      <c r="T132" s="340"/>
      <c r="U132" s="50"/>
    </row>
    <row r="133" spans="1:21" ht="20.100000000000001" customHeight="1" thickTop="1" thickBot="1">
      <c r="A133" s="529"/>
      <c r="B133" s="530" t="s">
        <v>12</v>
      </c>
      <c r="C133" s="523"/>
      <c r="D133" s="280"/>
      <c r="E133" s="281"/>
      <c r="F133" s="281"/>
      <c r="G133" s="282">
        <f>SUM(G119:G132)</f>
        <v>30</v>
      </c>
      <c r="H133" s="342">
        <f>SUM(H119:H132)</f>
        <v>30</v>
      </c>
      <c r="I133" s="283"/>
      <c r="J133" s="280"/>
      <c r="K133" s="281"/>
      <c r="L133" s="281"/>
      <c r="M133" s="282">
        <f>SUM(M119:M132)</f>
        <v>42</v>
      </c>
      <c r="N133" s="342">
        <f>SUM(N119:N132)</f>
        <v>42</v>
      </c>
      <c r="O133" s="284"/>
      <c r="P133" s="280"/>
      <c r="Q133" s="281"/>
      <c r="R133" s="281"/>
      <c r="S133" s="282">
        <f>SUM(S119:S132)</f>
        <v>0</v>
      </c>
      <c r="T133" s="342">
        <f>SUM(T119:T132)</f>
        <v>0</v>
      </c>
      <c r="U133" s="284"/>
    </row>
    <row r="134" spans="1:21" ht="20.100000000000001" customHeight="1" thickBot="1">
      <c r="A134" s="529"/>
      <c r="B134" s="531" t="s">
        <v>14</v>
      </c>
      <c r="C134" s="525"/>
      <c r="D134" s="8"/>
      <c r="E134" s="9"/>
      <c r="F134" s="18"/>
      <c r="G134" s="10" t="str">
        <f>IF(D134="","0",IF(E134="","0",IF(D134&gt;0,E134-D134,"0")))</f>
        <v>0</v>
      </c>
      <c r="H134" s="10"/>
      <c r="I134" s="15"/>
      <c r="J134" s="8"/>
      <c r="K134" s="9"/>
      <c r="L134" s="18"/>
      <c r="M134" s="10" t="str">
        <f>IF(J134="","0",IF(K134="","0",IF(J134&gt;0,K134-J134,"0")))</f>
        <v>0</v>
      </c>
      <c r="N134" s="10"/>
      <c r="O134" s="15"/>
      <c r="P134" s="8"/>
      <c r="Q134" s="9"/>
      <c r="R134" s="16"/>
      <c r="S134" s="14" t="str">
        <f>IF(P134="","0",IF(Q134="","0",IF(P134&gt;0,Q134-P134,"0")))</f>
        <v>0</v>
      </c>
      <c r="T134" s="10"/>
      <c r="U134" s="15"/>
    </row>
    <row r="135" spans="1:21" ht="20.100000000000001" customHeight="1" thickTop="1">
      <c r="A135" s="526" t="s">
        <v>121</v>
      </c>
      <c r="B135" s="511">
        <f>B131+1</f>
        <v>43087</v>
      </c>
      <c r="C135" s="513">
        <f>C131+1</f>
        <v>18</v>
      </c>
      <c r="D135" s="28"/>
      <c r="E135" s="29"/>
      <c r="F135" s="29"/>
      <c r="G135" s="30">
        <f t="shared" ref="G135:G148" si="24">IF(D135="",0,IF(E135="",0,IF(D135&gt;0,E135-D135+F135,0)))</f>
        <v>0</v>
      </c>
      <c r="H135" s="341">
        <f>G136+G135</f>
        <v>6</v>
      </c>
      <c r="I135" s="61"/>
      <c r="J135" s="28"/>
      <c r="K135" s="29"/>
      <c r="L135" s="29"/>
      <c r="M135" s="30">
        <f t="shared" ref="M135:M148" si="25">IF(J135="",0,IF(K135="",0,IF(J135&gt;0,K135-J135+L135,0)))</f>
        <v>0</v>
      </c>
      <c r="N135" s="341">
        <f>M136+M135</f>
        <v>5</v>
      </c>
      <c r="O135" s="11"/>
      <c r="P135" s="28"/>
      <c r="Q135" s="29"/>
      <c r="R135" s="29"/>
      <c r="S135" s="30">
        <f t="shared" ref="S135:S148" si="26">IF(P135="",0,IF(Q135="",0,IF(P135&gt;0,Q135-P135+R135,0)))</f>
        <v>0</v>
      </c>
      <c r="T135" s="341">
        <f>S136+S135</f>
        <v>0</v>
      </c>
      <c r="U135" s="11"/>
    </row>
    <row r="136" spans="1:21" ht="20.100000000000001" customHeight="1" thickBot="1">
      <c r="A136" s="526"/>
      <c r="B136" s="512"/>
      <c r="C136" s="514"/>
      <c r="D136" s="25">
        <v>16</v>
      </c>
      <c r="E136" s="26">
        <v>22</v>
      </c>
      <c r="F136" s="26"/>
      <c r="G136" s="27">
        <f t="shared" si="24"/>
        <v>6</v>
      </c>
      <c r="H136" s="339"/>
      <c r="I136" s="63"/>
      <c r="J136" s="25">
        <v>17</v>
      </c>
      <c r="K136" s="26">
        <v>22</v>
      </c>
      <c r="L136" s="26"/>
      <c r="M136" s="27">
        <f t="shared" si="25"/>
        <v>5</v>
      </c>
      <c r="N136" s="339"/>
      <c r="O136" s="434"/>
      <c r="P136" s="25"/>
      <c r="Q136" s="26"/>
      <c r="R136" s="26"/>
      <c r="S136" s="27">
        <f t="shared" si="26"/>
        <v>0</v>
      </c>
      <c r="T136" s="339"/>
      <c r="U136" s="17"/>
    </row>
    <row r="137" spans="1:21" ht="20.100000000000001" customHeight="1" thickTop="1">
      <c r="A137" s="526"/>
      <c r="B137" s="511">
        <f>B135+1</f>
        <v>43088</v>
      </c>
      <c r="C137" s="515">
        <f>C135+1</f>
        <v>19</v>
      </c>
      <c r="D137" s="28">
        <v>15</v>
      </c>
      <c r="E137" s="29">
        <v>17</v>
      </c>
      <c r="F137" s="23"/>
      <c r="G137" s="24">
        <f t="shared" si="24"/>
        <v>2</v>
      </c>
      <c r="H137" s="341">
        <f>G138+G137</f>
        <v>7</v>
      </c>
      <c r="I137" s="63"/>
      <c r="J137" s="28">
        <v>15</v>
      </c>
      <c r="K137" s="29">
        <v>17</v>
      </c>
      <c r="L137" s="23"/>
      <c r="M137" s="24">
        <f t="shared" si="25"/>
        <v>2</v>
      </c>
      <c r="N137" s="341">
        <f>M138+M137</f>
        <v>7</v>
      </c>
      <c r="O137" s="11"/>
      <c r="P137" s="28"/>
      <c r="Q137" s="29"/>
      <c r="R137" s="23"/>
      <c r="S137" s="24">
        <f t="shared" si="26"/>
        <v>0</v>
      </c>
      <c r="T137" s="341">
        <f>S138+S137</f>
        <v>0</v>
      </c>
      <c r="U137" s="11"/>
    </row>
    <row r="138" spans="1:21" ht="20.100000000000001" customHeight="1" thickBot="1">
      <c r="A138" s="526"/>
      <c r="B138" s="512"/>
      <c r="C138" s="516"/>
      <c r="D138" s="25">
        <v>17</v>
      </c>
      <c r="E138" s="26">
        <v>22</v>
      </c>
      <c r="F138" s="26"/>
      <c r="G138" s="27">
        <f t="shared" si="24"/>
        <v>5</v>
      </c>
      <c r="H138" s="339"/>
      <c r="I138" s="63"/>
      <c r="J138" s="25">
        <v>17</v>
      </c>
      <c r="K138" s="26">
        <v>22</v>
      </c>
      <c r="L138" s="26"/>
      <c r="M138" s="27">
        <f t="shared" si="25"/>
        <v>5</v>
      </c>
      <c r="N138" s="339"/>
      <c r="O138" s="17"/>
      <c r="P138" s="25"/>
      <c r="Q138" s="26"/>
      <c r="R138" s="26"/>
      <c r="S138" s="27">
        <f t="shared" si="26"/>
        <v>0</v>
      </c>
      <c r="T138" s="339"/>
      <c r="U138" s="17"/>
    </row>
    <row r="139" spans="1:21" ht="20.100000000000001" customHeight="1" thickTop="1">
      <c r="A139" s="526"/>
      <c r="B139" s="511">
        <f>B137+1</f>
        <v>43089</v>
      </c>
      <c r="C139" s="517">
        <f>+C137+1</f>
        <v>20</v>
      </c>
      <c r="D139" s="28"/>
      <c r="E139" s="29"/>
      <c r="F139" s="23"/>
      <c r="G139" s="24">
        <f t="shared" si="24"/>
        <v>0</v>
      </c>
      <c r="H139" s="341">
        <f>G140+G139</f>
        <v>5.75</v>
      </c>
      <c r="I139" s="416"/>
      <c r="J139" s="28">
        <v>10</v>
      </c>
      <c r="K139" s="29">
        <v>17</v>
      </c>
      <c r="L139" s="23"/>
      <c r="M139" s="24">
        <f t="shared" si="25"/>
        <v>7</v>
      </c>
      <c r="N139" s="341">
        <f>M140+M139</f>
        <v>11</v>
      </c>
      <c r="O139" s="11"/>
      <c r="P139" s="28"/>
      <c r="Q139" s="29"/>
      <c r="R139" s="23"/>
      <c r="S139" s="24">
        <f t="shared" si="26"/>
        <v>0</v>
      </c>
      <c r="T139" s="341">
        <f>S140+S139</f>
        <v>0</v>
      </c>
      <c r="U139" s="11"/>
    </row>
    <row r="140" spans="1:21" ht="20.100000000000001" customHeight="1" thickBot="1">
      <c r="A140" s="526"/>
      <c r="B140" s="512"/>
      <c r="C140" s="518"/>
      <c r="D140" s="25">
        <v>16.25</v>
      </c>
      <c r="E140" s="26">
        <v>22</v>
      </c>
      <c r="F140" s="27"/>
      <c r="G140" s="27">
        <f t="shared" si="24"/>
        <v>5.75</v>
      </c>
      <c r="H140" s="339"/>
      <c r="I140" s="63"/>
      <c r="J140" s="25">
        <v>17</v>
      </c>
      <c r="K140" s="26">
        <v>21</v>
      </c>
      <c r="L140" s="27"/>
      <c r="M140" s="27">
        <f t="shared" si="25"/>
        <v>4</v>
      </c>
      <c r="N140" s="339"/>
      <c r="O140" s="17"/>
      <c r="P140" s="25"/>
      <c r="Q140" s="26"/>
      <c r="R140" s="27"/>
      <c r="S140" s="27">
        <f t="shared" si="26"/>
        <v>0</v>
      </c>
      <c r="T140" s="339"/>
      <c r="U140" s="17"/>
    </row>
    <row r="141" spans="1:21" ht="20.100000000000001" customHeight="1" thickTop="1">
      <c r="A141" s="526"/>
      <c r="B141" s="511">
        <f>B139+1</f>
        <v>43090</v>
      </c>
      <c r="C141" s="517">
        <f>C139+1</f>
        <v>21</v>
      </c>
      <c r="D141" s="28"/>
      <c r="E141" s="29"/>
      <c r="F141" s="23"/>
      <c r="G141" s="24">
        <f t="shared" si="24"/>
        <v>0</v>
      </c>
      <c r="H141" s="341">
        <f>G142+G141</f>
        <v>6</v>
      </c>
      <c r="I141" s="416"/>
      <c r="J141" s="28"/>
      <c r="K141" s="29"/>
      <c r="L141" s="23"/>
      <c r="M141" s="24">
        <f t="shared" si="25"/>
        <v>0</v>
      </c>
      <c r="N141" s="341">
        <f>M142+M141</f>
        <v>6</v>
      </c>
      <c r="O141" s="11"/>
      <c r="P141" s="28"/>
      <c r="Q141" s="29"/>
      <c r="R141" s="23"/>
      <c r="S141" s="24">
        <f t="shared" si="26"/>
        <v>0</v>
      </c>
      <c r="T141" s="341">
        <f>S142+S141</f>
        <v>0</v>
      </c>
      <c r="U141" s="11"/>
    </row>
    <row r="142" spans="1:21" ht="20.100000000000001" customHeight="1" thickBot="1">
      <c r="A142" s="526"/>
      <c r="B142" s="512"/>
      <c r="C142" s="518"/>
      <c r="D142" s="25">
        <v>16</v>
      </c>
      <c r="E142" s="26">
        <v>22</v>
      </c>
      <c r="F142" s="26"/>
      <c r="G142" s="27">
        <f t="shared" si="24"/>
        <v>6</v>
      </c>
      <c r="H142" s="339"/>
      <c r="I142" s="63"/>
      <c r="J142" s="25">
        <v>16</v>
      </c>
      <c r="K142" s="26">
        <v>22</v>
      </c>
      <c r="L142" s="26"/>
      <c r="M142" s="27">
        <f t="shared" si="25"/>
        <v>6</v>
      </c>
      <c r="N142" s="339"/>
      <c r="O142" s="17"/>
      <c r="P142" s="25"/>
      <c r="Q142" s="26"/>
      <c r="R142" s="26"/>
      <c r="S142" s="27">
        <f t="shared" si="26"/>
        <v>0</v>
      </c>
      <c r="T142" s="339"/>
      <c r="U142" s="17"/>
    </row>
    <row r="143" spans="1:21" ht="20.100000000000001" customHeight="1" thickTop="1">
      <c r="A143" s="526"/>
      <c r="B143" s="511">
        <f>B141+1</f>
        <v>43091</v>
      </c>
      <c r="C143" s="517">
        <f>+C141+1</f>
        <v>22</v>
      </c>
      <c r="D143" s="28"/>
      <c r="E143" s="29"/>
      <c r="F143" s="23"/>
      <c r="G143" s="24">
        <f t="shared" si="24"/>
        <v>0</v>
      </c>
      <c r="H143" s="341">
        <f>G144+G143</f>
        <v>0</v>
      </c>
      <c r="I143" s="416"/>
      <c r="J143" s="28"/>
      <c r="K143" s="29"/>
      <c r="L143" s="23"/>
      <c r="M143" s="24">
        <f t="shared" si="25"/>
        <v>0</v>
      </c>
      <c r="N143" s="341">
        <f>M144+M143</f>
        <v>0</v>
      </c>
      <c r="O143" s="11"/>
      <c r="P143" s="28"/>
      <c r="Q143" s="29"/>
      <c r="R143" s="23"/>
      <c r="S143" s="24">
        <f t="shared" si="26"/>
        <v>0</v>
      </c>
      <c r="T143" s="341">
        <f>S144+S143</f>
        <v>0</v>
      </c>
      <c r="U143" s="11"/>
    </row>
    <row r="144" spans="1:21" ht="20.100000000000001" customHeight="1" thickBot="1">
      <c r="A144" s="526"/>
      <c r="B144" s="512"/>
      <c r="C144" s="518"/>
      <c r="D144" s="25"/>
      <c r="E144" s="26"/>
      <c r="F144" s="27"/>
      <c r="G144" s="27">
        <f t="shared" si="24"/>
        <v>0</v>
      </c>
      <c r="H144" s="339"/>
      <c r="I144" s="417"/>
      <c r="J144" s="25"/>
      <c r="K144" s="26"/>
      <c r="L144" s="27"/>
      <c r="M144" s="27">
        <f t="shared" si="25"/>
        <v>0</v>
      </c>
      <c r="N144" s="339"/>
      <c r="O144" s="17"/>
      <c r="P144" s="25"/>
      <c r="Q144" s="26"/>
      <c r="R144" s="27"/>
      <c r="S144" s="27">
        <f t="shared" si="26"/>
        <v>0</v>
      </c>
      <c r="T144" s="339"/>
      <c r="U144" s="17"/>
    </row>
    <row r="145" spans="1:21" ht="20.100000000000001" customHeight="1" thickTop="1">
      <c r="A145" s="526"/>
      <c r="B145" s="511">
        <f>B143+1</f>
        <v>43092</v>
      </c>
      <c r="C145" s="520">
        <f>+C143+1</f>
        <v>23</v>
      </c>
      <c r="D145" s="352"/>
      <c r="E145" s="353"/>
      <c r="F145" s="48"/>
      <c r="G145" s="49">
        <f t="shared" si="24"/>
        <v>0</v>
      </c>
      <c r="H145" s="364">
        <f>G146+G145</f>
        <v>0</v>
      </c>
      <c r="I145" s="418"/>
      <c r="J145" s="352"/>
      <c r="K145" s="353"/>
      <c r="L145" s="48"/>
      <c r="M145" s="49">
        <f t="shared" si="25"/>
        <v>0</v>
      </c>
      <c r="N145" s="364">
        <f>M146+M145</f>
        <v>0</v>
      </c>
      <c r="O145" s="50"/>
      <c r="P145" s="352"/>
      <c r="Q145" s="353"/>
      <c r="R145" s="48"/>
      <c r="S145" s="49">
        <f t="shared" si="26"/>
        <v>0</v>
      </c>
      <c r="T145" s="364">
        <f>S146+S145</f>
        <v>0</v>
      </c>
      <c r="U145" s="50"/>
    </row>
    <row r="146" spans="1:21" ht="20.100000000000001" customHeight="1" thickBot="1">
      <c r="A146" s="526"/>
      <c r="B146" s="512"/>
      <c r="C146" s="521"/>
      <c r="D146" s="51"/>
      <c r="E146" s="52"/>
      <c r="F146" s="52"/>
      <c r="G146" s="53">
        <f t="shared" si="24"/>
        <v>0</v>
      </c>
      <c r="H146" s="340"/>
      <c r="I146" s="418"/>
      <c r="J146" s="51"/>
      <c r="K146" s="52"/>
      <c r="L146" s="52"/>
      <c r="M146" s="53">
        <f t="shared" si="25"/>
        <v>0</v>
      </c>
      <c r="N146" s="340"/>
      <c r="O146" s="50"/>
      <c r="P146" s="51"/>
      <c r="Q146" s="52"/>
      <c r="R146" s="52"/>
      <c r="S146" s="53">
        <f t="shared" si="26"/>
        <v>0</v>
      </c>
      <c r="T146" s="340"/>
      <c r="U146" s="50"/>
    </row>
    <row r="147" spans="1:21" ht="20.100000000000001" customHeight="1" thickTop="1">
      <c r="A147" s="526"/>
      <c r="B147" s="511">
        <f>B145+1</f>
        <v>43093</v>
      </c>
      <c r="C147" s="527">
        <f>+C145+1</f>
        <v>24</v>
      </c>
      <c r="D147" s="352"/>
      <c r="E147" s="353"/>
      <c r="F147" s="48"/>
      <c r="G147" s="49">
        <f t="shared" si="24"/>
        <v>0</v>
      </c>
      <c r="H147" s="364">
        <f>G148+G147</f>
        <v>0</v>
      </c>
      <c r="I147" s="418"/>
      <c r="J147" s="352"/>
      <c r="K147" s="353"/>
      <c r="L147" s="48"/>
      <c r="M147" s="49">
        <f t="shared" si="25"/>
        <v>0</v>
      </c>
      <c r="N147" s="364">
        <f>M148+M147</f>
        <v>0</v>
      </c>
      <c r="O147" s="50"/>
      <c r="P147" s="352"/>
      <c r="Q147" s="353"/>
      <c r="R147" s="48"/>
      <c r="S147" s="49">
        <f t="shared" si="26"/>
        <v>0</v>
      </c>
      <c r="T147" s="364">
        <f>S148+S147</f>
        <v>0</v>
      </c>
      <c r="U147" s="50"/>
    </row>
    <row r="148" spans="1:21" ht="20.100000000000001" customHeight="1" thickBot="1">
      <c r="A148" s="526"/>
      <c r="B148" s="512"/>
      <c r="C148" s="528"/>
      <c r="D148" s="51"/>
      <c r="E148" s="52"/>
      <c r="F148" s="52"/>
      <c r="G148" s="53">
        <f t="shared" si="24"/>
        <v>0</v>
      </c>
      <c r="H148" s="340"/>
      <c r="I148" s="418"/>
      <c r="J148" s="51"/>
      <c r="K148" s="52"/>
      <c r="L148" s="52"/>
      <c r="M148" s="53">
        <f t="shared" si="25"/>
        <v>0</v>
      </c>
      <c r="N148" s="340"/>
      <c r="O148" s="50"/>
      <c r="P148" s="51"/>
      <c r="Q148" s="52"/>
      <c r="R148" s="52"/>
      <c r="S148" s="53">
        <f t="shared" si="26"/>
        <v>0</v>
      </c>
      <c r="T148" s="340"/>
      <c r="U148" s="50"/>
    </row>
    <row r="149" spans="1:21" ht="20.100000000000001" customHeight="1" thickTop="1" thickBot="1">
      <c r="A149" s="526"/>
      <c r="B149" s="522" t="s">
        <v>12</v>
      </c>
      <c r="C149" s="523"/>
      <c r="D149" s="280"/>
      <c r="E149" s="281"/>
      <c r="F149" s="281"/>
      <c r="G149" s="282">
        <f>SUM(G135:G148)</f>
        <v>24.75</v>
      </c>
      <c r="H149" s="342">
        <f>SUM(H135:H148)</f>
        <v>24.75</v>
      </c>
      <c r="I149" s="283"/>
      <c r="J149" s="280"/>
      <c r="K149" s="281"/>
      <c r="L149" s="281"/>
      <c r="M149" s="282">
        <f>SUM(M135:M148)</f>
        <v>29</v>
      </c>
      <c r="N149" s="342">
        <f>SUM(N135:N148)</f>
        <v>29</v>
      </c>
      <c r="O149" s="284"/>
      <c r="P149" s="280"/>
      <c r="Q149" s="281"/>
      <c r="R149" s="281"/>
      <c r="S149" s="282">
        <f>SUM(S135:S148)</f>
        <v>0</v>
      </c>
      <c r="T149" s="342">
        <f>SUM(T135:T148)</f>
        <v>0</v>
      </c>
      <c r="U149" s="284"/>
    </row>
    <row r="150" spans="1:21" ht="20.100000000000001" customHeight="1" thickBot="1">
      <c r="A150" s="526"/>
      <c r="B150" s="524" t="s">
        <v>14</v>
      </c>
      <c r="C150" s="525"/>
      <c r="D150" s="8"/>
      <c r="E150" s="9"/>
      <c r="F150" s="18"/>
      <c r="G150" s="10" t="str">
        <f>IF(D150="","0",IF(E150="","0",IF(D150&gt;0,E150-D150,"0")))</f>
        <v>0</v>
      </c>
      <c r="H150" s="10"/>
      <c r="I150" s="15"/>
      <c r="J150" s="8"/>
      <c r="K150" s="9"/>
      <c r="L150" s="18"/>
      <c r="M150" s="10" t="str">
        <f>IF(J150="","0",IF(K150="","0",IF(J150&gt;0,K150-J150,"0")))</f>
        <v>0</v>
      </c>
      <c r="N150" s="10"/>
      <c r="O150" s="15"/>
      <c r="P150" s="8"/>
      <c r="Q150" s="9"/>
      <c r="R150" s="16"/>
      <c r="S150" s="14" t="str">
        <f>IF(P150="","0",IF(Q150="","0",IF(P150&gt;0,Q150-P150,"0")))</f>
        <v>0</v>
      </c>
      <c r="T150" s="10"/>
      <c r="U150" s="15"/>
    </row>
    <row r="151" spans="1:21" ht="20.100000000000001" customHeight="1" thickTop="1">
      <c r="A151" s="509" t="s">
        <v>122</v>
      </c>
      <c r="B151" s="511">
        <f>B147+1</f>
        <v>43094</v>
      </c>
      <c r="C151" s="513">
        <f>+C147+1</f>
        <v>25</v>
      </c>
      <c r="D151" s="28"/>
      <c r="E151" s="29"/>
      <c r="F151" s="29"/>
      <c r="G151" s="30">
        <f t="shared" ref="G151:G164" si="27">IF(D151="",0,IF(E151="",0,IF(D151&gt;0,E151-D151+F151,0)))</f>
        <v>0</v>
      </c>
      <c r="H151" s="341">
        <f>G152+G151</f>
        <v>0</v>
      </c>
      <c r="I151" s="61"/>
      <c r="J151" s="28"/>
      <c r="K151" s="29"/>
      <c r="L151" s="29"/>
      <c r="M151" s="30">
        <f t="shared" ref="M151:M164" si="28">IF(J151="",0,IF(K151="",0,IF(J151&gt;0,K151-J151+L151,0)))</f>
        <v>0</v>
      </c>
      <c r="N151" s="341">
        <f>M152+M151</f>
        <v>0</v>
      </c>
      <c r="O151" s="61"/>
      <c r="P151" s="28"/>
      <c r="Q151" s="29"/>
      <c r="R151" s="29"/>
      <c r="S151" s="30">
        <f t="shared" ref="S151:S164" si="29">IF(P151="",0,IF(Q151="",0,IF(P151&gt;0,Q151-P151+R151,0)))</f>
        <v>0</v>
      </c>
      <c r="T151" s="341">
        <f>S152+S151</f>
        <v>0</v>
      </c>
      <c r="U151" s="61"/>
    </row>
    <row r="152" spans="1:21" ht="20.100000000000001" customHeight="1" thickBot="1">
      <c r="A152" s="509"/>
      <c r="B152" s="512"/>
      <c r="C152" s="514"/>
      <c r="D152" s="25"/>
      <c r="E152" s="26"/>
      <c r="F152" s="26"/>
      <c r="G152" s="27">
        <f t="shared" si="27"/>
        <v>0</v>
      </c>
      <c r="H152" s="339"/>
      <c r="I152" s="62"/>
      <c r="J152" s="25"/>
      <c r="K152" s="26"/>
      <c r="L152" s="26"/>
      <c r="M152" s="27">
        <f t="shared" si="28"/>
        <v>0</v>
      </c>
      <c r="N152" s="339"/>
      <c r="O152" s="62"/>
      <c r="P152" s="25"/>
      <c r="Q152" s="26"/>
      <c r="R152" s="26"/>
      <c r="S152" s="27">
        <f t="shared" si="29"/>
        <v>0</v>
      </c>
      <c r="T152" s="339"/>
      <c r="U152" s="62"/>
    </row>
    <row r="153" spans="1:21" ht="20.100000000000001" customHeight="1" thickTop="1">
      <c r="A153" s="509"/>
      <c r="B153" s="511">
        <f>B151+1</f>
        <v>43095</v>
      </c>
      <c r="C153" s="515">
        <f>C151+1</f>
        <v>26</v>
      </c>
      <c r="D153" s="28"/>
      <c r="E153" s="29"/>
      <c r="F153" s="23"/>
      <c r="G153" s="24">
        <f t="shared" si="27"/>
        <v>0</v>
      </c>
      <c r="H153" s="341">
        <f>G154+G153</f>
        <v>0</v>
      </c>
      <c r="I153" s="416"/>
      <c r="J153" s="28"/>
      <c r="K153" s="29"/>
      <c r="L153" s="23"/>
      <c r="M153" s="24">
        <f t="shared" si="28"/>
        <v>0</v>
      </c>
      <c r="N153" s="341">
        <f>M154+M153</f>
        <v>0</v>
      </c>
      <c r="O153" s="416"/>
      <c r="P153" s="28"/>
      <c r="Q153" s="29"/>
      <c r="R153" s="23"/>
      <c r="S153" s="24">
        <f t="shared" si="29"/>
        <v>0</v>
      </c>
      <c r="T153" s="341">
        <f>S154+S153</f>
        <v>0</v>
      </c>
      <c r="U153" s="416"/>
    </row>
    <row r="154" spans="1:21" ht="20.100000000000001" customHeight="1" thickBot="1">
      <c r="A154" s="509"/>
      <c r="B154" s="512"/>
      <c r="C154" s="516"/>
      <c r="D154" s="25"/>
      <c r="E154" s="26"/>
      <c r="F154" s="26"/>
      <c r="G154" s="27">
        <f t="shared" si="27"/>
        <v>0</v>
      </c>
      <c r="H154" s="339"/>
      <c r="I154" s="417"/>
      <c r="J154" s="25"/>
      <c r="K154" s="26"/>
      <c r="L154" s="26"/>
      <c r="M154" s="27">
        <f t="shared" si="28"/>
        <v>0</v>
      </c>
      <c r="N154" s="339"/>
      <c r="O154" s="417"/>
      <c r="P154" s="25"/>
      <c r="Q154" s="26"/>
      <c r="R154" s="26"/>
      <c r="S154" s="27">
        <f t="shared" si="29"/>
        <v>0</v>
      </c>
      <c r="T154" s="339"/>
      <c r="U154" s="417"/>
    </row>
    <row r="155" spans="1:21" ht="20.100000000000001" customHeight="1" thickTop="1">
      <c r="A155" s="509"/>
      <c r="B155" s="511">
        <f>B153+1</f>
        <v>43096</v>
      </c>
      <c r="C155" s="517">
        <f>+C153+1</f>
        <v>27</v>
      </c>
      <c r="D155" s="28"/>
      <c r="E155" s="29"/>
      <c r="F155" s="23"/>
      <c r="G155" s="24">
        <f t="shared" si="27"/>
        <v>0</v>
      </c>
      <c r="H155" s="341">
        <f>G156+G155</f>
        <v>0</v>
      </c>
      <c r="I155" s="416"/>
      <c r="J155" s="28"/>
      <c r="K155" s="29"/>
      <c r="L155" s="23"/>
      <c r="M155" s="24">
        <f t="shared" si="28"/>
        <v>0</v>
      </c>
      <c r="N155" s="341">
        <f>M156+M155</f>
        <v>0</v>
      </c>
      <c r="O155" s="416"/>
      <c r="P155" s="28"/>
      <c r="Q155" s="29"/>
      <c r="R155" s="23"/>
      <c r="S155" s="24">
        <f t="shared" si="29"/>
        <v>0</v>
      </c>
      <c r="T155" s="341">
        <f>S156+S155</f>
        <v>0</v>
      </c>
      <c r="U155" s="416"/>
    </row>
    <row r="156" spans="1:21" ht="20.100000000000001" customHeight="1" thickBot="1">
      <c r="A156" s="509"/>
      <c r="B156" s="512"/>
      <c r="C156" s="518"/>
      <c r="D156" s="25"/>
      <c r="E156" s="26"/>
      <c r="F156" s="27"/>
      <c r="G156" s="27">
        <f t="shared" si="27"/>
        <v>0</v>
      </c>
      <c r="H156" s="339"/>
      <c r="I156" s="417"/>
      <c r="J156" s="25"/>
      <c r="K156" s="26"/>
      <c r="L156" s="27"/>
      <c r="M156" s="27">
        <f t="shared" si="28"/>
        <v>0</v>
      </c>
      <c r="N156" s="339"/>
      <c r="O156" s="417"/>
      <c r="P156" s="25"/>
      <c r="Q156" s="26"/>
      <c r="R156" s="27"/>
      <c r="S156" s="27">
        <f t="shared" si="29"/>
        <v>0</v>
      </c>
      <c r="T156" s="339"/>
      <c r="U156" s="417"/>
    </row>
    <row r="157" spans="1:21" ht="20.100000000000001" customHeight="1" thickTop="1">
      <c r="A157" s="509"/>
      <c r="B157" s="511">
        <f>B155+1</f>
        <v>43097</v>
      </c>
      <c r="C157" s="519">
        <f>+C155+1</f>
        <v>28</v>
      </c>
      <c r="D157" s="28"/>
      <c r="E157" s="29"/>
      <c r="F157" s="23"/>
      <c r="G157" s="24">
        <f t="shared" si="27"/>
        <v>0</v>
      </c>
      <c r="H157" s="341">
        <f>G158+G157</f>
        <v>0</v>
      </c>
      <c r="I157" s="416"/>
      <c r="J157" s="28"/>
      <c r="K157" s="29"/>
      <c r="L157" s="23"/>
      <c r="M157" s="24">
        <f t="shared" si="28"/>
        <v>0</v>
      </c>
      <c r="N157" s="341">
        <f>M158+M157</f>
        <v>0</v>
      </c>
      <c r="O157" s="416"/>
      <c r="P157" s="28"/>
      <c r="Q157" s="29"/>
      <c r="R157" s="23"/>
      <c r="S157" s="24">
        <f t="shared" si="29"/>
        <v>0</v>
      </c>
      <c r="T157" s="341">
        <f>S158+S157</f>
        <v>0</v>
      </c>
      <c r="U157" s="416"/>
    </row>
    <row r="158" spans="1:21" ht="20.100000000000001" customHeight="1" thickBot="1">
      <c r="A158" s="509"/>
      <c r="B158" s="512"/>
      <c r="C158" s="519"/>
      <c r="D158" s="25"/>
      <c r="E158" s="26"/>
      <c r="F158" s="26"/>
      <c r="G158" s="27">
        <f t="shared" si="27"/>
        <v>0</v>
      </c>
      <c r="H158" s="339"/>
      <c r="I158" s="417"/>
      <c r="J158" s="25"/>
      <c r="K158" s="26"/>
      <c r="L158" s="26"/>
      <c r="M158" s="27">
        <f t="shared" si="28"/>
        <v>0</v>
      </c>
      <c r="N158" s="339"/>
      <c r="O158" s="417"/>
      <c r="P158" s="25"/>
      <c r="Q158" s="26"/>
      <c r="R158" s="26"/>
      <c r="S158" s="27">
        <f t="shared" si="29"/>
        <v>0</v>
      </c>
      <c r="T158" s="339"/>
      <c r="U158" s="417"/>
    </row>
    <row r="159" spans="1:21" ht="20.100000000000001" customHeight="1" thickTop="1">
      <c r="A159" s="509"/>
      <c r="B159" s="511">
        <f>B157+1</f>
        <v>43098</v>
      </c>
      <c r="C159" s="519">
        <f>C157+1</f>
        <v>29</v>
      </c>
      <c r="D159" s="28"/>
      <c r="E159" s="29"/>
      <c r="F159" s="23"/>
      <c r="G159" s="24">
        <f t="shared" si="27"/>
        <v>0</v>
      </c>
      <c r="H159" s="341">
        <f>G160+G159</f>
        <v>0</v>
      </c>
      <c r="I159" s="416"/>
      <c r="J159" s="28"/>
      <c r="K159" s="29"/>
      <c r="L159" s="23"/>
      <c r="M159" s="24">
        <f t="shared" si="28"/>
        <v>0</v>
      </c>
      <c r="N159" s="341">
        <f>M160+M159</f>
        <v>0</v>
      </c>
      <c r="O159" s="416"/>
      <c r="P159" s="28"/>
      <c r="Q159" s="29"/>
      <c r="R159" s="23"/>
      <c r="S159" s="24">
        <f t="shared" si="29"/>
        <v>0</v>
      </c>
      <c r="T159" s="341">
        <f>S160+S159</f>
        <v>0</v>
      </c>
      <c r="U159" s="416"/>
    </row>
    <row r="160" spans="1:21" ht="20.100000000000001" customHeight="1" thickBot="1">
      <c r="A160" s="509"/>
      <c r="B160" s="512"/>
      <c r="C160" s="519"/>
      <c r="D160" s="25"/>
      <c r="E160" s="26"/>
      <c r="F160" s="27"/>
      <c r="G160" s="27">
        <f t="shared" si="27"/>
        <v>0</v>
      </c>
      <c r="H160" s="339"/>
      <c r="I160" s="417"/>
      <c r="J160" s="25"/>
      <c r="K160" s="26"/>
      <c r="L160" s="27"/>
      <c r="M160" s="27">
        <f t="shared" si="28"/>
        <v>0</v>
      </c>
      <c r="N160" s="339"/>
      <c r="O160" s="417"/>
      <c r="P160" s="25"/>
      <c r="Q160" s="26"/>
      <c r="R160" s="27"/>
      <c r="S160" s="27">
        <f t="shared" si="29"/>
        <v>0</v>
      </c>
      <c r="T160" s="339"/>
      <c r="U160" s="417"/>
    </row>
    <row r="161" spans="1:21" ht="20.100000000000001" customHeight="1" thickTop="1">
      <c r="A161" s="509"/>
      <c r="B161" s="511">
        <f>B159+1</f>
        <v>43099</v>
      </c>
      <c r="C161" s="520">
        <f>+C159+1</f>
        <v>30</v>
      </c>
      <c r="D161" s="352"/>
      <c r="E161" s="353"/>
      <c r="F161" s="48"/>
      <c r="G161" s="49">
        <f t="shared" si="27"/>
        <v>0</v>
      </c>
      <c r="H161" s="364">
        <f>G162+G161</f>
        <v>0</v>
      </c>
      <c r="I161" s="418"/>
      <c r="J161" s="352"/>
      <c r="K161" s="353"/>
      <c r="L161" s="48"/>
      <c r="M161" s="49">
        <f t="shared" si="28"/>
        <v>0</v>
      </c>
      <c r="N161" s="364">
        <f>M162+M161</f>
        <v>0</v>
      </c>
      <c r="O161" s="418"/>
      <c r="P161" s="352"/>
      <c r="Q161" s="353"/>
      <c r="R161" s="48"/>
      <c r="S161" s="49">
        <f t="shared" si="29"/>
        <v>0</v>
      </c>
      <c r="T161" s="364">
        <f>S162+S161</f>
        <v>0</v>
      </c>
      <c r="U161" s="418"/>
    </row>
    <row r="162" spans="1:21" ht="20.100000000000001" customHeight="1" thickBot="1">
      <c r="A162" s="509"/>
      <c r="B162" s="512"/>
      <c r="C162" s="521"/>
      <c r="D162" s="51"/>
      <c r="E162" s="52"/>
      <c r="F162" s="52"/>
      <c r="G162" s="53">
        <f t="shared" si="27"/>
        <v>0</v>
      </c>
      <c r="H162" s="340"/>
      <c r="I162" s="418"/>
      <c r="J162" s="51"/>
      <c r="K162" s="52"/>
      <c r="L162" s="52"/>
      <c r="M162" s="53">
        <f t="shared" si="28"/>
        <v>0</v>
      </c>
      <c r="N162" s="340"/>
      <c r="O162" s="418"/>
      <c r="P162" s="51"/>
      <c r="Q162" s="52"/>
      <c r="R162" s="52"/>
      <c r="S162" s="53">
        <f t="shared" si="29"/>
        <v>0</v>
      </c>
      <c r="T162" s="340"/>
      <c r="U162" s="418"/>
    </row>
    <row r="163" spans="1:21" ht="20.100000000000001" customHeight="1" thickTop="1">
      <c r="A163" s="509"/>
      <c r="B163" s="511">
        <f>B161+1</f>
        <v>43100</v>
      </c>
      <c r="C163" s="520">
        <f>+C161+1</f>
        <v>31</v>
      </c>
      <c r="D163" s="352"/>
      <c r="E163" s="353"/>
      <c r="F163" s="48"/>
      <c r="G163" s="49">
        <f t="shared" si="27"/>
        <v>0</v>
      </c>
      <c r="H163" s="364">
        <f>G164+G163</f>
        <v>0</v>
      </c>
      <c r="I163" s="418"/>
      <c r="J163" s="352"/>
      <c r="K163" s="353"/>
      <c r="L163" s="48"/>
      <c r="M163" s="49">
        <f t="shared" si="28"/>
        <v>0</v>
      </c>
      <c r="N163" s="364">
        <f>M164+M163</f>
        <v>0</v>
      </c>
      <c r="O163" s="418"/>
      <c r="P163" s="352"/>
      <c r="Q163" s="353"/>
      <c r="R163" s="48"/>
      <c r="S163" s="49">
        <f t="shared" si="29"/>
        <v>0</v>
      </c>
      <c r="T163" s="364">
        <f>S164+S163</f>
        <v>0</v>
      </c>
      <c r="U163" s="418"/>
    </row>
    <row r="164" spans="1:21" ht="20.100000000000001" customHeight="1" thickBot="1">
      <c r="A164" s="509"/>
      <c r="B164" s="512"/>
      <c r="C164" s="521"/>
      <c r="D164" s="51"/>
      <c r="E164" s="52"/>
      <c r="F164" s="52"/>
      <c r="G164" s="53">
        <f t="shared" si="27"/>
        <v>0</v>
      </c>
      <c r="H164" s="340"/>
      <c r="I164" s="418"/>
      <c r="J164" s="51"/>
      <c r="K164" s="52"/>
      <c r="L164" s="52"/>
      <c r="M164" s="53">
        <f t="shared" si="28"/>
        <v>0</v>
      </c>
      <c r="N164" s="340"/>
      <c r="O164" s="418"/>
      <c r="P164" s="51"/>
      <c r="Q164" s="52"/>
      <c r="R164" s="52"/>
      <c r="S164" s="53">
        <f t="shared" si="29"/>
        <v>0</v>
      </c>
      <c r="T164" s="340"/>
      <c r="U164" s="418"/>
    </row>
    <row r="165" spans="1:21" ht="20.100000000000001" customHeight="1" thickTop="1" thickBot="1">
      <c r="A165" s="509"/>
      <c r="B165" s="522" t="s">
        <v>12</v>
      </c>
      <c r="C165" s="523"/>
      <c r="D165" s="280"/>
      <c r="E165" s="281"/>
      <c r="F165" s="281"/>
      <c r="G165" s="282">
        <f>SUM(G151:G164)</f>
        <v>0</v>
      </c>
      <c r="H165" s="342">
        <f>SUM(H151:H164)</f>
        <v>0</v>
      </c>
      <c r="I165" s="283"/>
      <c r="J165" s="280"/>
      <c r="K165" s="281"/>
      <c r="L165" s="281"/>
      <c r="M165" s="282">
        <f>SUM(M151:M164)</f>
        <v>0</v>
      </c>
      <c r="N165" s="342">
        <f>SUM(N151:N164)</f>
        <v>0</v>
      </c>
      <c r="O165" s="284"/>
      <c r="P165" s="280"/>
      <c r="Q165" s="281"/>
      <c r="R165" s="281"/>
      <c r="S165" s="282">
        <f>SUM(S151:S164)</f>
        <v>0</v>
      </c>
      <c r="T165" s="342">
        <f>SUM(T151:T164)</f>
        <v>0</v>
      </c>
      <c r="U165" s="284"/>
    </row>
    <row r="166" spans="1:21" ht="20.100000000000001" customHeight="1" thickBot="1">
      <c r="A166" s="510"/>
      <c r="B166" s="524" t="s">
        <v>14</v>
      </c>
      <c r="C166" s="525"/>
      <c r="D166" s="8"/>
      <c r="E166" s="9"/>
      <c r="F166" s="18"/>
      <c r="G166" s="10" t="str">
        <f>IF(D166="","0",IF(E166="","0",IF(D166&gt;0,E166-D166,"0")))</f>
        <v>0</v>
      </c>
      <c r="H166" s="10"/>
      <c r="I166" s="15"/>
      <c r="J166" s="8"/>
      <c r="K166" s="9"/>
      <c r="L166" s="18"/>
      <c r="M166" s="10" t="str">
        <f>IF(J166="","0",IF(K166="","0",IF(J166&gt;0,K166-J166,"0")))</f>
        <v>0</v>
      </c>
      <c r="N166" s="10"/>
      <c r="O166" s="15"/>
      <c r="P166" s="12"/>
      <c r="Q166" s="13"/>
      <c r="R166" s="16"/>
      <c r="S166" s="14" t="str">
        <f>IF(P166="","0",IF(Q166="","0",IF(P166&gt;0,Q166-P166,"0")))</f>
        <v>0</v>
      </c>
      <c r="T166" s="14"/>
      <c r="U166" s="15"/>
    </row>
    <row r="167" spans="1:21" ht="20.100000000000001" customHeight="1" thickTop="1">
      <c r="A167" s="34"/>
      <c r="B167" s="7"/>
      <c r="C167" s="5"/>
    </row>
    <row r="168" spans="1:21" ht="20.100000000000001" customHeight="1">
      <c r="A168" s="39" t="s">
        <v>69</v>
      </c>
    </row>
    <row r="169" spans="1:21" ht="20.100000000000001" customHeight="1">
      <c r="A169" s="39"/>
    </row>
    <row r="170" spans="1:21" ht="20.100000000000001" customHeight="1">
      <c r="A170" s="39" t="s">
        <v>70</v>
      </c>
    </row>
    <row r="171" spans="1:21" ht="20.100000000000001" customHeight="1">
      <c r="A171" s="39"/>
    </row>
    <row r="172" spans="1:21" ht="20.100000000000001" customHeight="1">
      <c r="A172" s="39" t="s">
        <v>71</v>
      </c>
    </row>
    <row r="173" spans="1:21" ht="20.100000000000001" customHeight="1" thickBot="1">
      <c r="A173" s="40"/>
      <c r="B173" s="41"/>
      <c r="C173" s="41"/>
    </row>
  </sheetData>
  <customSheetViews>
    <customSheetView guid="{639E3464-ED19-4857-B049-35A86586B344}" scale="52" showPageBreaks="1" zeroValues="0" view="pageBreakPreview" topLeftCell="Q665">
      <selection activeCell="J776" sqref="J776:K776"/>
    </customSheetView>
    <customSheetView guid="{3E98E59E-DD0C-488E-80D5-37A576E8F723}" scale="49" showPageBreaks="1" zeroValues="0" printArea="1" hiddenColumns="1" view="pageBreakPreview" topLeftCell="A454">
      <selection activeCell="AO53" sqref="AO53"/>
      <rowBreaks count="11" manualBreakCount="11">
        <brk id="100" max="16383" man="1"/>
        <brk id="196" max="16383" man="1"/>
        <brk id="290" max="55" man="1"/>
        <brk id="376" max="55" man="1"/>
        <brk id="472" max="55" man="1"/>
        <brk id="576" max="16383" man="1"/>
        <brk id="674" max="16383" man="1"/>
        <brk id="766" max="16383" man="1"/>
        <brk id="875" max="55" man="1"/>
        <brk id="992" max="55" man="1"/>
        <brk id="1106" max="55" man="1"/>
      </rowBreaks>
      <pageMargins left="0" right="7.874015748031496E-2" top="0.23622047244094491" bottom="0" header="0.11811023622047245" footer="0.31496062992125984"/>
      <printOptions verticalCentered="1"/>
      <pageSetup paperSize="8" scale="44" orientation="landscape" r:id="rId1"/>
    </customSheetView>
  </customSheetViews>
  <mergeCells count="185">
    <mergeCell ref="D8:U8"/>
    <mergeCell ref="D92:U92"/>
    <mergeCell ref="P61:R61"/>
    <mergeCell ref="A8:C8"/>
    <mergeCell ref="B9:C9"/>
    <mergeCell ref="D9:E9"/>
    <mergeCell ref="F9:I9"/>
    <mergeCell ref="J9:K9"/>
    <mergeCell ref="L9:O9"/>
    <mergeCell ref="P9:Q9"/>
    <mergeCell ref="R9:U9"/>
    <mergeCell ref="A11:A22"/>
    <mergeCell ref="B11:B12"/>
    <mergeCell ref="C11:C12"/>
    <mergeCell ref="B13:B14"/>
    <mergeCell ref="C13:C14"/>
    <mergeCell ref="B15:B16"/>
    <mergeCell ref="C15:C16"/>
    <mergeCell ref="B17:B18"/>
    <mergeCell ref="C17:C18"/>
    <mergeCell ref="B19:B20"/>
    <mergeCell ref="C19:C20"/>
    <mergeCell ref="B21:C21"/>
    <mergeCell ref="B22:C22"/>
    <mergeCell ref="B10:C10"/>
    <mergeCell ref="D10:E10"/>
    <mergeCell ref="J10:K10"/>
    <mergeCell ref="L10:M10"/>
    <mergeCell ref="P10:Q10"/>
    <mergeCell ref="R10:S10"/>
    <mergeCell ref="A23:A38"/>
    <mergeCell ref="B23:B24"/>
    <mergeCell ref="C23:C24"/>
    <mergeCell ref="B25:B26"/>
    <mergeCell ref="C25:C26"/>
    <mergeCell ref="B27:B28"/>
    <mergeCell ref="C27:C28"/>
    <mergeCell ref="B29:B30"/>
    <mergeCell ref="C29:C30"/>
    <mergeCell ref="B31:B32"/>
    <mergeCell ref="C31:C32"/>
    <mergeCell ref="B33:B34"/>
    <mergeCell ref="C33:C34"/>
    <mergeCell ref="B35:B36"/>
    <mergeCell ref="C35:C36"/>
    <mergeCell ref="B37:C37"/>
    <mergeCell ref="B38:C38"/>
    <mergeCell ref="A39:A54"/>
    <mergeCell ref="B39:B40"/>
    <mergeCell ref="C39:C40"/>
    <mergeCell ref="B41:B42"/>
    <mergeCell ref="C41:C42"/>
    <mergeCell ref="B43:B44"/>
    <mergeCell ref="C43:C44"/>
    <mergeCell ref="B45:B46"/>
    <mergeCell ref="C45:C46"/>
    <mergeCell ref="B47:B48"/>
    <mergeCell ref="C47:C48"/>
    <mergeCell ref="B49:B50"/>
    <mergeCell ref="C49:C50"/>
    <mergeCell ref="B51:B52"/>
    <mergeCell ref="C51:C52"/>
    <mergeCell ref="B53:C53"/>
    <mergeCell ref="B54:C54"/>
    <mergeCell ref="A55:A70"/>
    <mergeCell ref="B55:B56"/>
    <mergeCell ref="C55:C56"/>
    <mergeCell ref="B57:B58"/>
    <mergeCell ref="C57:C58"/>
    <mergeCell ref="B59:B60"/>
    <mergeCell ref="C59:C60"/>
    <mergeCell ref="B61:B62"/>
    <mergeCell ref="C61:C62"/>
    <mergeCell ref="B63:B64"/>
    <mergeCell ref="C63:C64"/>
    <mergeCell ref="B65:B66"/>
    <mergeCell ref="C65:C66"/>
    <mergeCell ref="B67:B68"/>
    <mergeCell ref="C67:C68"/>
    <mergeCell ref="B69:C69"/>
    <mergeCell ref="B70:C70"/>
    <mergeCell ref="A71:A80"/>
    <mergeCell ref="B71:B72"/>
    <mergeCell ref="C71:C72"/>
    <mergeCell ref="B73:B74"/>
    <mergeCell ref="C73:C74"/>
    <mergeCell ref="B75:B76"/>
    <mergeCell ref="C75:C76"/>
    <mergeCell ref="B77:B78"/>
    <mergeCell ref="C77:C78"/>
    <mergeCell ref="B79:C79"/>
    <mergeCell ref="B80:C80"/>
    <mergeCell ref="A92:C92"/>
    <mergeCell ref="B93:C93"/>
    <mergeCell ref="D93:E93"/>
    <mergeCell ref="F93:I93"/>
    <mergeCell ref="J93:K93"/>
    <mergeCell ref="L93:O93"/>
    <mergeCell ref="P93:Q93"/>
    <mergeCell ref="R93:U93"/>
    <mergeCell ref="B94:C94"/>
    <mergeCell ref="D94:E94"/>
    <mergeCell ref="J94:K94"/>
    <mergeCell ref="L94:M94"/>
    <mergeCell ref="P94:Q94"/>
    <mergeCell ref="R94:S94"/>
    <mergeCell ref="A95:A102"/>
    <mergeCell ref="B95:B96"/>
    <mergeCell ref="C95:C96"/>
    <mergeCell ref="B97:B98"/>
    <mergeCell ref="C97:C98"/>
    <mergeCell ref="B99:B100"/>
    <mergeCell ref="C99:C100"/>
    <mergeCell ref="B101:C101"/>
    <mergeCell ref="B102:C102"/>
    <mergeCell ref="A103:A118"/>
    <mergeCell ref="B103:B104"/>
    <mergeCell ref="C103:C104"/>
    <mergeCell ref="B105:B106"/>
    <mergeCell ref="C105:C106"/>
    <mergeCell ref="B107:B108"/>
    <mergeCell ref="C107:C108"/>
    <mergeCell ref="B109:B110"/>
    <mergeCell ref="C109:C110"/>
    <mergeCell ref="B111:B112"/>
    <mergeCell ref="C111:C112"/>
    <mergeCell ref="B113:B114"/>
    <mergeCell ref="C113:C114"/>
    <mergeCell ref="B115:B116"/>
    <mergeCell ref="C115:C116"/>
    <mergeCell ref="B117:C117"/>
    <mergeCell ref="B118:C118"/>
    <mergeCell ref="B145:B146"/>
    <mergeCell ref="C145:C146"/>
    <mergeCell ref="B147:B148"/>
    <mergeCell ref="C147:C148"/>
    <mergeCell ref="B149:C149"/>
    <mergeCell ref="B150:C150"/>
    <mergeCell ref="A119:A134"/>
    <mergeCell ref="B119:B120"/>
    <mergeCell ref="C119:C120"/>
    <mergeCell ref="B121:B122"/>
    <mergeCell ref="C121:C122"/>
    <mergeCell ref="B123:B124"/>
    <mergeCell ref="C123:C124"/>
    <mergeCell ref="B125:B126"/>
    <mergeCell ref="C125:C126"/>
    <mergeCell ref="B127:B128"/>
    <mergeCell ref="C127:C128"/>
    <mergeCell ref="B129:B130"/>
    <mergeCell ref="C129:C130"/>
    <mergeCell ref="B131:B132"/>
    <mergeCell ref="C131:C132"/>
    <mergeCell ref="B133:C133"/>
    <mergeCell ref="B134:C134"/>
    <mergeCell ref="A151:A166"/>
    <mergeCell ref="B151:B152"/>
    <mergeCell ref="C151:C152"/>
    <mergeCell ref="B153:B154"/>
    <mergeCell ref="C153:C154"/>
    <mergeCell ref="B155:B156"/>
    <mergeCell ref="C155:C156"/>
    <mergeCell ref="B157:B158"/>
    <mergeCell ref="C157:C158"/>
    <mergeCell ref="B159:B160"/>
    <mergeCell ref="C159:C160"/>
    <mergeCell ref="B161:B162"/>
    <mergeCell ref="C161:C162"/>
    <mergeCell ref="B163:B164"/>
    <mergeCell ref="C163:C164"/>
    <mergeCell ref="B165:C165"/>
    <mergeCell ref="B166:C166"/>
    <mergeCell ref="A135:A150"/>
    <mergeCell ref="B135:B136"/>
    <mergeCell ref="C135:C136"/>
    <mergeCell ref="B137:B138"/>
    <mergeCell ref="C137:C138"/>
    <mergeCell ref="B139:B140"/>
    <mergeCell ref="C139:C140"/>
    <mergeCell ref="B141:B142"/>
    <mergeCell ref="C141:C142"/>
    <mergeCell ref="B143:B144"/>
    <mergeCell ref="C143:C144"/>
    <mergeCell ref="D41:E41"/>
    <mergeCell ref="D23:F23"/>
  </mergeCells>
  <printOptions verticalCentered="1"/>
  <pageMargins left="0" right="7.874015748031496E-2" top="0.23622047244094491" bottom="0" header="0.11811023622047245" footer="0.31496062992125984"/>
  <pageSetup paperSize="8" scale="43" orientation="landscape" r:id="rId2"/>
  <rowBreaks count="2" manualBreakCount="2">
    <brk id="2" max="66" man="1"/>
    <brk id="87" max="66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7:L1193"/>
  <sheetViews>
    <sheetView workbookViewId="0">
      <selection activeCell="D11" sqref="D11:F12"/>
    </sheetView>
  </sheetViews>
  <sheetFormatPr baseColWidth="10" defaultRowHeight="12.75"/>
  <cols>
    <col min="1" max="1" width="5.5703125" style="45" customWidth="1"/>
    <col min="2" max="3" width="5.85546875" style="4" customWidth="1"/>
  </cols>
  <sheetData>
    <row r="7" spans="1:12" ht="18">
      <c r="A7" s="365" t="s">
        <v>74</v>
      </c>
      <c r="B7" s="365"/>
      <c r="C7" s="365"/>
    </row>
    <row r="8" spans="1:12">
      <c r="A8" s="617">
        <v>42522</v>
      </c>
      <c r="B8" s="617"/>
      <c r="C8" s="618"/>
      <c r="D8" s="705" t="s">
        <v>106</v>
      </c>
      <c r="E8" s="705"/>
      <c r="F8" s="705"/>
      <c r="G8" s="705" t="s">
        <v>93</v>
      </c>
      <c r="H8" s="705"/>
      <c r="I8" s="705"/>
      <c r="J8" s="705" t="s">
        <v>107</v>
      </c>
      <c r="K8" s="705"/>
      <c r="L8" s="705"/>
    </row>
    <row r="9" spans="1:12" ht="13.5" thickBot="1">
      <c r="A9" s="38"/>
      <c r="B9" s="42"/>
      <c r="C9" s="42"/>
      <c r="D9" s="705"/>
      <c r="E9" s="705"/>
      <c r="F9" s="705"/>
      <c r="G9" s="705"/>
      <c r="H9" s="705"/>
      <c r="I9" s="705"/>
      <c r="J9" s="705"/>
      <c r="K9" s="705"/>
      <c r="L9" s="705"/>
    </row>
    <row r="10" spans="1:12" ht="14.25" thickTop="1" thickBot="1">
      <c r="A10" s="33" t="s">
        <v>9</v>
      </c>
      <c r="B10" s="542" t="s">
        <v>0</v>
      </c>
      <c r="C10" s="543"/>
    </row>
    <row r="11" spans="1:12" ht="13.5" thickTop="1">
      <c r="A11" s="566" t="s">
        <v>15</v>
      </c>
      <c r="B11" s="595" t="s">
        <v>3</v>
      </c>
      <c r="C11" s="597">
        <f>+C9+1</f>
        <v>1</v>
      </c>
      <c r="D11" s="704" t="e">
        <f>RE</f>
        <v>#NAME?</v>
      </c>
      <c r="E11" s="705"/>
      <c r="F11" s="705"/>
      <c r="G11" s="704"/>
      <c r="H11" s="705"/>
      <c r="I11" s="705"/>
      <c r="J11" s="704"/>
      <c r="K11" s="705"/>
      <c r="L11" s="705"/>
    </row>
    <row r="12" spans="1:12">
      <c r="A12" s="563"/>
      <c r="B12" s="596"/>
      <c r="C12" s="598"/>
      <c r="D12" s="704"/>
      <c r="E12" s="705"/>
      <c r="F12" s="705"/>
      <c r="G12" s="704"/>
      <c r="H12" s="705"/>
      <c r="I12" s="705"/>
      <c r="J12" s="704"/>
      <c r="K12" s="705"/>
      <c r="L12" s="705"/>
    </row>
    <row r="13" spans="1:12">
      <c r="A13" s="563"/>
      <c r="B13" s="702" t="s">
        <v>7</v>
      </c>
      <c r="C13" s="597">
        <f>+C11+1</f>
        <v>2</v>
      </c>
      <c r="D13" s="704"/>
      <c r="E13" s="705"/>
      <c r="F13" s="705"/>
      <c r="G13" s="704"/>
      <c r="H13" s="705"/>
      <c r="I13" s="705"/>
      <c r="J13" s="704"/>
      <c r="K13" s="705"/>
      <c r="L13" s="705"/>
    </row>
    <row r="14" spans="1:12">
      <c r="A14" s="563"/>
      <c r="B14" s="703"/>
      <c r="C14" s="598"/>
      <c r="D14" s="704"/>
      <c r="E14" s="705"/>
      <c r="F14" s="705"/>
      <c r="G14" s="704"/>
      <c r="H14" s="705"/>
      <c r="I14" s="705"/>
      <c r="J14" s="704"/>
      <c r="K14" s="705"/>
      <c r="L14" s="705"/>
    </row>
    <row r="15" spans="1:12">
      <c r="A15" s="563"/>
      <c r="B15" s="595" t="s">
        <v>4</v>
      </c>
      <c r="C15" s="597">
        <f>+C13+1</f>
        <v>3</v>
      </c>
      <c r="D15" s="704"/>
      <c r="E15" s="705"/>
      <c r="F15" s="705"/>
      <c r="G15" s="704"/>
      <c r="H15" s="705"/>
      <c r="I15" s="705"/>
      <c r="J15" s="704"/>
      <c r="K15" s="705"/>
      <c r="L15" s="705"/>
    </row>
    <row r="16" spans="1:12">
      <c r="A16" s="563"/>
      <c r="B16" s="596"/>
      <c r="C16" s="598"/>
      <c r="D16" s="704"/>
      <c r="E16" s="705"/>
      <c r="F16" s="705"/>
      <c r="G16" s="704"/>
      <c r="H16" s="705"/>
      <c r="I16" s="705"/>
      <c r="J16" s="704"/>
      <c r="K16" s="705"/>
      <c r="L16" s="705"/>
    </row>
    <row r="17" spans="1:12">
      <c r="A17" s="563"/>
      <c r="B17" s="611" t="s">
        <v>5</v>
      </c>
      <c r="C17" s="599">
        <f>+C15+1</f>
        <v>4</v>
      </c>
      <c r="D17" s="704"/>
      <c r="E17" s="705"/>
      <c r="F17" s="705"/>
      <c r="G17" s="704"/>
      <c r="H17" s="705"/>
      <c r="I17" s="705"/>
      <c r="J17" s="704"/>
      <c r="K17" s="705"/>
      <c r="L17" s="705"/>
    </row>
    <row r="18" spans="1:12">
      <c r="A18" s="563"/>
      <c r="B18" s="612"/>
      <c r="C18" s="613"/>
      <c r="D18" s="704"/>
      <c r="E18" s="705"/>
      <c r="F18" s="705"/>
      <c r="G18" s="704"/>
      <c r="H18" s="705"/>
      <c r="I18" s="705"/>
      <c r="J18" s="704"/>
      <c r="K18" s="705"/>
      <c r="L18" s="705"/>
    </row>
    <row r="19" spans="1:12">
      <c r="A19" s="563"/>
      <c r="B19" s="611" t="s">
        <v>6</v>
      </c>
      <c r="C19" s="599">
        <f>+C17+1</f>
        <v>5</v>
      </c>
      <c r="D19" s="704"/>
      <c r="E19" s="705"/>
      <c r="F19" s="705"/>
      <c r="G19" s="704"/>
      <c r="H19" s="705"/>
      <c r="I19" s="705"/>
      <c r="J19" s="704"/>
      <c r="K19" s="705"/>
      <c r="L19" s="705"/>
    </row>
    <row r="20" spans="1:12" ht="13.5" thickBot="1">
      <c r="A20" s="563"/>
      <c r="B20" s="614"/>
      <c r="C20" s="600"/>
      <c r="D20" s="704"/>
      <c r="E20" s="705"/>
      <c r="F20" s="705"/>
      <c r="G20" s="704"/>
      <c r="H20" s="705"/>
      <c r="I20" s="705"/>
      <c r="J20" s="704"/>
      <c r="K20" s="705"/>
      <c r="L20" s="705"/>
    </row>
    <row r="21" spans="1:12" ht="14.25" thickTop="1" thickBot="1">
      <c r="A21" s="692" t="s">
        <v>16</v>
      </c>
      <c r="B21" s="603" t="s">
        <v>2</v>
      </c>
      <c r="C21" s="700">
        <f>C19+1</f>
        <v>6</v>
      </c>
      <c r="D21" s="704"/>
      <c r="E21" s="705"/>
      <c r="F21" s="705"/>
      <c r="G21" s="704"/>
      <c r="H21" s="705"/>
      <c r="I21" s="705"/>
      <c r="J21" s="704"/>
      <c r="K21" s="705"/>
      <c r="L21" s="705"/>
    </row>
    <row r="22" spans="1:12" ht="13.5" thickBot="1">
      <c r="A22" s="675"/>
      <c r="B22" s="604"/>
      <c r="C22" s="701"/>
      <c r="D22" s="704"/>
      <c r="E22" s="705"/>
      <c r="F22" s="705"/>
      <c r="G22" s="704"/>
      <c r="H22" s="705"/>
      <c r="I22" s="705"/>
      <c r="J22" s="704"/>
      <c r="K22" s="705"/>
      <c r="L22" s="705"/>
    </row>
    <row r="23" spans="1:12" ht="13.5" thickBot="1">
      <c r="A23" s="688"/>
      <c r="B23" s="595" t="s">
        <v>3</v>
      </c>
      <c r="C23" s="698">
        <f>+C21+1</f>
        <v>7</v>
      </c>
      <c r="D23" s="704"/>
      <c r="E23" s="705"/>
      <c r="F23" s="705"/>
      <c r="G23" s="704"/>
      <c r="H23" s="705"/>
      <c r="I23" s="705"/>
      <c r="J23" s="704"/>
      <c r="K23" s="705"/>
      <c r="L23" s="705"/>
    </row>
    <row r="24" spans="1:12" ht="13.5" thickBot="1">
      <c r="A24" s="688"/>
      <c r="B24" s="596"/>
      <c r="C24" s="699"/>
      <c r="D24" s="704"/>
      <c r="E24" s="705"/>
      <c r="F24" s="705"/>
      <c r="G24" s="704"/>
      <c r="H24" s="705"/>
      <c r="I24" s="705"/>
      <c r="J24" s="704"/>
      <c r="K24" s="705"/>
      <c r="L24" s="705"/>
    </row>
    <row r="25" spans="1:12" ht="13.5" thickBot="1">
      <c r="A25" s="688"/>
      <c r="B25" s="595" t="s">
        <v>3</v>
      </c>
      <c r="C25" s="698">
        <f>+C23+1</f>
        <v>8</v>
      </c>
      <c r="D25" s="704"/>
      <c r="E25" s="705"/>
      <c r="F25" s="705"/>
      <c r="G25" s="704"/>
      <c r="H25" s="705"/>
      <c r="I25" s="705"/>
      <c r="J25" s="704"/>
      <c r="K25" s="705"/>
      <c r="L25" s="705"/>
    </row>
    <row r="26" spans="1:12" ht="13.5" thickBot="1">
      <c r="A26" s="688"/>
      <c r="B26" s="596"/>
      <c r="C26" s="699"/>
      <c r="D26" s="704"/>
      <c r="E26" s="705"/>
      <c r="F26" s="705"/>
      <c r="G26" s="704"/>
      <c r="H26" s="705"/>
      <c r="I26" s="705"/>
      <c r="J26" s="704"/>
      <c r="K26" s="705"/>
      <c r="L26" s="705"/>
    </row>
    <row r="27" spans="1:12" ht="13.5" thickBot="1">
      <c r="A27" s="688"/>
      <c r="B27" s="595" t="s">
        <v>7</v>
      </c>
      <c r="C27" s="698">
        <f>+C25+1</f>
        <v>9</v>
      </c>
      <c r="D27" s="704"/>
      <c r="E27" s="705"/>
      <c r="F27" s="705"/>
      <c r="G27" s="704"/>
      <c r="H27" s="705"/>
      <c r="I27" s="705"/>
      <c r="J27" s="704"/>
      <c r="K27" s="705"/>
      <c r="L27" s="705"/>
    </row>
    <row r="28" spans="1:12" ht="13.5" thickBot="1">
      <c r="A28" s="688"/>
      <c r="B28" s="596"/>
      <c r="C28" s="699"/>
      <c r="D28" s="704"/>
      <c r="E28" s="705"/>
      <c r="F28" s="705"/>
      <c r="G28" s="704"/>
      <c r="H28" s="705"/>
      <c r="I28" s="705"/>
      <c r="J28" s="704"/>
      <c r="K28" s="705"/>
      <c r="L28" s="705"/>
    </row>
    <row r="29" spans="1:12" ht="13.5" thickBot="1">
      <c r="A29" s="688"/>
      <c r="B29" s="595" t="s">
        <v>4</v>
      </c>
      <c r="C29" s="698">
        <f>+C27+1</f>
        <v>10</v>
      </c>
      <c r="D29" s="704"/>
      <c r="E29" s="705"/>
      <c r="F29" s="705"/>
      <c r="G29" s="704"/>
      <c r="H29" s="705"/>
      <c r="I29" s="705"/>
      <c r="J29" s="704"/>
      <c r="K29" s="705"/>
      <c r="L29" s="705"/>
    </row>
    <row r="30" spans="1:12" ht="13.5" thickBot="1">
      <c r="A30" s="688"/>
      <c r="B30" s="596"/>
      <c r="C30" s="699"/>
      <c r="D30" s="704"/>
      <c r="E30" s="705"/>
      <c r="F30" s="705"/>
      <c r="G30" s="704"/>
      <c r="H30" s="705"/>
      <c r="I30" s="705"/>
      <c r="J30" s="704"/>
      <c r="K30" s="705"/>
      <c r="L30" s="705"/>
    </row>
    <row r="31" spans="1:12" ht="13.5" thickBot="1">
      <c r="A31" s="688"/>
      <c r="B31" s="611" t="s">
        <v>5</v>
      </c>
      <c r="C31" s="599">
        <f>+C29+1</f>
        <v>11</v>
      </c>
      <c r="D31" s="704"/>
      <c r="E31" s="705"/>
      <c r="F31" s="705"/>
      <c r="G31" s="704"/>
      <c r="H31" s="705"/>
      <c r="I31" s="705"/>
      <c r="J31" s="704"/>
      <c r="K31" s="705"/>
      <c r="L31" s="705"/>
    </row>
    <row r="32" spans="1:12" ht="13.5" thickBot="1">
      <c r="A32" s="688"/>
      <c r="B32" s="612"/>
      <c r="C32" s="613"/>
      <c r="D32" s="704"/>
      <c r="E32" s="705"/>
      <c r="F32" s="705"/>
      <c r="G32" s="704"/>
      <c r="H32" s="705"/>
      <c r="I32" s="705"/>
      <c r="J32" s="704"/>
      <c r="K32" s="705"/>
      <c r="L32" s="705"/>
    </row>
    <row r="33" spans="1:12" ht="13.5" thickBot="1">
      <c r="A33" s="688"/>
      <c r="B33" s="611" t="s">
        <v>6</v>
      </c>
      <c r="C33" s="599">
        <f>+C31+1</f>
        <v>12</v>
      </c>
      <c r="D33" s="704"/>
      <c r="E33" s="705"/>
      <c r="F33" s="705"/>
      <c r="G33" s="704"/>
      <c r="H33" s="705"/>
      <c r="I33" s="705"/>
      <c r="J33" s="704"/>
      <c r="K33" s="705"/>
      <c r="L33" s="705"/>
    </row>
    <row r="34" spans="1:12" ht="13.5" thickBot="1">
      <c r="A34" s="689"/>
      <c r="B34" s="614"/>
      <c r="C34" s="600"/>
      <c r="D34" s="704"/>
      <c r="E34" s="705"/>
      <c r="F34" s="705"/>
      <c r="G34" s="704"/>
      <c r="H34" s="705"/>
      <c r="I34" s="705"/>
      <c r="J34" s="704"/>
      <c r="K34" s="705"/>
      <c r="L34" s="705"/>
    </row>
    <row r="35" spans="1:12" ht="14.25" thickTop="1" thickBot="1">
      <c r="A35" s="684" t="s">
        <v>17</v>
      </c>
      <c r="B35" s="603" t="s">
        <v>2</v>
      </c>
      <c r="C35" s="605">
        <f>C33+1</f>
        <v>13</v>
      </c>
      <c r="D35" s="704"/>
      <c r="E35" s="705"/>
      <c r="F35" s="705"/>
      <c r="G35" s="704"/>
      <c r="H35" s="705"/>
      <c r="I35" s="705"/>
      <c r="J35" s="704"/>
      <c r="K35" s="705"/>
      <c r="L35" s="705"/>
    </row>
    <row r="36" spans="1:12" ht="13.5" thickBot="1">
      <c r="A36" s="685"/>
      <c r="B36" s="604"/>
      <c r="C36" s="606"/>
      <c r="D36" s="704"/>
      <c r="E36" s="705"/>
      <c r="F36" s="705"/>
      <c r="G36" s="704"/>
      <c r="H36" s="705"/>
      <c r="I36" s="705"/>
      <c r="J36" s="704"/>
      <c r="K36" s="705"/>
      <c r="L36" s="705"/>
    </row>
    <row r="37" spans="1:12" ht="13.5" thickBot="1">
      <c r="A37" s="686"/>
      <c r="B37" s="595" t="s">
        <v>3</v>
      </c>
      <c r="C37" s="597">
        <f>+C35+1</f>
        <v>14</v>
      </c>
      <c r="D37" s="704"/>
      <c r="E37" s="705"/>
      <c r="F37" s="705"/>
      <c r="G37" s="704"/>
      <c r="H37" s="705"/>
      <c r="I37" s="705"/>
      <c r="J37" s="704"/>
      <c r="K37" s="705"/>
      <c r="L37" s="705"/>
    </row>
    <row r="38" spans="1:12" ht="13.5" thickBot="1">
      <c r="A38" s="686"/>
      <c r="B38" s="596"/>
      <c r="C38" s="598"/>
      <c r="D38" s="704"/>
      <c r="E38" s="705"/>
      <c r="F38" s="705"/>
      <c r="G38" s="704"/>
      <c r="H38" s="705"/>
      <c r="I38" s="705"/>
      <c r="J38" s="704"/>
      <c r="K38" s="705"/>
      <c r="L38" s="705"/>
    </row>
    <row r="39" spans="1:12" ht="13.5" thickBot="1">
      <c r="A39" s="686"/>
      <c r="B39" s="595" t="s">
        <v>3</v>
      </c>
      <c r="C39" s="597">
        <f>+C37+1</f>
        <v>15</v>
      </c>
      <c r="D39" s="704"/>
      <c r="E39" s="705"/>
      <c r="F39" s="705"/>
      <c r="G39" s="704"/>
      <c r="H39" s="705"/>
      <c r="I39" s="705"/>
      <c r="J39" s="704"/>
      <c r="K39" s="705"/>
      <c r="L39" s="705"/>
    </row>
    <row r="40" spans="1:12" ht="13.5" thickBot="1">
      <c r="A40" s="686"/>
      <c r="B40" s="596"/>
      <c r="C40" s="598"/>
      <c r="D40" s="704"/>
      <c r="E40" s="705"/>
      <c r="F40" s="705"/>
      <c r="G40" s="704"/>
      <c r="H40" s="705"/>
      <c r="I40" s="705"/>
      <c r="J40" s="704"/>
      <c r="K40" s="705"/>
      <c r="L40" s="705"/>
    </row>
    <row r="41" spans="1:12" ht="13.5" thickBot="1">
      <c r="A41" s="686"/>
      <c r="B41" s="702" t="s">
        <v>7</v>
      </c>
      <c r="C41" s="698">
        <f>+C39+1</f>
        <v>16</v>
      </c>
      <c r="D41" s="704"/>
      <c r="E41" s="705"/>
      <c r="F41" s="705"/>
      <c r="G41" s="704"/>
      <c r="H41" s="705"/>
      <c r="I41" s="705"/>
      <c r="J41" s="704"/>
      <c r="K41" s="705"/>
      <c r="L41" s="705"/>
    </row>
    <row r="42" spans="1:12" ht="13.5" thickBot="1">
      <c r="A42" s="686"/>
      <c r="B42" s="703"/>
      <c r="C42" s="699"/>
      <c r="D42" s="704"/>
      <c r="E42" s="705"/>
      <c r="F42" s="705"/>
      <c r="G42" s="704"/>
      <c r="H42" s="705"/>
      <c r="I42" s="705"/>
      <c r="J42" s="704"/>
      <c r="K42" s="705"/>
      <c r="L42" s="705"/>
    </row>
    <row r="43" spans="1:12" ht="13.5" thickBot="1">
      <c r="A43" s="686"/>
      <c r="B43" s="595" t="s">
        <v>4</v>
      </c>
      <c r="C43" s="597">
        <f>+C41+1</f>
        <v>17</v>
      </c>
      <c r="D43" s="704"/>
      <c r="E43" s="705"/>
      <c r="F43" s="705"/>
      <c r="G43" s="704"/>
      <c r="H43" s="705"/>
      <c r="I43" s="705"/>
      <c r="J43" s="704"/>
      <c r="K43" s="705"/>
      <c r="L43" s="705"/>
    </row>
    <row r="44" spans="1:12" ht="13.5" thickBot="1">
      <c r="A44" s="686"/>
      <c r="B44" s="596"/>
      <c r="C44" s="598"/>
      <c r="D44" s="704"/>
      <c r="E44" s="705"/>
      <c r="F44" s="705"/>
      <c r="G44" s="704"/>
      <c r="H44" s="705"/>
      <c r="I44" s="705"/>
      <c r="J44" s="704"/>
      <c r="K44" s="705"/>
      <c r="L44" s="705"/>
    </row>
    <row r="45" spans="1:12" ht="13.5" thickBot="1">
      <c r="A45" s="686"/>
      <c r="B45" s="611" t="s">
        <v>5</v>
      </c>
      <c r="C45" s="599">
        <f>+C43+1</f>
        <v>18</v>
      </c>
      <c r="D45" s="704"/>
      <c r="E45" s="705"/>
      <c r="F45" s="705"/>
      <c r="G45" s="704"/>
      <c r="H45" s="705"/>
      <c r="I45" s="705"/>
      <c r="J45" s="704"/>
      <c r="K45" s="705"/>
      <c r="L45" s="705"/>
    </row>
    <row r="46" spans="1:12" ht="13.5" thickBot="1">
      <c r="A46" s="686"/>
      <c r="B46" s="612"/>
      <c r="C46" s="613"/>
      <c r="D46" s="704"/>
      <c r="E46" s="705"/>
      <c r="F46" s="705"/>
      <c r="G46" s="704"/>
      <c r="H46" s="705"/>
      <c r="I46" s="705"/>
      <c r="J46" s="704"/>
      <c r="K46" s="705"/>
      <c r="L46" s="705"/>
    </row>
    <row r="47" spans="1:12" ht="13.5" thickBot="1">
      <c r="A47" s="686"/>
      <c r="B47" s="611" t="s">
        <v>6</v>
      </c>
      <c r="C47" s="599">
        <f>+C45+1</f>
        <v>19</v>
      </c>
      <c r="D47" s="704"/>
      <c r="E47" s="705"/>
      <c r="F47" s="705"/>
      <c r="G47" s="704"/>
      <c r="H47" s="705"/>
      <c r="I47" s="705"/>
      <c r="J47" s="704"/>
      <c r="K47" s="705"/>
      <c r="L47" s="705"/>
    </row>
    <row r="48" spans="1:12" ht="13.5" thickBot="1">
      <c r="A48" s="687"/>
      <c r="B48" s="614"/>
      <c r="C48" s="600"/>
      <c r="D48" s="704"/>
      <c r="E48" s="705"/>
      <c r="F48" s="705"/>
      <c r="G48" s="704"/>
      <c r="H48" s="705"/>
      <c r="I48" s="705"/>
      <c r="J48" s="704"/>
      <c r="K48" s="705"/>
      <c r="L48" s="705"/>
    </row>
    <row r="49" spans="1:12" ht="14.25" thickTop="1" thickBot="1">
      <c r="A49" s="680" t="s">
        <v>18</v>
      </c>
      <c r="B49" s="603" t="s">
        <v>2</v>
      </c>
      <c r="C49" s="605">
        <f>C47+1</f>
        <v>20</v>
      </c>
      <c r="D49" s="704"/>
      <c r="E49" s="705"/>
      <c r="F49" s="705"/>
      <c r="G49" s="704"/>
      <c r="H49" s="705"/>
      <c r="I49" s="705"/>
      <c r="J49" s="704"/>
      <c r="K49" s="705"/>
      <c r="L49" s="705"/>
    </row>
    <row r="50" spans="1:12" ht="13.5" thickBot="1">
      <c r="A50" s="681"/>
      <c r="B50" s="604"/>
      <c r="C50" s="606"/>
      <c r="D50" s="704"/>
      <c r="E50" s="705"/>
      <c r="F50" s="705"/>
      <c r="G50" s="704"/>
      <c r="H50" s="705"/>
      <c r="I50" s="705"/>
      <c r="J50" s="704"/>
      <c r="K50" s="705"/>
      <c r="L50" s="705"/>
    </row>
    <row r="51" spans="1:12" ht="13.5" thickBot="1">
      <c r="A51" s="682"/>
      <c r="B51" s="595" t="s">
        <v>3</v>
      </c>
      <c r="C51" s="597">
        <f>+C49+1</f>
        <v>21</v>
      </c>
      <c r="D51" s="704"/>
      <c r="E51" s="705"/>
      <c r="F51" s="705"/>
      <c r="G51" s="704"/>
      <c r="H51" s="705"/>
      <c r="I51" s="705"/>
      <c r="J51" s="704"/>
      <c r="K51" s="705"/>
      <c r="L51" s="705"/>
    </row>
    <row r="52" spans="1:12" ht="13.5" thickBot="1">
      <c r="A52" s="682"/>
      <c r="B52" s="596"/>
      <c r="C52" s="598"/>
      <c r="D52" s="704"/>
      <c r="E52" s="705"/>
      <c r="F52" s="705"/>
      <c r="G52" s="704"/>
      <c r="H52" s="705"/>
      <c r="I52" s="705"/>
      <c r="J52" s="704"/>
      <c r="K52" s="705"/>
      <c r="L52" s="705"/>
    </row>
    <row r="53" spans="1:12" ht="13.5" thickBot="1">
      <c r="A53" s="682"/>
      <c r="B53" s="595" t="s">
        <v>3</v>
      </c>
      <c r="C53" s="597">
        <f>+C51+1</f>
        <v>22</v>
      </c>
      <c r="D53" s="704"/>
      <c r="E53" s="705"/>
      <c r="F53" s="705"/>
      <c r="G53" s="704"/>
      <c r="H53" s="705"/>
      <c r="I53" s="705"/>
      <c r="J53" s="704"/>
      <c r="K53" s="705"/>
      <c r="L53" s="705"/>
    </row>
    <row r="54" spans="1:12" ht="13.5" thickBot="1">
      <c r="A54" s="682"/>
      <c r="B54" s="596"/>
      <c r="C54" s="598"/>
      <c r="D54" s="704"/>
      <c r="E54" s="705"/>
      <c r="F54" s="705"/>
      <c r="G54" s="704"/>
      <c r="H54" s="705"/>
      <c r="I54" s="705"/>
      <c r="J54" s="704"/>
      <c r="K54" s="705"/>
      <c r="L54" s="705"/>
    </row>
    <row r="55" spans="1:12" ht="13.5" thickBot="1">
      <c r="A55" s="682"/>
      <c r="B55" s="595" t="s">
        <v>7</v>
      </c>
      <c r="C55" s="597">
        <f>+C53+1</f>
        <v>23</v>
      </c>
      <c r="D55" s="704"/>
      <c r="E55" s="705"/>
      <c r="F55" s="705"/>
      <c r="G55" s="704"/>
      <c r="H55" s="705"/>
      <c r="I55" s="705"/>
      <c r="J55" s="704"/>
      <c r="K55" s="705"/>
      <c r="L55" s="705"/>
    </row>
    <row r="56" spans="1:12" ht="13.5" thickBot="1">
      <c r="A56" s="682"/>
      <c r="B56" s="596"/>
      <c r="C56" s="598"/>
      <c r="D56" s="704"/>
      <c r="E56" s="705"/>
      <c r="F56" s="705"/>
      <c r="G56" s="704"/>
      <c r="H56" s="705"/>
      <c r="I56" s="705"/>
      <c r="J56" s="704"/>
      <c r="K56" s="705"/>
      <c r="L56" s="705"/>
    </row>
    <row r="57" spans="1:12" ht="13.5" thickBot="1">
      <c r="A57" s="682"/>
      <c r="B57" s="595" t="s">
        <v>4</v>
      </c>
      <c r="C57" s="597">
        <f>+C55+1</f>
        <v>24</v>
      </c>
      <c r="D57" s="704"/>
      <c r="E57" s="705"/>
      <c r="F57" s="705"/>
      <c r="G57" s="704"/>
      <c r="H57" s="705"/>
      <c r="I57" s="705"/>
      <c r="J57" s="704"/>
      <c r="K57" s="705"/>
      <c r="L57" s="705"/>
    </row>
    <row r="58" spans="1:12" ht="13.5" thickBot="1">
      <c r="A58" s="682"/>
      <c r="B58" s="596"/>
      <c r="C58" s="598"/>
      <c r="D58" s="704"/>
      <c r="E58" s="705"/>
      <c r="F58" s="705"/>
      <c r="G58" s="704"/>
      <c r="H58" s="705"/>
      <c r="I58" s="705"/>
      <c r="J58" s="704"/>
      <c r="K58" s="705"/>
      <c r="L58" s="705"/>
    </row>
    <row r="59" spans="1:12" ht="13.5" thickBot="1">
      <c r="A59" s="682"/>
      <c r="B59" s="611" t="s">
        <v>5</v>
      </c>
      <c r="C59" s="599">
        <f>+C57+1</f>
        <v>25</v>
      </c>
      <c r="D59" s="704"/>
      <c r="E59" s="705"/>
      <c r="F59" s="705"/>
      <c r="G59" s="704"/>
      <c r="H59" s="705"/>
      <c r="I59" s="705"/>
      <c r="J59" s="704"/>
      <c r="K59" s="705"/>
      <c r="L59" s="705"/>
    </row>
    <row r="60" spans="1:12" ht="13.5" thickBot="1">
      <c r="A60" s="682"/>
      <c r="B60" s="612"/>
      <c r="C60" s="613"/>
      <c r="D60" s="704"/>
      <c r="E60" s="705"/>
      <c r="F60" s="705"/>
      <c r="G60" s="704"/>
      <c r="H60" s="705"/>
      <c r="I60" s="705"/>
      <c r="J60" s="704"/>
      <c r="K60" s="705"/>
      <c r="L60" s="705"/>
    </row>
    <row r="61" spans="1:12" ht="13.5" thickBot="1">
      <c r="A61" s="682"/>
      <c r="B61" s="611" t="s">
        <v>6</v>
      </c>
      <c r="C61" s="599">
        <f>+C59+1</f>
        <v>26</v>
      </c>
      <c r="D61" s="704"/>
      <c r="E61" s="705"/>
      <c r="F61" s="705"/>
      <c r="G61" s="704"/>
      <c r="H61" s="705"/>
      <c r="I61" s="705"/>
      <c r="J61" s="704"/>
      <c r="K61" s="705"/>
      <c r="L61" s="705"/>
    </row>
    <row r="62" spans="1:12" ht="13.5" thickBot="1">
      <c r="A62" s="683"/>
      <c r="B62" s="614"/>
      <c r="C62" s="600"/>
      <c r="D62" s="704"/>
      <c r="E62" s="705"/>
      <c r="F62" s="705"/>
      <c r="G62" s="704"/>
      <c r="H62" s="705"/>
      <c r="I62" s="705"/>
      <c r="J62" s="704"/>
      <c r="K62" s="705"/>
      <c r="L62" s="705"/>
    </row>
    <row r="63" spans="1:12" ht="13.5" thickTop="1">
      <c r="A63" s="678" t="s">
        <v>19</v>
      </c>
      <c r="B63" s="603" t="s">
        <v>2</v>
      </c>
      <c r="C63" s="605">
        <f>C61+1</f>
        <v>27</v>
      </c>
      <c r="D63" s="704"/>
      <c r="E63" s="705"/>
      <c r="F63" s="705"/>
      <c r="G63" s="704"/>
      <c r="H63" s="705"/>
      <c r="I63" s="705"/>
      <c r="J63" s="704"/>
      <c r="K63" s="705"/>
      <c r="L63" s="705"/>
    </row>
    <row r="64" spans="1:12">
      <c r="A64" s="678"/>
      <c r="B64" s="604"/>
      <c r="C64" s="606"/>
      <c r="D64" s="704"/>
      <c r="E64" s="705"/>
      <c r="F64" s="705"/>
      <c r="G64" s="704"/>
      <c r="H64" s="705"/>
      <c r="I64" s="705"/>
      <c r="J64" s="704"/>
      <c r="K64" s="705"/>
      <c r="L64" s="705"/>
    </row>
    <row r="65" spans="1:12">
      <c r="A65" s="678"/>
      <c r="B65" s="595" t="s">
        <v>3</v>
      </c>
      <c r="C65" s="597">
        <f>+C63+1</f>
        <v>28</v>
      </c>
      <c r="D65" s="704"/>
      <c r="E65" s="705"/>
      <c r="F65" s="705"/>
      <c r="G65" s="704"/>
      <c r="H65" s="705"/>
      <c r="I65" s="705"/>
      <c r="J65" s="704"/>
      <c r="K65" s="705"/>
      <c r="L65" s="705"/>
    </row>
    <row r="66" spans="1:12">
      <c r="A66" s="678"/>
      <c r="B66" s="596"/>
      <c r="C66" s="598"/>
      <c r="D66" s="704"/>
      <c r="E66" s="705"/>
      <c r="F66" s="705"/>
      <c r="G66" s="704"/>
      <c r="H66" s="705"/>
      <c r="I66" s="705"/>
      <c r="J66" s="704"/>
      <c r="K66" s="705"/>
      <c r="L66" s="705"/>
    </row>
    <row r="67" spans="1:12">
      <c r="A67" s="678"/>
      <c r="B67" s="595" t="s">
        <v>3</v>
      </c>
      <c r="C67" s="597">
        <f>+C65+1</f>
        <v>29</v>
      </c>
      <c r="D67" s="704"/>
      <c r="E67" s="705"/>
      <c r="F67" s="705"/>
      <c r="G67" s="704"/>
      <c r="H67" s="705"/>
      <c r="I67" s="705"/>
      <c r="J67" s="704"/>
      <c r="K67" s="705"/>
      <c r="L67" s="705"/>
    </row>
    <row r="68" spans="1:12">
      <c r="A68" s="678"/>
      <c r="B68" s="596"/>
      <c r="C68" s="598"/>
      <c r="D68" s="704"/>
      <c r="E68" s="705"/>
      <c r="F68" s="705"/>
      <c r="G68" s="704"/>
      <c r="H68" s="705"/>
      <c r="I68" s="705"/>
      <c r="J68" s="704"/>
      <c r="K68" s="705"/>
      <c r="L68" s="705"/>
    </row>
    <row r="69" spans="1:12">
      <c r="A69" s="678"/>
      <c r="B69" s="595" t="s">
        <v>7</v>
      </c>
      <c r="C69" s="597">
        <f>+C67+1</f>
        <v>30</v>
      </c>
      <c r="D69" s="704"/>
      <c r="E69" s="705"/>
      <c r="F69" s="705"/>
      <c r="G69" s="704"/>
      <c r="H69" s="705"/>
      <c r="I69" s="705"/>
      <c r="J69" s="704"/>
      <c r="K69" s="705"/>
      <c r="L69" s="705"/>
    </row>
    <row r="70" spans="1:12">
      <c r="A70" s="678"/>
      <c r="B70" s="596"/>
      <c r="C70" s="598"/>
      <c r="D70" s="704"/>
      <c r="E70" s="705"/>
      <c r="F70" s="705"/>
      <c r="G70" s="704"/>
      <c r="H70" s="705"/>
      <c r="I70" s="705"/>
      <c r="J70" s="704"/>
      <c r="K70" s="705"/>
      <c r="L70" s="705"/>
    </row>
    <row r="88" spans="1:3">
      <c r="A88" s="54"/>
      <c r="B88" s="32"/>
      <c r="C88" s="32"/>
    </row>
    <row r="91" spans="1:3">
      <c r="A91"/>
      <c r="B91"/>
      <c r="C91"/>
    </row>
    <row r="92" spans="1:3">
      <c r="A92" s="617">
        <v>42552</v>
      </c>
      <c r="B92" s="617"/>
      <c r="C92" s="618"/>
    </row>
    <row r="93" spans="1:3" ht="13.5" thickBot="1">
      <c r="A93" s="38"/>
      <c r="B93" s="42"/>
      <c r="C93" s="42"/>
    </row>
    <row r="94" spans="1:3" ht="14.25" thickTop="1" thickBot="1">
      <c r="A94" s="33" t="s">
        <v>9</v>
      </c>
      <c r="B94" s="542" t="s">
        <v>0</v>
      </c>
      <c r="C94" s="543"/>
    </row>
    <row r="95" spans="1:3" ht="13.5" thickTop="1">
      <c r="A95" s="566" t="s">
        <v>19</v>
      </c>
      <c r="B95" s="595" t="s">
        <v>4</v>
      </c>
      <c r="C95" s="597">
        <f>+C93+1</f>
        <v>1</v>
      </c>
    </row>
    <row r="96" spans="1:3">
      <c r="A96" s="563"/>
      <c r="B96" s="596"/>
      <c r="C96" s="598"/>
    </row>
    <row r="97" spans="1:3">
      <c r="A97" s="563"/>
      <c r="B97" s="611" t="s">
        <v>5</v>
      </c>
      <c r="C97" s="599">
        <f>+C95+1</f>
        <v>2</v>
      </c>
    </row>
    <row r="98" spans="1:3">
      <c r="A98" s="563"/>
      <c r="B98" s="612"/>
      <c r="C98" s="613"/>
    </row>
    <row r="99" spans="1:3">
      <c r="A99" s="563"/>
      <c r="B99" s="611" t="s">
        <v>6</v>
      </c>
      <c r="C99" s="599">
        <f>+C97+1</f>
        <v>3</v>
      </c>
    </row>
    <row r="100" spans="1:3" ht="13.5" thickBot="1">
      <c r="A100" s="563"/>
      <c r="B100" s="614"/>
      <c r="C100" s="600"/>
    </row>
    <row r="101" spans="1:3" ht="14.25" thickTop="1" thickBot="1">
      <c r="A101" s="563"/>
      <c r="B101" s="607" t="s">
        <v>12</v>
      </c>
      <c r="C101" s="608"/>
    </row>
    <row r="102" spans="1:3" ht="13.5" thickBot="1">
      <c r="A102" s="564"/>
      <c r="B102" s="601" t="s">
        <v>14</v>
      </c>
      <c r="C102" s="602"/>
    </row>
    <row r="103" spans="1:3" ht="14.25" thickTop="1" thickBot="1">
      <c r="A103" s="692" t="s">
        <v>20</v>
      </c>
      <c r="B103" s="603" t="s">
        <v>2</v>
      </c>
      <c r="C103" s="605">
        <f>C99+1</f>
        <v>4</v>
      </c>
    </row>
    <row r="104" spans="1:3" ht="13.5" thickBot="1">
      <c r="A104" s="675"/>
      <c r="B104" s="604"/>
      <c r="C104" s="606"/>
    </row>
    <row r="105" spans="1:3" ht="13.5" thickBot="1">
      <c r="A105" s="688"/>
      <c r="B105" s="595" t="s">
        <v>3</v>
      </c>
      <c r="C105" s="597">
        <f>+C103+1</f>
        <v>5</v>
      </c>
    </row>
    <row r="106" spans="1:3" ht="13.5" thickBot="1">
      <c r="A106" s="688"/>
      <c r="B106" s="596"/>
      <c r="C106" s="598"/>
    </row>
    <row r="107" spans="1:3" ht="13.5" thickBot="1">
      <c r="A107" s="688"/>
      <c r="B107" s="595" t="s">
        <v>3</v>
      </c>
      <c r="C107" s="597">
        <f>+C105+1</f>
        <v>6</v>
      </c>
    </row>
    <row r="108" spans="1:3" ht="13.5" thickBot="1">
      <c r="A108" s="688"/>
      <c r="B108" s="596"/>
      <c r="C108" s="598"/>
    </row>
    <row r="109" spans="1:3" ht="13.5" thickBot="1">
      <c r="A109" s="688"/>
      <c r="B109" s="595" t="s">
        <v>7</v>
      </c>
      <c r="C109" s="597">
        <f>+C107+1</f>
        <v>7</v>
      </c>
    </row>
    <row r="110" spans="1:3" ht="13.5" thickBot="1">
      <c r="A110" s="688"/>
      <c r="B110" s="596"/>
      <c r="C110" s="598"/>
    </row>
    <row r="111" spans="1:3" ht="13.5" thickBot="1">
      <c r="A111" s="688"/>
      <c r="B111" s="595" t="s">
        <v>4</v>
      </c>
      <c r="C111" s="597">
        <f>+C109+1</f>
        <v>8</v>
      </c>
    </row>
    <row r="112" spans="1:3" ht="13.5" thickBot="1">
      <c r="A112" s="688"/>
      <c r="B112" s="596"/>
      <c r="C112" s="598"/>
    </row>
    <row r="113" spans="1:3" ht="13.5" thickBot="1">
      <c r="A113" s="688"/>
      <c r="B113" s="611" t="s">
        <v>5</v>
      </c>
      <c r="C113" s="599">
        <f>+C111+1</f>
        <v>9</v>
      </c>
    </row>
    <row r="114" spans="1:3" ht="13.5" thickBot="1">
      <c r="A114" s="688"/>
      <c r="B114" s="612"/>
      <c r="C114" s="613"/>
    </row>
    <row r="115" spans="1:3" ht="13.5" thickBot="1">
      <c r="A115" s="688"/>
      <c r="B115" s="611" t="s">
        <v>6</v>
      </c>
      <c r="C115" s="599">
        <f>+C113+1</f>
        <v>10</v>
      </c>
    </row>
    <row r="116" spans="1:3" ht="13.5" thickBot="1">
      <c r="A116" s="689"/>
      <c r="B116" s="614"/>
      <c r="C116" s="600"/>
    </row>
    <row r="117" spans="1:3" ht="14.25" thickTop="1" thickBot="1">
      <c r="A117" s="689"/>
      <c r="B117" s="607" t="s">
        <v>12</v>
      </c>
      <c r="C117" s="608"/>
    </row>
    <row r="118" spans="1:3" ht="13.5" thickBot="1">
      <c r="A118" s="689"/>
      <c r="B118" s="601" t="s">
        <v>14</v>
      </c>
      <c r="C118" s="602"/>
    </row>
    <row r="119" spans="1:3" ht="14.25" thickTop="1" thickBot="1">
      <c r="A119" s="684" t="s">
        <v>21</v>
      </c>
      <c r="B119" s="603" t="s">
        <v>2</v>
      </c>
      <c r="C119" s="605">
        <f>C115+1</f>
        <v>11</v>
      </c>
    </row>
    <row r="120" spans="1:3" ht="13.5" thickBot="1">
      <c r="A120" s="685"/>
      <c r="B120" s="604"/>
      <c r="C120" s="606"/>
    </row>
    <row r="121" spans="1:3" ht="13.5" thickBot="1">
      <c r="A121" s="686"/>
      <c r="B121" s="595" t="s">
        <v>3</v>
      </c>
      <c r="C121" s="597">
        <f>+C119+1</f>
        <v>12</v>
      </c>
    </row>
    <row r="122" spans="1:3" ht="13.5" thickBot="1">
      <c r="A122" s="686"/>
      <c r="B122" s="596"/>
      <c r="C122" s="598"/>
    </row>
    <row r="123" spans="1:3" ht="13.5" thickBot="1">
      <c r="A123" s="686"/>
      <c r="B123" s="595" t="s">
        <v>3</v>
      </c>
      <c r="C123" s="597">
        <f>+C121+1</f>
        <v>13</v>
      </c>
    </row>
    <row r="124" spans="1:3" ht="13.5" thickBot="1">
      <c r="A124" s="686"/>
      <c r="B124" s="596"/>
      <c r="C124" s="598"/>
    </row>
    <row r="125" spans="1:3" ht="13.5" thickBot="1">
      <c r="A125" s="686"/>
      <c r="B125" s="595" t="s">
        <v>7</v>
      </c>
      <c r="C125" s="597">
        <f>+C123+1</f>
        <v>14</v>
      </c>
    </row>
    <row r="126" spans="1:3" ht="13.5" thickBot="1">
      <c r="A126" s="686"/>
      <c r="B126" s="596"/>
      <c r="C126" s="598"/>
    </row>
    <row r="127" spans="1:3" ht="13.5" thickBot="1">
      <c r="A127" s="686"/>
      <c r="B127" s="595" t="s">
        <v>4</v>
      </c>
      <c r="C127" s="597">
        <f>+C125+1</f>
        <v>15</v>
      </c>
    </row>
    <row r="128" spans="1:3" ht="13.5" thickBot="1">
      <c r="A128" s="686"/>
      <c r="B128" s="596"/>
      <c r="C128" s="598"/>
    </row>
    <row r="129" spans="1:3" ht="13.5" thickBot="1">
      <c r="A129" s="686"/>
      <c r="B129" s="611" t="s">
        <v>5</v>
      </c>
      <c r="C129" s="599">
        <f>+C127+1</f>
        <v>16</v>
      </c>
    </row>
    <row r="130" spans="1:3" ht="13.5" thickBot="1">
      <c r="A130" s="686"/>
      <c r="B130" s="612"/>
      <c r="C130" s="613"/>
    </row>
    <row r="131" spans="1:3" ht="13.5" thickBot="1">
      <c r="A131" s="686"/>
      <c r="B131" s="611" t="s">
        <v>6</v>
      </c>
      <c r="C131" s="599">
        <f>+C129+1</f>
        <v>17</v>
      </c>
    </row>
    <row r="132" spans="1:3" ht="13.5" thickBot="1">
      <c r="A132" s="687"/>
      <c r="B132" s="614"/>
      <c r="C132" s="600"/>
    </row>
    <row r="133" spans="1:3" ht="14.25" thickTop="1" thickBot="1">
      <c r="A133" s="687"/>
      <c r="B133" s="607" t="s">
        <v>12</v>
      </c>
      <c r="C133" s="608"/>
    </row>
    <row r="134" spans="1:3" ht="13.5" thickBot="1">
      <c r="A134" s="687"/>
      <c r="B134" s="601" t="s">
        <v>14</v>
      </c>
      <c r="C134" s="602"/>
    </row>
    <row r="135" spans="1:3" ht="13.5" thickTop="1">
      <c r="A135" s="696" t="s">
        <v>22</v>
      </c>
      <c r="B135" s="603" t="s">
        <v>2</v>
      </c>
      <c r="C135" s="605">
        <f>C131+1</f>
        <v>18</v>
      </c>
    </row>
    <row r="136" spans="1:3">
      <c r="A136" s="691"/>
      <c r="B136" s="604"/>
      <c r="C136" s="606"/>
    </row>
    <row r="137" spans="1:3">
      <c r="A137" s="691"/>
      <c r="B137" s="595" t="s">
        <v>3</v>
      </c>
      <c r="C137" s="597">
        <f>+C135+1</f>
        <v>19</v>
      </c>
    </row>
    <row r="138" spans="1:3">
      <c r="A138" s="691"/>
      <c r="B138" s="596"/>
      <c r="C138" s="598"/>
    </row>
    <row r="139" spans="1:3">
      <c r="A139" s="691"/>
      <c r="B139" s="595" t="s">
        <v>3</v>
      </c>
      <c r="C139" s="597">
        <f>+C137+1</f>
        <v>20</v>
      </c>
    </row>
    <row r="140" spans="1:3">
      <c r="A140" s="691"/>
      <c r="B140" s="596"/>
      <c r="C140" s="598"/>
    </row>
    <row r="141" spans="1:3">
      <c r="A141" s="691"/>
      <c r="B141" s="595" t="s">
        <v>7</v>
      </c>
      <c r="C141" s="597">
        <f>+C139+1</f>
        <v>21</v>
      </c>
    </row>
    <row r="142" spans="1:3">
      <c r="A142" s="691"/>
      <c r="B142" s="596"/>
      <c r="C142" s="598"/>
    </row>
    <row r="143" spans="1:3">
      <c r="A143" s="691"/>
      <c r="B143" s="595" t="s">
        <v>4</v>
      </c>
      <c r="C143" s="597">
        <f>+C141+1</f>
        <v>22</v>
      </c>
    </row>
    <row r="144" spans="1:3">
      <c r="A144" s="691"/>
      <c r="B144" s="596"/>
      <c r="C144" s="598"/>
    </row>
    <row r="145" spans="1:3">
      <c r="A145" s="691"/>
      <c r="B145" s="611" t="s">
        <v>5</v>
      </c>
      <c r="C145" s="599">
        <f>+C143+1</f>
        <v>23</v>
      </c>
    </row>
    <row r="146" spans="1:3">
      <c r="A146" s="691"/>
      <c r="B146" s="612"/>
      <c r="C146" s="613"/>
    </row>
    <row r="147" spans="1:3">
      <c r="A147" s="691"/>
      <c r="B147" s="611" t="s">
        <v>6</v>
      </c>
      <c r="C147" s="599">
        <f>+C145+1</f>
        <v>24</v>
      </c>
    </row>
    <row r="148" spans="1:3" ht="13.5" thickBot="1">
      <c r="A148" s="691"/>
      <c r="B148" s="614"/>
      <c r="C148" s="600"/>
    </row>
    <row r="149" spans="1:3" ht="14.25" thickTop="1" thickBot="1">
      <c r="A149" s="691"/>
      <c r="B149" s="609" t="s">
        <v>12</v>
      </c>
      <c r="C149" s="610"/>
    </row>
    <row r="150" spans="1:3" ht="13.5" thickBot="1">
      <c r="A150" s="697"/>
      <c r="B150" s="601" t="s">
        <v>14</v>
      </c>
      <c r="C150" s="602"/>
    </row>
    <row r="151" spans="1:3" ht="14.25" thickTop="1" thickBot="1">
      <c r="A151" s="693" t="s">
        <v>23</v>
      </c>
      <c r="B151" s="603" t="s">
        <v>2</v>
      </c>
      <c r="C151" s="605">
        <f>C147+1</f>
        <v>25</v>
      </c>
    </row>
    <row r="152" spans="1:3" ht="13.5" thickBot="1">
      <c r="A152" s="694"/>
      <c r="B152" s="604"/>
      <c r="C152" s="606"/>
    </row>
    <row r="153" spans="1:3" ht="13.5" thickBot="1">
      <c r="A153" s="695"/>
      <c r="B153" s="595" t="s">
        <v>3</v>
      </c>
      <c r="C153" s="597">
        <f>+C151+1</f>
        <v>26</v>
      </c>
    </row>
    <row r="154" spans="1:3" ht="13.5" thickBot="1">
      <c r="A154" s="695"/>
      <c r="B154" s="596"/>
      <c r="C154" s="598"/>
    </row>
    <row r="155" spans="1:3" ht="13.5" thickBot="1">
      <c r="A155" s="695"/>
      <c r="B155" s="595" t="s">
        <v>3</v>
      </c>
      <c r="C155" s="597">
        <f>+C153+1</f>
        <v>27</v>
      </c>
    </row>
    <row r="156" spans="1:3" ht="13.5" thickBot="1">
      <c r="A156" s="695"/>
      <c r="B156" s="596"/>
      <c r="C156" s="598"/>
    </row>
    <row r="157" spans="1:3" ht="13.5" thickBot="1">
      <c r="A157" s="695"/>
      <c r="B157" s="595" t="s">
        <v>7</v>
      </c>
      <c r="C157" s="597">
        <f>+C155+1</f>
        <v>28</v>
      </c>
    </row>
    <row r="158" spans="1:3" ht="13.5" thickBot="1">
      <c r="A158" s="695"/>
      <c r="B158" s="596"/>
      <c r="C158" s="598"/>
    </row>
    <row r="159" spans="1:3" ht="13.5" thickBot="1">
      <c r="A159" s="695"/>
      <c r="B159" s="595" t="s">
        <v>4</v>
      </c>
      <c r="C159" s="597">
        <f>+C157+1</f>
        <v>29</v>
      </c>
    </row>
    <row r="160" spans="1:3" ht="13.5" thickBot="1">
      <c r="A160" s="695"/>
      <c r="B160" s="596"/>
      <c r="C160" s="598"/>
    </row>
    <row r="161" spans="1:3" ht="13.5" thickBot="1">
      <c r="A161" s="695"/>
      <c r="B161" s="611" t="s">
        <v>5</v>
      </c>
      <c r="C161" s="615">
        <f>+C159+1</f>
        <v>30</v>
      </c>
    </row>
    <row r="162" spans="1:3" ht="13.5" thickBot="1">
      <c r="A162" s="695"/>
      <c r="B162" s="612"/>
      <c r="C162" s="616"/>
    </row>
    <row r="163" spans="1:3" ht="13.5" thickBot="1">
      <c r="A163" s="695"/>
      <c r="B163" s="611" t="s">
        <v>6</v>
      </c>
      <c r="C163" s="615">
        <f>+C161+1</f>
        <v>31</v>
      </c>
    </row>
    <row r="164" spans="1:3" ht="13.5" thickBot="1">
      <c r="A164" s="690"/>
      <c r="B164" s="614"/>
      <c r="C164" s="616"/>
    </row>
    <row r="165" spans="1:3" ht="14.25" thickTop="1" thickBot="1">
      <c r="A165" s="690"/>
      <c r="B165" s="607" t="s">
        <v>12</v>
      </c>
      <c r="C165" s="608"/>
    </row>
    <row r="166" spans="1:3" ht="13.5" thickBot="1">
      <c r="A166" s="690"/>
      <c r="B166" s="601" t="s">
        <v>14</v>
      </c>
      <c r="C166" s="602"/>
    </row>
    <row r="167" spans="1:3" ht="13.5" thickTop="1">
      <c r="A167" s="34"/>
      <c r="B167" s="7"/>
      <c r="C167" s="5"/>
    </row>
    <row r="168" spans="1:3">
      <c r="A168" s="35"/>
      <c r="B168" s="2" t="s">
        <v>8</v>
      </c>
      <c r="C168" s="1"/>
    </row>
    <row r="169" spans="1:3">
      <c r="A169" s="36"/>
    </row>
    <row r="170" spans="1:3">
      <c r="A170" s="35"/>
      <c r="B170" s="2" t="s">
        <v>10</v>
      </c>
      <c r="C170" s="2"/>
    </row>
    <row r="171" spans="1:3">
      <c r="A171" s="36"/>
    </row>
    <row r="172" spans="1:3" ht="13.5" thickBot="1">
      <c r="A172" s="37"/>
      <c r="B172" s="3" t="s">
        <v>11</v>
      </c>
      <c r="C172" s="3"/>
    </row>
    <row r="173" spans="1:3" ht="13.5" thickTop="1"/>
    <row r="187" spans="1:3">
      <c r="A187"/>
      <c r="B187"/>
      <c r="C187"/>
    </row>
    <row r="188" spans="1:3" ht="18">
      <c r="A188" s="673">
        <v>42583</v>
      </c>
      <c r="B188" s="673"/>
      <c r="C188" s="674"/>
    </row>
    <row r="189" spans="1:3" ht="13.5" thickBot="1">
      <c r="A189" s="38"/>
      <c r="B189" s="42"/>
      <c r="C189" s="42"/>
    </row>
    <row r="190" spans="1:3" ht="14.25" thickTop="1" thickBot="1">
      <c r="A190" s="33" t="s">
        <v>9</v>
      </c>
      <c r="B190" s="542" t="s">
        <v>0</v>
      </c>
      <c r="C190" s="543"/>
    </row>
    <row r="191" spans="1:3" ht="14.25" thickTop="1" thickBot="1">
      <c r="A191" s="692" t="s">
        <v>24</v>
      </c>
      <c r="B191" s="603" t="s">
        <v>2</v>
      </c>
      <c r="C191" s="605">
        <v>1</v>
      </c>
    </row>
    <row r="192" spans="1:3" ht="13.5" thickBot="1">
      <c r="A192" s="675"/>
      <c r="B192" s="604"/>
      <c r="C192" s="606"/>
    </row>
    <row r="193" spans="1:3" ht="13.5" thickBot="1">
      <c r="A193" s="688"/>
      <c r="B193" s="595" t="s">
        <v>3</v>
      </c>
      <c r="C193" s="597">
        <f>+C191+1</f>
        <v>2</v>
      </c>
    </row>
    <row r="194" spans="1:3" ht="13.5" thickBot="1">
      <c r="A194" s="688"/>
      <c r="B194" s="596"/>
      <c r="C194" s="598"/>
    </row>
    <row r="195" spans="1:3" ht="13.5" thickBot="1">
      <c r="A195" s="688"/>
      <c r="B195" s="595" t="s">
        <v>3</v>
      </c>
      <c r="C195" s="597">
        <f>+C193+1</f>
        <v>3</v>
      </c>
    </row>
    <row r="196" spans="1:3" ht="13.5" thickBot="1">
      <c r="A196" s="688"/>
      <c r="B196" s="596"/>
      <c r="C196" s="598"/>
    </row>
    <row r="197" spans="1:3" ht="13.5" thickBot="1">
      <c r="A197" s="688"/>
      <c r="B197" s="595" t="s">
        <v>7</v>
      </c>
      <c r="C197" s="597">
        <f>+C195+1</f>
        <v>4</v>
      </c>
    </row>
    <row r="198" spans="1:3" ht="13.5" thickBot="1">
      <c r="A198" s="688"/>
      <c r="B198" s="596"/>
      <c r="C198" s="598"/>
    </row>
    <row r="199" spans="1:3" ht="13.5" thickBot="1">
      <c r="A199" s="688"/>
      <c r="B199" s="595" t="s">
        <v>4</v>
      </c>
      <c r="C199" s="597">
        <f>+C197+1</f>
        <v>5</v>
      </c>
    </row>
    <row r="200" spans="1:3" ht="13.5" thickBot="1">
      <c r="A200" s="688"/>
      <c r="B200" s="596"/>
      <c r="C200" s="598"/>
    </row>
    <row r="201" spans="1:3" ht="13.5" thickBot="1">
      <c r="A201" s="688"/>
      <c r="B201" s="611" t="s">
        <v>5</v>
      </c>
      <c r="C201" s="599">
        <f>+C199+1</f>
        <v>6</v>
      </c>
    </row>
    <row r="202" spans="1:3" ht="13.5" thickBot="1">
      <c r="A202" s="688"/>
      <c r="B202" s="612"/>
      <c r="C202" s="613"/>
    </row>
    <row r="203" spans="1:3" ht="13.5" thickBot="1">
      <c r="A203" s="688"/>
      <c r="B203" s="611" t="s">
        <v>6</v>
      </c>
      <c r="C203" s="599">
        <f>+C201+1</f>
        <v>7</v>
      </c>
    </row>
    <row r="204" spans="1:3" ht="13.5" thickBot="1">
      <c r="A204" s="689"/>
      <c r="B204" s="614"/>
      <c r="C204" s="600"/>
    </row>
    <row r="205" spans="1:3" ht="14.25" thickTop="1" thickBot="1">
      <c r="A205" s="689"/>
      <c r="B205" s="607" t="s">
        <v>12</v>
      </c>
      <c r="C205" s="608"/>
    </row>
    <row r="206" spans="1:3" ht="13.5" thickBot="1">
      <c r="A206" s="689"/>
      <c r="B206" s="601" t="s">
        <v>14</v>
      </c>
      <c r="C206" s="602"/>
    </row>
    <row r="207" spans="1:3" ht="13.5" thickTop="1">
      <c r="A207" s="687" t="s">
        <v>25</v>
      </c>
      <c r="B207" s="603" t="s">
        <v>2</v>
      </c>
      <c r="C207" s="605">
        <v>8</v>
      </c>
    </row>
    <row r="208" spans="1:3">
      <c r="A208" s="509"/>
      <c r="B208" s="604"/>
      <c r="C208" s="606"/>
    </row>
    <row r="209" spans="1:3">
      <c r="A209" s="509"/>
      <c r="B209" s="595" t="s">
        <v>3</v>
      </c>
      <c r="C209" s="597">
        <f>+C207+1</f>
        <v>9</v>
      </c>
    </row>
    <row r="210" spans="1:3">
      <c r="A210" s="509"/>
      <c r="B210" s="596"/>
      <c r="C210" s="598"/>
    </row>
    <row r="211" spans="1:3">
      <c r="A211" s="509"/>
      <c r="B211" s="595" t="s">
        <v>3</v>
      </c>
      <c r="C211" s="597">
        <f>+C209+1</f>
        <v>10</v>
      </c>
    </row>
    <row r="212" spans="1:3">
      <c r="A212" s="509"/>
      <c r="B212" s="596"/>
      <c r="C212" s="598"/>
    </row>
    <row r="213" spans="1:3">
      <c r="A213" s="509"/>
      <c r="B213" s="595" t="s">
        <v>7</v>
      </c>
      <c r="C213" s="597">
        <f>+C211+1</f>
        <v>11</v>
      </c>
    </row>
    <row r="214" spans="1:3">
      <c r="A214" s="509"/>
      <c r="B214" s="596"/>
      <c r="C214" s="598"/>
    </row>
    <row r="215" spans="1:3">
      <c r="A215" s="509"/>
      <c r="B215" s="595" t="s">
        <v>4</v>
      </c>
      <c r="C215" s="597">
        <f>+C213+1</f>
        <v>12</v>
      </c>
    </row>
    <row r="216" spans="1:3">
      <c r="A216" s="509"/>
      <c r="B216" s="596"/>
      <c r="C216" s="598"/>
    </row>
    <row r="217" spans="1:3">
      <c r="A217" s="509"/>
      <c r="B217" s="611" t="s">
        <v>5</v>
      </c>
      <c r="C217" s="599">
        <f>+C215+1</f>
        <v>13</v>
      </c>
    </row>
    <row r="218" spans="1:3">
      <c r="A218" s="509"/>
      <c r="B218" s="612"/>
      <c r="C218" s="613"/>
    </row>
    <row r="219" spans="1:3">
      <c r="A219" s="509"/>
      <c r="B219" s="611" t="s">
        <v>6</v>
      </c>
      <c r="C219" s="599">
        <f>+C217+1</f>
        <v>14</v>
      </c>
    </row>
    <row r="220" spans="1:3" ht="13.5" thickBot="1">
      <c r="A220" s="509"/>
      <c r="B220" s="614"/>
      <c r="C220" s="600"/>
    </row>
    <row r="221" spans="1:3" ht="14.25" thickTop="1" thickBot="1">
      <c r="A221" s="509"/>
      <c r="B221" s="607" t="s">
        <v>12</v>
      </c>
      <c r="C221" s="608"/>
    </row>
    <row r="222" spans="1:3" ht="13.5" thickBot="1">
      <c r="A222" s="509"/>
      <c r="B222" s="601" t="s">
        <v>14</v>
      </c>
      <c r="C222" s="602"/>
    </row>
    <row r="223" spans="1:3" ht="13.5" thickTop="1">
      <c r="A223" s="691" t="s">
        <v>26</v>
      </c>
      <c r="B223" s="603" t="s">
        <v>2</v>
      </c>
      <c r="C223" s="605">
        <f>C219+1</f>
        <v>15</v>
      </c>
    </row>
    <row r="224" spans="1:3">
      <c r="A224" s="691"/>
      <c r="B224" s="604"/>
      <c r="C224" s="606"/>
    </row>
    <row r="225" spans="1:3">
      <c r="A225" s="691"/>
      <c r="B225" s="595" t="s">
        <v>3</v>
      </c>
      <c r="C225" s="597">
        <f>+C223+1</f>
        <v>16</v>
      </c>
    </row>
    <row r="226" spans="1:3">
      <c r="A226" s="691"/>
      <c r="B226" s="596"/>
      <c r="C226" s="598"/>
    </row>
    <row r="227" spans="1:3">
      <c r="A227" s="691"/>
      <c r="B227" s="595" t="s">
        <v>3</v>
      </c>
      <c r="C227" s="597">
        <f>+C225+1</f>
        <v>17</v>
      </c>
    </row>
    <row r="228" spans="1:3">
      <c r="A228" s="691"/>
      <c r="B228" s="596"/>
      <c r="C228" s="598"/>
    </row>
    <row r="229" spans="1:3">
      <c r="A229" s="691"/>
      <c r="B229" s="595" t="s">
        <v>7</v>
      </c>
      <c r="C229" s="597">
        <f>+C227+1</f>
        <v>18</v>
      </c>
    </row>
    <row r="230" spans="1:3">
      <c r="A230" s="691"/>
      <c r="B230" s="596"/>
      <c r="C230" s="598"/>
    </row>
    <row r="231" spans="1:3">
      <c r="A231" s="691"/>
      <c r="B231" s="595" t="s">
        <v>4</v>
      </c>
      <c r="C231" s="597">
        <f>+C229+1</f>
        <v>19</v>
      </c>
    </row>
    <row r="232" spans="1:3">
      <c r="A232" s="691"/>
      <c r="B232" s="596"/>
      <c r="C232" s="598"/>
    </row>
    <row r="233" spans="1:3">
      <c r="A233" s="691"/>
      <c r="B233" s="611" t="s">
        <v>5</v>
      </c>
      <c r="C233" s="599">
        <f>+C231+1</f>
        <v>20</v>
      </c>
    </row>
    <row r="234" spans="1:3">
      <c r="A234" s="691"/>
      <c r="B234" s="612"/>
      <c r="C234" s="613"/>
    </row>
    <row r="235" spans="1:3">
      <c r="A235" s="691"/>
      <c r="B235" s="611" t="s">
        <v>6</v>
      </c>
      <c r="C235" s="599">
        <f>+C233+1</f>
        <v>21</v>
      </c>
    </row>
    <row r="236" spans="1:3" ht="13.5" thickBot="1">
      <c r="A236" s="691"/>
      <c r="B236" s="614"/>
      <c r="C236" s="600"/>
    </row>
    <row r="237" spans="1:3" ht="14.25" thickTop="1" thickBot="1">
      <c r="A237" s="691"/>
      <c r="B237" s="609" t="s">
        <v>12</v>
      </c>
      <c r="C237" s="610"/>
    </row>
    <row r="238" spans="1:3" ht="13.5" thickBot="1">
      <c r="A238" s="681"/>
      <c r="B238" s="601" t="s">
        <v>14</v>
      </c>
      <c r="C238" s="602"/>
    </row>
    <row r="239" spans="1:3" ht="13.5" thickTop="1">
      <c r="A239" s="690" t="s">
        <v>27</v>
      </c>
      <c r="B239" s="603" t="s">
        <v>2</v>
      </c>
      <c r="C239" s="605">
        <f>C235+1</f>
        <v>22</v>
      </c>
    </row>
    <row r="240" spans="1:3">
      <c r="A240" s="563"/>
      <c r="B240" s="604"/>
      <c r="C240" s="606"/>
    </row>
    <row r="241" spans="1:3">
      <c r="A241" s="563"/>
      <c r="B241" s="595" t="s">
        <v>3</v>
      </c>
      <c r="C241" s="597">
        <f>+C239+1</f>
        <v>23</v>
      </c>
    </row>
    <row r="242" spans="1:3">
      <c r="A242" s="563"/>
      <c r="B242" s="596"/>
      <c r="C242" s="598"/>
    </row>
    <row r="243" spans="1:3">
      <c r="A243" s="563"/>
      <c r="B243" s="595" t="s">
        <v>3</v>
      </c>
      <c r="C243" s="597">
        <f>+C241+1</f>
        <v>24</v>
      </c>
    </row>
    <row r="244" spans="1:3">
      <c r="A244" s="563"/>
      <c r="B244" s="596"/>
      <c r="C244" s="598"/>
    </row>
    <row r="245" spans="1:3">
      <c r="A245" s="563"/>
      <c r="B245" s="595" t="s">
        <v>7</v>
      </c>
      <c r="C245" s="597">
        <f>+C243+1</f>
        <v>25</v>
      </c>
    </row>
    <row r="246" spans="1:3">
      <c r="A246" s="563"/>
      <c r="B246" s="596"/>
      <c r="C246" s="598"/>
    </row>
    <row r="247" spans="1:3">
      <c r="A247" s="563"/>
      <c r="B247" s="595" t="s">
        <v>4</v>
      </c>
      <c r="C247" s="597">
        <f>+C245+1</f>
        <v>26</v>
      </c>
    </row>
    <row r="248" spans="1:3">
      <c r="A248" s="563"/>
      <c r="B248" s="596"/>
      <c r="C248" s="598"/>
    </row>
    <row r="249" spans="1:3">
      <c r="A249" s="563"/>
      <c r="B249" s="611" t="s">
        <v>5</v>
      </c>
      <c r="C249" s="615">
        <f>+C247+1</f>
        <v>27</v>
      </c>
    </row>
    <row r="250" spans="1:3">
      <c r="A250" s="563"/>
      <c r="B250" s="612"/>
      <c r="C250" s="616"/>
    </row>
    <row r="251" spans="1:3">
      <c r="A251" s="563"/>
      <c r="B251" s="611" t="s">
        <v>6</v>
      </c>
      <c r="C251" s="615">
        <f>+C249+1</f>
        <v>28</v>
      </c>
    </row>
    <row r="252" spans="1:3" ht="13.5" thickBot="1">
      <c r="A252" s="563"/>
      <c r="B252" s="614"/>
      <c r="C252" s="616"/>
    </row>
    <row r="253" spans="1:3" ht="14.25" thickTop="1" thickBot="1">
      <c r="A253" s="563"/>
      <c r="B253" s="607" t="s">
        <v>12</v>
      </c>
      <c r="C253" s="608"/>
    </row>
    <row r="254" spans="1:3" ht="13.5" thickBot="1">
      <c r="A254" s="563"/>
      <c r="B254" s="601" t="s">
        <v>14</v>
      </c>
      <c r="C254" s="602"/>
    </row>
    <row r="255" spans="1:3" ht="13.5" thickTop="1">
      <c r="A255" s="553" t="s">
        <v>28</v>
      </c>
      <c r="B255" s="603" t="s">
        <v>2</v>
      </c>
      <c r="C255" s="605">
        <v>29</v>
      </c>
    </row>
    <row r="256" spans="1:3">
      <c r="A256" s="553"/>
      <c r="B256" s="604"/>
      <c r="C256" s="606"/>
    </row>
    <row r="257" spans="1:3">
      <c r="A257" s="553"/>
      <c r="B257" s="595" t="s">
        <v>3</v>
      </c>
      <c r="C257" s="597">
        <f>+C255+1</f>
        <v>30</v>
      </c>
    </row>
    <row r="258" spans="1:3">
      <c r="A258" s="553"/>
      <c r="B258" s="596"/>
      <c r="C258" s="598"/>
    </row>
    <row r="259" spans="1:3">
      <c r="A259" s="553"/>
      <c r="B259" s="595" t="s">
        <v>3</v>
      </c>
      <c r="C259" s="597">
        <f>+C257+1</f>
        <v>31</v>
      </c>
    </row>
    <row r="260" spans="1:3" ht="13.5" thickBot="1">
      <c r="A260" s="553"/>
      <c r="B260" s="596"/>
      <c r="C260" s="598"/>
    </row>
    <row r="261" spans="1:3" ht="14.25" thickTop="1" thickBot="1">
      <c r="A261" s="553"/>
      <c r="B261" s="607" t="s">
        <v>12</v>
      </c>
      <c r="C261" s="608"/>
    </row>
    <row r="262" spans="1:3" ht="13.5" thickBot="1">
      <c r="A262" s="558"/>
      <c r="B262" s="601" t="s">
        <v>14</v>
      </c>
      <c r="C262" s="602"/>
    </row>
    <row r="263" spans="1:3" ht="13.5" thickTop="1">
      <c r="A263" s="34"/>
      <c r="B263" s="7"/>
      <c r="C263" s="5"/>
    </row>
    <row r="264" spans="1:3">
      <c r="A264" s="35"/>
      <c r="B264" s="2" t="s">
        <v>8</v>
      </c>
      <c r="C264" s="1"/>
    </row>
    <row r="265" spans="1:3">
      <c r="A265" s="36"/>
    </row>
    <row r="266" spans="1:3">
      <c r="A266" s="35"/>
      <c r="B266" s="2" t="s">
        <v>10</v>
      </c>
      <c r="C266" s="2"/>
    </row>
    <row r="267" spans="1:3">
      <c r="A267" s="36"/>
    </row>
    <row r="268" spans="1:3" ht="13.5" thickBot="1">
      <c r="A268" s="37"/>
      <c r="B268" s="3" t="s">
        <v>11</v>
      </c>
      <c r="C268" s="3"/>
    </row>
    <row r="269" spans="1:3" ht="13.5" thickTop="1"/>
    <row r="275" spans="1:3">
      <c r="A275"/>
      <c r="B275"/>
      <c r="C275"/>
    </row>
    <row r="276" spans="1:3" ht="18">
      <c r="A276" s="673">
        <v>42614</v>
      </c>
      <c r="B276" s="673"/>
      <c r="C276" s="674"/>
    </row>
    <row r="277" spans="1:3" ht="13.5" thickBot="1">
      <c r="A277" s="38"/>
    </row>
    <row r="278" spans="1:3" ht="14.25" thickTop="1" thickBot="1">
      <c r="A278" s="33" t="s">
        <v>9</v>
      </c>
      <c r="B278" s="542" t="s">
        <v>0</v>
      </c>
      <c r="C278" s="543"/>
    </row>
    <row r="279" spans="1:3" ht="14.25" thickTop="1" thickBot="1">
      <c r="A279" s="688" t="s">
        <v>29</v>
      </c>
      <c r="B279" s="567" t="s">
        <v>7</v>
      </c>
      <c r="C279" s="517">
        <v>1</v>
      </c>
    </row>
    <row r="280" spans="1:3" ht="13.5" thickBot="1">
      <c r="A280" s="688"/>
      <c r="B280" s="538"/>
      <c r="C280" s="518"/>
    </row>
    <row r="281" spans="1:3" ht="13.5" thickBot="1">
      <c r="A281" s="688"/>
      <c r="B281" s="567" t="s">
        <v>4</v>
      </c>
      <c r="C281" s="517">
        <f>+C279+1</f>
        <v>2</v>
      </c>
    </row>
    <row r="282" spans="1:3" ht="13.5" thickBot="1">
      <c r="A282" s="688"/>
      <c r="B282" s="538"/>
      <c r="C282" s="518"/>
    </row>
    <row r="283" spans="1:3" ht="13.5" thickBot="1">
      <c r="A283" s="688"/>
      <c r="B283" s="568" t="s">
        <v>5</v>
      </c>
      <c r="C283" s="527">
        <f>+C281+1</f>
        <v>3</v>
      </c>
    </row>
    <row r="284" spans="1:3" ht="13.5" thickBot="1">
      <c r="A284" s="688"/>
      <c r="B284" s="584"/>
      <c r="C284" s="528"/>
    </row>
    <row r="285" spans="1:3" ht="13.5" thickBot="1">
      <c r="A285" s="688"/>
      <c r="B285" s="568" t="s">
        <v>6</v>
      </c>
      <c r="C285" s="527">
        <f>+C283+1</f>
        <v>4</v>
      </c>
    </row>
    <row r="286" spans="1:3" ht="13.5" thickBot="1">
      <c r="A286" s="689"/>
      <c r="B286" s="569"/>
      <c r="C286" s="554"/>
    </row>
    <row r="287" spans="1:3" ht="16.5" thickTop="1" thickBot="1">
      <c r="A287" s="689"/>
      <c r="B287" s="522" t="s">
        <v>12</v>
      </c>
      <c r="C287" s="523"/>
    </row>
    <row r="288" spans="1:3" ht="15.75" thickBot="1">
      <c r="A288" s="689"/>
      <c r="B288" s="524" t="s">
        <v>14</v>
      </c>
      <c r="C288" s="525"/>
    </row>
    <row r="289" spans="1:3" ht="14.25" thickTop="1" thickBot="1">
      <c r="A289" s="684" t="s">
        <v>30</v>
      </c>
      <c r="B289" s="589" t="s">
        <v>2</v>
      </c>
      <c r="C289" s="515">
        <f>C285+1</f>
        <v>5</v>
      </c>
    </row>
    <row r="290" spans="1:3" ht="13.5" thickBot="1">
      <c r="A290" s="685"/>
      <c r="B290" s="590"/>
      <c r="C290" s="516"/>
    </row>
    <row r="291" spans="1:3" ht="13.5" thickBot="1">
      <c r="A291" s="686"/>
      <c r="B291" s="567" t="s">
        <v>3</v>
      </c>
      <c r="C291" s="517">
        <f>+C289+1</f>
        <v>6</v>
      </c>
    </row>
    <row r="292" spans="1:3" ht="13.5" thickBot="1">
      <c r="A292" s="686"/>
      <c r="B292" s="538"/>
      <c r="C292" s="518"/>
    </row>
    <row r="293" spans="1:3" ht="13.5" thickBot="1">
      <c r="A293" s="686"/>
      <c r="B293" s="567" t="s">
        <v>3</v>
      </c>
      <c r="C293" s="517">
        <f>+C291+1</f>
        <v>7</v>
      </c>
    </row>
    <row r="294" spans="1:3" ht="13.5" thickBot="1">
      <c r="A294" s="686"/>
      <c r="B294" s="538"/>
      <c r="C294" s="518"/>
    </row>
    <row r="295" spans="1:3" ht="13.5" thickBot="1">
      <c r="A295" s="686"/>
      <c r="B295" s="567" t="s">
        <v>7</v>
      </c>
      <c r="C295" s="517">
        <f>+C293+1</f>
        <v>8</v>
      </c>
    </row>
    <row r="296" spans="1:3" ht="13.5" thickBot="1">
      <c r="A296" s="686"/>
      <c r="B296" s="538"/>
      <c r="C296" s="518"/>
    </row>
    <row r="297" spans="1:3" ht="13.5" thickBot="1">
      <c r="A297" s="686"/>
      <c r="B297" s="567" t="s">
        <v>4</v>
      </c>
      <c r="C297" s="517">
        <f>+C295+1</f>
        <v>9</v>
      </c>
    </row>
    <row r="298" spans="1:3" ht="13.5" thickBot="1">
      <c r="A298" s="686"/>
      <c r="B298" s="538"/>
      <c r="C298" s="518"/>
    </row>
    <row r="299" spans="1:3" ht="13.5" thickBot="1">
      <c r="A299" s="686"/>
      <c r="B299" s="568" t="s">
        <v>5</v>
      </c>
      <c r="C299" s="527">
        <f>+C297+1</f>
        <v>10</v>
      </c>
    </row>
    <row r="300" spans="1:3" ht="13.5" thickBot="1">
      <c r="A300" s="686"/>
      <c r="B300" s="584"/>
      <c r="C300" s="528"/>
    </row>
    <row r="301" spans="1:3" ht="13.5" thickBot="1">
      <c r="A301" s="686"/>
      <c r="B301" s="568" t="s">
        <v>6</v>
      </c>
      <c r="C301" s="527">
        <f>+C299+1</f>
        <v>11</v>
      </c>
    </row>
    <row r="302" spans="1:3" ht="13.5" thickBot="1">
      <c r="A302" s="687"/>
      <c r="B302" s="569"/>
      <c r="C302" s="554"/>
    </row>
    <row r="303" spans="1:3" ht="16.5" thickTop="1" thickBot="1">
      <c r="A303" s="687"/>
      <c r="B303" s="522" t="s">
        <v>12</v>
      </c>
      <c r="C303" s="523"/>
    </row>
    <row r="304" spans="1:3" ht="15.75" thickBot="1">
      <c r="A304" s="687"/>
      <c r="B304" s="524" t="s">
        <v>14</v>
      </c>
      <c r="C304" s="525"/>
    </row>
    <row r="305" spans="1:3" ht="14.25" thickTop="1" thickBot="1">
      <c r="A305" s="680" t="s">
        <v>31</v>
      </c>
      <c r="B305" s="589" t="s">
        <v>2</v>
      </c>
      <c r="C305" s="515">
        <f>C301+1</f>
        <v>12</v>
      </c>
    </row>
    <row r="306" spans="1:3" ht="13.5" thickBot="1">
      <c r="A306" s="681"/>
      <c r="B306" s="590"/>
      <c r="C306" s="516"/>
    </row>
    <row r="307" spans="1:3" ht="13.5" thickBot="1">
      <c r="A307" s="682"/>
      <c r="B307" s="567" t="s">
        <v>3</v>
      </c>
      <c r="C307" s="517">
        <f>+C305+1</f>
        <v>13</v>
      </c>
    </row>
    <row r="308" spans="1:3" ht="13.5" thickBot="1">
      <c r="A308" s="682"/>
      <c r="B308" s="538"/>
      <c r="C308" s="518"/>
    </row>
    <row r="309" spans="1:3" ht="13.5" thickBot="1">
      <c r="A309" s="682"/>
      <c r="B309" s="567" t="s">
        <v>3</v>
      </c>
      <c r="C309" s="517">
        <f>+C307+1</f>
        <v>14</v>
      </c>
    </row>
    <row r="310" spans="1:3" ht="13.5" thickBot="1">
      <c r="A310" s="682"/>
      <c r="B310" s="538"/>
      <c r="C310" s="518"/>
    </row>
    <row r="311" spans="1:3" ht="13.5" thickBot="1">
      <c r="A311" s="682"/>
      <c r="B311" s="567" t="s">
        <v>7</v>
      </c>
      <c r="C311" s="517">
        <f>+C309+1</f>
        <v>15</v>
      </c>
    </row>
    <row r="312" spans="1:3" ht="13.5" thickBot="1">
      <c r="A312" s="682"/>
      <c r="B312" s="538"/>
      <c r="C312" s="518"/>
    </row>
    <row r="313" spans="1:3" ht="13.5" thickBot="1">
      <c r="A313" s="682"/>
      <c r="B313" s="567" t="s">
        <v>4</v>
      </c>
      <c r="C313" s="517">
        <f>+C311+1</f>
        <v>16</v>
      </c>
    </row>
    <row r="314" spans="1:3" ht="13.5" thickBot="1">
      <c r="A314" s="682"/>
      <c r="B314" s="538"/>
      <c r="C314" s="518"/>
    </row>
    <row r="315" spans="1:3" ht="13.5" thickBot="1">
      <c r="A315" s="682"/>
      <c r="B315" s="568" t="s">
        <v>5</v>
      </c>
      <c r="C315" s="527">
        <f>+C313+1</f>
        <v>17</v>
      </c>
    </row>
    <row r="316" spans="1:3" ht="13.5" thickBot="1">
      <c r="A316" s="682"/>
      <c r="B316" s="584"/>
      <c r="C316" s="528"/>
    </row>
    <row r="317" spans="1:3" ht="13.5" thickBot="1">
      <c r="A317" s="682"/>
      <c r="B317" s="568" t="s">
        <v>6</v>
      </c>
      <c r="C317" s="527">
        <f>+C315+1</f>
        <v>18</v>
      </c>
    </row>
    <row r="318" spans="1:3" ht="13.5" thickBot="1">
      <c r="A318" s="683"/>
      <c r="B318" s="569"/>
      <c r="C318" s="554"/>
    </row>
    <row r="319" spans="1:3" ht="16.5" thickTop="1" thickBot="1">
      <c r="A319" s="683"/>
      <c r="B319" s="522" t="s">
        <v>12</v>
      </c>
      <c r="C319" s="523"/>
    </row>
    <row r="320" spans="1:3" ht="15.75" thickBot="1">
      <c r="A320" s="683"/>
      <c r="B320" s="524" t="s">
        <v>14</v>
      </c>
      <c r="C320" s="525"/>
    </row>
    <row r="321" spans="1:3" ht="13.5" thickTop="1">
      <c r="A321" s="678" t="s">
        <v>32</v>
      </c>
      <c r="B321" s="589" t="s">
        <v>2</v>
      </c>
      <c r="C321" s="515">
        <f>C317+1</f>
        <v>19</v>
      </c>
    </row>
    <row r="322" spans="1:3">
      <c r="A322" s="678"/>
      <c r="B322" s="590"/>
      <c r="C322" s="516"/>
    </row>
    <row r="323" spans="1:3">
      <c r="A323" s="678"/>
      <c r="B323" s="567" t="s">
        <v>3</v>
      </c>
      <c r="C323" s="517">
        <f>+C321+1</f>
        <v>20</v>
      </c>
    </row>
    <row r="324" spans="1:3">
      <c r="A324" s="678"/>
      <c r="B324" s="538"/>
      <c r="C324" s="518"/>
    </row>
    <row r="325" spans="1:3">
      <c r="A325" s="678"/>
      <c r="B325" s="567" t="s">
        <v>3</v>
      </c>
      <c r="C325" s="517">
        <f>+C323+1</f>
        <v>21</v>
      </c>
    </row>
    <row r="326" spans="1:3">
      <c r="A326" s="678"/>
      <c r="B326" s="538"/>
      <c r="C326" s="518"/>
    </row>
    <row r="327" spans="1:3">
      <c r="A327" s="678"/>
      <c r="B327" s="567" t="s">
        <v>7</v>
      </c>
      <c r="C327" s="676">
        <f>+C325+1</f>
        <v>22</v>
      </c>
    </row>
    <row r="328" spans="1:3">
      <c r="A328" s="678"/>
      <c r="B328" s="538"/>
      <c r="C328" s="677"/>
    </row>
    <row r="329" spans="1:3">
      <c r="A329" s="678"/>
      <c r="B329" s="567" t="s">
        <v>4</v>
      </c>
      <c r="C329" s="517">
        <f>+C327+1</f>
        <v>23</v>
      </c>
    </row>
    <row r="330" spans="1:3">
      <c r="A330" s="678"/>
      <c r="B330" s="538"/>
      <c r="C330" s="518"/>
    </row>
    <row r="331" spans="1:3">
      <c r="A331" s="678"/>
      <c r="B331" s="568" t="s">
        <v>5</v>
      </c>
      <c r="C331" s="527">
        <f>+C329+1</f>
        <v>24</v>
      </c>
    </row>
    <row r="332" spans="1:3">
      <c r="A332" s="678"/>
      <c r="B332" s="584"/>
      <c r="C332" s="528"/>
    </row>
    <row r="333" spans="1:3">
      <c r="A333" s="678"/>
      <c r="B333" s="568" t="s">
        <v>6</v>
      </c>
      <c r="C333" s="527">
        <f>+C331+1</f>
        <v>25</v>
      </c>
    </row>
    <row r="334" spans="1:3" ht="13.5" thickBot="1">
      <c r="A334" s="678"/>
      <c r="B334" s="569"/>
      <c r="C334" s="554"/>
    </row>
    <row r="335" spans="1:3" ht="16.5" thickTop="1" thickBot="1">
      <c r="A335" s="678"/>
      <c r="B335" s="522" t="s">
        <v>12</v>
      </c>
      <c r="C335" s="523"/>
    </row>
    <row r="336" spans="1:3" ht="15.75" thickBot="1">
      <c r="A336" s="679"/>
      <c r="B336" s="524" t="s">
        <v>14</v>
      </c>
      <c r="C336" s="525"/>
    </row>
    <row r="337" spans="1:3" ht="13.5" thickTop="1">
      <c r="A337" s="560" t="s">
        <v>33</v>
      </c>
      <c r="B337" s="589" t="s">
        <v>2</v>
      </c>
      <c r="C337" s="515">
        <f>C333+1</f>
        <v>26</v>
      </c>
    </row>
    <row r="338" spans="1:3">
      <c r="A338" s="553"/>
      <c r="B338" s="590"/>
      <c r="C338" s="516"/>
    </row>
    <row r="339" spans="1:3">
      <c r="A339" s="553"/>
      <c r="B339" s="567" t="s">
        <v>3</v>
      </c>
      <c r="C339" s="517">
        <f>+C337+1</f>
        <v>27</v>
      </c>
    </row>
    <row r="340" spans="1:3">
      <c r="A340" s="553"/>
      <c r="B340" s="538"/>
      <c r="C340" s="518"/>
    </row>
    <row r="341" spans="1:3">
      <c r="A341" s="553"/>
      <c r="B341" s="567" t="s">
        <v>3</v>
      </c>
      <c r="C341" s="517">
        <f>+C339+1</f>
        <v>28</v>
      </c>
    </row>
    <row r="342" spans="1:3">
      <c r="A342" s="553"/>
      <c r="B342" s="538"/>
      <c r="C342" s="518"/>
    </row>
    <row r="343" spans="1:3">
      <c r="A343" s="553"/>
      <c r="B343" s="567" t="s">
        <v>7</v>
      </c>
      <c r="C343" s="517">
        <f>+C341+1</f>
        <v>29</v>
      </c>
    </row>
    <row r="344" spans="1:3">
      <c r="A344" s="553"/>
      <c r="B344" s="538"/>
      <c r="C344" s="518"/>
    </row>
    <row r="345" spans="1:3">
      <c r="A345" s="553"/>
      <c r="B345" s="567" t="s">
        <v>4</v>
      </c>
      <c r="C345" s="517">
        <f>+C343+1</f>
        <v>30</v>
      </c>
    </row>
    <row r="346" spans="1:3" ht="13.5" thickBot="1">
      <c r="A346" s="553"/>
      <c r="B346" s="538"/>
      <c r="C346" s="518"/>
    </row>
    <row r="347" spans="1:3" ht="16.5" thickTop="1" thickBot="1">
      <c r="A347" s="553"/>
      <c r="B347" s="522" t="s">
        <v>12</v>
      </c>
      <c r="C347" s="523"/>
    </row>
    <row r="348" spans="1:3" ht="15.75" thickBot="1">
      <c r="A348" s="675"/>
      <c r="B348" s="524" t="s">
        <v>14</v>
      </c>
      <c r="C348" s="525"/>
    </row>
    <row r="349" spans="1:3" ht="15" thickTop="1">
      <c r="A349" s="36"/>
      <c r="B349" s="292"/>
      <c r="C349" s="293"/>
    </row>
    <row r="350" spans="1:3" ht="15">
      <c r="A350" s="35"/>
      <c r="B350" s="294" t="s">
        <v>8</v>
      </c>
      <c r="C350" s="295"/>
    </row>
    <row r="351" spans="1:3" ht="14.25">
      <c r="A351" s="36"/>
      <c r="B351" s="296"/>
      <c r="C351" s="296"/>
    </row>
    <row r="352" spans="1:3" ht="15">
      <c r="A352" s="35"/>
      <c r="B352" s="294" t="s">
        <v>10</v>
      </c>
      <c r="C352" s="294"/>
    </row>
    <row r="353" spans="1:3" ht="14.25">
      <c r="A353" s="36"/>
      <c r="B353" s="296"/>
      <c r="C353" s="296"/>
    </row>
    <row r="354" spans="1:3" ht="15.75" thickBot="1">
      <c r="A354" s="37"/>
      <c r="B354" s="297" t="s">
        <v>11</v>
      </c>
      <c r="C354" s="297"/>
    </row>
    <row r="355" spans="1:3" ht="13.5" thickTop="1">
      <c r="A355" s="38"/>
      <c r="B355" s="2"/>
      <c r="C355" s="2"/>
    </row>
    <row r="356" spans="1:3">
      <c r="A356" s="38"/>
      <c r="B356" s="2"/>
      <c r="C356" s="2"/>
    </row>
    <row r="357" spans="1:3">
      <c r="A357" s="38"/>
      <c r="B357" s="2"/>
      <c r="C357" s="2"/>
    </row>
    <row r="358" spans="1:3">
      <c r="A358" s="38"/>
      <c r="B358" s="2"/>
      <c r="C358" s="2"/>
    </row>
    <row r="359" spans="1:3">
      <c r="A359" s="38"/>
      <c r="B359" s="2"/>
      <c r="C359" s="2"/>
    </row>
    <row r="360" spans="1:3">
      <c r="A360" s="38"/>
      <c r="B360" s="2"/>
      <c r="C360" s="2"/>
    </row>
    <row r="361" spans="1:3">
      <c r="A361" s="38"/>
      <c r="B361" s="2"/>
      <c r="C361" s="2"/>
    </row>
    <row r="362" spans="1:3">
      <c r="A362" s="38"/>
      <c r="B362" s="2"/>
      <c r="C362" s="2"/>
    </row>
    <row r="363" spans="1:3">
      <c r="A363" s="38"/>
      <c r="B363" s="2"/>
      <c r="C363" s="2"/>
    </row>
    <row r="364" spans="1:3">
      <c r="A364" s="38"/>
      <c r="B364" s="2"/>
      <c r="C364" s="2"/>
    </row>
    <row r="365" spans="1:3">
      <c r="A365" s="38"/>
      <c r="B365" s="2"/>
      <c r="C365" s="2"/>
    </row>
    <row r="366" spans="1:3">
      <c r="A366" s="38"/>
      <c r="B366" s="2"/>
      <c r="C366" s="2"/>
    </row>
    <row r="367" spans="1:3">
      <c r="A367" s="38"/>
      <c r="B367" s="2"/>
      <c r="C367" s="2"/>
    </row>
    <row r="368" spans="1:3">
      <c r="A368" s="38"/>
      <c r="B368" s="2"/>
      <c r="C368" s="2"/>
    </row>
    <row r="369" spans="1:3">
      <c r="A369" s="38"/>
      <c r="B369" s="2"/>
      <c r="C369" s="2"/>
    </row>
    <row r="370" spans="1:3">
      <c r="A370" s="38"/>
      <c r="B370" s="2"/>
      <c r="C370" s="2"/>
    </row>
    <row r="372" spans="1:3">
      <c r="A372"/>
      <c r="B372"/>
      <c r="C372"/>
    </row>
    <row r="373" spans="1:3" ht="18">
      <c r="A373" s="673">
        <v>42644</v>
      </c>
      <c r="B373" s="673"/>
      <c r="C373" s="674"/>
    </row>
    <row r="374" spans="1:3" ht="13.5" thickBot="1">
      <c r="A374" s="38"/>
      <c r="B374" s="42"/>
      <c r="C374" s="42"/>
    </row>
    <row r="375" spans="1:3" ht="14.25" thickTop="1" thickBot="1">
      <c r="A375" s="33" t="s">
        <v>9</v>
      </c>
      <c r="B375" s="542" t="s">
        <v>0</v>
      </c>
      <c r="C375" s="543"/>
    </row>
    <row r="376" spans="1:3" ht="14.25" thickTop="1" thickBot="1">
      <c r="A376" s="632" t="s">
        <v>33</v>
      </c>
      <c r="B376" s="568" t="s">
        <v>5</v>
      </c>
      <c r="C376" s="527">
        <v>1</v>
      </c>
    </row>
    <row r="377" spans="1:3" ht="13.5" thickBot="1">
      <c r="A377" s="632"/>
      <c r="B377" s="584"/>
      <c r="C377" s="528"/>
    </row>
    <row r="378" spans="1:3" ht="13.5" thickBot="1">
      <c r="A378" s="632"/>
      <c r="B378" s="568" t="s">
        <v>6</v>
      </c>
      <c r="C378" s="527">
        <f>+C376+1</f>
        <v>2</v>
      </c>
    </row>
    <row r="379" spans="1:3" ht="13.5" thickBot="1">
      <c r="A379" s="633"/>
      <c r="B379" s="569"/>
      <c r="C379" s="554"/>
    </row>
    <row r="380" spans="1:3" ht="16.5" thickTop="1" thickBot="1">
      <c r="A380" s="633"/>
      <c r="B380" s="522" t="s">
        <v>12</v>
      </c>
      <c r="C380" s="523"/>
    </row>
    <row r="381" spans="1:3" ht="15.75" thickBot="1">
      <c r="A381" s="633"/>
      <c r="B381" s="524" t="s">
        <v>14</v>
      </c>
      <c r="C381" s="525"/>
    </row>
    <row r="382" spans="1:3" ht="14.25" thickTop="1" thickBot="1">
      <c r="A382" s="671" t="s">
        <v>34</v>
      </c>
      <c r="B382" s="589" t="s">
        <v>2</v>
      </c>
      <c r="C382" s="515">
        <f>C378+1</f>
        <v>3</v>
      </c>
    </row>
    <row r="383" spans="1:3" ht="13.5" thickBot="1">
      <c r="A383" s="672"/>
      <c r="B383" s="590"/>
      <c r="C383" s="516"/>
    </row>
    <row r="384" spans="1:3" ht="13.5" thickBot="1">
      <c r="A384" s="666"/>
      <c r="B384" s="567" t="s">
        <v>3</v>
      </c>
      <c r="C384" s="517">
        <f>+C382+1</f>
        <v>4</v>
      </c>
    </row>
    <row r="385" spans="1:3" ht="13.5" thickBot="1">
      <c r="A385" s="666"/>
      <c r="B385" s="538"/>
      <c r="C385" s="518"/>
    </row>
    <row r="386" spans="1:3" ht="13.5" thickBot="1">
      <c r="A386" s="666"/>
      <c r="B386" s="567" t="s">
        <v>3</v>
      </c>
      <c r="C386" s="517">
        <f>+C384+1</f>
        <v>5</v>
      </c>
    </row>
    <row r="387" spans="1:3" ht="13.5" thickBot="1">
      <c r="A387" s="666"/>
      <c r="B387" s="538"/>
      <c r="C387" s="518"/>
    </row>
    <row r="388" spans="1:3" ht="13.5" thickBot="1">
      <c r="A388" s="666"/>
      <c r="B388" s="567" t="s">
        <v>7</v>
      </c>
      <c r="C388" s="517">
        <f>+C386+1</f>
        <v>6</v>
      </c>
    </row>
    <row r="389" spans="1:3" ht="13.5" thickBot="1">
      <c r="A389" s="666"/>
      <c r="B389" s="538"/>
      <c r="C389" s="518"/>
    </row>
    <row r="390" spans="1:3" ht="13.5" thickBot="1">
      <c r="A390" s="666"/>
      <c r="B390" s="567" t="s">
        <v>4</v>
      </c>
      <c r="C390" s="517">
        <f>+C388+1</f>
        <v>7</v>
      </c>
    </row>
    <row r="391" spans="1:3" ht="13.5" thickBot="1">
      <c r="A391" s="666"/>
      <c r="B391" s="538"/>
      <c r="C391" s="518"/>
    </row>
    <row r="392" spans="1:3" ht="13.5" thickBot="1">
      <c r="A392" s="666"/>
      <c r="B392" s="568" t="s">
        <v>5</v>
      </c>
      <c r="C392" s="527">
        <f>+C390+1</f>
        <v>8</v>
      </c>
    </row>
    <row r="393" spans="1:3" ht="13.5" thickBot="1">
      <c r="A393" s="666"/>
      <c r="B393" s="584"/>
      <c r="C393" s="528"/>
    </row>
    <row r="394" spans="1:3" ht="13.5" thickBot="1">
      <c r="A394" s="666"/>
      <c r="B394" s="568" t="s">
        <v>6</v>
      </c>
      <c r="C394" s="527">
        <f>+C392+1</f>
        <v>9</v>
      </c>
    </row>
    <row r="395" spans="1:3" ht="13.5" thickBot="1">
      <c r="A395" s="667"/>
      <c r="B395" s="569"/>
      <c r="C395" s="554"/>
    </row>
    <row r="396" spans="1:3" ht="16.5" thickTop="1" thickBot="1">
      <c r="A396" s="667"/>
      <c r="B396" s="522" t="s">
        <v>12</v>
      </c>
      <c r="C396" s="523"/>
    </row>
    <row r="397" spans="1:3" ht="15.75" thickBot="1">
      <c r="A397" s="667"/>
      <c r="B397" s="524" t="s">
        <v>14</v>
      </c>
      <c r="C397" s="525"/>
    </row>
    <row r="398" spans="1:3" ht="14.25" thickTop="1" thickBot="1">
      <c r="A398" s="663" t="s">
        <v>35</v>
      </c>
      <c r="B398" s="589" t="s">
        <v>2</v>
      </c>
      <c r="C398" s="515">
        <f>C394+1</f>
        <v>10</v>
      </c>
    </row>
    <row r="399" spans="1:3" ht="13.5" thickBot="1">
      <c r="A399" s="664"/>
      <c r="B399" s="590"/>
      <c r="C399" s="516"/>
    </row>
    <row r="400" spans="1:3" ht="13.5" thickBot="1">
      <c r="A400" s="665"/>
      <c r="B400" s="567" t="s">
        <v>3</v>
      </c>
      <c r="C400" s="517">
        <f>+C398+1</f>
        <v>11</v>
      </c>
    </row>
    <row r="401" spans="1:3" ht="13.5" thickBot="1">
      <c r="A401" s="665"/>
      <c r="B401" s="538"/>
      <c r="C401" s="518"/>
    </row>
    <row r="402" spans="1:3" ht="13.5" thickBot="1">
      <c r="A402" s="665"/>
      <c r="B402" s="567" t="s">
        <v>3</v>
      </c>
      <c r="C402" s="517">
        <f>+C400+1</f>
        <v>12</v>
      </c>
    </row>
    <row r="403" spans="1:3" ht="13.5" thickBot="1">
      <c r="A403" s="665"/>
      <c r="B403" s="538"/>
      <c r="C403" s="518"/>
    </row>
    <row r="404" spans="1:3" ht="13.5" thickBot="1">
      <c r="A404" s="665"/>
      <c r="B404" s="567" t="s">
        <v>7</v>
      </c>
      <c r="C404" s="517">
        <f>+C402+1</f>
        <v>13</v>
      </c>
    </row>
    <row r="405" spans="1:3" ht="13.5" thickBot="1">
      <c r="A405" s="665"/>
      <c r="B405" s="538"/>
      <c r="C405" s="518"/>
    </row>
    <row r="406" spans="1:3" ht="13.5" thickBot="1">
      <c r="A406" s="665"/>
      <c r="B406" s="567" t="s">
        <v>4</v>
      </c>
      <c r="C406" s="517">
        <f>+C404+1</f>
        <v>14</v>
      </c>
    </row>
    <row r="407" spans="1:3" ht="13.5" thickBot="1">
      <c r="A407" s="665"/>
      <c r="B407" s="538"/>
      <c r="C407" s="518"/>
    </row>
    <row r="408" spans="1:3" ht="13.5" thickBot="1">
      <c r="A408" s="665"/>
      <c r="B408" s="568" t="s">
        <v>5</v>
      </c>
      <c r="C408" s="527">
        <f>+C406+1</f>
        <v>15</v>
      </c>
    </row>
    <row r="409" spans="1:3" ht="13.5" thickBot="1">
      <c r="A409" s="665"/>
      <c r="B409" s="584"/>
      <c r="C409" s="528"/>
    </row>
    <row r="410" spans="1:3" ht="13.5" thickBot="1">
      <c r="A410" s="665"/>
      <c r="B410" s="568" t="s">
        <v>6</v>
      </c>
      <c r="C410" s="527">
        <f>+C408+1</f>
        <v>16</v>
      </c>
    </row>
    <row r="411" spans="1:3" ht="13.5" thickBot="1">
      <c r="A411" s="622"/>
      <c r="B411" s="569"/>
      <c r="C411" s="554"/>
    </row>
    <row r="412" spans="1:3" ht="16.5" thickTop="1" thickBot="1">
      <c r="A412" s="622"/>
      <c r="B412" s="522" t="s">
        <v>12</v>
      </c>
      <c r="C412" s="523"/>
    </row>
    <row r="413" spans="1:3" ht="15.75" thickBot="1">
      <c r="A413" s="622"/>
      <c r="B413" s="524" t="s">
        <v>14</v>
      </c>
      <c r="C413" s="525"/>
    </row>
    <row r="414" spans="1:3" ht="13.5" thickTop="1">
      <c r="A414" s="634" t="s">
        <v>36</v>
      </c>
      <c r="B414" s="589" t="s">
        <v>2</v>
      </c>
      <c r="C414" s="515">
        <f>C410+1</f>
        <v>17</v>
      </c>
    </row>
    <row r="415" spans="1:3">
      <c r="A415" s="634"/>
      <c r="B415" s="590"/>
      <c r="C415" s="516"/>
    </row>
    <row r="416" spans="1:3">
      <c r="A416" s="634"/>
      <c r="B416" s="567" t="s">
        <v>3</v>
      </c>
      <c r="C416" s="517">
        <f>+C414+1</f>
        <v>18</v>
      </c>
    </row>
    <row r="417" spans="1:3">
      <c r="A417" s="634"/>
      <c r="B417" s="538"/>
      <c r="C417" s="518"/>
    </row>
    <row r="418" spans="1:3">
      <c r="A418" s="634"/>
      <c r="B418" s="567" t="s">
        <v>3</v>
      </c>
      <c r="C418" s="517">
        <f>+C416+1</f>
        <v>19</v>
      </c>
    </row>
    <row r="419" spans="1:3">
      <c r="A419" s="634"/>
      <c r="B419" s="538"/>
      <c r="C419" s="518"/>
    </row>
    <row r="420" spans="1:3">
      <c r="A420" s="634"/>
      <c r="B420" s="567" t="s">
        <v>7</v>
      </c>
      <c r="C420" s="517">
        <f>+C418+1</f>
        <v>20</v>
      </c>
    </row>
    <row r="421" spans="1:3">
      <c r="A421" s="634"/>
      <c r="B421" s="538"/>
      <c r="C421" s="518"/>
    </row>
    <row r="422" spans="1:3">
      <c r="A422" s="634"/>
      <c r="B422" s="567" t="s">
        <v>4</v>
      </c>
      <c r="C422" s="517">
        <f>C420+1</f>
        <v>21</v>
      </c>
    </row>
    <row r="423" spans="1:3">
      <c r="A423" s="634"/>
      <c r="B423" s="538"/>
      <c r="C423" s="518"/>
    </row>
    <row r="424" spans="1:3">
      <c r="A424" s="634"/>
      <c r="B424" s="568" t="s">
        <v>5</v>
      </c>
      <c r="C424" s="527">
        <f>+C422+1</f>
        <v>22</v>
      </c>
    </row>
    <row r="425" spans="1:3">
      <c r="A425" s="634"/>
      <c r="B425" s="584"/>
      <c r="C425" s="528"/>
    </row>
    <row r="426" spans="1:3">
      <c r="A426" s="634"/>
      <c r="B426" s="568" t="s">
        <v>6</v>
      </c>
      <c r="C426" s="527">
        <f>+C424+1</f>
        <v>23</v>
      </c>
    </row>
    <row r="427" spans="1:3" ht="13.5" thickBot="1">
      <c r="A427" s="634"/>
      <c r="B427" s="569"/>
      <c r="C427" s="554"/>
    </row>
    <row r="428" spans="1:3" ht="16.5" thickTop="1" thickBot="1">
      <c r="A428" s="634"/>
      <c r="B428" s="522" t="s">
        <v>12</v>
      </c>
      <c r="C428" s="523"/>
    </row>
    <row r="429" spans="1:3" ht="15.75" thickBot="1">
      <c r="A429" s="635"/>
      <c r="B429" s="524" t="s">
        <v>14</v>
      </c>
      <c r="C429" s="525"/>
    </row>
    <row r="430" spans="1:3" ht="14.25" thickTop="1" thickBot="1">
      <c r="A430" s="630" t="s">
        <v>37</v>
      </c>
      <c r="B430" s="589" t="s">
        <v>2</v>
      </c>
      <c r="C430" s="515">
        <f>C426+1</f>
        <v>24</v>
      </c>
    </row>
    <row r="431" spans="1:3" ht="13.5" thickBot="1">
      <c r="A431" s="631"/>
      <c r="B431" s="590"/>
      <c r="C431" s="516"/>
    </row>
    <row r="432" spans="1:3" ht="13.5" thickBot="1">
      <c r="A432" s="632"/>
      <c r="B432" s="567" t="s">
        <v>3</v>
      </c>
      <c r="C432" s="517">
        <f>+C430+1</f>
        <v>25</v>
      </c>
    </row>
    <row r="433" spans="1:3" ht="13.5" thickBot="1">
      <c r="A433" s="632"/>
      <c r="B433" s="538"/>
      <c r="C433" s="518"/>
    </row>
    <row r="434" spans="1:3" ht="13.5" thickBot="1">
      <c r="A434" s="632"/>
      <c r="B434" s="567" t="s">
        <v>3</v>
      </c>
      <c r="C434" s="517">
        <f>+C432+1</f>
        <v>26</v>
      </c>
    </row>
    <row r="435" spans="1:3" ht="13.5" thickBot="1">
      <c r="A435" s="632"/>
      <c r="B435" s="538"/>
      <c r="C435" s="518"/>
    </row>
    <row r="436" spans="1:3" ht="13.5" thickBot="1">
      <c r="A436" s="632"/>
      <c r="B436" s="567" t="s">
        <v>7</v>
      </c>
      <c r="C436" s="517">
        <f>+C434+1</f>
        <v>27</v>
      </c>
    </row>
    <row r="437" spans="1:3" ht="13.5" thickBot="1">
      <c r="A437" s="632"/>
      <c r="B437" s="538"/>
      <c r="C437" s="518"/>
    </row>
    <row r="438" spans="1:3" ht="13.5" thickBot="1">
      <c r="A438" s="632"/>
      <c r="B438" s="567" t="s">
        <v>4</v>
      </c>
      <c r="C438" s="517">
        <f>+C436+1</f>
        <v>28</v>
      </c>
    </row>
    <row r="439" spans="1:3" ht="13.5" thickBot="1">
      <c r="A439" s="632"/>
      <c r="B439" s="538"/>
      <c r="C439" s="518"/>
    </row>
    <row r="440" spans="1:3" ht="13.5" thickBot="1">
      <c r="A440" s="632"/>
      <c r="B440" s="568" t="s">
        <v>5</v>
      </c>
      <c r="C440" s="527">
        <f>+C438+1</f>
        <v>29</v>
      </c>
    </row>
    <row r="441" spans="1:3" ht="13.5" thickBot="1">
      <c r="A441" s="632"/>
      <c r="B441" s="584"/>
      <c r="C441" s="528"/>
    </row>
    <row r="442" spans="1:3" ht="13.5" thickBot="1">
      <c r="A442" s="632"/>
      <c r="B442" s="568" t="s">
        <v>6</v>
      </c>
      <c r="C442" s="527">
        <f>+C440+1</f>
        <v>30</v>
      </c>
    </row>
    <row r="443" spans="1:3" ht="13.5" thickBot="1">
      <c r="A443" s="633"/>
      <c r="B443" s="569"/>
      <c r="C443" s="554"/>
    </row>
    <row r="444" spans="1:3" ht="16.5" thickTop="1" thickBot="1">
      <c r="A444" s="633"/>
      <c r="B444" s="522" t="s">
        <v>12</v>
      </c>
      <c r="C444" s="523"/>
    </row>
    <row r="445" spans="1:3" ht="15.75" thickBot="1">
      <c r="A445" s="633"/>
      <c r="B445" s="524" t="s">
        <v>14</v>
      </c>
      <c r="C445" s="525"/>
    </row>
    <row r="446" spans="1:3" ht="13.5" thickTop="1">
      <c r="A446" s="668" t="s">
        <v>38</v>
      </c>
      <c r="B446" s="589" t="s">
        <v>2</v>
      </c>
      <c r="C446" s="515">
        <f>C442+1</f>
        <v>31</v>
      </c>
    </row>
    <row r="447" spans="1:3" ht="13.5" thickBot="1">
      <c r="A447" s="669"/>
      <c r="B447" s="590"/>
      <c r="C447" s="516"/>
    </row>
    <row r="448" spans="1:3" ht="16.5" thickTop="1" thickBot="1">
      <c r="A448" s="669"/>
      <c r="B448" s="522" t="s">
        <v>12</v>
      </c>
      <c r="C448" s="523"/>
    </row>
    <row r="449" spans="1:3" ht="15.75" thickBot="1">
      <c r="A449" s="670"/>
      <c r="B449" s="524" t="s">
        <v>14</v>
      </c>
      <c r="C449" s="525"/>
    </row>
    <row r="450" spans="1:3" ht="15" thickTop="1">
      <c r="A450" s="298"/>
      <c r="B450" s="292"/>
      <c r="C450" s="293"/>
    </row>
    <row r="451" spans="1:3" ht="15">
      <c r="A451" s="299"/>
      <c r="B451" s="294" t="s">
        <v>8</v>
      </c>
      <c r="C451" s="295"/>
    </row>
    <row r="452" spans="1:3" ht="14.25">
      <c r="A452" s="300"/>
      <c r="B452" s="296"/>
      <c r="C452" s="296"/>
    </row>
    <row r="453" spans="1:3" ht="15">
      <c r="A453" s="301"/>
      <c r="B453" s="294" t="s">
        <v>10</v>
      </c>
      <c r="C453" s="294"/>
    </row>
    <row r="454" spans="1:3" ht="14.25">
      <c r="A454" s="300"/>
      <c r="B454" s="296"/>
      <c r="C454" s="296"/>
    </row>
    <row r="455" spans="1:3" ht="15.75" thickBot="1">
      <c r="A455" s="302"/>
      <c r="B455" s="297" t="s">
        <v>11</v>
      </c>
      <c r="C455" s="297"/>
    </row>
    <row r="456" spans="1:3" ht="15.75" thickTop="1">
      <c r="A456" s="303"/>
      <c r="B456" s="294"/>
      <c r="C456" s="294"/>
    </row>
    <row r="457" spans="1:3" ht="15">
      <c r="A457" s="303"/>
      <c r="B457" s="294"/>
      <c r="C457" s="294"/>
    </row>
    <row r="458" spans="1:3" ht="15">
      <c r="A458" s="303"/>
      <c r="B458" s="294"/>
      <c r="C458" s="294"/>
    </row>
    <row r="459" spans="1:3" ht="15">
      <c r="A459" s="303"/>
      <c r="B459" s="294"/>
      <c r="C459" s="294"/>
    </row>
    <row r="460" spans="1:3" ht="15">
      <c r="A460" s="303"/>
      <c r="B460" s="294"/>
      <c r="C460" s="294"/>
    </row>
    <row r="461" spans="1:3" ht="15">
      <c r="A461" s="303"/>
      <c r="B461" s="294"/>
      <c r="C461" s="294"/>
    </row>
    <row r="462" spans="1:3" ht="15">
      <c r="A462" s="303"/>
      <c r="B462" s="294"/>
      <c r="C462" s="294"/>
    </row>
    <row r="463" spans="1:3" ht="15">
      <c r="A463" s="303"/>
      <c r="B463" s="294"/>
      <c r="C463" s="294"/>
    </row>
    <row r="464" spans="1:3" ht="15">
      <c r="A464" s="303"/>
      <c r="B464" s="294"/>
      <c r="C464" s="294"/>
    </row>
    <row r="465" spans="1:3" ht="15">
      <c r="A465" s="303"/>
      <c r="B465" s="294"/>
      <c r="C465" s="294"/>
    </row>
    <row r="466" spans="1:3" ht="15">
      <c r="A466" s="303"/>
      <c r="B466" s="294"/>
      <c r="C466" s="294"/>
    </row>
    <row r="467" spans="1:3" ht="15">
      <c r="A467" s="303"/>
      <c r="B467" s="294"/>
      <c r="C467" s="294"/>
    </row>
    <row r="468" spans="1:3" ht="14.25">
      <c r="A468" s="304"/>
      <c r="B468" s="296"/>
      <c r="C468" s="296"/>
    </row>
    <row r="469" spans="1:3">
      <c r="A469"/>
      <c r="B469"/>
      <c r="C469"/>
    </row>
    <row r="470" spans="1:3" ht="18">
      <c r="A470" s="637">
        <v>42675</v>
      </c>
      <c r="B470" s="637"/>
      <c r="C470" s="638"/>
    </row>
    <row r="471" spans="1:3" ht="15.75" thickBot="1">
      <c r="A471" s="303"/>
      <c r="B471" s="305"/>
      <c r="C471" s="305"/>
    </row>
    <row r="472" spans="1:3" ht="16.5" thickTop="1" thickBot="1">
      <c r="A472" s="306" t="s">
        <v>9</v>
      </c>
      <c r="B472" s="532" t="s">
        <v>0</v>
      </c>
      <c r="C472" s="533"/>
    </row>
    <row r="473" spans="1:3" ht="14.25" thickTop="1" thickBot="1">
      <c r="A473" s="666" t="s">
        <v>38</v>
      </c>
      <c r="B473" s="567" t="s">
        <v>3</v>
      </c>
      <c r="C473" s="517">
        <v>1</v>
      </c>
    </row>
    <row r="474" spans="1:3" ht="13.5" thickBot="1">
      <c r="A474" s="666"/>
      <c r="B474" s="538"/>
      <c r="C474" s="518"/>
    </row>
    <row r="475" spans="1:3" ht="13.5" thickBot="1">
      <c r="A475" s="666"/>
      <c r="B475" s="567" t="s">
        <v>3</v>
      </c>
      <c r="C475" s="517">
        <f>+C473+1</f>
        <v>2</v>
      </c>
    </row>
    <row r="476" spans="1:3" ht="13.5" thickBot="1">
      <c r="A476" s="666"/>
      <c r="B476" s="538"/>
      <c r="C476" s="518"/>
    </row>
    <row r="477" spans="1:3" ht="13.5" thickBot="1">
      <c r="A477" s="666"/>
      <c r="B477" s="567" t="s">
        <v>7</v>
      </c>
      <c r="C477" s="517">
        <f>+C475+1</f>
        <v>3</v>
      </c>
    </row>
    <row r="478" spans="1:3" ht="13.5" thickBot="1">
      <c r="A478" s="666"/>
      <c r="B478" s="538"/>
      <c r="C478" s="518"/>
    </row>
    <row r="479" spans="1:3" ht="13.5" thickBot="1">
      <c r="A479" s="666"/>
      <c r="B479" s="567" t="s">
        <v>4</v>
      </c>
      <c r="C479" s="517">
        <f>+C477+1</f>
        <v>4</v>
      </c>
    </row>
    <row r="480" spans="1:3" ht="13.5" thickBot="1">
      <c r="A480" s="666"/>
      <c r="B480" s="538"/>
      <c r="C480" s="518"/>
    </row>
    <row r="481" spans="1:3" ht="13.5" thickBot="1">
      <c r="A481" s="666"/>
      <c r="B481" s="568" t="s">
        <v>5</v>
      </c>
      <c r="C481" s="527">
        <f>+C479+1</f>
        <v>5</v>
      </c>
    </row>
    <row r="482" spans="1:3" ht="13.5" thickBot="1">
      <c r="A482" s="666"/>
      <c r="B482" s="584"/>
      <c r="C482" s="528"/>
    </row>
    <row r="483" spans="1:3" ht="13.5" thickBot="1">
      <c r="A483" s="666"/>
      <c r="B483" s="568" t="s">
        <v>6</v>
      </c>
      <c r="C483" s="527">
        <f>+C481+1</f>
        <v>6</v>
      </c>
    </row>
    <row r="484" spans="1:3" ht="13.5" thickBot="1">
      <c r="A484" s="667"/>
      <c r="B484" s="569"/>
      <c r="C484" s="554"/>
    </row>
    <row r="485" spans="1:3" ht="16.5" thickTop="1" thickBot="1">
      <c r="A485" s="667"/>
      <c r="B485" s="522" t="s">
        <v>12</v>
      </c>
      <c r="C485" s="523"/>
    </row>
    <row r="486" spans="1:3" ht="15.75" thickBot="1">
      <c r="A486" s="667"/>
      <c r="B486" s="524" t="s">
        <v>14</v>
      </c>
      <c r="C486" s="525"/>
    </row>
    <row r="487" spans="1:3" ht="14.25" thickTop="1" thickBot="1">
      <c r="A487" s="663" t="s">
        <v>39</v>
      </c>
      <c r="B487" s="589" t="s">
        <v>2</v>
      </c>
      <c r="C487" s="515">
        <f>C483+1</f>
        <v>7</v>
      </c>
    </row>
    <row r="488" spans="1:3" ht="13.5" thickBot="1">
      <c r="A488" s="664"/>
      <c r="B488" s="590"/>
      <c r="C488" s="516"/>
    </row>
    <row r="489" spans="1:3" ht="13.5" thickBot="1">
      <c r="A489" s="665"/>
      <c r="B489" s="567" t="s">
        <v>3</v>
      </c>
      <c r="C489" s="517">
        <f>+C487+1</f>
        <v>8</v>
      </c>
    </row>
    <row r="490" spans="1:3" ht="13.5" thickBot="1">
      <c r="A490" s="665"/>
      <c r="B490" s="538"/>
      <c r="C490" s="518"/>
    </row>
    <row r="491" spans="1:3" ht="13.5" thickBot="1">
      <c r="A491" s="665"/>
      <c r="B491" s="567" t="s">
        <v>3</v>
      </c>
      <c r="C491" s="517">
        <f>+C489+1</f>
        <v>9</v>
      </c>
    </row>
    <row r="492" spans="1:3" ht="13.5" thickBot="1">
      <c r="A492" s="665"/>
      <c r="B492" s="538"/>
      <c r="C492" s="518"/>
    </row>
    <row r="493" spans="1:3" ht="13.5" thickBot="1">
      <c r="A493" s="665"/>
      <c r="B493" s="567" t="s">
        <v>7</v>
      </c>
      <c r="C493" s="517">
        <f>+C491+1</f>
        <v>10</v>
      </c>
    </row>
    <row r="494" spans="1:3" ht="13.5" thickBot="1">
      <c r="A494" s="665"/>
      <c r="B494" s="538"/>
      <c r="C494" s="518"/>
    </row>
    <row r="495" spans="1:3" ht="13.5" thickBot="1">
      <c r="A495" s="665"/>
      <c r="B495" s="567" t="s">
        <v>4</v>
      </c>
      <c r="C495" s="517">
        <f>+C493+1</f>
        <v>11</v>
      </c>
    </row>
    <row r="496" spans="1:3" ht="13.5" thickBot="1">
      <c r="A496" s="665"/>
      <c r="B496" s="538"/>
      <c r="C496" s="518"/>
    </row>
    <row r="497" spans="1:3" ht="13.5" thickBot="1">
      <c r="A497" s="665"/>
      <c r="B497" s="568" t="s">
        <v>5</v>
      </c>
      <c r="C497" s="527">
        <f>+C495+1</f>
        <v>12</v>
      </c>
    </row>
    <row r="498" spans="1:3" ht="13.5" thickBot="1">
      <c r="A498" s="665"/>
      <c r="B498" s="584"/>
      <c r="C498" s="528"/>
    </row>
    <row r="499" spans="1:3" ht="13.5" thickBot="1">
      <c r="A499" s="665"/>
      <c r="B499" s="568" t="s">
        <v>6</v>
      </c>
      <c r="C499" s="527">
        <f>+C497+1</f>
        <v>13</v>
      </c>
    </row>
    <row r="500" spans="1:3" ht="13.5" thickBot="1">
      <c r="A500" s="622"/>
      <c r="B500" s="569"/>
      <c r="C500" s="554"/>
    </row>
    <row r="501" spans="1:3" ht="16.5" thickTop="1" thickBot="1">
      <c r="A501" s="622"/>
      <c r="B501" s="522" t="s">
        <v>12</v>
      </c>
      <c r="C501" s="523"/>
    </row>
    <row r="502" spans="1:3" ht="15.75" thickBot="1">
      <c r="A502" s="622"/>
      <c r="B502" s="524" t="s">
        <v>14</v>
      </c>
      <c r="C502" s="525"/>
    </row>
    <row r="503" spans="1:3" ht="13.5" thickTop="1">
      <c r="A503" s="634" t="s">
        <v>40</v>
      </c>
      <c r="B503" s="589" t="s">
        <v>2</v>
      </c>
      <c r="C503" s="515">
        <f>C499+1</f>
        <v>14</v>
      </c>
    </row>
    <row r="504" spans="1:3">
      <c r="A504" s="634"/>
      <c r="B504" s="590"/>
      <c r="C504" s="516"/>
    </row>
    <row r="505" spans="1:3">
      <c r="A505" s="634"/>
      <c r="B505" s="567" t="s">
        <v>3</v>
      </c>
      <c r="C505" s="517">
        <f>+C503+1</f>
        <v>15</v>
      </c>
    </row>
    <row r="506" spans="1:3">
      <c r="A506" s="634"/>
      <c r="B506" s="538"/>
      <c r="C506" s="518"/>
    </row>
    <row r="507" spans="1:3">
      <c r="A507" s="634"/>
      <c r="B507" s="567" t="s">
        <v>3</v>
      </c>
      <c r="C507" s="517">
        <f>+C505+1</f>
        <v>16</v>
      </c>
    </row>
    <row r="508" spans="1:3">
      <c r="A508" s="634"/>
      <c r="B508" s="538"/>
      <c r="C508" s="518"/>
    </row>
    <row r="509" spans="1:3">
      <c r="A509" s="634"/>
      <c r="B509" s="567" t="s">
        <v>7</v>
      </c>
      <c r="C509" s="517">
        <f>+C507+1</f>
        <v>17</v>
      </c>
    </row>
    <row r="510" spans="1:3">
      <c r="A510" s="634"/>
      <c r="B510" s="538"/>
      <c r="C510" s="518"/>
    </row>
    <row r="511" spans="1:3">
      <c r="A511" s="634"/>
      <c r="B511" s="567" t="s">
        <v>4</v>
      </c>
      <c r="C511" s="517">
        <f>C509+1</f>
        <v>18</v>
      </c>
    </row>
    <row r="512" spans="1:3">
      <c r="A512" s="634"/>
      <c r="B512" s="538"/>
      <c r="C512" s="518"/>
    </row>
    <row r="513" spans="1:3">
      <c r="A513" s="634"/>
      <c r="B513" s="568" t="s">
        <v>5</v>
      </c>
      <c r="C513" s="527">
        <f>+C511+1</f>
        <v>19</v>
      </c>
    </row>
    <row r="514" spans="1:3">
      <c r="A514" s="634"/>
      <c r="B514" s="584"/>
      <c r="C514" s="528"/>
    </row>
    <row r="515" spans="1:3">
      <c r="A515" s="634"/>
      <c r="B515" s="568" t="s">
        <v>6</v>
      </c>
      <c r="C515" s="527">
        <f>+C513+1</f>
        <v>20</v>
      </c>
    </row>
    <row r="516" spans="1:3" ht="13.5" thickBot="1">
      <c r="A516" s="634"/>
      <c r="B516" s="569"/>
      <c r="C516" s="554"/>
    </row>
    <row r="517" spans="1:3" ht="16.5" thickTop="1" thickBot="1">
      <c r="A517" s="634"/>
      <c r="B517" s="522" t="s">
        <v>12</v>
      </c>
      <c r="C517" s="523"/>
    </row>
    <row r="518" spans="1:3" ht="15.75" thickBot="1">
      <c r="A518" s="635"/>
      <c r="B518" s="524" t="s">
        <v>14</v>
      </c>
      <c r="C518" s="525"/>
    </row>
    <row r="519" spans="1:3" ht="14.25" thickTop="1" thickBot="1">
      <c r="A519" s="630" t="s">
        <v>41</v>
      </c>
      <c r="B519" s="589" t="s">
        <v>2</v>
      </c>
      <c r="C519" s="515">
        <f>C515+1</f>
        <v>21</v>
      </c>
    </row>
    <row r="520" spans="1:3" ht="13.5" thickBot="1">
      <c r="A520" s="631"/>
      <c r="B520" s="590"/>
      <c r="C520" s="516"/>
    </row>
    <row r="521" spans="1:3" ht="13.5" thickBot="1">
      <c r="A521" s="632"/>
      <c r="B521" s="567" t="s">
        <v>3</v>
      </c>
      <c r="C521" s="517">
        <f>+C519+1</f>
        <v>22</v>
      </c>
    </row>
    <row r="522" spans="1:3" ht="13.5" thickBot="1">
      <c r="A522" s="632"/>
      <c r="B522" s="538"/>
      <c r="C522" s="518"/>
    </row>
    <row r="523" spans="1:3" ht="13.5" thickBot="1">
      <c r="A523" s="632"/>
      <c r="B523" s="567" t="s">
        <v>3</v>
      </c>
      <c r="C523" s="517">
        <f>+C521+1</f>
        <v>23</v>
      </c>
    </row>
    <row r="524" spans="1:3" ht="13.5" thickBot="1">
      <c r="A524" s="632"/>
      <c r="B524" s="538"/>
      <c r="C524" s="518"/>
    </row>
    <row r="525" spans="1:3" ht="13.5" thickBot="1">
      <c r="A525" s="632"/>
      <c r="B525" s="567" t="s">
        <v>7</v>
      </c>
      <c r="C525" s="517">
        <f>+C523+1</f>
        <v>24</v>
      </c>
    </row>
    <row r="526" spans="1:3" ht="13.5" thickBot="1">
      <c r="A526" s="632"/>
      <c r="B526" s="538"/>
      <c r="C526" s="518"/>
    </row>
    <row r="527" spans="1:3" ht="13.5" thickBot="1">
      <c r="A527" s="632"/>
      <c r="B527" s="567" t="s">
        <v>4</v>
      </c>
      <c r="C527" s="517">
        <f>+C525+1</f>
        <v>25</v>
      </c>
    </row>
    <row r="528" spans="1:3" ht="13.5" thickBot="1">
      <c r="A528" s="632"/>
      <c r="B528" s="538"/>
      <c r="C528" s="518"/>
    </row>
    <row r="529" spans="1:3" ht="13.5" thickBot="1">
      <c r="A529" s="632"/>
      <c r="B529" s="568" t="s">
        <v>5</v>
      </c>
      <c r="C529" s="527">
        <f>+C527+1</f>
        <v>26</v>
      </c>
    </row>
    <row r="530" spans="1:3" ht="13.5" thickBot="1">
      <c r="A530" s="632"/>
      <c r="B530" s="584"/>
      <c r="C530" s="528"/>
    </row>
    <row r="531" spans="1:3" ht="13.5" thickBot="1">
      <c r="A531" s="632"/>
      <c r="B531" s="568" t="s">
        <v>6</v>
      </c>
      <c r="C531" s="527">
        <f>+C529+1</f>
        <v>27</v>
      </c>
    </row>
    <row r="532" spans="1:3" ht="13.5" thickBot="1">
      <c r="A532" s="633"/>
      <c r="B532" s="569"/>
      <c r="C532" s="554"/>
    </row>
    <row r="533" spans="1:3" ht="16.5" thickTop="1" thickBot="1">
      <c r="A533" s="633"/>
      <c r="B533" s="522" t="s">
        <v>12</v>
      </c>
      <c r="C533" s="523"/>
    </row>
    <row r="534" spans="1:3" ht="15.75" thickBot="1">
      <c r="A534" s="633"/>
      <c r="B534" s="524" t="s">
        <v>14</v>
      </c>
      <c r="C534" s="525"/>
    </row>
    <row r="535" spans="1:3" ht="13.5" thickTop="1">
      <c r="A535" s="668" t="s">
        <v>42</v>
      </c>
      <c r="B535" s="589" t="s">
        <v>2</v>
      </c>
      <c r="C535" s="515">
        <f>C531+1</f>
        <v>28</v>
      </c>
    </row>
    <row r="536" spans="1:3">
      <c r="A536" s="669"/>
      <c r="B536" s="590"/>
      <c r="C536" s="516"/>
    </row>
    <row r="537" spans="1:3">
      <c r="A537" s="669"/>
      <c r="B537" s="567" t="s">
        <v>3</v>
      </c>
      <c r="C537" s="517">
        <f>+C535+1</f>
        <v>29</v>
      </c>
    </row>
    <row r="538" spans="1:3">
      <c r="A538" s="669"/>
      <c r="B538" s="538"/>
      <c r="C538" s="518"/>
    </row>
    <row r="539" spans="1:3">
      <c r="A539" s="669"/>
      <c r="B539" s="567" t="s">
        <v>3</v>
      </c>
      <c r="C539" s="517">
        <f>+C537+1</f>
        <v>30</v>
      </c>
    </row>
    <row r="540" spans="1:3" ht="13.5" thickBot="1">
      <c r="A540" s="669"/>
      <c r="B540" s="538"/>
      <c r="C540" s="518"/>
    </row>
    <row r="541" spans="1:3" ht="16.5" thickTop="1" thickBot="1">
      <c r="A541" s="669"/>
      <c r="B541" s="522" t="s">
        <v>12</v>
      </c>
      <c r="C541" s="523"/>
    </row>
    <row r="542" spans="1:3" ht="15.75" thickBot="1">
      <c r="A542" s="670"/>
      <c r="B542" s="524" t="s">
        <v>14</v>
      </c>
      <c r="C542" s="525"/>
    </row>
    <row r="543" spans="1:3" ht="15" thickTop="1">
      <c r="A543" s="309"/>
      <c r="B543" s="292"/>
      <c r="C543" s="293"/>
    </row>
    <row r="544" spans="1:3" ht="15">
      <c r="A544" s="301"/>
      <c r="B544" s="294" t="s">
        <v>8</v>
      </c>
      <c r="C544" s="295"/>
    </row>
    <row r="545" spans="1:3" ht="14.25">
      <c r="A545" s="300"/>
      <c r="B545" s="296"/>
      <c r="C545" s="296"/>
    </row>
    <row r="546" spans="1:3" ht="15">
      <c r="A546" s="301"/>
      <c r="B546" s="294" t="s">
        <v>10</v>
      </c>
      <c r="C546" s="294"/>
    </row>
    <row r="547" spans="1:3" ht="14.25">
      <c r="A547" s="300"/>
      <c r="B547" s="296"/>
      <c r="C547" s="296"/>
    </row>
    <row r="548" spans="1:3" ht="15.75" thickBot="1">
      <c r="A548" s="302"/>
      <c r="B548" s="297" t="s">
        <v>11</v>
      </c>
      <c r="C548" s="297"/>
    </row>
    <row r="549" spans="1:3" ht="15" thickTop="1">
      <c r="A549" s="304"/>
      <c r="B549" s="296"/>
      <c r="C549" s="296"/>
    </row>
    <row r="550" spans="1:3" ht="14.25">
      <c r="A550" s="304"/>
      <c r="B550" s="296"/>
      <c r="C550" s="296"/>
    </row>
    <row r="551" spans="1:3" ht="14.25">
      <c r="A551" s="304"/>
      <c r="B551" s="296"/>
      <c r="C551" s="296"/>
    </row>
    <row r="552" spans="1:3" ht="14.25">
      <c r="A552" s="304"/>
      <c r="B552" s="296"/>
      <c r="C552" s="296"/>
    </row>
    <row r="553" spans="1:3" ht="14.25">
      <c r="A553" s="304"/>
      <c r="B553" s="296"/>
      <c r="C553" s="296"/>
    </row>
    <row r="554" spans="1:3" ht="14.25">
      <c r="A554" s="304"/>
      <c r="B554" s="296"/>
      <c r="C554" s="296"/>
    </row>
    <row r="555" spans="1:3" ht="14.25">
      <c r="A555" s="304"/>
      <c r="B555" s="296"/>
      <c r="C555" s="296"/>
    </row>
    <row r="556" spans="1:3" ht="14.25">
      <c r="A556" s="304"/>
      <c r="B556" s="296"/>
      <c r="C556" s="296"/>
    </row>
    <row r="557" spans="1:3" ht="14.25">
      <c r="A557" s="304"/>
      <c r="B557" s="296"/>
      <c r="C557" s="296"/>
    </row>
    <row r="558" spans="1:3" ht="14.25">
      <c r="A558" s="304"/>
      <c r="B558" s="296"/>
      <c r="C558" s="296"/>
    </row>
    <row r="559" spans="1:3" ht="14.25">
      <c r="A559" s="304"/>
      <c r="B559" s="296"/>
      <c r="C559" s="296"/>
    </row>
    <row r="560" spans="1:3" ht="14.25">
      <c r="A560" s="304"/>
      <c r="B560" s="296"/>
      <c r="C560" s="296"/>
    </row>
    <row r="561" spans="1:3" ht="14.25">
      <c r="A561" s="304"/>
      <c r="B561" s="296"/>
      <c r="C561" s="296"/>
    </row>
    <row r="562" spans="1:3" ht="14.25">
      <c r="A562" s="304"/>
      <c r="B562" s="296"/>
      <c r="C562" s="296"/>
    </row>
    <row r="563" spans="1:3" ht="14.25">
      <c r="A563" s="304"/>
      <c r="B563" s="296"/>
      <c r="C563" s="296"/>
    </row>
    <row r="564" spans="1:3" ht="14.25">
      <c r="A564" s="304"/>
      <c r="B564" s="296"/>
      <c r="C564" s="296"/>
    </row>
    <row r="565" spans="1:3" ht="14.25">
      <c r="A565" s="304"/>
      <c r="B565" s="296"/>
      <c r="C565" s="296"/>
    </row>
    <row r="566" spans="1:3" ht="14.25">
      <c r="A566" s="304"/>
      <c r="B566" s="296"/>
      <c r="C566" s="296"/>
    </row>
    <row r="567" spans="1:3">
      <c r="A567"/>
      <c r="B567"/>
      <c r="C567"/>
    </row>
    <row r="568" spans="1:3" ht="18">
      <c r="A568" s="637">
        <v>42705</v>
      </c>
      <c r="B568" s="637"/>
      <c r="C568" s="638"/>
    </row>
    <row r="569" spans="1:3" ht="15.75" thickBot="1">
      <c r="A569" s="303"/>
      <c r="B569" s="305"/>
      <c r="C569" s="305"/>
    </row>
    <row r="570" spans="1:3" ht="16.5" thickTop="1" thickBot="1">
      <c r="A570" s="306" t="s">
        <v>9</v>
      </c>
      <c r="B570" s="532" t="s">
        <v>0</v>
      </c>
      <c r="C570" s="533"/>
    </row>
    <row r="571" spans="1:3" ht="14.25" thickTop="1" thickBot="1">
      <c r="A571" s="666" t="s">
        <v>42</v>
      </c>
      <c r="B571" s="567" t="s">
        <v>7</v>
      </c>
      <c r="C571" s="517">
        <v>1</v>
      </c>
    </row>
    <row r="572" spans="1:3" ht="13.5" thickBot="1">
      <c r="A572" s="666"/>
      <c r="B572" s="538"/>
      <c r="C572" s="518"/>
    </row>
    <row r="573" spans="1:3" ht="13.5" thickBot="1">
      <c r="A573" s="666"/>
      <c r="B573" s="567" t="s">
        <v>4</v>
      </c>
      <c r="C573" s="517">
        <f>+C571+1</f>
        <v>2</v>
      </c>
    </row>
    <row r="574" spans="1:3" ht="13.5" thickBot="1">
      <c r="A574" s="666"/>
      <c r="B574" s="538"/>
      <c r="C574" s="518"/>
    </row>
    <row r="575" spans="1:3" ht="13.5" thickBot="1">
      <c r="A575" s="666"/>
      <c r="B575" s="568" t="s">
        <v>5</v>
      </c>
      <c r="C575" s="527">
        <f>+C573+1</f>
        <v>3</v>
      </c>
    </row>
    <row r="576" spans="1:3" ht="13.5" thickBot="1">
      <c r="A576" s="666"/>
      <c r="B576" s="584"/>
      <c r="C576" s="528"/>
    </row>
    <row r="577" spans="1:3" ht="13.5" thickBot="1">
      <c r="A577" s="666"/>
      <c r="B577" s="568" t="s">
        <v>6</v>
      </c>
      <c r="C577" s="527">
        <f>+C575+1</f>
        <v>4</v>
      </c>
    </row>
    <row r="578" spans="1:3" ht="13.5" thickBot="1">
      <c r="A578" s="667"/>
      <c r="B578" s="569"/>
      <c r="C578" s="554"/>
    </row>
    <row r="579" spans="1:3" ht="16.5" thickTop="1" thickBot="1">
      <c r="A579" s="667"/>
      <c r="B579" s="522" t="s">
        <v>12</v>
      </c>
      <c r="C579" s="523"/>
    </row>
    <row r="580" spans="1:3" ht="15.75" thickBot="1">
      <c r="A580" s="667"/>
      <c r="B580" s="524" t="s">
        <v>14</v>
      </c>
      <c r="C580" s="525"/>
    </row>
    <row r="581" spans="1:3" ht="14.25" thickTop="1" thickBot="1">
      <c r="A581" s="663" t="s">
        <v>43</v>
      </c>
      <c r="B581" s="589" t="s">
        <v>2</v>
      </c>
      <c r="C581" s="515">
        <f>C577+1</f>
        <v>5</v>
      </c>
    </row>
    <row r="582" spans="1:3" ht="13.5" thickBot="1">
      <c r="A582" s="664"/>
      <c r="B582" s="590"/>
      <c r="C582" s="516"/>
    </row>
    <row r="583" spans="1:3" ht="13.5" thickBot="1">
      <c r="A583" s="665"/>
      <c r="B583" s="567" t="s">
        <v>3</v>
      </c>
      <c r="C583" s="517">
        <f>+C581+1</f>
        <v>6</v>
      </c>
    </row>
    <row r="584" spans="1:3" ht="13.5" thickBot="1">
      <c r="A584" s="665"/>
      <c r="B584" s="538"/>
      <c r="C584" s="518"/>
    </row>
    <row r="585" spans="1:3" ht="13.5" thickBot="1">
      <c r="A585" s="665"/>
      <c r="B585" s="567" t="s">
        <v>3</v>
      </c>
      <c r="C585" s="517">
        <f>+C583+1</f>
        <v>7</v>
      </c>
    </row>
    <row r="586" spans="1:3" ht="13.5" thickBot="1">
      <c r="A586" s="665"/>
      <c r="B586" s="538"/>
      <c r="C586" s="518"/>
    </row>
    <row r="587" spans="1:3" ht="13.5" thickBot="1">
      <c r="A587" s="665"/>
      <c r="B587" s="567" t="s">
        <v>7</v>
      </c>
      <c r="C587" s="517">
        <f>+C585+1</f>
        <v>8</v>
      </c>
    </row>
    <row r="588" spans="1:3" ht="13.5" thickBot="1">
      <c r="A588" s="665"/>
      <c r="B588" s="538"/>
      <c r="C588" s="518"/>
    </row>
    <row r="589" spans="1:3" ht="13.5" thickBot="1">
      <c r="A589" s="665"/>
      <c r="B589" s="567" t="s">
        <v>4</v>
      </c>
      <c r="C589" s="517">
        <f>+C587+1</f>
        <v>9</v>
      </c>
    </row>
    <row r="590" spans="1:3" ht="13.5" thickBot="1">
      <c r="A590" s="665"/>
      <c r="B590" s="538"/>
      <c r="C590" s="518"/>
    </row>
    <row r="591" spans="1:3" ht="13.5" thickBot="1">
      <c r="A591" s="665"/>
      <c r="B591" s="568" t="s">
        <v>5</v>
      </c>
      <c r="C591" s="527">
        <f>+C589+1</f>
        <v>10</v>
      </c>
    </row>
    <row r="592" spans="1:3" ht="13.5" thickBot="1">
      <c r="A592" s="665"/>
      <c r="B592" s="584"/>
      <c r="C592" s="528"/>
    </row>
    <row r="593" spans="1:3" ht="13.5" thickBot="1">
      <c r="A593" s="665"/>
      <c r="B593" s="568" t="s">
        <v>6</v>
      </c>
      <c r="C593" s="527">
        <f>+C591+1</f>
        <v>11</v>
      </c>
    </row>
    <row r="594" spans="1:3" ht="13.5" thickBot="1">
      <c r="A594" s="622"/>
      <c r="B594" s="569"/>
      <c r="C594" s="554"/>
    </row>
    <row r="595" spans="1:3" ht="16.5" thickTop="1" thickBot="1">
      <c r="A595" s="622"/>
      <c r="B595" s="522" t="s">
        <v>12</v>
      </c>
      <c r="C595" s="523"/>
    </row>
    <row r="596" spans="1:3" ht="15.75" thickBot="1">
      <c r="A596" s="622"/>
      <c r="B596" s="524" t="s">
        <v>14</v>
      </c>
      <c r="C596" s="525"/>
    </row>
    <row r="597" spans="1:3" ht="13.5" thickTop="1">
      <c r="A597" s="634" t="s">
        <v>44</v>
      </c>
      <c r="B597" s="589" t="s">
        <v>2</v>
      </c>
      <c r="C597" s="515">
        <f>C593+1</f>
        <v>12</v>
      </c>
    </row>
    <row r="598" spans="1:3">
      <c r="A598" s="634"/>
      <c r="B598" s="590"/>
      <c r="C598" s="516"/>
    </row>
    <row r="599" spans="1:3">
      <c r="A599" s="634"/>
      <c r="B599" s="567" t="s">
        <v>3</v>
      </c>
      <c r="C599" s="517">
        <f>+C597+1</f>
        <v>13</v>
      </c>
    </row>
    <row r="600" spans="1:3">
      <c r="A600" s="634"/>
      <c r="B600" s="538"/>
      <c r="C600" s="518"/>
    </row>
    <row r="601" spans="1:3">
      <c r="A601" s="634"/>
      <c r="B601" s="567" t="s">
        <v>3</v>
      </c>
      <c r="C601" s="517">
        <f>+C599+1</f>
        <v>14</v>
      </c>
    </row>
    <row r="602" spans="1:3">
      <c r="A602" s="634"/>
      <c r="B602" s="538"/>
      <c r="C602" s="518"/>
    </row>
    <row r="603" spans="1:3">
      <c r="A603" s="634"/>
      <c r="B603" s="567" t="s">
        <v>7</v>
      </c>
      <c r="C603" s="517">
        <f>+C601+1</f>
        <v>15</v>
      </c>
    </row>
    <row r="604" spans="1:3">
      <c r="A604" s="634"/>
      <c r="B604" s="538"/>
      <c r="C604" s="518"/>
    </row>
    <row r="605" spans="1:3">
      <c r="A605" s="634"/>
      <c r="B605" s="567" t="s">
        <v>4</v>
      </c>
      <c r="C605" s="517">
        <f>C603+1</f>
        <v>16</v>
      </c>
    </row>
    <row r="606" spans="1:3">
      <c r="A606" s="634"/>
      <c r="B606" s="538"/>
      <c r="C606" s="518"/>
    </row>
    <row r="607" spans="1:3">
      <c r="A607" s="634"/>
      <c r="B607" s="568" t="s">
        <v>5</v>
      </c>
      <c r="C607" s="527">
        <f>+C605+1</f>
        <v>17</v>
      </c>
    </row>
    <row r="608" spans="1:3">
      <c r="A608" s="634"/>
      <c r="B608" s="584"/>
      <c r="C608" s="528"/>
    </row>
    <row r="609" spans="1:3">
      <c r="A609" s="634"/>
      <c r="B609" s="568" t="s">
        <v>6</v>
      </c>
      <c r="C609" s="527">
        <f>+C607+1</f>
        <v>18</v>
      </c>
    </row>
    <row r="610" spans="1:3" ht="13.5" thickBot="1">
      <c r="A610" s="634"/>
      <c r="B610" s="569"/>
      <c r="C610" s="554"/>
    </row>
    <row r="611" spans="1:3" ht="16.5" thickTop="1" thickBot="1">
      <c r="A611" s="634"/>
      <c r="B611" s="522" t="s">
        <v>12</v>
      </c>
      <c r="C611" s="523"/>
    </row>
    <row r="612" spans="1:3" ht="15.75" thickBot="1">
      <c r="A612" s="635"/>
      <c r="B612" s="524" t="s">
        <v>14</v>
      </c>
      <c r="C612" s="525"/>
    </row>
    <row r="613" spans="1:3" ht="14.25" thickTop="1" thickBot="1">
      <c r="A613" s="630" t="s">
        <v>45</v>
      </c>
      <c r="B613" s="589" t="s">
        <v>2</v>
      </c>
      <c r="C613" s="515">
        <f>C609+1</f>
        <v>19</v>
      </c>
    </row>
    <row r="614" spans="1:3" ht="13.5" thickBot="1">
      <c r="A614" s="631"/>
      <c r="B614" s="590"/>
      <c r="C614" s="516"/>
    </row>
    <row r="615" spans="1:3" ht="13.5" thickBot="1">
      <c r="A615" s="632"/>
      <c r="B615" s="567" t="s">
        <v>3</v>
      </c>
      <c r="C615" s="517">
        <f>+C613+1</f>
        <v>20</v>
      </c>
    </row>
    <row r="616" spans="1:3" ht="13.5" thickBot="1">
      <c r="A616" s="632"/>
      <c r="B616" s="538"/>
      <c r="C616" s="518"/>
    </row>
    <row r="617" spans="1:3" ht="13.5" thickBot="1">
      <c r="A617" s="632"/>
      <c r="B617" s="567" t="s">
        <v>3</v>
      </c>
      <c r="C617" s="517">
        <f>+C615+1</f>
        <v>21</v>
      </c>
    </row>
    <row r="618" spans="1:3" ht="13.5" thickBot="1">
      <c r="A618" s="632"/>
      <c r="B618" s="538"/>
      <c r="C618" s="518"/>
    </row>
    <row r="619" spans="1:3" ht="13.5" thickBot="1">
      <c r="A619" s="632"/>
      <c r="B619" s="567" t="s">
        <v>7</v>
      </c>
      <c r="C619" s="517">
        <f>+C617+1</f>
        <v>22</v>
      </c>
    </row>
    <row r="620" spans="1:3" ht="13.5" thickBot="1">
      <c r="A620" s="632"/>
      <c r="B620" s="538"/>
      <c r="C620" s="518"/>
    </row>
    <row r="621" spans="1:3" ht="13.5" thickBot="1">
      <c r="A621" s="632"/>
      <c r="B621" s="567" t="s">
        <v>4</v>
      </c>
      <c r="C621" s="517">
        <f>+C619+1</f>
        <v>23</v>
      </c>
    </row>
    <row r="622" spans="1:3" ht="13.5" thickBot="1">
      <c r="A622" s="632"/>
      <c r="B622" s="538"/>
      <c r="C622" s="518"/>
    </row>
    <row r="623" spans="1:3" ht="13.5" thickBot="1">
      <c r="A623" s="632"/>
      <c r="B623" s="568" t="s">
        <v>5</v>
      </c>
      <c r="C623" s="527">
        <f>+C621+1</f>
        <v>24</v>
      </c>
    </row>
    <row r="624" spans="1:3" ht="13.5" thickBot="1">
      <c r="A624" s="632"/>
      <c r="B624" s="584"/>
      <c r="C624" s="528"/>
    </row>
    <row r="625" spans="1:3" ht="13.5" thickBot="1">
      <c r="A625" s="632"/>
      <c r="B625" s="568" t="s">
        <v>6</v>
      </c>
      <c r="C625" s="527">
        <f>+C623+1</f>
        <v>25</v>
      </c>
    </row>
    <row r="626" spans="1:3" ht="13.5" thickBot="1">
      <c r="A626" s="633"/>
      <c r="B626" s="569"/>
      <c r="C626" s="554"/>
    </row>
    <row r="627" spans="1:3" ht="16.5" thickTop="1" thickBot="1">
      <c r="A627" s="633"/>
      <c r="B627" s="522" t="s">
        <v>12</v>
      </c>
      <c r="C627" s="523"/>
    </row>
    <row r="628" spans="1:3" ht="15.75" thickBot="1">
      <c r="A628" s="633"/>
      <c r="B628" s="524" t="s">
        <v>14</v>
      </c>
      <c r="C628" s="525"/>
    </row>
    <row r="629" spans="1:3" ht="13.5" thickTop="1">
      <c r="A629" s="668" t="s">
        <v>46</v>
      </c>
      <c r="B629" s="589" t="s">
        <v>2</v>
      </c>
      <c r="C629" s="515">
        <f>C625+1</f>
        <v>26</v>
      </c>
    </row>
    <row r="630" spans="1:3">
      <c r="A630" s="669"/>
      <c r="B630" s="590"/>
      <c r="C630" s="516"/>
    </row>
    <row r="631" spans="1:3">
      <c r="A631" s="669"/>
      <c r="B631" s="567" t="s">
        <v>3</v>
      </c>
      <c r="C631" s="517">
        <f>+C629+1</f>
        <v>27</v>
      </c>
    </row>
    <row r="632" spans="1:3">
      <c r="A632" s="669"/>
      <c r="B632" s="538"/>
      <c r="C632" s="518"/>
    </row>
    <row r="633" spans="1:3">
      <c r="A633" s="669"/>
      <c r="B633" s="567" t="s">
        <v>3</v>
      </c>
      <c r="C633" s="517">
        <f>+C631+1</f>
        <v>28</v>
      </c>
    </row>
    <row r="634" spans="1:3">
      <c r="A634" s="669"/>
      <c r="B634" s="538"/>
      <c r="C634" s="518"/>
    </row>
    <row r="635" spans="1:3">
      <c r="A635" s="669"/>
      <c r="B635" s="567" t="s">
        <v>7</v>
      </c>
      <c r="C635" s="517">
        <f>+C633+1</f>
        <v>29</v>
      </c>
    </row>
    <row r="636" spans="1:3">
      <c r="A636" s="669"/>
      <c r="B636" s="538"/>
      <c r="C636" s="518"/>
    </row>
    <row r="637" spans="1:3">
      <c r="A637" s="669"/>
      <c r="B637" s="567" t="s">
        <v>4</v>
      </c>
      <c r="C637" s="517">
        <f>+C635+1</f>
        <v>30</v>
      </c>
    </row>
    <row r="638" spans="1:3">
      <c r="A638" s="669"/>
      <c r="B638" s="538"/>
      <c r="C638" s="518"/>
    </row>
    <row r="639" spans="1:3">
      <c r="A639" s="669"/>
      <c r="B639" s="568" t="s">
        <v>5</v>
      </c>
      <c r="C639" s="527">
        <f>+C637+1</f>
        <v>31</v>
      </c>
    </row>
    <row r="640" spans="1:3" ht="13.5" thickBot="1">
      <c r="A640" s="669"/>
      <c r="B640" s="584"/>
      <c r="C640" s="528"/>
    </row>
    <row r="641" spans="1:3" ht="16.5" thickTop="1" thickBot="1">
      <c r="A641" s="669"/>
      <c r="B641" s="522" t="s">
        <v>12</v>
      </c>
      <c r="C641" s="523"/>
    </row>
    <row r="642" spans="1:3" ht="15.75" thickBot="1">
      <c r="A642" s="670"/>
      <c r="B642" s="524" t="s">
        <v>14</v>
      </c>
      <c r="C642" s="525"/>
    </row>
    <row r="643" spans="1:3" ht="15" thickTop="1">
      <c r="A643" s="309"/>
      <c r="B643" s="292"/>
      <c r="C643" s="293"/>
    </row>
    <row r="644" spans="1:3" ht="15">
      <c r="A644" s="301"/>
      <c r="B644" s="294" t="s">
        <v>8</v>
      </c>
      <c r="C644" s="295"/>
    </row>
    <row r="645" spans="1:3" ht="14.25">
      <c r="A645" s="300"/>
      <c r="B645" s="296"/>
      <c r="C645" s="296"/>
    </row>
    <row r="646" spans="1:3" ht="15">
      <c r="A646" s="301"/>
      <c r="B646" s="294" t="s">
        <v>10</v>
      </c>
      <c r="C646" s="294"/>
    </row>
    <row r="647" spans="1:3" ht="14.25">
      <c r="A647" s="300"/>
      <c r="B647" s="296"/>
      <c r="C647" s="296"/>
    </row>
    <row r="648" spans="1:3" ht="15.75" thickBot="1">
      <c r="A648" s="302"/>
      <c r="B648" s="297" t="s">
        <v>11</v>
      </c>
      <c r="C648" s="297"/>
    </row>
    <row r="649" spans="1:3" ht="15.75" thickTop="1">
      <c r="A649" s="303"/>
      <c r="B649" s="294"/>
      <c r="C649" s="294"/>
    </row>
    <row r="650" spans="1:3" ht="15">
      <c r="A650" s="303"/>
      <c r="B650" s="294"/>
      <c r="C650" s="294"/>
    </row>
    <row r="651" spans="1:3" ht="15">
      <c r="A651" s="303"/>
      <c r="B651" s="294"/>
      <c r="C651" s="294"/>
    </row>
    <row r="652" spans="1:3" ht="15">
      <c r="A652" s="303"/>
      <c r="B652" s="294"/>
      <c r="C652" s="294"/>
    </row>
    <row r="653" spans="1:3" ht="15">
      <c r="A653" s="303"/>
      <c r="B653" s="294"/>
      <c r="C653" s="294"/>
    </row>
    <row r="654" spans="1:3" ht="15">
      <c r="A654" s="303"/>
      <c r="B654" s="294"/>
      <c r="C654" s="294"/>
    </row>
    <row r="655" spans="1:3" ht="15">
      <c r="A655" s="303"/>
      <c r="B655" s="294"/>
      <c r="C655" s="294"/>
    </row>
    <row r="656" spans="1:3" ht="15">
      <c r="A656" s="303"/>
      <c r="B656" s="294"/>
      <c r="C656" s="294"/>
    </row>
    <row r="657" spans="1:3" ht="15">
      <c r="A657" s="303"/>
      <c r="B657" s="294"/>
      <c r="C657" s="294"/>
    </row>
    <row r="658" spans="1:3" ht="15">
      <c r="A658" s="303"/>
      <c r="B658" s="294"/>
      <c r="C658" s="294"/>
    </row>
    <row r="659" spans="1:3" ht="15">
      <c r="A659" s="303"/>
      <c r="B659" s="294"/>
      <c r="C659" s="294"/>
    </row>
    <row r="660" spans="1:3" ht="15">
      <c r="A660" s="303"/>
      <c r="B660" s="294"/>
      <c r="C660" s="294"/>
    </row>
    <row r="661" spans="1:3" ht="15">
      <c r="A661" s="303"/>
      <c r="B661" s="294"/>
      <c r="C661" s="294"/>
    </row>
    <row r="662" spans="1:3" ht="15">
      <c r="A662" s="303"/>
      <c r="B662" s="294"/>
      <c r="C662" s="294"/>
    </row>
    <row r="663" spans="1:3" ht="15">
      <c r="A663" s="303"/>
      <c r="B663" s="294"/>
      <c r="C663" s="294"/>
    </row>
    <row r="664" spans="1:3" ht="14.25">
      <c r="A664" s="304"/>
      <c r="B664" s="296"/>
      <c r="C664" s="296"/>
    </row>
    <row r="665" spans="1:3">
      <c r="A665"/>
      <c r="B665"/>
      <c r="C665"/>
    </row>
    <row r="666" spans="1:3" ht="18">
      <c r="A666" s="637">
        <v>42736</v>
      </c>
      <c r="B666" s="637"/>
      <c r="C666" s="638"/>
    </row>
    <row r="667" spans="1:3" ht="15.75" thickBot="1">
      <c r="A667" s="303"/>
      <c r="B667" s="305"/>
      <c r="C667" s="305"/>
    </row>
    <row r="668" spans="1:3" ht="16.5" thickTop="1" thickBot="1">
      <c r="A668" s="306" t="s">
        <v>9</v>
      </c>
      <c r="B668" s="532" t="s">
        <v>0</v>
      </c>
      <c r="C668" s="533"/>
    </row>
    <row r="669" spans="1:3" ht="14.25" thickTop="1" thickBot="1">
      <c r="A669" s="666" t="s">
        <v>46</v>
      </c>
      <c r="B669" s="568" t="s">
        <v>6</v>
      </c>
      <c r="C669" s="527">
        <v>1</v>
      </c>
    </row>
    <row r="670" spans="1:3" ht="13.5" thickBot="1">
      <c r="A670" s="667"/>
      <c r="B670" s="569"/>
      <c r="C670" s="554"/>
    </row>
    <row r="671" spans="1:3" ht="16.5" thickTop="1" thickBot="1">
      <c r="A671" s="667"/>
      <c r="B671" s="522" t="s">
        <v>12</v>
      </c>
      <c r="C671" s="523"/>
    </row>
    <row r="672" spans="1:3" ht="15.75" thickBot="1">
      <c r="A672" s="667"/>
      <c r="B672" s="524" t="s">
        <v>14</v>
      </c>
      <c r="C672" s="525"/>
    </row>
    <row r="673" spans="1:3" ht="14.25" thickTop="1" thickBot="1">
      <c r="A673" s="663" t="s">
        <v>47</v>
      </c>
      <c r="B673" s="589" t="s">
        <v>2</v>
      </c>
      <c r="C673" s="515">
        <f>C669+1</f>
        <v>2</v>
      </c>
    </row>
    <row r="674" spans="1:3" ht="13.5" thickBot="1">
      <c r="A674" s="664"/>
      <c r="B674" s="590"/>
      <c r="C674" s="516"/>
    </row>
    <row r="675" spans="1:3" ht="13.5" thickBot="1">
      <c r="A675" s="665"/>
      <c r="B675" s="567" t="s">
        <v>3</v>
      </c>
      <c r="C675" s="517">
        <f>+C673+1</f>
        <v>3</v>
      </c>
    </row>
    <row r="676" spans="1:3" ht="13.5" thickBot="1">
      <c r="A676" s="665"/>
      <c r="B676" s="538"/>
      <c r="C676" s="518"/>
    </row>
    <row r="677" spans="1:3" ht="13.5" thickBot="1">
      <c r="A677" s="665"/>
      <c r="B677" s="567" t="s">
        <v>3</v>
      </c>
      <c r="C677" s="517">
        <f>+C675+1</f>
        <v>4</v>
      </c>
    </row>
    <row r="678" spans="1:3" ht="13.5" thickBot="1">
      <c r="A678" s="665"/>
      <c r="B678" s="538"/>
      <c r="C678" s="518"/>
    </row>
    <row r="679" spans="1:3" ht="13.5" thickBot="1">
      <c r="A679" s="665"/>
      <c r="B679" s="567" t="s">
        <v>7</v>
      </c>
      <c r="C679" s="517">
        <f>+C677+1</f>
        <v>5</v>
      </c>
    </row>
    <row r="680" spans="1:3" ht="13.5" thickBot="1">
      <c r="A680" s="665"/>
      <c r="B680" s="538"/>
      <c r="C680" s="518"/>
    </row>
    <row r="681" spans="1:3" ht="13.5" thickBot="1">
      <c r="A681" s="665"/>
      <c r="B681" s="567" t="s">
        <v>4</v>
      </c>
      <c r="C681" s="517">
        <f>+C679+1</f>
        <v>6</v>
      </c>
    </row>
    <row r="682" spans="1:3" ht="13.5" thickBot="1">
      <c r="A682" s="665"/>
      <c r="B682" s="538"/>
      <c r="C682" s="518"/>
    </row>
    <row r="683" spans="1:3" ht="13.5" thickBot="1">
      <c r="A683" s="665"/>
      <c r="B683" s="568" t="s">
        <v>5</v>
      </c>
      <c r="C683" s="527">
        <f>+C681+1</f>
        <v>7</v>
      </c>
    </row>
    <row r="684" spans="1:3" ht="13.5" thickBot="1">
      <c r="A684" s="665"/>
      <c r="B684" s="584"/>
      <c r="C684" s="528"/>
    </row>
    <row r="685" spans="1:3" ht="13.5" thickBot="1">
      <c r="A685" s="665"/>
      <c r="B685" s="568" t="s">
        <v>6</v>
      </c>
      <c r="C685" s="527">
        <f>+C683+1</f>
        <v>8</v>
      </c>
    </row>
    <row r="686" spans="1:3" ht="13.5" thickBot="1">
      <c r="A686" s="622"/>
      <c r="B686" s="569"/>
      <c r="C686" s="554"/>
    </row>
    <row r="687" spans="1:3" ht="16.5" thickTop="1" thickBot="1">
      <c r="A687" s="622"/>
      <c r="B687" s="522" t="s">
        <v>12</v>
      </c>
      <c r="C687" s="523"/>
    </row>
    <row r="688" spans="1:3" ht="15.75" thickBot="1">
      <c r="A688" s="622"/>
      <c r="B688" s="524" t="s">
        <v>14</v>
      </c>
      <c r="C688" s="525"/>
    </row>
    <row r="689" spans="1:3" ht="13.5" thickTop="1">
      <c r="A689" s="634" t="s">
        <v>48</v>
      </c>
      <c r="B689" s="589" t="s">
        <v>2</v>
      </c>
      <c r="C689" s="515">
        <f>C685+1</f>
        <v>9</v>
      </c>
    </row>
    <row r="690" spans="1:3">
      <c r="A690" s="634"/>
      <c r="B690" s="590"/>
      <c r="C690" s="516"/>
    </row>
    <row r="691" spans="1:3">
      <c r="A691" s="634"/>
      <c r="B691" s="567" t="s">
        <v>3</v>
      </c>
      <c r="C691" s="517">
        <f>+C689+1</f>
        <v>10</v>
      </c>
    </row>
    <row r="692" spans="1:3">
      <c r="A692" s="634"/>
      <c r="B692" s="538"/>
      <c r="C692" s="518"/>
    </row>
    <row r="693" spans="1:3">
      <c r="A693" s="634"/>
      <c r="B693" s="567" t="s">
        <v>3</v>
      </c>
      <c r="C693" s="517">
        <f>+C691+1</f>
        <v>11</v>
      </c>
    </row>
    <row r="694" spans="1:3">
      <c r="A694" s="634"/>
      <c r="B694" s="538"/>
      <c r="C694" s="518"/>
    </row>
    <row r="695" spans="1:3">
      <c r="A695" s="634"/>
      <c r="B695" s="567" t="s">
        <v>7</v>
      </c>
      <c r="C695" s="517">
        <f>+C693+1</f>
        <v>12</v>
      </c>
    </row>
    <row r="696" spans="1:3">
      <c r="A696" s="634"/>
      <c r="B696" s="538"/>
      <c r="C696" s="518"/>
    </row>
    <row r="697" spans="1:3">
      <c r="A697" s="634"/>
      <c r="B697" s="567" t="s">
        <v>4</v>
      </c>
      <c r="C697" s="517">
        <f>C695+1</f>
        <v>13</v>
      </c>
    </row>
    <row r="698" spans="1:3">
      <c r="A698" s="634"/>
      <c r="B698" s="538"/>
      <c r="C698" s="518"/>
    </row>
    <row r="699" spans="1:3">
      <c r="A699" s="634"/>
      <c r="B699" s="568" t="s">
        <v>5</v>
      </c>
      <c r="C699" s="527">
        <f>+C697+1</f>
        <v>14</v>
      </c>
    </row>
    <row r="700" spans="1:3">
      <c r="A700" s="634"/>
      <c r="B700" s="584"/>
      <c r="C700" s="528"/>
    </row>
    <row r="701" spans="1:3">
      <c r="A701" s="634"/>
      <c r="B701" s="568" t="s">
        <v>6</v>
      </c>
      <c r="C701" s="527">
        <f>+C699+1</f>
        <v>15</v>
      </c>
    </row>
    <row r="702" spans="1:3" ht="13.5" thickBot="1">
      <c r="A702" s="634"/>
      <c r="B702" s="569"/>
      <c r="C702" s="554"/>
    </row>
    <row r="703" spans="1:3" ht="16.5" thickTop="1" thickBot="1">
      <c r="A703" s="634"/>
      <c r="B703" s="522" t="s">
        <v>12</v>
      </c>
      <c r="C703" s="523"/>
    </row>
    <row r="704" spans="1:3" ht="15.75" thickBot="1">
      <c r="A704" s="635"/>
      <c r="B704" s="524" t="s">
        <v>14</v>
      </c>
      <c r="C704" s="525"/>
    </row>
    <row r="705" spans="1:3" ht="14.25" thickTop="1" thickBot="1">
      <c r="A705" s="630" t="s">
        <v>49</v>
      </c>
      <c r="B705" s="589" t="s">
        <v>2</v>
      </c>
      <c r="C705" s="515">
        <f>C701+1</f>
        <v>16</v>
      </c>
    </row>
    <row r="706" spans="1:3" ht="13.5" thickBot="1">
      <c r="A706" s="631"/>
      <c r="B706" s="590"/>
      <c r="C706" s="516"/>
    </row>
    <row r="707" spans="1:3" ht="13.5" thickBot="1">
      <c r="A707" s="632"/>
      <c r="B707" s="567" t="s">
        <v>3</v>
      </c>
      <c r="C707" s="517">
        <f>+C705+1</f>
        <v>17</v>
      </c>
    </row>
    <row r="708" spans="1:3" ht="13.5" thickBot="1">
      <c r="A708" s="632"/>
      <c r="B708" s="538"/>
      <c r="C708" s="518"/>
    </row>
    <row r="709" spans="1:3" ht="13.5" thickBot="1">
      <c r="A709" s="632"/>
      <c r="B709" s="567" t="s">
        <v>3</v>
      </c>
      <c r="C709" s="517">
        <f>+C707+1</f>
        <v>18</v>
      </c>
    </row>
    <row r="710" spans="1:3" ht="13.5" thickBot="1">
      <c r="A710" s="632"/>
      <c r="B710" s="538"/>
      <c r="C710" s="518"/>
    </row>
    <row r="711" spans="1:3" ht="13.5" thickBot="1">
      <c r="A711" s="632"/>
      <c r="B711" s="567" t="s">
        <v>7</v>
      </c>
      <c r="C711" s="517">
        <f>+C709+1</f>
        <v>19</v>
      </c>
    </row>
    <row r="712" spans="1:3" ht="13.5" thickBot="1">
      <c r="A712" s="632"/>
      <c r="B712" s="538"/>
      <c r="C712" s="518"/>
    </row>
    <row r="713" spans="1:3" ht="13.5" thickBot="1">
      <c r="A713" s="632"/>
      <c r="B713" s="567" t="s">
        <v>4</v>
      </c>
      <c r="C713" s="517">
        <f>+C711+1</f>
        <v>20</v>
      </c>
    </row>
    <row r="714" spans="1:3" ht="13.5" thickBot="1">
      <c r="A714" s="632"/>
      <c r="B714" s="538"/>
      <c r="C714" s="518"/>
    </row>
    <row r="715" spans="1:3" ht="13.5" thickBot="1">
      <c r="A715" s="632"/>
      <c r="B715" s="568" t="s">
        <v>5</v>
      </c>
      <c r="C715" s="527">
        <f>+C713+1</f>
        <v>21</v>
      </c>
    </row>
    <row r="716" spans="1:3" ht="13.5" thickBot="1">
      <c r="A716" s="632"/>
      <c r="B716" s="584"/>
      <c r="C716" s="528"/>
    </row>
    <row r="717" spans="1:3" ht="13.5" thickBot="1">
      <c r="A717" s="632"/>
      <c r="B717" s="568" t="s">
        <v>6</v>
      </c>
      <c r="C717" s="527">
        <f>+C715+1</f>
        <v>22</v>
      </c>
    </row>
    <row r="718" spans="1:3" ht="13.5" thickBot="1">
      <c r="A718" s="633"/>
      <c r="B718" s="569"/>
      <c r="C718" s="554"/>
    </row>
    <row r="719" spans="1:3" ht="16.5" thickTop="1" thickBot="1">
      <c r="A719" s="633"/>
      <c r="B719" s="522" t="s">
        <v>12</v>
      </c>
      <c r="C719" s="523"/>
    </row>
    <row r="720" spans="1:3" ht="15.75" thickBot="1">
      <c r="A720" s="633"/>
      <c r="B720" s="524" t="s">
        <v>14</v>
      </c>
      <c r="C720" s="525"/>
    </row>
    <row r="721" spans="1:3" ht="13.5" thickTop="1">
      <c r="A721" s="627" t="s">
        <v>50</v>
      </c>
      <c r="B721" s="579" t="s">
        <v>2</v>
      </c>
      <c r="C721" s="515">
        <f>C717+1</f>
        <v>23</v>
      </c>
    </row>
    <row r="722" spans="1:3">
      <c r="A722" s="628"/>
      <c r="B722" s="580"/>
      <c r="C722" s="516"/>
    </row>
    <row r="723" spans="1:3">
      <c r="A723" s="628"/>
      <c r="B723" s="581" t="s">
        <v>3</v>
      </c>
      <c r="C723" s="517">
        <f>+C721+1</f>
        <v>24</v>
      </c>
    </row>
    <row r="724" spans="1:3">
      <c r="A724" s="628"/>
      <c r="B724" s="582"/>
      <c r="C724" s="518"/>
    </row>
    <row r="725" spans="1:3">
      <c r="A725" s="628"/>
      <c r="B725" s="581" t="s">
        <v>3</v>
      </c>
      <c r="C725" s="517">
        <f>+C723+1</f>
        <v>25</v>
      </c>
    </row>
    <row r="726" spans="1:3">
      <c r="A726" s="628"/>
      <c r="B726" s="582"/>
      <c r="C726" s="518"/>
    </row>
    <row r="727" spans="1:3">
      <c r="A727" s="628"/>
      <c r="B727" s="581" t="s">
        <v>7</v>
      </c>
      <c r="C727" s="517">
        <f>C725+1</f>
        <v>26</v>
      </c>
    </row>
    <row r="728" spans="1:3">
      <c r="A728" s="628"/>
      <c r="B728" s="582"/>
      <c r="C728" s="518"/>
    </row>
    <row r="729" spans="1:3">
      <c r="A729" s="628"/>
      <c r="B729" s="581" t="s">
        <v>4</v>
      </c>
      <c r="C729" s="517">
        <f>+C727+1</f>
        <v>27</v>
      </c>
    </row>
    <row r="730" spans="1:3">
      <c r="A730" s="628"/>
      <c r="B730" s="582"/>
      <c r="C730" s="518"/>
    </row>
    <row r="731" spans="1:3">
      <c r="A731" s="628"/>
      <c r="B731" s="585" t="s">
        <v>5</v>
      </c>
      <c r="C731" s="527">
        <f>+C729+1</f>
        <v>28</v>
      </c>
    </row>
    <row r="732" spans="1:3">
      <c r="A732" s="628"/>
      <c r="B732" s="586"/>
      <c r="C732" s="528"/>
    </row>
    <row r="733" spans="1:3">
      <c r="A733" s="628"/>
      <c r="B733" s="585" t="s">
        <v>6</v>
      </c>
      <c r="C733" s="527">
        <f>C731+1</f>
        <v>29</v>
      </c>
    </row>
    <row r="734" spans="1:3" ht="13.5" thickBot="1">
      <c r="A734" s="628"/>
      <c r="B734" s="587"/>
      <c r="C734" s="554"/>
    </row>
    <row r="735" spans="1:3" ht="16.5" thickTop="1" thickBot="1">
      <c r="A735" s="628"/>
      <c r="B735" s="530" t="s">
        <v>12</v>
      </c>
      <c r="C735" s="523"/>
    </row>
    <row r="736" spans="1:3" ht="15.75" thickBot="1">
      <c r="A736" s="629"/>
      <c r="B736" s="531" t="s">
        <v>14</v>
      </c>
      <c r="C736" s="525"/>
    </row>
    <row r="737" spans="1:3" ht="13.5" thickTop="1">
      <c r="A737" s="622" t="s">
        <v>51</v>
      </c>
      <c r="B737" s="589" t="s">
        <v>2</v>
      </c>
      <c r="C737" s="515">
        <f>C733+1</f>
        <v>30</v>
      </c>
    </row>
    <row r="738" spans="1:3">
      <c r="A738" s="623"/>
      <c r="B738" s="590"/>
      <c r="C738" s="516"/>
    </row>
    <row r="739" spans="1:3">
      <c r="A739" s="623"/>
      <c r="B739" s="567" t="s">
        <v>3</v>
      </c>
      <c r="C739" s="517">
        <f>+C737+1</f>
        <v>31</v>
      </c>
    </row>
    <row r="740" spans="1:3" ht="13.5" thickBot="1">
      <c r="A740" s="623"/>
      <c r="B740" s="538"/>
      <c r="C740" s="518"/>
    </row>
    <row r="741" spans="1:3" ht="16.5" thickTop="1" thickBot="1">
      <c r="A741" s="623"/>
      <c r="B741" s="522" t="s">
        <v>12</v>
      </c>
      <c r="C741" s="523"/>
    </row>
    <row r="742" spans="1:3" ht="15.75" thickBot="1">
      <c r="A742" s="624"/>
      <c r="B742" s="524" t="s">
        <v>14</v>
      </c>
      <c r="C742" s="525"/>
    </row>
    <row r="743" spans="1:3" ht="15" thickTop="1">
      <c r="A743" s="309"/>
      <c r="B743" s="292"/>
      <c r="C743" s="293"/>
    </row>
    <row r="744" spans="1:3" ht="15">
      <c r="A744" s="301"/>
      <c r="B744" s="294" t="s">
        <v>8</v>
      </c>
      <c r="C744" s="295"/>
    </row>
    <row r="745" spans="1:3" ht="14.25">
      <c r="A745" s="300"/>
      <c r="B745" s="296"/>
      <c r="C745" s="296"/>
    </row>
    <row r="746" spans="1:3" ht="15">
      <c r="A746" s="301"/>
      <c r="B746" s="294" t="s">
        <v>10</v>
      </c>
      <c r="C746" s="294"/>
    </row>
    <row r="747" spans="1:3" ht="14.25">
      <c r="A747" s="300"/>
      <c r="B747" s="296"/>
      <c r="C747" s="296"/>
    </row>
    <row r="748" spans="1:3" ht="15.75" thickBot="1">
      <c r="A748" s="302"/>
      <c r="B748" s="297" t="s">
        <v>11</v>
      </c>
      <c r="C748" s="297"/>
    </row>
    <row r="749" spans="1:3" ht="15.75" thickTop="1">
      <c r="A749" s="303"/>
      <c r="B749" s="294"/>
      <c r="C749" s="294"/>
    </row>
    <row r="750" spans="1:3" ht="15">
      <c r="A750" s="303"/>
      <c r="B750" s="294"/>
      <c r="C750" s="294"/>
    </row>
    <row r="751" spans="1:3" ht="15">
      <c r="A751" s="303"/>
      <c r="B751" s="294"/>
      <c r="C751" s="294"/>
    </row>
    <row r="752" spans="1:3" ht="15">
      <c r="A752" s="303"/>
      <c r="B752" s="294"/>
      <c r="C752" s="294"/>
    </row>
    <row r="753" spans="1:3" ht="15">
      <c r="A753" s="303"/>
      <c r="B753" s="294"/>
      <c r="C753" s="294"/>
    </row>
    <row r="754" spans="1:3" ht="15">
      <c r="A754" s="303"/>
      <c r="B754" s="294"/>
      <c r="C754" s="294"/>
    </row>
    <row r="755" spans="1:3" ht="15">
      <c r="A755" s="303"/>
      <c r="B755" s="294"/>
      <c r="C755" s="294"/>
    </row>
    <row r="756" spans="1:3" ht="14.25">
      <c r="A756" s="304"/>
      <c r="B756" s="296"/>
      <c r="C756" s="296"/>
    </row>
    <row r="757" spans="1:3">
      <c r="A757"/>
      <c r="B757"/>
      <c r="C757"/>
    </row>
    <row r="758" spans="1:3" ht="18">
      <c r="A758" s="637">
        <v>42767</v>
      </c>
      <c r="B758" s="637"/>
      <c r="C758" s="638"/>
    </row>
    <row r="759" spans="1:3" ht="15.75" thickBot="1">
      <c r="A759" s="303"/>
      <c r="B759" s="305"/>
      <c r="C759" s="305"/>
    </row>
    <row r="760" spans="1:3" ht="16.5" thickTop="1" thickBot="1">
      <c r="A760" s="306" t="s">
        <v>9</v>
      </c>
      <c r="B760" s="532" t="s">
        <v>0</v>
      </c>
      <c r="C760" s="533"/>
    </row>
    <row r="761" spans="1:3" ht="13.5" thickTop="1">
      <c r="A761" s="662" t="s">
        <v>51</v>
      </c>
      <c r="B761" s="567" t="s">
        <v>3</v>
      </c>
      <c r="C761" s="517">
        <v>1</v>
      </c>
    </row>
    <row r="762" spans="1:3">
      <c r="A762" s="623"/>
      <c r="B762" s="538"/>
      <c r="C762" s="518"/>
    </row>
    <row r="763" spans="1:3">
      <c r="A763" s="623"/>
      <c r="B763" s="567" t="s">
        <v>7</v>
      </c>
      <c r="C763" s="517">
        <f>+C761+1</f>
        <v>2</v>
      </c>
    </row>
    <row r="764" spans="1:3">
      <c r="A764" s="623"/>
      <c r="B764" s="538"/>
      <c r="C764" s="518"/>
    </row>
    <row r="765" spans="1:3">
      <c r="A765" s="623"/>
      <c r="B765" s="567" t="s">
        <v>4</v>
      </c>
      <c r="C765" s="517">
        <f>+C763+1</f>
        <v>3</v>
      </c>
    </row>
    <row r="766" spans="1:3">
      <c r="A766" s="623"/>
      <c r="B766" s="538"/>
      <c r="C766" s="518"/>
    </row>
    <row r="767" spans="1:3">
      <c r="A767" s="623"/>
      <c r="B767" s="568" t="s">
        <v>5</v>
      </c>
      <c r="C767" s="527">
        <f>+C765+1</f>
        <v>4</v>
      </c>
    </row>
    <row r="768" spans="1:3">
      <c r="A768" s="623"/>
      <c r="B768" s="584"/>
      <c r="C768" s="528"/>
    </row>
    <row r="769" spans="1:3">
      <c r="A769" s="623"/>
      <c r="B769" s="568" t="s">
        <v>6</v>
      </c>
      <c r="C769" s="527">
        <f>+C767+1</f>
        <v>5</v>
      </c>
    </row>
    <row r="770" spans="1:3" ht="13.5" thickBot="1">
      <c r="A770" s="623"/>
      <c r="B770" s="569"/>
      <c r="C770" s="554"/>
    </row>
    <row r="771" spans="1:3" ht="16.5" thickTop="1" thickBot="1">
      <c r="A771" s="623"/>
      <c r="B771" s="522" t="s">
        <v>12</v>
      </c>
      <c r="C771" s="523"/>
    </row>
    <row r="772" spans="1:3" ht="15.75" thickBot="1">
      <c r="A772" s="623"/>
      <c r="B772" s="524" t="s">
        <v>14</v>
      </c>
      <c r="C772" s="525"/>
    </row>
    <row r="773" spans="1:3" ht="13.5" thickTop="1">
      <c r="A773" s="634" t="s">
        <v>52</v>
      </c>
      <c r="B773" s="589" t="s">
        <v>2</v>
      </c>
      <c r="C773" s="515">
        <f>C769+1</f>
        <v>6</v>
      </c>
    </row>
    <row r="774" spans="1:3">
      <c r="A774" s="634"/>
      <c r="B774" s="590"/>
      <c r="C774" s="516"/>
    </row>
    <row r="775" spans="1:3">
      <c r="A775" s="634"/>
      <c r="B775" s="567" t="s">
        <v>3</v>
      </c>
      <c r="C775" s="517">
        <f>+C773+1</f>
        <v>7</v>
      </c>
    </row>
    <row r="776" spans="1:3">
      <c r="A776" s="634"/>
      <c r="B776" s="538"/>
      <c r="C776" s="518"/>
    </row>
    <row r="777" spans="1:3">
      <c r="A777" s="634"/>
      <c r="B777" s="567" t="s">
        <v>3</v>
      </c>
      <c r="C777" s="517">
        <f>+C775+1</f>
        <v>8</v>
      </c>
    </row>
    <row r="778" spans="1:3">
      <c r="A778" s="634"/>
      <c r="B778" s="538"/>
      <c r="C778" s="518"/>
    </row>
    <row r="779" spans="1:3">
      <c r="A779" s="634"/>
      <c r="B779" s="567" t="s">
        <v>7</v>
      </c>
      <c r="C779" s="517">
        <f>+C777+1</f>
        <v>9</v>
      </c>
    </row>
    <row r="780" spans="1:3">
      <c r="A780" s="634"/>
      <c r="B780" s="538"/>
      <c r="C780" s="518"/>
    </row>
    <row r="781" spans="1:3">
      <c r="A781" s="634"/>
      <c r="B781" s="567" t="s">
        <v>4</v>
      </c>
      <c r="C781" s="517">
        <f>C779+1</f>
        <v>10</v>
      </c>
    </row>
    <row r="782" spans="1:3">
      <c r="A782" s="634"/>
      <c r="B782" s="538"/>
      <c r="C782" s="518"/>
    </row>
    <row r="783" spans="1:3">
      <c r="A783" s="634"/>
      <c r="B783" s="568" t="s">
        <v>5</v>
      </c>
      <c r="C783" s="527">
        <f>+C781+1</f>
        <v>11</v>
      </c>
    </row>
    <row r="784" spans="1:3">
      <c r="A784" s="634"/>
      <c r="B784" s="584"/>
      <c r="C784" s="528"/>
    </row>
    <row r="785" spans="1:3">
      <c r="A785" s="634"/>
      <c r="B785" s="568" t="s">
        <v>6</v>
      </c>
      <c r="C785" s="527">
        <f>+C783+1</f>
        <v>12</v>
      </c>
    </row>
    <row r="786" spans="1:3" ht="13.5" thickBot="1">
      <c r="A786" s="634"/>
      <c r="B786" s="569"/>
      <c r="C786" s="554"/>
    </row>
    <row r="787" spans="1:3" ht="16.5" thickTop="1" thickBot="1">
      <c r="A787" s="634"/>
      <c r="B787" s="522" t="s">
        <v>12</v>
      </c>
      <c r="C787" s="523"/>
    </row>
    <row r="788" spans="1:3" ht="15.75" thickBot="1">
      <c r="A788" s="635"/>
      <c r="B788" s="524" t="s">
        <v>14</v>
      </c>
      <c r="C788" s="525"/>
    </row>
    <row r="789" spans="1:3" ht="14.25" thickTop="1" thickBot="1">
      <c r="A789" s="630" t="s">
        <v>53</v>
      </c>
      <c r="B789" s="589" t="s">
        <v>2</v>
      </c>
      <c r="C789" s="515">
        <f>C785+1</f>
        <v>13</v>
      </c>
    </row>
    <row r="790" spans="1:3" ht="13.5" thickBot="1">
      <c r="A790" s="631"/>
      <c r="B790" s="590"/>
      <c r="C790" s="516"/>
    </row>
    <row r="791" spans="1:3" ht="13.5" thickBot="1">
      <c r="A791" s="632"/>
      <c r="B791" s="567" t="s">
        <v>3</v>
      </c>
      <c r="C791" s="517">
        <f>+C789+1</f>
        <v>14</v>
      </c>
    </row>
    <row r="792" spans="1:3" ht="13.5" thickBot="1">
      <c r="A792" s="632"/>
      <c r="B792" s="538"/>
      <c r="C792" s="518"/>
    </row>
    <row r="793" spans="1:3" ht="13.5" thickBot="1">
      <c r="A793" s="632"/>
      <c r="B793" s="567" t="s">
        <v>3</v>
      </c>
      <c r="C793" s="517">
        <f>+C791+1</f>
        <v>15</v>
      </c>
    </row>
    <row r="794" spans="1:3" ht="13.5" thickBot="1">
      <c r="A794" s="632"/>
      <c r="B794" s="538"/>
      <c r="C794" s="518"/>
    </row>
    <row r="795" spans="1:3" ht="13.5" thickBot="1">
      <c r="A795" s="632"/>
      <c r="B795" s="567" t="s">
        <v>7</v>
      </c>
      <c r="C795" s="517">
        <f>+C793+1</f>
        <v>16</v>
      </c>
    </row>
    <row r="796" spans="1:3" ht="13.5" thickBot="1">
      <c r="A796" s="632"/>
      <c r="B796" s="538"/>
      <c r="C796" s="518"/>
    </row>
    <row r="797" spans="1:3" ht="13.5" thickBot="1">
      <c r="A797" s="632"/>
      <c r="B797" s="567" t="s">
        <v>4</v>
      </c>
      <c r="C797" s="517">
        <f>+C795+1</f>
        <v>17</v>
      </c>
    </row>
    <row r="798" spans="1:3" ht="13.5" thickBot="1">
      <c r="A798" s="632"/>
      <c r="B798" s="538"/>
      <c r="C798" s="518"/>
    </row>
    <row r="799" spans="1:3" ht="13.5" thickBot="1">
      <c r="A799" s="632"/>
      <c r="B799" s="568" t="s">
        <v>5</v>
      </c>
      <c r="C799" s="527">
        <f>+C797+1</f>
        <v>18</v>
      </c>
    </row>
    <row r="800" spans="1:3" ht="13.5" thickBot="1">
      <c r="A800" s="632"/>
      <c r="B800" s="584"/>
      <c r="C800" s="528"/>
    </row>
    <row r="801" spans="1:3" ht="13.5" thickBot="1">
      <c r="A801" s="632"/>
      <c r="B801" s="568" t="s">
        <v>6</v>
      </c>
      <c r="C801" s="527">
        <f>+C799+1</f>
        <v>19</v>
      </c>
    </row>
    <row r="802" spans="1:3" ht="13.5" thickBot="1">
      <c r="A802" s="633"/>
      <c r="B802" s="569"/>
      <c r="C802" s="554"/>
    </row>
    <row r="803" spans="1:3" ht="16.5" thickTop="1" thickBot="1">
      <c r="A803" s="633"/>
      <c r="B803" s="522" t="s">
        <v>12</v>
      </c>
      <c r="C803" s="523"/>
    </row>
    <row r="804" spans="1:3" ht="15.75" thickBot="1">
      <c r="A804" s="633"/>
      <c r="B804" s="524" t="s">
        <v>14</v>
      </c>
      <c r="C804" s="525"/>
    </row>
    <row r="805" spans="1:3" ht="13.5" thickTop="1">
      <c r="A805" s="627" t="s">
        <v>54</v>
      </c>
      <c r="B805" s="579" t="s">
        <v>2</v>
      </c>
      <c r="C805" s="515">
        <f>C801+1</f>
        <v>20</v>
      </c>
    </row>
    <row r="806" spans="1:3">
      <c r="A806" s="628"/>
      <c r="B806" s="580"/>
      <c r="C806" s="516"/>
    </row>
    <row r="807" spans="1:3">
      <c r="A807" s="628"/>
      <c r="B807" s="581" t="s">
        <v>3</v>
      </c>
      <c r="C807" s="517">
        <f>+C805+1</f>
        <v>21</v>
      </c>
    </row>
    <row r="808" spans="1:3">
      <c r="A808" s="628"/>
      <c r="B808" s="582"/>
      <c r="C808" s="518"/>
    </row>
    <row r="809" spans="1:3">
      <c r="A809" s="628"/>
      <c r="B809" s="581" t="s">
        <v>3</v>
      </c>
      <c r="C809" s="517">
        <f>+C807+1</f>
        <v>22</v>
      </c>
    </row>
    <row r="810" spans="1:3">
      <c r="A810" s="628"/>
      <c r="B810" s="582"/>
      <c r="C810" s="518"/>
    </row>
    <row r="811" spans="1:3">
      <c r="A811" s="628"/>
      <c r="B811" s="581" t="s">
        <v>7</v>
      </c>
      <c r="C811" s="517">
        <f>C809+1</f>
        <v>23</v>
      </c>
    </row>
    <row r="812" spans="1:3">
      <c r="A812" s="628"/>
      <c r="B812" s="582"/>
      <c r="C812" s="518"/>
    </row>
    <row r="813" spans="1:3">
      <c r="A813" s="628"/>
      <c r="B813" s="581" t="s">
        <v>4</v>
      </c>
      <c r="C813" s="517">
        <f>+C811+1</f>
        <v>24</v>
      </c>
    </row>
    <row r="814" spans="1:3">
      <c r="A814" s="628"/>
      <c r="B814" s="582"/>
      <c r="C814" s="518"/>
    </row>
    <row r="815" spans="1:3">
      <c r="A815" s="628"/>
      <c r="B815" s="585" t="s">
        <v>5</v>
      </c>
      <c r="C815" s="527">
        <f>+C813+1</f>
        <v>25</v>
      </c>
    </row>
    <row r="816" spans="1:3">
      <c r="A816" s="628"/>
      <c r="B816" s="586"/>
      <c r="C816" s="528"/>
    </row>
    <row r="817" spans="1:3">
      <c r="A817" s="628"/>
      <c r="B817" s="585" t="s">
        <v>6</v>
      </c>
      <c r="C817" s="527">
        <f>C815+1</f>
        <v>26</v>
      </c>
    </row>
    <row r="818" spans="1:3" ht="13.5" thickBot="1">
      <c r="A818" s="628"/>
      <c r="B818" s="587"/>
      <c r="C818" s="554"/>
    </row>
    <row r="819" spans="1:3" ht="16.5" thickTop="1" thickBot="1">
      <c r="A819" s="628"/>
      <c r="B819" s="530" t="s">
        <v>12</v>
      </c>
      <c r="C819" s="523"/>
    </row>
    <row r="820" spans="1:3" ht="15.75" thickBot="1">
      <c r="A820" s="629"/>
      <c r="B820" s="531" t="s">
        <v>14</v>
      </c>
      <c r="C820" s="525"/>
    </row>
    <row r="821" spans="1:3" ht="13.5" thickTop="1">
      <c r="A821" s="622" t="s">
        <v>55</v>
      </c>
      <c r="B821" s="589" t="s">
        <v>2</v>
      </c>
      <c r="C821" s="515">
        <f>C817+1</f>
        <v>27</v>
      </c>
    </row>
    <row r="822" spans="1:3">
      <c r="A822" s="623"/>
      <c r="B822" s="590"/>
      <c r="C822" s="516"/>
    </row>
    <row r="823" spans="1:3">
      <c r="A823" s="623"/>
      <c r="B823" s="567" t="s">
        <v>3</v>
      </c>
      <c r="C823" s="517">
        <f>+C821+1</f>
        <v>28</v>
      </c>
    </row>
    <row r="824" spans="1:3" ht="13.5" thickBot="1">
      <c r="A824" s="623"/>
      <c r="B824" s="538"/>
      <c r="C824" s="518"/>
    </row>
    <row r="825" spans="1:3" ht="16.5" thickTop="1" thickBot="1">
      <c r="A825" s="623"/>
      <c r="B825" s="522" t="s">
        <v>12</v>
      </c>
      <c r="C825" s="523"/>
    </row>
    <row r="826" spans="1:3" ht="15.75" thickBot="1">
      <c r="A826" s="624"/>
      <c r="B826" s="524" t="s">
        <v>14</v>
      </c>
      <c r="C826" s="525"/>
    </row>
    <row r="827" spans="1:3" ht="15" thickTop="1">
      <c r="A827" s="309"/>
      <c r="B827" s="292"/>
      <c r="C827" s="293"/>
    </row>
    <row r="828" spans="1:3" ht="15">
      <c r="A828" s="301"/>
      <c r="B828" s="294" t="s">
        <v>8</v>
      </c>
      <c r="C828" s="295"/>
    </row>
    <row r="829" spans="1:3" ht="14.25">
      <c r="A829" s="300"/>
      <c r="B829" s="296"/>
      <c r="C829" s="296"/>
    </row>
    <row r="830" spans="1:3" ht="15">
      <c r="A830" s="301"/>
      <c r="B830" s="294" t="s">
        <v>10</v>
      </c>
      <c r="C830" s="294"/>
    </row>
    <row r="831" spans="1:3" ht="14.25">
      <c r="A831" s="300"/>
      <c r="B831" s="296"/>
      <c r="C831" s="296"/>
    </row>
    <row r="832" spans="1:3" ht="15.75" thickBot="1">
      <c r="A832" s="302"/>
      <c r="B832" s="297" t="s">
        <v>11</v>
      </c>
      <c r="C832" s="297"/>
    </row>
    <row r="833" spans="1:3" ht="15.75" thickTop="1">
      <c r="A833" s="303"/>
      <c r="B833" s="294"/>
      <c r="C833" s="294"/>
    </row>
    <row r="834" spans="1:3" ht="15">
      <c r="A834" s="303"/>
      <c r="B834" s="294"/>
      <c r="C834" s="294"/>
    </row>
    <row r="835" spans="1:3" ht="15">
      <c r="A835" s="303"/>
      <c r="B835" s="294"/>
      <c r="C835" s="294"/>
    </row>
    <row r="836" spans="1:3" ht="15">
      <c r="A836" s="303"/>
      <c r="B836" s="294"/>
      <c r="C836" s="294"/>
    </row>
    <row r="837" spans="1:3" ht="15">
      <c r="A837" s="303"/>
      <c r="B837" s="294"/>
      <c r="C837" s="294"/>
    </row>
    <row r="838" spans="1:3" ht="15">
      <c r="A838" s="303"/>
      <c r="B838" s="294"/>
      <c r="C838" s="294"/>
    </row>
    <row r="839" spans="1:3" ht="15">
      <c r="A839" s="303"/>
      <c r="B839" s="294"/>
      <c r="C839" s="294"/>
    </row>
    <row r="840" spans="1:3" ht="15">
      <c r="A840" s="303"/>
      <c r="B840" s="294"/>
      <c r="C840" s="294"/>
    </row>
    <row r="841" spans="1:3" ht="15">
      <c r="A841" s="303"/>
      <c r="B841" s="294"/>
      <c r="C841" s="294"/>
    </row>
    <row r="842" spans="1:3" ht="15">
      <c r="A842" s="303"/>
      <c r="B842" s="294"/>
      <c r="C842" s="294"/>
    </row>
    <row r="843" spans="1:3" ht="15">
      <c r="A843" s="303"/>
      <c r="B843" s="294"/>
      <c r="C843" s="294"/>
    </row>
    <row r="844" spans="1:3" ht="15">
      <c r="A844" s="303"/>
      <c r="B844" s="294"/>
      <c r="C844" s="294"/>
    </row>
    <row r="845" spans="1:3" ht="15">
      <c r="A845" s="303"/>
      <c r="B845" s="294"/>
      <c r="C845" s="294"/>
    </row>
    <row r="846" spans="1:3" ht="15">
      <c r="A846" s="303"/>
      <c r="B846" s="294"/>
      <c r="C846" s="294"/>
    </row>
    <row r="847" spans="1:3" ht="15">
      <c r="A847" s="303"/>
      <c r="B847" s="294"/>
      <c r="C847" s="294"/>
    </row>
    <row r="848" spans="1:3" ht="15">
      <c r="A848" s="303"/>
      <c r="B848" s="294"/>
      <c r="C848" s="294"/>
    </row>
    <row r="849" spans="1:3" ht="15">
      <c r="A849" s="303"/>
      <c r="B849" s="294"/>
      <c r="C849" s="294"/>
    </row>
    <row r="850" spans="1:3" ht="15">
      <c r="A850" s="303"/>
      <c r="B850" s="294"/>
      <c r="C850" s="294"/>
    </row>
    <row r="851" spans="1:3" ht="15">
      <c r="A851" s="303"/>
      <c r="B851" s="294"/>
      <c r="C851" s="294"/>
    </row>
    <row r="852" spans="1:3" ht="15">
      <c r="A852" s="303"/>
      <c r="B852" s="294"/>
      <c r="C852" s="294"/>
    </row>
    <row r="853" spans="1:3" ht="15">
      <c r="A853" s="303"/>
      <c r="B853" s="294"/>
      <c r="C853" s="294"/>
    </row>
    <row r="854" spans="1:3" ht="15">
      <c r="A854" s="303"/>
      <c r="B854" s="294"/>
      <c r="C854" s="294"/>
    </row>
    <row r="855" spans="1:3" ht="15">
      <c r="A855" s="303"/>
      <c r="B855" s="294"/>
      <c r="C855" s="294"/>
    </row>
    <row r="856" spans="1:3" ht="15">
      <c r="A856" s="303"/>
      <c r="B856" s="294"/>
      <c r="C856" s="294"/>
    </row>
    <row r="857" spans="1:3" ht="15">
      <c r="A857" s="303"/>
      <c r="B857" s="294"/>
      <c r="C857" s="294"/>
    </row>
    <row r="858" spans="1:3" ht="15">
      <c r="A858" s="303"/>
      <c r="B858" s="294"/>
      <c r="C858" s="294"/>
    </row>
    <row r="859" spans="1:3" ht="15">
      <c r="A859" s="303"/>
      <c r="B859" s="294"/>
      <c r="C859" s="294"/>
    </row>
    <row r="860" spans="1:3" ht="15">
      <c r="A860" s="303"/>
      <c r="B860" s="294"/>
      <c r="C860" s="294"/>
    </row>
    <row r="861" spans="1:3" ht="15">
      <c r="A861" s="303"/>
      <c r="B861" s="294"/>
      <c r="C861" s="294"/>
    </row>
    <row r="862" spans="1:3" ht="15">
      <c r="A862" s="303"/>
      <c r="B862" s="294"/>
      <c r="C862" s="294"/>
    </row>
    <row r="863" spans="1:3" ht="15">
      <c r="A863" s="303"/>
      <c r="B863" s="294"/>
      <c r="C863" s="294"/>
    </row>
    <row r="864" spans="1:3" ht="15">
      <c r="A864" s="303"/>
      <c r="B864" s="294"/>
      <c r="C864" s="294"/>
    </row>
    <row r="865" spans="1:3" ht="15">
      <c r="A865" s="303"/>
      <c r="B865" s="294"/>
      <c r="C865" s="294"/>
    </row>
    <row r="866" spans="1:3" ht="15">
      <c r="A866" s="303"/>
      <c r="B866" s="294"/>
      <c r="C866" s="294"/>
    </row>
    <row r="867" spans="1:3" ht="15">
      <c r="A867" s="303"/>
      <c r="B867" s="294"/>
      <c r="C867" s="294"/>
    </row>
    <row r="868" spans="1:3" ht="15">
      <c r="A868" s="303"/>
      <c r="B868" s="294"/>
      <c r="C868" s="294"/>
    </row>
    <row r="869" spans="1:3" ht="15">
      <c r="A869" s="303"/>
      <c r="B869" s="294"/>
      <c r="C869" s="294"/>
    </row>
    <row r="870" spans="1:3" ht="15">
      <c r="A870" s="303"/>
      <c r="B870" s="294"/>
      <c r="C870" s="294"/>
    </row>
    <row r="871" spans="1:3" ht="15">
      <c r="A871" s="303"/>
      <c r="B871" s="294"/>
      <c r="C871" s="294"/>
    </row>
    <row r="872" spans="1:3" ht="15">
      <c r="A872" s="303"/>
      <c r="B872" s="294"/>
      <c r="C872" s="294"/>
    </row>
    <row r="873" spans="1:3" ht="15">
      <c r="A873" s="303"/>
      <c r="B873" s="294"/>
      <c r="C873" s="294"/>
    </row>
    <row r="874" spans="1:3" ht="15">
      <c r="A874" s="303"/>
      <c r="B874" s="294"/>
      <c r="C874" s="294"/>
    </row>
    <row r="875" spans="1:3" ht="14.25">
      <c r="A875" s="304"/>
      <c r="B875" s="296"/>
      <c r="C875" s="296"/>
    </row>
    <row r="876" spans="1:3">
      <c r="A876"/>
      <c r="B876"/>
      <c r="C876"/>
    </row>
    <row r="877" spans="1:3" ht="18">
      <c r="A877" s="637">
        <v>42795</v>
      </c>
      <c r="B877" s="637"/>
      <c r="C877" s="638"/>
    </row>
    <row r="878" spans="1:3" ht="15.75" thickBot="1">
      <c r="A878" s="303"/>
      <c r="B878" s="305"/>
      <c r="C878" s="305"/>
    </row>
    <row r="879" spans="1:3" ht="16.5" thickTop="1" thickBot="1">
      <c r="A879" s="306" t="s">
        <v>9</v>
      </c>
      <c r="B879" s="532" t="s">
        <v>0</v>
      </c>
      <c r="C879" s="533"/>
    </row>
    <row r="880" spans="1:3" ht="13.5" thickTop="1">
      <c r="A880" s="661" t="s">
        <v>55</v>
      </c>
      <c r="B880" s="583" t="s">
        <v>3</v>
      </c>
      <c r="C880" s="592">
        <v>1</v>
      </c>
    </row>
    <row r="881" spans="1:3">
      <c r="A881" s="661"/>
      <c r="B881" s="538"/>
      <c r="C881" s="518"/>
    </row>
    <row r="882" spans="1:3">
      <c r="A882" s="661"/>
      <c r="B882" s="567" t="s">
        <v>7</v>
      </c>
      <c r="C882" s="517">
        <f>+C880+1</f>
        <v>2</v>
      </c>
    </row>
    <row r="883" spans="1:3">
      <c r="A883" s="661"/>
      <c r="B883" s="538"/>
      <c r="C883" s="518"/>
    </row>
    <row r="884" spans="1:3">
      <c r="A884" s="661"/>
      <c r="B884" s="567" t="s">
        <v>4</v>
      </c>
      <c r="C884" s="517">
        <f>+C882+1</f>
        <v>3</v>
      </c>
    </row>
    <row r="885" spans="1:3">
      <c r="A885" s="661"/>
      <c r="B885" s="538"/>
      <c r="C885" s="518"/>
    </row>
    <row r="886" spans="1:3">
      <c r="A886" s="661"/>
      <c r="B886" s="574" t="s">
        <v>5</v>
      </c>
      <c r="C886" s="520">
        <f>+C884+1</f>
        <v>4</v>
      </c>
    </row>
    <row r="887" spans="1:3">
      <c r="A887" s="661"/>
      <c r="B887" s="588"/>
      <c r="C887" s="521"/>
    </row>
    <row r="888" spans="1:3">
      <c r="A888" s="661"/>
      <c r="B888" s="574" t="s">
        <v>6</v>
      </c>
      <c r="C888" s="520">
        <f>+C886+1</f>
        <v>5</v>
      </c>
    </row>
    <row r="889" spans="1:3" ht="13.5" thickBot="1">
      <c r="A889" s="661"/>
      <c r="B889" s="575"/>
      <c r="C889" s="521"/>
    </row>
    <row r="890" spans="1:3" ht="16.5" thickTop="1" thickBot="1">
      <c r="A890" s="661"/>
      <c r="B890" s="593" t="s">
        <v>12</v>
      </c>
      <c r="C890" s="594"/>
    </row>
    <row r="891" spans="1:3" ht="15.75" thickBot="1">
      <c r="A891" s="661"/>
      <c r="B891" s="577" t="s">
        <v>14</v>
      </c>
      <c r="C891" s="578"/>
    </row>
    <row r="892" spans="1:3" ht="13.5" thickTop="1">
      <c r="A892" s="656" t="s">
        <v>56</v>
      </c>
      <c r="B892" s="589" t="s">
        <v>2</v>
      </c>
      <c r="C892" s="515">
        <f>C888+1</f>
        <v>6</v>
      </c>
    </row>
    <row r="893" spans="1:3">
      <c r="A893" s="656"/>
      <c r="B893" s="590"/>
      <c r="C893" s="516"/>
    </row>
    <row r="894" spans="1:3">
      <c r="A894" s="656"/>
      <c r="B894" s="567" t="s">
        <v>3</v>
      </c>
      <c r="C894" s="517">
        <f>+C892+1</f>
        <v>7</v>
      </c>
    </row>
    <row r="895" spans="1:3">
      <c r="A895" s="656"/>
      <c r="B895" s="538"/>
      <c r="C895" s="518"/>
    </row>
    <row r="896" spans="1:3">
      <c r="A896" s="656"/>
      <c r="B896" s="567" t="s">
        <v>3</v>
      </c>
      <c r="C896" s="517">
        <f>+C894+1</f>
        <v>8</v>
      </c>
    </row>
    <row r="897" spans="1:3">
      <c r="A897" s="656"/>
      <c r="B897" s="538"/>
      <c r="C897" s="518"/>
    </row>
    <row r="898" spans="1:3">
      <c r="A898" s="656"/>
      <c r="B898" s="567" t="s">
        <v>7</v>
      </c>
      <c r="C898" s="517">
        <f>+C896+1</f>
        <v>9</v>
      </c>
    </row>
    <row r="899" spans="1:3">
      <c r="A899" s="656"/>
      <c r="B899" s="538"/>
      <c r="C899" s="518"/>
    </row>
    <row r="900" spans="1:3">
      <c r="A900" s="656"/>
      <c r="B900" s="567" t="s">
        <v>4</v>
      </c>
      <c r="C900" s="517">
        <f>C898+1</f>
        <v>10</v>
      </c>
    </row>
    <row r="901" spans="1:3">
      <c r="A901" s="656"/>
      <c r="B901" s="538"/>
      <c r="C901" s="518"/>
    </row>
    <row r="902" spans="1:3">
      <c r="A902" s="656"/>
      <c r="B902" s="574" t="s">
        <v>5</v>
      </c>
      <c r="C902" s="572">
        <f>+C900+1</f>
        <v>11</v>
      </c>
    </row>
    <row r="903" spans="1:3">
      <c r="A903" s="656"/>
      <c r="B903" s="588"/>
      <c r="C903" s="573"/>
    </row>
    <row r="904" spans="1:3">
      <c r="A904" s="656"/>
      <c r="B904" s="574" t="s">
        <v>6</v>
      </c>
      <c r="C904" s="572">
        <f>+C902+1</f>
        <v>12</v>
      </c>
    </row>
    <row r="905" spans="1:3" ht="13.5" thickBot="1">
      <c r="A905" s="656"/>
      <c r="B905" s="575"/>
      <c r="C905" s="576"/>
    </row>
    <row r="906" spans="1:3" ht="16.5" thickTop="1" thickBot="1">
      <c r="A906" s="656"/>
      <c r="B906" s="593" t="s">
        <v>12</v>
      </c>
      <c r="C906" s="594"/>
    </row>
    <row r="907" spans="1:3" ht="15.75" thickBot="1">
      <c r="A907" s="657"/>
      <c r="B907" s="577" t="s">
        <v>14</v>
      </c>
      <c r="C907" s="578"/>
    </row>
    <row r="908" spans="1:3" ht="13.5" thickTop="1">
      <c r="A908" s="658" t="s">
        <v>57</v>
      </c>
      <c r="B908" s="589" t="s">
        <v>2</v>
      </c>
      <c r="C908" s="515">
        <f>C904+1</f>
        <v>13</v>
      </c>
    </row>
    <row r="909" spans="1:3">
      <c r="A909" s="659"/>
      <c r="B909" s="590"/>
      <c r="C909" s="516"/>
    </row>
    <row r="910" spans="1:3">
      <c r="A910" s="659"/>
      <c r="B910" s="567" t="s">
        <v>3</v>
      </c>
      <c r="C910" s="517">
        <f>+C908+1</f>
        <v>14</v>
      </c>
    </row>
    <row r="911" spans="1:3">
      <c r="A911" s="659"/>
      <c r="B911" s="538"/>
      <c r="C911" s="518"/>
    </row>
    <row r="912" spans="1:3">
      <c r="A912" s="659"/>
      <c r="B912" s="567" t="s">
        <v>3</v>
      </c>
      <c r="C912" s="517">
        <f>+C910+1</f>
        <v>15</v>
      </c>
    </row>
    <row r="913" spans="1:3">
      <c r="A913" s="659"/>
      <c r="B913" s="538"/>
      <c r="C913" s="518"/>
    </row>
    <row r="914" spans="1:3">
      <c r="A914" s="659"/>
      <c r="B914" s="567" t="s">
        <v>7</v>
      </c>
      <c r="C914" s="517">
        <f>+C912+1</f>
        <v>16</v>
      </c>
    </row>
    <row r="915" spans="1:3">
      <c r="A915" s="659"/>
      <c r="B915" s="538"/>
      <c r="C915" s="518"/>
    </row>
    <row r="916" spans="1:3">
      <c r="A916" s="659"/>
      <c r="B916" s="567" t="s">
        <v>4</v>
      </c>
      <c r="C916" s="517">
        <f>+C914+1</f>
        <v>17</v>
      </c>
    </row>
    <row r="917" spans="1:3">
      <c r="A917" s="659"/>
      <c r="B917" s="538"/>
      <c r="C917" s="518"/>
    </row>
    <row r="918" spans="1:3">
      <c r="A918" s="659"/>
      <c r="B918" s="574" t="s">
        <v>5</v>
      </c>
      <c r="C918" s="572">
        <f>+C916+1</f>
        <v>18</v>
      </c>
    </row>
    <row r="919" spans="1:3">
      <c r="A919" s="659"/>
      <c r="B919" s="588"/>
      <c r="C919" s="573"/>
    </row>
    <row r="920" spans="1:3">
      <c r="A920" s="659"/>
      <c r="B920" s="574" t="s">
        <v>6</v>
      </c>
      <c r="C920" s="572">
        <f>+C918+1</f>
        <v>19</v>
      </c>
    </row>
    <row r="921" spans="1:3" ht="13.5" thickBot="1">
      <c r="A921" s="659"/>
      <c r="B921" s="575"/>
      <c r="C921" s="576"/>
    </row>
    <row r="922" spans="1:3" ht="16.5" thickTop="1" thickBot="1">
      <c r="A922" s="659"/>
      <c r="B922" s="593" t="s">
        <v>12</v>
      </c>
      <c r="C922" s="594"/>
    </row>
    <row r="923" spans="1:3" ht="15.75" thickBot="1">
      <c r="A923" s="660"/>
      <c r="B923" s="577" t="s">
        <v>14</v>
      </c>
      <c r="C923" s="578"/>
    </row>
    <row r="924" spans="1:3" ht="13.5" thickTop="1">
      <c r="A924" s="653" t="s">
        <v>58</v>
      </c>
      <c r="B924" s="579" t="s">
        <v>2</v>
      </c>
      <c r="C924" s="515">
        <f>C920+1</f>
        <v>20</v>
      </c>
    </row>
    <row r="925" spans="1:3">
      <c r="A925" s="654"/>
      <c r="B925" s="580"/>
      <c r="C925" s="516"/>
    </row>
    <row r="926" spans="1:3">
      <c r="A926" s="654"/>
      <c r="B926" s="581" t="s">
        <v>3</v>
      </c>
      <c r="C926" s="517">
        <f>+C924+1</f>
        <v>21</v>
      </c>
    </row>
    <row r="927" spans="1:3">
      <c r="A927" s="654"/>
      <c r="B927" s="582"/>
      <c r="C927" s="518"/>
    </row>
    <row r="928" spans="1:3">
      <c r="A928" s="654"/>
      <c r="B928" s="581" t="s">
        <v>3</v>
      </c>
      <c r="C928" s="517">
        <f>+C926+1</f>
        <v>22</v>
      </c>
    </row>
    <row r="929" spans="1:3">
      <c r="A929" s="654"/>
      <c r="B929" s="582"/>
      <c r="C929" s="518"/>
    </row>
    <row r="930" spans="1:3">
      <c r="A930" s="654"/>
      <c r="B930" s="581" t="s">
        <v>7</v>
      </c>
      <c r="C930" s="517">
        <f>C928+1</f>
        <v>23</v>
      </c>
    </row>
    <row r="931" spans="1:3">
      <c r="A931" s="654"/>
      <c r="B931" s="582"/>
      <c r="C931" s="518"/>
    </row>
    <row r="932" spans="1:3">
      <c r="A932" s="654"/>
      <c r="B932" s="581" t="s">
        <v>4</v>
      </c>
      <c r="C932" s="517">
        <f>+C930+1</f>
        <v>24</v>
      </c>
    </row>
    <row r="933" spans="1:3">
      <c r="A933" s="654"/>
      <c r="B933" s="582"/>
      <c r="C933" s="518"/>
    </row>
    <row r="934" spans="1:3">
      <c r="A934" s="654"/>
      <c r="B934" s="570" t="s">
        <v>5</v>
      </c>
      <c r="C934" s="572">
        <f>+C932+1</f>
        <v>25</v>
      </c>
    </row>
    <row r="935" spans="1:3">
      <c r="A935" s="654"/>
      <c r="B935" s="652"/>
      <c r="C935" s="573"/>
    </row>
    <row r="936" spans="1:3">
      <c r="A936" s="654"/>
      <c r="B936" s="570" t="s">
        <v>6</v>
      </c>
      <c r="C936" s="572">
        <f>C934+1</f>
        <v>26</v>
      </c>
    </row>
    <row r="937" spans="1:3" ht="13.5" thickBot="1">
      <c r="A937" s="654"/>
      <c r="B937" s="571"/>
      <c r="C937" s="576"/>
    </row>
    <row r="938" spans="1:3" ht="16.5" thickTop="1" thickBot="1">
      <c r="A938" s="654"/>
      <c r="B938" s="646" t="s">
        <v>12</v>
      </c>
      <c r="C938" s="594"/>
    </row>
    <row r="939" spans="1:3" ht="15.75" thickBot="1">
      <c r="A939" s="655"/>
      <c r="B939" s="647" t="s">
        <v>14</v>
      </c>
      <c r="C939" s="578"/>
    </row>
    <row r="940" spans="1:3" ht="13.5" thickTop="1">
      <c r="A940" s="648" t="s">
        <v>59</v>
      </c>
      <c r="B940" s="589" t="s">
        <v>2</v>
      </c>
      <c r="C940" s="515">
        <f>C936+1</f>
        <v>27</v>
      </c>
    </row>
    <row r="941" spans="1:3">
      <c r="A941" s="649"/>
      <c r="B941" s="590"/>
      <c r="C941" s="516"/>
    </row>
    <row r="942" spans="1:3">
      <c r="A942" s="649"/>
      <c r="B942" s="567" t="s">
        <v>3</v>
      </c>
      <c r="C942" s="517">
        <f>+C940+1</f>
        <v>28</v>
      </c>
    </row>
    <row r="943" spans="1:3">
      <c r="A943" s="649"/>
      <c r="B943" s="538"/>
      <c r="C943" s="518"/>
    </row>
    <row r="944" spans="1:3">
      <c r="A944" s="649"/>
      <c r="B944" s="567" t="s">
        <v>3</v>
      </c>
      <c r="C944" s="517">
        <f>C942+1</f>
        <v>29</v>
      </c>
    </row>
    <row r="945" spans="1:3">
      <c r="A945" s="649"/>
      <c r="B945" s="538"/>
      <c r="C945" s="518"/>
    </row>
    <row r="946" spans="1:3">
      <c r="A946" s="649"/>
      <c r="B946" s="567" t="s">
        <v>7</v>
      </c>
      <c r="C946" s="517">
        <f>+C944+1</f>
        <v>30</v>
      </c>
    </row>
    <row r="947" spans="1:3">
      <c r="A947" s="649"/>
      <c r="B947" s="538"/>
      <c r="C947" s="518"/>
    </row>
    <row r="948" spans="1:3">
      <c r="A948" s="649"/>
      <c r="B948" s="567" t="s">
        <v>4</v>
      </c>
      <c r="C948" s="517">
        <f>+C946+1</f>
        <v>31</v>
      </c>
    </row>
    <row r="949" spans="1:3" ht="13.5" thickBot="1">
      <c r="A949" s="649"/>
      <c r="B949" s="538"/>
      <c r="C949" s="518"/>
    </row>
    <row r="950" spans="1:3" ht="16.5" thickTop="1" thickBot="1">
      <c r="A950" s="644"/>
      <c r="B950" s="593" t="s">
        <v>12</v>
      </c>
      <c r="C950" s="594"/>
    </row>
    <row r="951" spans="1:3" ht="15.75" thickBot="1">
      <c r="A951" s="645"/>
      <c r="B951" s="577" t="s">
        <v>14</v>
      </c>
      <c r="C951" s="578"/>
    </row>
    <row r="952" spans="1:3" ht="15" thickTop="1">
      <c r="A952" s="309"/>
      <c r="B952" s="292"/>
      <c r="C952" s="293"/>
    </row>
    <row r="953" spans="1:3" ht="15">
      <c r="A953" s="301"/>
      <c r="B953" s="294" t="s">
        <v>8</v>
      </c>
      <c r="C953" s="295"/>
    </row>
    <row r="954" spans="1:3" ht="14.25">
      <c r="A954" s="300"/>
      <c r="B954" s="296"/>
      <c r="C954" s="296"/>
    </row>
    <row r="955" spans="1:3" ht="15">
      <c r="A955" s="301"/>
      <c r="B955" s="294" t="s">
        <v>10</v>
      </c>
      <c r="C955" s="294"/>
    </row>
    <row r="956" spans="1:3" ht="14.25">
      <c r="A956" s="300"/>
      <c r="B956" s="296"/>
      <c r="C956" s="296"/>
    </row>
    <row r="957" spans="1:3" ht="15.75" thickBot="1">
      <c r="A957" s="302"/>
      <c r="B957" s="297" t="s">
        <v>11</v>
      </c>
      <c r="C957" s="297"/>
    </row>
    <row r="958" spans="1:3" ht="15.75" thickTop="1">
      <c r="A958" s="303"/>
      <c r="B958" s="294"/>
      <c r="C958" s="294"/>
    </row>
    <row r="959" spans="1:3" ht="15">
      <c r="A959" s="303"/>
      <c r="B959" s="294"/>
      <c r="C959" s="294"/>
    </row>
    <row r="960" spans="1:3" ht="15">
      <c r="A960" s="303"/>
      <c r="B960" s="294"/>
      <c r="C960" s="294"/>
    </row>
    <row r="961" spans="1:3" ht="15">
      <c r="A961" s="303"/>
      <c r="B961" s="294"/>
      <c r="C961" s="294"/>
    </row>
    <row r="962" spans="1:3" ht="15">
      <c r="A962" s="303"/>
      <c r="B962" s="294"/>
      <c r="C962" s="294"/>
    </row>
    <row r="963" spans="1:3" ht="15">
      <c r="A963" s="303"/>
      <c r="B963" s="294"/>
      <c r="C963" s="294"/>
    </row>
    <row r="964" spans="1:3" ht="15">
      <c r="A964" s="303"/>
      <c r="B964" s="294"/>
      <c r="C964" s="294"/>
    </row>
    <row r="965" spans="1:3" ht="15">
      <c r="A965" s="303"/>
      <c r="B965" s="294"/>
      <c r="C965" s="294"/>
    </row>
    <row r="966" spans="1:3" ht="15">
      <c r="A966" s="303"/>
      <c r="B966" s="294"/>
      <c r="C966" s="294"/>
    </row>
    <row r="967" spans="1:3" ht="15">
      <c r="A967" s="303"/>
      <c r="B967" s="294"/>
      <c r="C967" s="294"/>
    </row>
    <row r="968" spans="1:3" ht="15">
      <c r="A968" s="303"/>
      <c r="B968" s="294"/>
      <c r="C968" s="294"/>
    </row>
    <row r="969" spans="1:3" ht="15">
      <c r="A969" s="303"/>
      <c r="B969" s="294"/>
      <c r="C969" s="294"/>
    </row>
    <row r="970" spans="1:3" ht="15">
      <c r="A970" s="303"/>
      <c r="B970" s="294"/>
      <c r="C970" s="294"/>
    </row>
    <row r="971" spans="1:3" ht="15">
      <c r="A971" s="303"/>
      <c r="B971" s="294"/>
      <c r="C971" s="294"/>
    </row>
    <row r="972" spans="1:3" ht="15">
      <c r="A972" s="303"/>
      <c r="B972" s="294"/>
      <c r="C972" s="294"/>
    </row>
    <row r="973" spans="1:3" ht="15">
      <c r="A973" s="303"/>
      <c r="B973" s="294"/>
      <c r="C973" s="294"/>
    </row>
    <row r="974" spans="1:3" ht="15">
      <c r="A974" s="303"/>
      <c r="B974" s="294"/>
      <c r="C974" s="294"/>
    </row>
    <row r="975" spans="1:3" ht="15">
      <c r="A975" s="303"/>
      <c r="B975" s="294"/>
      <c r="C975" s="294"/>
    </row>
    <row r="976" spans="1:3" ht="15">
      <c r="A976" s="303"/>
      <c r="B976" s="294"/>
      <c r="C976" s="294"/>
    </row>
    <row r="977" spans="1:3" ht="15">
      <c r="A977" s="303"/>
      <c r="B977" s="294"/>
      <c r="C977" s="294"/>
    </row>
    <row r="978" spans="1:3" ht="15">
      <c r="A978" s="303"/>
      <c r="B978" s="294"/>
      <c r="C978" s="294"/>
    </row>
    <row r="979" spans="1:3" ht="15">
      <c r="A979" s="303"/>
      <c r="B979" s="294"/>
      <c r="C979" s="294"/>
    </row>
    <row r="980" spans="1:3" ht="15">
      <c r="A980" s="303"/>
      <c r="B980" s="294"/>
      <c r="C980" s="294"/>
    </row>
    <row r="981" spans="1:3" ht="15">
      <c r="A981" s="303"/>
      <c r="B981" s="294"/>
      <c r="C981" s="294"/>
    </row>
    <row r="982" spans="1:3" ht="15">
      <c r="A982" s="303"/>
      <c r="B982" s="294"/>
      <c r="C982" s="294"/>
    </row>
    <row r="983" spans="1:3" ht="15">
      <c r="A983" s="303"/>
      <c r="B983" s="294"/>
      <c r="C983" s="294"/>
    </row>
    <row r="984" spans="1:3" ht="15">
      <c r="A984" s="303"/>
      <c r="B984" s="294"/>
      <c r="C984" s="294"/>
    </row>
    <row r="985" spans="1:3" ht="15">
      <c r="A985" s="303"/>
      <c r="B985" s="294"/>
      <c r="C985" s="294"/>
    </row>
    <row r="986" spans="1:3" ht="15">
      <c r="A986" s="303"/>
      <c r="B986" s="294"/>
      <c r="C986" s="294"/>
    </row>
    <row r="987" spans="1:3" ht="15">
      <c r="A987" s="303"/>
      <c r="B987" s="294"/>
      <c r="C987" s="294"/>
    </row>
    <row r="988" spans="1:3" ht="15">
      <c r="A988" s="303"/>
      <c r="B988" s="294"/>
      <c r="C988" s="294"/>
    </row>
    <row r="989" spans="1:3" ht="15">
      <c r="A989" s="303"/>
      <c r="B989" s="294"/>
      <c r="C989" s="294"/>
    </row>
    <row r="990" spans="1:3" ht="14.25">
      <c r="A990" s="304"/>
      <c r="B990" s="296"/>
      <c r="C990" s="296"/>
    </row>
    <row r="991" spans="1:3">
      <c r="A991"/>
      <c r="B991"/>
      <c r="C991"/>
    </row>
    <row r="992" spans="1:3" ht="18">
      <c r="A992" s="637">
        <v>42826</v>
      </c>
      <c r="B992" s="637"/>
      <c r="C992" s="638"/>
    </row>
    <row r="993" spans="1:3" ht="15.75" thickBot="1">
      <c r="A993" s="310"/>
      <c r="B993" s="636"/>
      <c r="C993" s="636"/>
    </row>
    <row r="994" spans="1:3" ht="16.5" thickTop="1" thickBot="1">
      <c r="A994" s="306" t="s">
        <v>9</v>
      </c>
      <c r="B994" s="532" t="s">
        <v>0</v>
      </c>
      <c r="C994" s="533"/>
    </row>
    <row r="995" spans="1:3" ht="13.5" thickTop="1">
      <c r="A995" s="642" t="s">
        <v>59</v>
      </c>
      <c r="B995" s="625" t="s">
        <v>5</v>
      </c>
      <c r="C995" s="626">
        <v>1</v>
      </c>
    </row>
    <row r="996" spans="1:3">
      <c r="A996" s="642"/>
      <c r="B996" s="588"/>
      <c r="C996" s="573"/>
    </row>
    <row r="997" spans="1:3">
      <c r="A997" s="642"/>
      <c r="B997" s="574" t="s">
        <v>6</v>
      </c>
      <c r="C997" s="572">
        <f>+C995+1</f>
        <v>2</v>
      </c>
    </row>
    <row r="998" spans="1:3" ht="13.5" thickBot="1">
      <c r="A998" s="642"/>
      <c r="B998" s="588"/>
      <c r="C998" s="573"/>
    </row>
    <row r="999" spans="1:3" ht="16.5" thickTop="1" thickBot="1">
      <c r="A999" s="642"/>
      <c r="B999" s="530" t="s">
        <v>12</v>
      </c>
      <c r="C999" s="523"/>
    </row>
    <row r="1000" spans="1:3" ht="15.75" thickBot="1">
      <c r="A1000" s="643"/>
      <c r="B1000" s="531" t="s">
        <v>14</v>
      </c>
      <c r="C1000" s="525"/>
    </row>
    <row r="1001" spans="1:3">
      <c r="A1001" s="639" t="s">
        <v>60</v>
      </c>
      <c r="B1001" s="581" t="s">
        <v>2</v>
      </c>
      <c r="C1001" s="513">
        <f>C997+1</f>
        <v>3</v>
      </c>
    </row>
    <row r="1002" spans="1:3">
      <c r="A1002" s="640"/>
      <c r="B1002" s="582"/>
      <c r="C1002" s="540"/>
    </row>
    <row r="1003" spans="1:3">
      <c r="A1003" s="640"/>
      <c r="B1003" s="581" t="s">
        <v>3</v>
      </c>
      <c r="C1003" s="513">
        <f>+C1001+1</f>
        <v>4</v>
      </c>
    </row>
    <row r="1004" spans="1:3">
      <c r="A1004" s="640"/>
      <c r="B1004" s="582"/>
      <c r="C1004" s="540"/>
    </row>
    <row r="1005" spans="1:3">
      <c r="A1005" s="640"/>
      <c r="B1005" s="581" t="s">
        <v>3</v>
      </c>
      <c r="C1005" s="513">
        <f>C1003+1</f>
        <v>5</v>
      </c>
    </row>
    <row r="1006" spans="1:3">
      <c r="A1006" s="640"/>
      <c r="B1006" s="582"/>
      <c r="C1006" s="540"/>
    </row>
    <row r="1007" spans="1:3">
      <c r="A1007" s="640"/>
      <c r="B1007" s="581" t="s">
        <v>7</v>
      </c>
      <c r="C1007" s="513">
        <f>+C1005+1</f>
        <v>6</v>
      </c>
    </row>
    <row r="1008" spans="1:3">
      <c r="A1008" s="640"/>
      <c r="B1008" s="582"/>
      <c r="C1008" s="540"/>
    </row>
    <row r="1009" spans="1:3">
      <c r="A1009" s="640"/>
      <c r="B1009" s="581" t="s">
        <v>4</v>
      </c>
      <c r="C1009" s="513">
        <f>C1007+1</f>
        <v>7</v>
      </c>
    </row>
    <row r="1010" spans="1:3">
      <c r="A1010" s="640"/>
      <c r="B1010" s="582"/>
      <c r="C1010" s="540"/>
    </row>
    <row r="1011" spans="1:3">
      <c r="A1011" s="640"/>
      <c r="B1011" s="585" t="s">
        <v>5</v>
      </c>
      <c r="C1011" s="572">
        <f>+C1009+1</f>
        <v>8</v>
      </c>
    </row>
    <row r="1012" spans="1:3">
      <c r="A1012" s="640"/>
      <c r="B1012" s="586"/>
      <c r="C1012" s="573"/>
    </row>
    <row r="1013" spans="1:3">
      <c r="A1013" s="640"/>
      <c r="B1013" s="585" t="s">
        <v>6</v>
      </c>
      <c r="C1013" s="572">
        <f>C1011+1</f>
        <v>9</v>
      </c>
    </row>
    <row r="1014" spans="1:3" ht="13.5" thickBot="1">
      <c r="A1014" s="640"/>
      <c r="B1014" s="587"/>
      <c r="C1014" s="573"/>
    </row>
    <row r="1015" spans="1:3" ht="16.5" thickTop="1" thickBot="1">
      <c r="A1015" s="640"/>
      <c r="B1015" s="530" t="s">
        <v>12</v>
      </c>
      <c r="C1015" s="523"/>
    </row>
    <row r="1016" spans="1:3" ht="15.75" thickBot="1">
      <c r="A1016" s="641"/>
      <c r="B1016" s="531" t="s">
        <v>14</v>
      </c>
      <c r="C1016" s="525"/>
    </row>
    <row r="1017" spans="1:3" ht="14.25" thickTop="1" thickBot="1">
      <c r="A1017" s="631" t="s">
        <v>61</v>
      </c>
      <c r="B1017" s="589" t="s">
        <v>2</v>
      </c>
      <c r="C1017" s="515">
        <f>C1013+1</f>
        <v>10</v>
      </c>
    </row>
    <row r="1018" spans="1:3" ht="13.5" thickBot="1">
      <c r="A1018" s="631"/>
      <c r="B1018" s="590"/>
      <c r="C1018" s="516"/>
    </row>
    <row r="1019" spans="1:3" ht="13.5" thickBot="1">
      <c r="A1019" s="632"/>
      <c r="B1019" s="567" t="s">
        <v>3</v>
      </c>
      <c r="C1019" s="517">
        <f>+C1017+1</f>
        <v>11</v>
      </c>
    </row>
    <row r="1020" spans="1:3" ht="13.5" thickBot="1">
      <c r="A1020" s="632"/>
      <c r="B1020" s="538"/>
      <c r="C1020" s="518"/>
    </row>
    <row r="1021" spans="1:3" ht="13.5" thickBot="1">
      <c r="A1021" s="632"/>
      <c r="B1021" s="567" t="s">
        <v>3</v>
      </c>
      <c r="C1021" s="517">
        <f>+C1019+1</f>
        <v>12</v>
      </c>
    </row>
    <row r="1022" spans="1:3" ht="13.5" thickBot="1">
      <c r="A1022" s="632"/>
      <c r="B1022" s="538"/>
      <c r="C1022" s="518"/>
    </row>
    <row r="1023" spans="1:3" ht="13.5" thickBot="1">
      <c r="A1023" s="632"/>
      <c r="B1023" s="567" t="s">
        <v>7</v>
      </c>
      <c r="C1023" s="517">
        <f>+C1021+1</f>
        <v>13</v>
      </c>
    </row>
    <row r="1024" spans="1:3" ht="13.5" thickBot="1">
      <c r="A1024" s="632"/>
      <c r="B1024" s="538"/>
      <c r="C1024" s="518"/>
    </row>
    <row r="1025" spans="1:3" ht="13.5" thickBot="1">
      <c r="A1025" s="632"/>
      <c r="B1025" s="567" t="s">
        <v>4</v>
      </c>
      <c r="C1025" s="517">
        <f>+C1023+1</f>
        <v>14</v>
      </c>
    </row>
    <row r="1026" spans="1:3" ht="13.5" thickBot="1">
      <c r="A1026" s="632"/>
      <c r="B1026" s="538"/>
      <c r="C1026" s="518"/>
    </row>
    <row r="1027" spans="1:3" ht="13.5" thickBot="1">
      <c r="A1027" s="632"/>
      <c r="B1027" s="568" t="s">
        <v>5</v>
      </c>
      <c r="C1027" s="527">
        <f>+C1025+1</f>
        <v>15</v>
      </c>
    </row>
    <row r="1028" spans="1:3" ht="13.5" thickBot="1">
      <c r="A1028" s="632"/>
      <c r="B1028" s="584"/>
      <c r="C1028" s="528"/>
    </row>
    <row r="1029" spans="1:3" ht="13.5" thickBot="1">
      <c r="A1029" s="632"/>
      <c r="B1029" s="568" t="s">
        <v>6</v>
      </c>
      <c r="C1029" s="527">
        <f>+C1027+1</f>
        <v>16</v>
      </c>
    </row>
    <row r="1030" spans="1:3" ht="13.5" thickBot="1">
      <c r="A1030" s="633"/>
      <c r="B1030" s="569"/>
      <c r="C1030" s="554"/>
    </row>
    <row r="1031" spans="1:3" ht="16.5" thickTop="1" thickBot="1">
      <c r="A1031" s="633"/>
      <c r="B1031" s="522" t="s">
        <v>12</v>
      </c>
      <c r="C1031" s="523"/>
    </row>
    <row r="1032" spans="1:3" ht="15.75" thickBot="1">
      <c r="A1032" s="633"/>
      <c r="B1032" s="524" t="s">
        <v>14</v>
      </c>
      <c r="C1032" s="525"/>
    </row>
    <row r="1033" spans="1:3" ht="13.5" thickTop="1">
      <c r="A1033" s="627" t="s">
        <v>62</v>
      </c>
      <c r="B1033" s="579" t="s">
        <v>2</v>
      </c>
      <c r="C1033" s="515">
        <f>C1029+1</f>
        <v>17</v>
      </c>
    </row>
    <row r="1034" spans="1:3">
      <c r="A1034" s="628"/>
      <c r="B1034" s="580"/>
      <c r="C1034" s="516"/>
    </row>
    <row r="1035" spans="1:3">
      <c r="A1035" s="628"/>
      <c r="B1035" s="581" t="s">
        <v>3</v>
      </c>
      <c r="C1035" s="517">
        <f>+C1033+1</f>
        <v>18</v>
      </c>
    </row>
    <row r="1036" spans="1:3">
      <c r="A1036" s="628"/>
      <c r="B1036" s="582"/>
      <c r="C1036" s="518"/>
    </row>
    <row r="1037" spans="1:3">
      <c r="A1037" s="628"/>
      <c r="B1037" s="581" t="s">
        <v>3</v>
      </c>
      <c r="C1037" s="517">
        <f>+C1035+1</f>
        <v>19</v>
      </c>
    </row>
    <row r="1038" spans="1:3">
      <c r="A1038" s="628"/>
      <c r="B1038" s="582"/>
      <c r="C1038" s="518"/>
    </row>
    <row r="1039" spans="1:3">
      <c r="A1039" s="628"/>
      <c r="B1039" s="581" t="s">
        <v>7</v>
      </c>
      <c r="C1039" s="517">
        <f>C1037+1</f>
        <v>20</v>
      </c>
    </row>
    <row r="1040" spans="1:3">
      <c r="A1040" s="628"/>
      <c r="B1040" s="582"/>
      <c r="C1040" s="518"/>
    </row>
    <row r="1041" spans="1:3">
      <c r="A1041" s="628"/>
      <c r="B1041" s="581" t="s">
        <v>4</v>
      </c>
      <c r="C1041" s="517">
        <f>+C1039+1</f>
        <v>21</v>
      </c>
    </row>
    <row r="1042" spans="1:3">
      <c r="A1042" s="628"/>
      <c r="B1042" s="582"/>
      <c r="C1042" s="518"/>
    </row>
    <row r="1043" spans="1:3">
      <c r="A1043" s="628"/>
      <c r="B1043" s="585" t="s">
        <v>5</v>
      </c>
      <c r="C1043" s="527">
        <f>+C1041+1</f>
        <v>22</v>
      </c>
    </row>
    <row r="1044" spans="1:3">
      <c r="A1044" s="628"/>
      <c r="B1044" s="586"/>
      <c r="C1044" s="528"/>
    </row>
    <row r="1045" spans="1:3">
      <c r="A1045" s="628"/>
      <c r="B1045" s="585" t="s">
        <v>6</v>
      </c>
      <c r="C1045" s="527">
        <f>C1043+1</f>
        <v>23</v>
      </c>
    </row>
    <row r="1046" spans="1:3" ht="13.5" thickBot="1">
      <c r="A1046" s="628"/>
      <c r="B1046" s="587"/>
      <c r="C1046" s="554"/>
    </row>
    <row r="1047" spans="1:3" ht="16.5" thickTop="1" thickBot="1">
      <c r="A1047" s="628"/>
      <c r="B1047" s="530" t="s">
        <v>12</v>
      </c>
      <c r="C1047" s="523"/>
    </row>
    <row r="1048" spans="1:3" ht="15.75" thickBot="1">
      <c r="A1048" s="629"/>
      <c r="B1048" s="531" t="s">
        <v>14</v>
      </c>
      <c r="C1048" s="525"/>
    </row>
    <row r="1049" spans="1:3" ht="13.5" thickTop="1">
      <c r="A1049" s="622" t="s">
        <v>63</v>
      </c>
      <c r="B1049" s="589" t="s">
        <v>2</v>
      </c>
      <c r="C1049" s="515">
        <f>C1045+1</f>
        <v>24</v>
      </c>
    </row>
    <row r="1050" spans="1:3">
      <c r="A1050" s="623"/>
      <c r="B1050" s="590"/>
      <c r="C1050" s="516"/>
    </row>
    <row r="1051" spans="1:3">
      <c r="A1051" s="623"/>
      <c r="B1051" s="567" t="s">
        <v>3</v>
      </c>
      <c r="C1051" s="517">
        <f>+C1049+1</f>
        <v>25</v>
      </c>
    </row>
    <row r="1052" spans="1:3">
      <c r="A1052" s="623"/>
      <c r="B1052" s="538"/>
      <c r="C1052" s="518"/>
    </row>
    <row r="1053" spans="1:3">
      <c r="A1053" s="623"/>
      <c r="B1053" s="567" t="s">
        <v>3</v>
      </c>
      <c r="C1053" s="517">
        <f>C1051+1</f>
        <v>26</v>
      </c>
    </row>
    <row r="1054" spans="1:3">
      <c r="A1054" s="623"/>
      <c r="B1054" s="538"/>
      <c r="C1054" s="518"/>
    </row>
    <row r="1055" spans="1:3">
      <c r="A1055" s="623"/>
      <c r="B1055" s="567" t="s">
        <v>7</v>
      </c>
      <c r="C1055" s="517">
        <f>+C1053+1</f>
        <v>27</v>
      </c>
    </row>
    <row r="1056" spans="1:3">
      <c r="A1056" s="623"/>
      <c r="B1056" s="538"/>
      <c r="C1056" s="518"/>
    </row>
    <row r="1057" spans="1:3">
      <c r="A1057" s="623"/>
      <c r="B1057" s="567" t="s">
        <v>4</v>
      </c>
      <c r="C1057" s="517">
        <f>+C1055+1</f>
        <v>28</v>
      </c>
    </row>
    <row r="1058" spans="1:3">
      <c r="A1058" s="623"/>
      <c r="B1058" s="538"/>
      <c r="C1058" s="518"/>
    </row>
    <row r="1059" spans="1:3">
      <c r="A1059" s="623"/>
      <c r="B1059" s="568" t="s">
        <v>5</v>
      </c>
      <c r="C1059" s="527">
        <f>+C1057+1</f>
        <v>29</v>
      </c>
    </row>
    <row r="1060" spans="1:3">
      <c r="A1060" s="623"/>
      <c r="B1060" s="584"/>
      <c r="C1060" s="528"/>
    </row>
    <row r="1061" spans="1:3">
      <c r="A1061" s="623"/>
      <c r="B1061" s="568" t="s">
        <v>6</v>
      </c>
      <c r="C1061" s="527">
        <f>+C1059+1</f>
        <v>30</v>
      </c>
    </row>
    <row r="1062" spans="1:3" ht="13.5" thickBot="1">
      <c r="A1062" s="623"/>
      <c r="B1062" s="569"/>
      <c r="C1062" s="554"/>
    </row>
    <row r="1063" spans="1:3" ht="16.5" thickTop="1" thickBot="1">
      <c r="A1063" s="623"/>
      <c r="B1063" s="522" t="s">
        <v>12</v>
      </c>
      <c r="C1063" s="523"/>
    </row>
    <row r="1064" spans="1:3" ht="15.75" thickBot="1">
      <c r="A1064" s="624"/>
      <c r="B1064" s="524" t="s">
        <v>14</v>
      </c>
      <c r="C1064" s="525"/>
    </row>
    <row r="1065" spans="1:3" ht="15" thickTop="1">
      <c r="A1065" s="309"/>
      <c r="B1065" s="292"/>
      <c r="C1065" s="293"/>
    </row>
    <row r="1066" spans="1:3" ht="15.75" thickBot="1">
      <c r="A1066" s="301"/>
      <c r="B1066" s="294" t="s">
        <v>8</v>
      </c>
      <c r="C1066" s="295"/>
    </row>
    <row r="1067" spans="1:3" ht="15" thickTop="1">
      <c r="A1067" s="309"/>
      <c r="B1067" s="296"/>
      <c r="C1067" s="296"/>
    </row>
    <row r="1068" spans="1:3" ht="15">
      <c r="A1068" s="301"/>
      <c r="B1068" s="294" t="s">
        <v>10</v>
      </c>
      <c r="C1068" s="294"/>
    </row>
    <row r="1069" spans="1:3" ht="14.25">
      <c r="A1069" s="300"/>
      <c r="B1069" s="296"/>
      <c r="C1069" s="296"/>
    </row>
    <row r="1070" spans="1:3" ht="15.75" thickBot="1">
      <c r="A1070" s="302"/>
      <c r="B1070" s="297" t="s">
        <v>11</v>
      </c>
      <c r="C1070" s="297"/>
    </row>
    <row r="1071" spans="1:3" ht="15.75" thickTop="1">
      <c r="A1071" s="303"/>
      <c r="B1071" s="294"/>
      <c r="C1071" s="294"/>
    </row>
    <row r="1072" spans="1:3" ht="15">
      <c r="A1072" s="303"/>
      <c r="B1072" s="294"/>
      <c r="C1072" s="294"/>
    </row>
    <row r="1073" spans="1:3" ht="15">
      <c r="A1073" s="303"/>
      <c r="B1073" s="294"/>
      <c r="C1073" s="294"/>
    </row>
    <row r="1074" spans="1:3" ht="15">
      <c r="A1074" s="303"/>
      <c r="B1074" s="294"/>
      <c r="C1074" s="294"/>
    </row>
    <row r="1075" spans="1:3" ht="15">
      <c r="A1075" s="303"/>
      <c r="B1075" s="294"/>
      <c r="C1075" s="294"/>
    </row>
    <row r="1076" spans="1:3" ht="15">
      <c r="A1076" s="303"/>
      <c r="B1076" s="294"/>
      <c r="C1076" s="294"/>
    </row>
    <row r="1077" spans="1:3" ht="15">
      <c r="A1077" s="303"/>
      <c r="B1077" s="294"/>
      <c r="C1077" s="294"/>
    </row>
    <row r="1078" spans="1:3" ht="15">
      <c r="A1078" s="303"/>
      <c r="B1078" s="294"/>
      <c r="C1078" s="294"/>
    </row>
    <row r="1079" spans="1:3" ht="15">
      <c r="A1079" s="303"/>
      <c r="B1079" s="294"/>
      <c r="C1079" s="294"/>
    </row>
    <row r="1080" spans="1:3" ht="15">
      <c r="A1080" s="303"/>
      <c r="B1080" s="294"/>
      <c r="C1080" s="294"/>
    </row>
    <row r="1081" spans="1:3" ht="15">
      <c r="A1081" s="303"/>
      <c r="B1081" s="294"/>
      <c r="C1081" s="294"/>
    </row>
    <row r="1082" spans="1:3" ht="15">
      <c r="A1082" s="303"/>
      <c r="B1082" s="294"/>
      <c r="C1082" s="294"/>
    </row>
    <row r="1083" spans="1:3" ht="15">
      <c r="A1083" s="303"/>
      <c r="B1083" s="294"/>
      <c r="C1083" s="294"/>
    </row>
    <row r="1084" spans="1:3" ht="15">
      <c r="A1084" s="303"/>
      <c r="B1084" s="294"/>
      <c r="C1084" s="294"/>
    </row>
    <row r="1085" spans="1:3" ht="15">
      <c r="A1085" s="303"/>
      <c r="B1085" s="294"/>
      <c r="C1085" s="294"/>
    </row>
    <row r="1086" spans="1:3" ht="15">
      <c r="A1086" s="303"/>
      <c r="B1086" s="294"/>
      <c r="C1086" s="294"/>
    </row>
    <row r="1087" spans="1:3" ht="15">
      <c r="A1087" s="303"/>
      <c r="B1087" s="294"/>
      <c r="C1087" s="294"/>
    </row>
    <row r="1088" spans="1:3" ht="15">
      <c r="A1088" s="303"/>
      <c r="B1088" s="294"/>
      <c r="C1088" s="294"/>
    </row>
    <row r="1089" spans="1:3" ht="15">
      <c r="A1089" s="303"/>
      <c r="B1089" s="294"/>
      <c r="C1089" s="294"/>
    </row>
    <row r="1090" spans="1:3" ht="15">
      <c r="A1090" s="303"/>
      <c r="B1090" s="294"/>
      <c r="C1090" s="294"/>
    </row>
    <row r="1091" spans="1:3" ht="15">
      <c r="A1091" s="303"/>
      <c r="B1091" s="294"/>
      <c r="C1091" s="294"/>
    </row>
    <row r="1092" spans="1:3" ht="15">
      <c r="A1092" s="303"/>
      <c r="B1092" s="294"/>
      <c r="C1092" s="294"/>
    </row>
    <row r="1093" spans="1:3" ht="15">
      <c r="A1093" s="303"/>
      <c r="B1093" s="294"/>
      <c r="C1093" s="294"/>
    </row>
    <row r="1094" spans="1:3" ht="15">
      <c r="A1094" s="303"/>
      <c r="B1094" s="294"/>
      <c r="C1094" s="294"/>
    </row>
    <row r="1095" spans="1:3" ht="15">
      <c r="A1095" s="303"/>
      <c r="B1095" s="294"/>
      <c r="C1095" s="294"/>
    </row>
    <row r="1096" spans="1:3" ht="15">
      <c r="A1096" s="303"/>
      <c r="B1096" s="294"/>
      <c r="C1096" s="294"/>
    </row>
    <row r="1097" spans="1:3" ht="15">
      <c r="A1097" s="303"/>
      <c r="B1097" s="294"/>
      <c r="C1097" s="294"/>
    </row>
    <row r="1098" spans="1:3" ht="15">
      <c r="A1098" s="303"/>
      <c r="B1098" s="294"/>
      <c r="C1098" s="294"/>
    </row>
    <row r="1099" spans="1:3" ht="15">
      <c r="A1099" s="303"/>
      <c r="B1099" s="294"/>
      <c r="C1099" s="294"/>
    </row>
    <row r="1100" spans="1:3" ht="15">
      <c r="A1100" s="303"/>
      <c r="B1100" s="294"/>
      <c r="C1100" s="294"/>
    </row>
    <row r="1101" spans="1:3" ht="15">
      <c r="A1101" s="303"/>
      <c r="B1101" s="294"/>
      <c r="C1101" s="294"/>
    </row>
    <row r="1102" spans="1:3" ht="15">
      <c r="A1102" s="303"/>
      <c r="B1102" s="294"/>
      <c r="C1102" s="294"/>
    </row>
    <row r="1103" spans="1:3" ht="15">
      <c r="A1103" s="303"/>
      <c r="B1103" s="294"/>
      <c r="C1103" s="294"/>
    </row>
    <row r="1104" spans="1:3" ht="14.25">
      <c r="A1104" s="304"/>
      <c r="B1104" s="296"/>
      <c r="C1104" s="296"/>
    </row>
    <row r="1105" spans="1:3">
      <c r="A1105"/>
      <c r="B1105"/>
      <c r="C1105"/>
    </row>
    <row r="1106" spans="1:3" ht="18">
      <c r="A1106" s="637">
        <v>42856</v>
      </c>
      <c r="B1106" s="637"/>
      <c r="C1106" s="638"/>
    </row>
    <row r="1107" spans="1:3" ht="15.75" thickBot="1">
      <c r="A1107" s="310"/>
      <c r="B1107" s="636"/>
      <c r="C1107" s="636"/>
    </row>
    <row r="1108" spans="1:3" ht="16.5" thickTop="1" thickBot="1">
      <c r="A1108" s="306" t="s">
        <v>9</v>
      </c>
      <c r="B1108" s="532" t="s">
        <v>0</v>
      </c>
      <c r="C1108" s="533"/>
    </row>
    <row r="1109" spans="1:3" ht="13.5" thickTop="1">
      <c r="A1109" s="634" t="s">
        <v>64</v>
      </c>
      <c r="B1109" s="591" t="s">
        <v>77</v>
      </c>
      <c r="C1109" s="536">
        <v>1</v>
      </c>
    </row>
    <row r="1110" spans="1:3">
      <c r="A1110" s="634"/>
      <c r="B1110" s="590"/>
      <c r="C1110" s="516"/>
    </row>
    <row r="1111" spans="1:3">
      <c r="A1111" s="634"/>
      <c r="B1111" s="567" t="s">
        <v>3</v>
      </c>
      <c r="C1111" s="517">
        <f>+C1108+1</f>
        <v>1</v>
      </c>
    </row>
    <row r="1112" spans="1:3">
      <c r="A1112" s="634"/>
      <c r="B1112" s="538"/>
      <c r="C1112" s="518"/>
    </row>
    <row r="1113" spans="1:3">
      <c r="A1113" s="634"/>
      <c r="B1113" s="567" t="s">
        <v>3</v>
      </c>
      <c r="C1113" s="517">
        <f>+C1111+1</f>
        <v>2</v>
      </c>
    </row>
    <row r="1114" spans="1:3">
      <c r="A1114" s="634"/>
      <c r="B1114" s="538"/>
      <c r="C1114" s="518"/>
    </row>
    <row r="1115" spans="1:3">
      <c r="A1115" s="634"/>
      <c r="B1115" s="567" t="s">
        <v>7</v>
      </c>
      <c r="C1115" s="517">
        <f>+C1113+1</f>
        <v>3</v>
      </c>
    </row>
    <row r="1116" spans="1:3">
      <c r="A1116" s="634"/>
      <c r="B1116" s="538"/>
      <c r="C1116" s="518"/>
    </row>
    <row r="1117" spans="1:3">
      <c r="A1117" s="634"/>
      <c r="B1117" s="567" t="s">
        <v>4</v>
      </c>
      <c r="C1117" s="517">
        <f>+C1115+1</f>
        <v>4</v>
      </c>
    </row>
    <row r="1118" spans="1:3">
      <c r="A1118" s="634"/>
      <c r="B1118" s="538"/>
      <c r="C1118" s="518"/>
    </row>
    <row r="1119" spans="1:3">
      <c r="A1119" s="634"/>
      <c r="B1119" s="568" t="s">
        <v>5</v>
      </c>
      <c r="C1119" s="520">
        <f>+C1117+1</f>
        <v>5</v>
      </c>
    </row>
    <row r="1120" spans="1:3">
      <c r="A1120" s="634"/>
      <c r="B1120" s="584"/>
      <c r="C1120" s="521"/>
    </row>
    <row r="1121" spans="1:3">
      <c r="A1121" s="634"/>
      <c r="B1121" s="568" t="s">
        <v>6</v>
      </c>
      <c r="C1121" s="520">
        <f>+C1119+1</f>
        <v>6</v>
      </c>
    </row>
    <row r="1122" spans="1:3" ht="13.5" thickBot="1">
      <c r="A1122" s="634"/>
      <c r="B1122" s="569"/>
      <c r="C1122" s="521"/>
    </row>
    <row r="1123" spans="1:3" ht="16.5" thickTop="1" thickBot="1">
      <c r="A1123" s="634"/>
      <c r="B1123" s="522" t="s">
        <v>12</v>
      </c>
      <c r="C1123" s="523"/>
    </row>
    <row r="1124" spans="1:3" ht="15.75" thickBot="1">
      <c r="A1124" s="635"/>
      <c r="B1124" s="524" t="s">
        <v>14</v>
      </c>
      <c r="C1124" s="525"/>
    </row>
    <row r="1125" spans="1:3" ht="14.25" thickTop="1" thickBot="1">
      <c r="A1125" s="630" t="s">
        <v>65</v>
      </c>
      <c r="B1125" s="589" t="s">
        <v>2</v>
      </c>
      <c r="C1125" s="515">
        <f>C1121+1</f>
        <v>7</v>
      </c>
    </row>
    <row r="1126" spans="1:3" ht="13.5" thickBot="1">
      <c r="A1126" s="631"/>
      <c r="B1126" s="590"/>
      <c r="C1126" s="516"/>
    </row>
    <row r="1127" spans="1:3" ht="13.5" thickBot="1">
      <c r="A1127" s="632"/>
      <c r="B1127" s="567" t="s">
        <v>3</v>
      </c>
      <c r="C1127" s="517">
        <f>+C1125+1</f>
        <v>8</v>
      </c>
    </row>
    <row r="1128" spans="1:3" ht="13.5" thickBot="1">
      <c r="A1128" s="632"/>
      <c r="B1128" s="538"/>
      <c r="C1128" s="518"/>
    </row>
    <row r="1129" spans="1:3" ht="13.5" thickBot="1">
      <c r="A1129" s="632"/>
      <c r="B1129" s="567" t="s">
        <v>3</v>
      </c>
      <c r="C1129" s="517">
        <f>+C1127+1</f>
        <v>9</v>
      </c>
    </row>
    <row r="1130" spans="1:3" ht="13.5" thickBot="1">
      <c r="A1130" s="632"/>
      <c r="B1130" s="538"/>
      <c r="C1130" s="518"/>
    </row>
    <row r="1131" spans="1:3" ht="13.5" thickBot="1">
      <c r="A1131" s="632"/>
      <c r="B1131" s="567" t="s">
        <v>7</v>
      </c>
      <c r="C1131" s="517">
        <f>+C1129+1</f>
        <v>10</v>
      </c>
    </row>
    <row r="1132" spans="1:3" ht="13.5" thickBot="1">
      <c r="A1132" s="632"/>
      <c r="B1132" s="538"/>
      <c r="C1132" s="518"/>
    </row>
    <row r="1133" spans="1:3" ht="13.5" thickBot="1">
      <c r="A1133" s="632"/>
      <c r="B1133" s="567" t="s">
        <v>4</v>
      </c>
      <c r="C1133" s="517">
        <f>+C1131+1</f>
        <v>11</v>
      </c>
    </row>
    <row r="1134" spans="1:3" ht="13.5" thickBot="1">
      <c r="A1134" s="632"/>
      <c r="B1134" s="538"/>
      <c r="C1134" s="518"/>
    </row>
    <row r="1135" spans="1:3" ht="13.5" thickBot="1">
      <c r="A1135" s="632"/>
      <c r="B1135" s="568" t="s">
        <v>5</v>
      </c>
      <c r="C1135" s="527">
        <f>+C1133+1</f>
        <v>12</v>
      </c>
    </row>
    <row r="1136" spans="1:3" ht="13.5" thickBot="1">
      <c r="A1136" s="632"/>
      <c r="B1136" s="584"/>
      <c r="C1136" s="528"/>
    </row>
    <row r="1137" spans="1:3" ht="13.5" thickBot="1">
      <c r="A1137" s="632"/>
      <c r="B1137" s="568" t="s">
        <v>6</v>
      </c>
      <c r="C1137" s="527">
        <f>+C1135+1</f>
        <v>13</v>
      </c>
    </row>
    <row r="1138" spans="1:3" ht="13.5" thickBot="1">
      <c r="A1138" s="633"/>
      <c r="B1138" s="569"/>
      <c r="C1138" s="554"/>
    </row>
    <row r="1139" spans="1:3" ht="16.5" thickTop="1" thickBot="1">
      <c r="A1139" s="633"/>
      <c r="B1139" s="522" t="s">
        <v>12</v>
      </c>
      <c r="C1139" s="523"/>
    </row>
    <row r="1140" spans="1:3" ht="15.75" thickBot="1">
      <c r="A1140" s="633"/>
      <c r="B1140" s="524" t="s">
        <v>14</v>
      </c>
      <c r="C1140" s="525"/>
    </row>
    <row r="1141" spans="1:3" ht="13.5" thickTop="1">
      <c r="A1141" s="627" t="s">
        <v>66</v>
      </c>
      <c r="B1141" s="579" t="s">
        <v>2</v>
      </c>
      <c r="C1141" s="515">
        <f>C1137+1</f>
        <v>14</v>
      </c>
    </row>
    <row r="1142" spans="1:3">
      <c r="A1142" s="628"/>
      <c r="B1142" s="580"/>
      <c r="C1142" s="516"/>
    </row>
    <row r="1143" spans="1:3">
      <c r="A1143" s="628"/>
      <c r="B1143" s="581" t="s">
        <v>3</v>
      </c>
      <c r="C1143" s="517">
        <f>+C1141+1</f>
        <v>15</v>
      </c>
    </row>
    <row r="1144" spans="1:3">
      <c r="A1144" s="628"/>
      <c r="B1144" s="582"/>
      <c r="C1144" s="518"/>
    </row>
    <row r="1145" spans="1:3">
      <c r="A1145" s="628"/>
      <c r="B1145" s="581" t="s">
        <v>3</v>
      </c>
      <c r="C1145" s="517">
        <f>+C1143+1</f>
        <v>16</v>
      </c>
    </row>
    <row r="1146" spans="1:3">
      <c r="A1146" s="628"/>
      <c r="B1146" s="582"/>
      <c r="C1146" s="518"/>
    </row>
    <row r="1147" spans="1:3">
      <c r="A1147" s="628"/>
      <c r="B1147" s="581" t="s">
        <v>7</v>
      </c>
      <c r="C1147" s="517">
        <f>C1145+1</f>
        <v>17</v>
      </c>
    </row>
    <row r="1148" spans="1:3">
      <c r="A1148" s="628"/>
      <c r="B1148" s="582"/>
      <c r="C1148" s="518"/>
    </row>
    <row r="1149" spans="1:3">
      <c r="A1149" s="628"/>
      <c r="B1149" s="581" t="s">
        <v>4</v>
      </c>
      <c r="C1149" s="517">
        <f>+C1147+1</f>
        <v>18</v>
      </c>
    </row>
    <row r="1150" spans="1:3">
      <c r="A1150" s="628"/>
      <c r="B1150" s="582"/>
      <c r="C1150" s="518"/>
    </row>
    <row r="1151" spans="1:3">
      <c r="A1151" s="628"/>
      <c r="B1151" s="585" t="s">
        <v>5</v>
      </c>
      <c r="C1151" s="527">
        <f>+C1149+1</f>
        <v>19</v>
      </c>
    </row>
    <row r="1152" spans="1:3">
      <c r="A1152" s="628"/>
      <c r="B1152" s="586"/>
      <c r="C1152" s="528"/>
    </row>
    <row r="1153" spans="1:3">
      <c r="A1153" s="628"/>
      <c r="B1153" s="585" t="s">
        <v>6</v>
      </c>
      <c r="C1153" s="527">
        <f>C1151+1</f>
        <v>20</v>
      </c>
    </row>
    <row r="1154" spans="1:3" ht="13.5" thickBot="1">
      <c r="A1154" s="628"/>
      <c r="B1154" s="587"/>
      <c r="C1154" s="554"/>
    </row>
    <row r="1155" spans="1:3" ht="16.5" thickTop="1" thickBot="1">
      <c r="A1155" s="628"/>
      <c r="B1155" s="530" t="s">
        <v>12</v>
      </c>
      <c r="C1155" s="523"/>
    </row>
    <row r="1156" spans="1:3" ht="15.75" thickBot="1">
      <c r="A1156" s="629"/>
      <c r="B1156" s="531" t="s">
        <v>14</v>
      </c>
      <c r="C1156" s="525"/>
    </row>
    <row r="1157" spans="1:3" ht="13.5" thickTop="1">
      <c r="A1157" s="622" t="s">
        <v>67</v>
      </c>
      <c r="B1157" s="589" t="s">
        <v>2</v>
      </c>
      <c r="C1157" s="515">
        <f>C1153+1</f>
        <v>21</v>
      </c>
    </row>
    <row r="1158" spans="1:3">
      <c r="A1158" s="623"/>
      <c r="B1158" s="590"/>
      <c r="C1158" s="516"/>
    </row>
    <row r="1159" spans="1:3">
      <c r="A1159" s="623"/>
      <c r="B1159" s="567" t="s">
        <v>3</v>
      </c>
      <c r="C1159" s="517">
        <f>+C1157+1</f>
        <v>22</v>
      </c>
    </row>
    <row r="1160" spans="1:3">
      <c r="A1160" s="623"/>
      <c r="B1160" s="538"/>
      <c r="C1160" s="518"/>
    </row>
    <row r="1161" spans="1:3">
      <c r="A1161" s="623"/>
      <c r="B1161" s="567" t="s">
        <v>3</v>
      </c>
      <c r="C1161" s="517">
        <f>C1159+1</f>
        <v>23</v>
      </c>
    </row>
    <row r="1162" spans="1:3">
      <c r="A1162" s="623"/>
      <c r="B1162" s="538"/>
      <c r="C1162" s="518"/>
    </row>
    <row r="1163" spans="1:3">
      <c r="A1163" s="623"/>
      <c r="B1163" s="567" t="s">
        <v>7</v>
      </c>
      <c r="C1163" s="517">
        <f>+C1161+1</f>
        <v>24</v>
      </c>
    </row>
    <row r="1164" spans="1:3">
      <c r="A1164" s="623"/>
      <c r="B1164" s="538"/>
      <c r="C1164" s="518"/>
    </row>
    <row r="1165" spans="1:3">
      <c r="A1165" s="623"/>
      <c r="B1165" s="567" t="s">
        <v>4</v>
      </c>
      <c r="C1165" s="517">
        <f>+C1163+1</f>
        <v>25</v>
      </c>
    </row>
    <row r="1166" spans="1:3">
      <c r="A1166" s="623"/>
      <c r="B1166" s="538"/>
      <c r="C1166" s="518"/>
    </row>
    <row r="1167" spans="1:3">
      <c r="A1167" s="623"/>
      <c r="B1167" s="568" t="s">
        <v>5</v>
      </c>
      <c r="C1167" s="527">
        <f>+C1165+1</f>
        <v>26</v>
      </c>
    </row>
    <row r="1168" spans="1:3">
      <c r="A1168" s="623"/>
      <c r="B1168" s="584"/>
      <c r="C1168" s="528"/>
    </row>
    <row r="1169" spans="1:3">
      <c r="A1169" s="623"/>
      <c r="B1169" s="568" t="s">
        <v>6</v>
      </c>
      <c r="C1169" s="527">
        <f>+C1167+1</f>
        <v>27</v>
      </c>
    </row>
    <row r="1170" spans="1:3" ht="13.5" thickBot="1">
      <c r="A1170" s="623"/>
      <c r="B1170" s="569"/>
      <c r="C1170" s="554"/>
    </row>
    <row r="1171" spans="1:3" ht="16.5" thickTop="1" thickBot="1">
      <c r="A1171" s="623"/>
      <c r="B1171" s="522" t="s">
        <v>12</v>
      </c>
      <c r="C1171" s="523"/>
    </row>
    <row r="1172" spans="1:3" ht="15.75" thickBot="1">
      <c r="A1172" s="624"/>
      <c r="B1172" s="524" t="s">
        <v>14</v>
      </c>
      <c r="C1172" s="525"/>
    </row>
    <row r="1173" spans="1:3" ht="13.5" thickTop="1">
      <c r="A1173" s="619" t="s">
        <v>68</v>
      </c>
      <c r="B1173" s="589" t="s">
        <v>2</v>
      </c>
      <c r="C1173" s="515">
        <f>C1169+1</f>
        <v>28</v>
      </c>
    </row>
    <row r="1174" spans="1:3">
      <c r="A1174" s="620"/>
      <c r="B1174" s="590"/>
      <c r="C1174" s="516"/>
    </row>
    <row r="1175" spans="1:3">
      <c r="A1175" s="620"/>
      <c r="B1175" s="567" t="s">
        <v>3</v>
      </c>
      <c r="C1175" s="517">
        <f>+C1173+1</f>
        <v>29</v>
      </c>
    </row>
    <row r="1176" spans="1:3">
      <c r="A1176" s="620"/>
      <c r="B1176" s="538"/>
      <c r="C1176" s="518"/>
    </row>
    <row r="1177" spans="1:3">
      <c r="A1177" s="620"/>
      <c r="B1177" s="567" t="s">
        <v>3</v>
      </c>
      <c r="C1177" s="517">
        <f>+C1175+1</f>
        <v>30</v>
      </c>
    </row>
    <row r="1178" spans="1:3" ht="13.5" thickBot="1">
      <c r="A1178" s="620"/>
      <c r="B1178" s="538"/>
      <c r="C1178" s="518"/>
    </row>
    <row r="1179" spans="1:3" ht="16.5" thickTop="1" thickBot="1">
      <c r="A1179" s="620"/>
      <c r="B1179" s="522" t="s">
        <v>12</v>
      </c>
      <c r="C1179" s="523"/>
    </row>
    <row r="1180" spans="1:3" ht="15.75" thickBot="1">
      <c r="A1180" s="621"/>
      <c r="B1180" s="524" t="s">
        <v>14</v>
      </c>
      <c r="C1180" s="525"/>
    </row>
    <row r="1181" spans="1:3" ht="15" thickTop="1">
      <c r="A1181" s="309"/>
      <c r="B1181" s="292"/>
      <c r="C1181" s="293"/>
    </row>
    <row r="1182" spans="1:3" ht="15">
      <c r="A1182" s="301"/>
      <c r="B1182" s="294" t="s">
        <v>8</v>
      </c>
      <c r="C1182" s="295"/>
    </row>
    <row r="1183" spans="1:3" ht="14.25">
      <c r="A1183" s="300"/>
      <c r="B1183" s="296"/>
      <c r="C1183" s="296"/>
    </row>
    <row r="1184" spans="1:3" ht="15">
      <c r="A1184" s="301"/>
      <c r="B1184" s="294" t="s">
        <v>10</v>
      </c>
      <c r="C1184" s="294"/>
    </row>
    <row r="1185" spans="1:3" ht="14.25">
      <c r="A1185" s="300"/>
      <c r="B1185" s="296"/>
      <c r="C1185" s="296"/>
    </row>
    <row r="1186" spans="1:3" ht="15.75" thickBot="1">
      <c r="A1186" s="301"/>
      <c r="B1186" s="294" t="s">
        <v>11</v>
      </c>
      <c r="C1186" s="294"/>
    </row>
    <row r="1187" spans="1:3" ht="14.25">
      <c r="A1187" s="311"/>
      <c r="B1187" s="312"/>
      <c r="C1187" s="312"/>
    </row>
    <row r="1188" spans="1:3" ht="14.25">
      <c r="A1188" s="313" t="s">
        <v>69</v>
      </c>
      <c r="B1188" s="296"/>
      <c r="C1188" s="296"/>
    </row>
    <row r="1189" spans="1:3" ht="14.25">
      <c r="A1189" s="313"/>
      <c r="B1189" s="296"/>
      <c r="C1189" s="296"/>
    </row>
    <row r="1190" spans="1:3" ht="14.25">
      <c r="A1190" s="313" t="s">
        <v>70</v>
      </c>
      <c r="B1190" s="296"/>
      <c r="C1190" s="296"/>
    </row>
    <row r="1191" spans="1:3" ht="14.25">
      <c r="A1191" s="313"/>
      <c r="B1191" s="296"/>
      <c r="C1191" s="296"/>
    </row>
    <row r="1192" spans="1:3" ht="14.25">
      <c r="A1192" s="313" t="s">
        <v>71</v>
      </c>
      <c r="B1192" s="296"/>
      <c r="C1192" s="296"/>
    </row>
    <row r="1193" spans="1:3" ht="15" thickBot="1">
      <c r="A1193" s="314"/>
      <c r="B1193" s="315"/>
      <c r="C1193" s="315"/>
    </row>
  </sheetData>
  <customSheetViews>
    <customSheetView guid="{639E3464-ED19-4857-B049-35A86586B344}" showPageBreaks="1" state="hidden">
      <selection activeCell="D11" sqref="D11:F12"/>
    </customSheetView>
  </customSheetViews>
  <mergeCells count="1026">
    <mergeCell ref="D69:F70"/>
    <mergeCell ref="G69:I70"/>
    <mergeCell ref="J69:L70"/>
    <mergeCell ref="D67:F68"/>
    <mergeCell ref="G67:I68"/>
    <mergeCell ref="J67:L68"/>
    <mergeCell ref="D63:F64"/>
    <mergeCell ref="G63:I64"/>
    <mergeCell ref="J63:L64"/>
    <mergeCell ref="D65:F66"/>
    <mergeCell ref="G65:I66"/>
    <mergeCell ref="J65:L66"/>
    <mergeCell ref="D59:F60"/>
    <mergeCell ref="G59:I60"/>
    <mergeCell ref="J59:L60"/>
    <mergeCell ref="D61:F62"/>
    <mergeCell ref="G61:I62"/>
    <mergeCell ref="J61:L62"/>
    <mergeCell ref="D55:F56"/>
    <mergeCell ref="G55:I56"/>
    <mergeCell ref="J55:L56"/>
    <mergeCell ref="D57:F58"/>
    <mergeCell ref="G57:I58"/>
    <mergeCell ref="J57:L58"/>
    <mergeCell ref="D51:F52"/>
    <mergeCell ref="G51:I52"/>
    <mergeCell ref="J51:L52"/>
    <mergeCell ref="D53:F54"/>
    <mergeCell ref="G53:I54"/>
    <mergeCell ref="J53:L54"/>
    <mergeCell ref="D47:F48"/>
    <mergeCell ref="G47:I48"/>
    <mergeCell ref="J47:L48"/>
    <mergeCell ref="D49:F50"/>
    <mergeCell ref="G49:I50"/>
    <mergeCell ref="J49:L50"/>
    <mergeCell ref="D43:F44"/>
    <mergeCell ref="G43:I44"/>
    <mergeCell ref="J43:L44"/>
    <mergeCell ref="D45:F46"/>
    <mergeCell ref="G45:I46"/>
    <mergeCell ref="J45:L46"/>
    <mergeCell ref="D39:F40"/>
    <mergeCell ref="G39:I40"/>
    <mergeCell ref="J39:L40"/>
    <mergeCell ref="D41:F42"/>
    <mergeCell ref="G41:I42"/>
    <mergeCell ref="J41:L42"/>
    <mergeCell ref="D35:F36"/>
    <mergeCell ref="G35:I36"/>
    <mergeCell ref="J35:L36"/>
    <mergeCell ref="D37:F38"/>
    <mergeCell ref="G37:I38"/>
    <mergeCell ref="J37:L38"/>
    <mergeCell ref="D31:F32"/>
    <mergeCell ref="G31:I32"/>
    <mergeCell ref="J31:L32"/>
    <mergeCell ref="D33:F34"/>
    <mergeCell ref="G33:I34"/>
    <mergeCell ref="J33:L34"/>
    <mergeCell ref="D27:F28"/>
    <mergeCell ref="G27:I28"/>
    <mergeCell ref="J27:L28"/>
    <mergeCell ref="D29:F30"/>
    <mergeCell ref="G29:I30"/>
    <mergeCell ref="J29:L30"/>
    <mergeCell ref="D23:F24"/>
    <mergeCell ref="G23:I24"/>
    <mergeCell ref="J23:L24"/>
    <mergeCell ref="D25:F26"/>
    <mergeCell ref="G25:I26"/>
    <mergeCell ref="J25:L26"/>
    <mergeCell ref="D19:F20"/>
    <mergeCell ref="G19:I20"/>
    <mergeCell ref="J19:L20"/>
    <mergeCell ref="D21:F22"/>
    <mergeCell ref="G21:I22"/>
    <mergeCell ref="J21:L22"/>
    <mergeCell ref="D15:F16"/>
    <mergeCell ref="G15:I16"/>
    <mergeCell ref="J15:L16"/>
    <mergeCell ref="D17:F18"/>
    <mergeCell ref="G17:I18"/>
    <mergeCell ref="J17:L18"/>
    <mergeCell ref="B1180:C1180"/>
    <mergeCell ref="D8:F9"/>
    <mergeCell ref="G8:I9"/>
    <mergeCell ref="J8:L9"/>
    <mergeCell ref="D11:F12"/>
    <mergeCell ref="G11:I12"/>
    <mergeCell ref="J11:L12"/>
    <mergeCell ref="D13:F14"/>
    <mergeCell ref="G13:I14"/>
    <mergeCell ref="J13:L14"/>
    <mergeCell ref="B1171:C1171"/>
    <mergeCell ref="B1172:C1172"/>
    <mergeCell ref="B1149:B1150"/>
    <mergeCell ref="C1149:C1150"/>
    <mergeCell ref="B1151:B1152"/>
    <mergeCell ref="C1151:C1152"/>
    <mergeCell ref="B1153:B1154"/>
    <mergeCell ref="C1153:C1154"/>
    <mergeCell ref="B1140:C1140"/>
    <mergeCell ref="B1147:B1148"/>
    <mergeCell ref="A1173:A1180"/>
    <mergeCell ref="B1173:B1174"/>
    <mergeCell ref="C1173:C1174"/>
    <mergeCell ref="B1175:B1176"/>
    <mergeCell ref="C1175:C1176"/>
    <mergeCell ref="B1177:B1178"/>
    <mergeCell ref="C1177:C1178"/>
    <mergeCell ref="B1179:C1179"/>
    <mergeCell ref="C1163:C1164"/>
    <mergeCell ref="B1165:B1166"/>
    <mergeCell ref="C1165:C1166"/>
    <mergeCell ref="B1167:B1168"/>
    <mergeCell ref="C1167:C1168"/>
    <mergeCell ref="B1169:B1170"/>
    <mergeCell ref="C1169:C1170"/>
    <mergeCell ref="B1155:C1155"/>
    <mergeCell ref="B1156:C1156"/>
    <mergeCell ref="A1157:A1172"/>
    <mergeCell ref="B1157:B1158"/>
    <mergeCell ref="C1157:C1158"/>
    <mergeCell ref="B1159:B1160"/>
    <mergeCell ref="C1159:C1160"/>
    <mergeCell ref="B1161:B1162"/>
    <mergeCell ref="C1161:C1162"/>
    <mergeCell ref="B1163:B1164"/>
    <mergeCell ref="A1141:A1156"/>
    <mergeCell ref="B1141:B1142"/>
    <mergeCell ref="C1141:C1142"/>
    <mergeCell ref="B1143:B1144"/>
    <mergeCell ref="C1143:C1144"/>
    <mergeCell ref="B1145:B1146"/>
    <mergeCell ref="C1145:C1146"/>
    <mergeCell ref="C1147:C1148"/>
    <mergeCell ref="C1133:C1134"/>
    <mergeCell ref="B1135:B1136"/>
    <mergeCell ref="C1135:C1136"/>
    <mergeCell ref="B1137:B1138"/>
    <mergeCell ref="C1137:C1138"/>
    <mergeCell ref="B1139:C1139"/>
    <mergeCell ref="A1125:A1140"/>
    <mergeCell ref="B1125:B1126"/>
    <mergeCell ref="C1125:C1126"/>
    <mergeCell ref="B1127:B1128"/>
    <mergeCell ref="C1127:C1128"/>
    <mergeCell ref="B1129:B1130"/>
    <mergeCell ref="C1129:C1130"/>
    <mergeCell ref="B1131:B1132"/>
    <mergeCell ref="C1131:C1132"/>
    <mergeCell ref="B1133:B1134"/>
    <mergeCell ref="B1119:B1120"/>
    <mergeCell ref="C1119:C1120"/>
    <mergeCell ref="B1121:B1122"/>
    <mergeCell ref="C1121:C1122"/>
    <mergeCell ref="B1123:C1123"/>
    <mergeCell ref="B1124:C1124"/>
    <mergeCell ref="B1113:B1114"/>
    <mergeCell ref="C1113:C1114"/>
    <mergeCell ref="B1115:B1116"/>
    <mergeCell ref="C1115:C1116"/>
    <mergeCell ref="B1117:B1118"/>
    <mergeCell ref="C1117:C1118"/>
    <mergeCell ref="B1063:C1063"/>
    <mergeCell ref="B1064:C1064"/>
    <mergeCell ref="A1106:C1106"/>
    <mergeCell ref="B1107:C1107"/>
    <mergeCell ref="B1108:C1108"/>
    <mergeCell ref="A1109:A1124"/>
    <mergeCell ref="B1109:B1110"/>
    <mergeCell ref="C1109:C1110"/>
    <mergeCell ref="B1111:B1112"/>
    <mergeCell ref="C1111:C1112"/>
    <mergeCell ref="C1055:C1056"/>
    <mergeCell ref="B1057:B1058"/>
    <mergeCell ref="C1057:C1058"/>
    <mergeCell ref="B1059:B1060"/>
    <mergeCell ref="C1059:C1060"/>
    <mergeCell ref="B1061:B1062"/>
    <mergeCell ref="C1061:C1062"/>
    <mergeCell ref="B1047:C1047"/>
    <mergeCell ref="B1048:C1048"/>
    <mergeCell ref="A1049:A1064"/>
    <mergeCell ref="B1049:B1050"/>
    <mergeCell ref="C1049:C1050"/>
    <mergeCell ref="B1051:B1052"/>
    <mergeCell ref="C1051:C1052"/>
    <mergeCell ref="B1053:B1054"/>
    <mergeCell ref="C1053:C1054"/>
    <mergeCell ref="B1055:B1056"/>
    <mergeCell ref="C1039:C1040"/>
    <mergeCell ref="B1041:B1042"/>
    <mergeCell ref="C1041:C1042"/>
    <mergeCell ref="B1043:B1044"/>
    <mergeCell ref="C1043:C1044"/>
    <mergeCell ref="B1045:B1046"/>
    <mergeCell ref="C1045:C1046"/>
    <mergeCell ref="B1031:C1031"/>
    <mergeCell ref="B1032:C1032"/>
    <mergeCell ref="A1033:A1048"/>
    <mergeCell ref="B1033:B1034"/>
    <mergeCell ref="C1033:C1034"/>
    <mergeCell ref="B1035:B1036"/>
    <mergeCell ref="C1035:C1036"/>
    <mergeCell ref="B1037:B1038"/>
    <mergeCell ref="C1037:C1038"/>
    <mergeCell ref="B1039:B1040"/>
    <mergeCell ref="B1025:B1026"/>
    <mergeCell ref="C1025:C1026"/>
    <mergeCell ref="B1027:B1028"/>
    <mergeCell ref="C1027:C1028"/>
    <mergeCell ref="B1029:B1030"/>
    <mergeCell ref="C1029:C1030"/>
    <mergeCell ref="B1016:C1016"/>
    <mergeCell ref="A1017:A1032"/>
    <mergeCell ref="B1017:B1018"/>
    <mergeCell ref="C1017:C1018"/>
    <mergeCell ref="B1019:B1020"/>
    <mergeCell ref="C1019:C1020"/>
    <mergeCell ref="B1021:B1022"/>
    <mergeCell ref="C1021:C1022"/>
    <mergeCell ref="B1023:B1024"/>
    <mergeCell ref="C1023:C1024"/>
    <mergeCell ref="C1009:C1010"/>
    <mergeCell ref="B1011:B1012"/>
    <mergeCell ref="C1011:C1012"/>
    <mergeCell ref="B1013:B1014"/>
    <mergeCell ref="C1013:C1014"/>
    <mergeCell ref="B1015:C1015"/>
    <mergeCell ref="A1001:A1016"/>
    <mergeCell ref="B1001:B1002"/>
    <mergeCell ref="C1001:C1002"/>
    <mergeCell ref="B1003:B1004"/>
    <mergeCell ref="C1003:C1004"/>
    <mergeCell ref="B1005:B1006"/>
    <mergeCell ref="C1005:C1006"/>
    <mergeCell ref="B1007:B1008"/>
    <mergeCell ref="C1007:C1008"/>
    <mergeCell ref="B1009:B1010"/>
    <mergeCell ref="A992:C992"/>
    <mergeCell ref="B993:C993"/>
    <mergeCell ref="B994:C994"/>
    <mergeCell ref="A995:A1000"/>
    <mergeCell ref="B995:B996"/>
    <mergeCell ref="C995:C996"/>
    <mergeCell ref="B997:B998"/>
    <mergeCell ref="C997:C998"/>
    <mergeCell ref="B999:C999"/>
    <mergeCell ref="B1000:C1000"/>
    <mergeCell ref="C946:C947"/>
    <mergeCell ref="B948:B949"/>
    <mergeCell ref="C948:C949"/>
    <mergeCell ref="A950:A951"/>
    <mergeCell ref="B950:C950"/>
    <mergeCell ref="B951:C951"/>
    <mergeCell ref="B938:C938"/>
    <mergeCell ref="B939:C939"/>
    <mergeCell ref="A940:A949"/>
    <mergeCell ref="B940:B941"/>
    <mergeCell ref="C940:C941"/>
    <mergeCell ref="B942:B943"/>
    <mergeCell ref="C942:C943"/>
    <mergeCell ref="B944:B945"/>
    <mergeCell ref="C944:C945"/>
    <mergeCell ref="B946:B947"/>
    <mergeCell ref="B932:B933"/>
    <mergeCell ref="C932:C933"/>
    <mergeCell ref="B934:B935"/>
    <mergeCell ref="C934:C935"/>
    <mergeCell ref="B936:B937"/>
    <mergeCell ref="C936:C937"/>
    <mergeCell ref="B923:C923"/>
    <mergeCell ref="A924:A939"/>
    <mergeCell ref="B924:B925"/>
    <mergeCell ref="C924:C925"/>
    <mergeCell ref="B926:B927"/>
    <mergeCell ref="C926:C927"/>
    <mergeCell ref="B928:B929"/>
    <mergeCell ref="C928:C929"/>
    <mergeCell ref="B930:B931"/>
    <mergeCell ref="C930:C931"/>
    <mergeCell ref="C916:C917"/>
    <mergeCell ref="B918:B919"/>
    <mergeCell ref="C918:C919"/>
    <mergeCell ref="B920:B921"/>
    <mergeCell ref="C920:C921"/>
    <mergeCell ref="B922:C922"/>
    <mergeCell ref="A908:A923"/>
    <mergeCell ref="B908:B909"/>
    <mergeCell ref="C908:C909"/>
    <mergeCell ref="B910:B911"/>
    <mergeCell ref="C910:C911"/>
    <mergeCell ref="B912:B913"/>
    <mergeCell ref="C912:C913"/>
    <mergeCell ref="B914:B915"/>
    <mergeCell ref="C914:C915"/>
    <mergeCell ref="B916:B917"/>
    <mergeCell ref="B826:C826"/>
    <mergeCell ref="B902:B903"/>
    <mergeCell ref="C902:C903"/>
    <mergeCell ref="B904:B905"/>
    <mergeCell ref="C904:C905"/>
    <mergeCell ref="B906:C906"/>
    <mergeCell ref="B907:C907"/>
    <mergeCell ref="B896:B897"/>
    <mergeCell ref="C896:C897"/>
    <mergeCell ref="B898:B899"/>
    <mergeCell ref="C898:C899"/>
    <mergeCell ref="B900:B901"/>
    <mergeCell ref="C900:C901"/>
    <mergeCell ref="C886:C887"/>
    <mergeCell ref="B888:B889"/>
    <mergeCell ref="C888:C889"/>
    <mergeCell ref="B890:C890"/>
    <mergeCell ref="B891:C891"/>
    <mergeCell ref="B789:B790"/>
    <mergeCell ref="C789:C790"/>
    <mergeCell ref="B791:B792"/>
    <mergeCell ref="C791:C792"/>
    <mergeCell ref="B793:B794"/>
    <mergeCell ref="C793:C794"/>
    <mergeCell ref="B795:B796"/>
    <mergeCell ref="C795:C796"/>
    <mergeCell ref="B797:B798"/>
    <mergeCell ref="A892:A907"/>
    <mergeCell ref="B892:B893"/>
    <mergeCell ref="C892:C893"/>
    <mergeCell ref="B894:B895"/>
    <mergeCell ref="C894:C895"/>
    <mergeCell ref="A877:C877"/>
    <mergeCell ref="B879:C879"/>
    <mergeCell ref="A880:A891"/>
    <mergeCell ref="B880:B881"/>
    <mergeCell ref="C880:C881"/>
    <mergeCell ref="B882:B883"/>
    <mergeCell ref="C882:C883"/>
    <mergeCell ref="B884:B885"/>
    <mergeCell ref="C884:C885"/>
    <mergeCell ref="B886:B887"/>
    <mergeCell ref="B819:C819"/>
    <mergeCell ref="B820:C820"/>
    <mergeCell ref="A821:A826"/>
    <mergeCell ref="B821:B822"/>
    <mergeCell ref="C821:C822"/>
    <mergeCell ref="B823:B824"/>
    <mergeCell ref="C823:C824"/>
    <mergeCell ref="B825:C825"/>
    <mergeCell ref="B779:B780"/>
    <mergeCell ref="C779:C780"/>
    <mergeCell ref="B781:B782"/>
    <mergeCell ref="C781:C782"/>
    <mergeCell ref="C767:C768"/>
    <mergeCell ref="B769:B770"/>
    <mergeCell ref="C769:C770"/>
    <mergeCell ref="B771:C771"/>
    <mergeCell ref="B772:C772"/>
    <mergeCell ref="B813:B814"/>
    <mergeCell ref="C813:C814"/>
    <mergeCell ref="B815:B816"/>
    <mergeCell ref="C815:C816"/>
    <mergeCell ref="B817:B818"/>
    <mergeCell ref="C817:C818"/>
    <mergeCell ref="B804:C804"/>
    <mergeCell ref="A805:A820"/>
    <mergeCell ref="B805:B806"/>
    <mergeCell ref="C805:C806"/>
    <mergeCell ref="B807:B808"/>
    <mergeCell ref="C807:C808"/>
    <mergeCell ref="B809:B810"/>
    <mergeCell ref="C809:C810"/>
    <mergeCell ref="B811:B812"/>
    <mergeCell ref="C811:C812"/>
    <mergeCell ref="C797:C798"/>
    <mergeCell ref="B799:B800"/>
    <mergeCell ref="C799:C800"/>
    <mergeCell ref="B801:B802"/>
    <mergeCell ref="C801:C802"/>
    <mergeCell ref="B803:C803"/>
    <mergeCell ref="A789:A804"/>
    <mergeCell ref="A773:A788"/>
    <mergeCell ref="B773:B774"/>
    <mergeCell ref="C773:C774"/>
    <mergeCell ref="B775:B776"/>
    <mergeCell ref="C775:C776"/>
    <mergeCell ref="A758:C758"/>
    <mergeCell ref="B760:C760"/>
    <mergeCell ref="A761:A772"/>
    <mergeCell ref="B761:B762"/>
    <mergeCell ref="C761:C762"/>
    <mergeCell ref="B763:B764"/>
    <mergeCell ref="C763:C764"/>
    <mergeCell ref="B765:B766"/>
    <mergeCell ref="C765:C766"/>
    <mergeCell ref="B767:B768"/>
    <mergeCell ref="B735:C735"/>
    <mergeCell ref="B736:C736"/>
    <mergeCell ref="A737:A742"/>
    <mergeCell ref="B737:B738"/>
    <mergeCell ref="C737:C738"/>
    <mergeCell ref="B739:B740"/>
    <mergeCell ref="C739:C740"/>
    <mergeCell ref="B741:C741"/>
    <mergeCell ref="B742:C742"/>
    <mergeCell ref="B783:B784"/>
    <mergeCell ref="C783:C784"/>
    <mergeCell ref="B785:B786"/>
    <mergeCell ref="C785:C786"/>
    <mergeCell ref="B787:C787"/>
    <mergeCell ref="B788:C788"/>
    <mergeCell ref="B777:B778"/>
    <mergeCell ref="C777:C778"/>
    <mergeCell ref="C727:C728"/>
    <mergeCell ref="B729:B730"/>
    <mergeCell ref="C729:C730"/>
    <mergeCell ref="B731:B732"/>
    <mergeCell ref="C731:C732"/>
    <mergeCell ref="B733:B734"/>
    <mergeCell ref="C733:C734"/>
    <mergeCell ref="B719:C719"/>
    <mergeCell ref="B720:C720"/>
    <mergeCell ref="A721:A736"/>
    <mergeCell ref="B721:B722"/>
    <mergeCell ref="C721:C722"/>
    <mergeCell ref="B723:B724"/>
    <mergeCell ref="C723:C724"/>
    <mergeCell ref="B725:B726"/>
    <mergeCell ref="C725:C726"/>
    <mergeCell ref="B727:B728"/>
    <mergeCell ref="C711:C712"/>
    <mergeCell ref="B713:B714"/>
    <mergeCell ref="C713:C714"/>
    <mergeCell ref="B715:B716"/>
    <mergeCell ref="C715:C716"/>
    <mergeCell ref="B717:B718"/>
    <mergeCell ref="C717:C718"/>
    <mergeCell ref="B703:C703"/>
    <mergeCell ref="B704:C704"/>
    <mergeCell ref="A705:A720"/>
    <mergeCell ref="B705:B706"/>
    <mergeCell ref="C705:C706"/>
    <mergeCell ref="B707:B708"/>
    <mergeCell ref="C707:C708"/>
    <mergeCell ref="B709:B710"/>
    <mergeCell ref="C709:C710"/>
    <mergeCell ref="B711:B712"/>
    <mergeCell ref="B697:B698"/>
    <mergeCell ref="C697:C698"/>
    <mergeCell ref="B699:B700"/>
    <mergeCell ref="C699:C700"/>
    <mergeCell ref="B701:B702"/>
    <mergeCell ref="C701:C702"/>
    <mergeCell ref="B688:C688"/>
    <mergeCell ref="A689:A704"/>
    <mergeCell ref="B689:B690"/>
    <mergeCell ref="C689:C690"/>
    <mergeCell ref="B691:B692"/>
    <mergeCell ref="C691:C692"/>
    <mergeCell ref="B693:B694"/>
    <mergeCell ref="C693:C694"/>
    <mergeCell ref="B695:B696"/>
    <mergeCell ref="C695:C696"/>
    <mergeCell ref="C681:C682"/>
    <mergeCell ref="B683:B684"/>
    <mergeCell ref="C683:C684"/>
    <mergeCell ref="B685:B686"/>
    <mergeCell ref="C685:C686"/>
    <mergeCell ref="B687:C687"/>
    <mergeCell ref="A673:A688"/>
    <mergeCell ref="B673:B674"/>
    <mergeCell ref="C673:C674"/>
    <mergeCell ref="B675:B676"/>
    <mergeCell ref="C675:C676"/>
    <mergeCell ref="B677:B678"/>
    <mergeCell ref="C677:C678"/>
    <mergeCell ref="B679:B680"/>
    <mergeCell ref="C679:C680"/>
    <mergeCell ref="B681:B682"/>
    <mergeCell ref="B641:C641"/>
    <mergeCell ref="B642:C642"/>
    <mergeCell ref="A666:C666"/>
    <mergeCell ref="B668:C668"/>
    <mergeCell ref="A669:A672"/>
    <mergeCell ref="B669:B670"/>
    <mergeCell ref="C669:C670"/>
    <mergeCell ref="B671:C671"/>
    <mergeCell ref="B672:C672"/>
    <mergeCell ref="C633:C634"/>
    <mergeCell ref="B635:B636"/>
    <mergeCell ref="C635:C636"/>
    <mergeCell ref="B637:B638"/>
    <mergeCell ref="C637:C638"/>
    <mergeCell ref="B639:B640"/>
    <mergeCell ref="C639:C640"/>
    <mergeCell ref="B625:B626"/>
    <mergeCell ref="C625:C626"/>
    <mergeCell ref="B627:C627"/>
    <mergeCell ref="B628:C628"/>
    <mergeCell ref="A629:A642"/>
    <mergeCell ref="B629:B630"/>
    <mergeCell ref="C629:C630"/>
    <mergeCell ref="B631:B632"/>
    <mergeCell ref="C631:C632"/>
    <mergeCell ref="B633:B634"/>
    <mergeCell ref="C617:C618"/>
    <mergeCell ref="B619:B620"/>
    <mergeCell ref="C619:C620"/>
    <mergeCell ref="B621:B622"/>
    <mergeCell ref="C621:C622"/>
    <mergeCell ref="B623:B624"/>
    <mergeCell ref="C623:C624"/>
    <mergeCell ref="B609:B610"/>
    <mergeCell ref="C609:C610"/>
    <mergeCell ref="B611:C611"/>
    <mergeCell ref="B612:C612"/>
    <mergeCell ref="A613:A628"/>
    <mergeCell ref="B613:B614"/>
    <mergeCell ref="C613:C614"/>
    <mergeCell ref="B615:B616"/>
    <mergeCell ref="C615:C616"/>
    <mergeCell ref="B617:B618"/>
    <mergeCell ref="C601:C602"/>
    <mergeCell ref="B603:B604"/>
    <mergeCell ref="C603:C604"/>
    <mergeCell ref="B605:B606"/>
    <mergeCell ref="C605:C606"/>
    <mergeCell ref="B607:B608"/>
    <mergeCell ref="C607:C608"/>
    <mergeCell ref="B593:B594"/>
    <mergeCell ref="C593:C594"/>
    <mergeCell ref="B595:C595"/>
    <mergeCell ref="B596:C596"/>
    <mergeCell ref="A597:A612"/>
    <mergeCell ref="B597:B598"/>
    <mergeCell ref="C597:C598"/>
    <mergeCell ref="B599:B600"/>
    <mergeCell ref="C599:C600"/>
    <mergeCell ref="B601:B602"/>
    <mergeCell ref="C585:C586"/>
    <mergeCell ref="B587:B588"/>
    <mergeCell ref="C587:C588"/>
    <mergeCell ref="B589:B590"/>
    <mergeCell ref="C589:C590"/>
    <mergeCell ref="B591:B592"/>
    <mergeCell ref="C591:C592"/>
    <mergeCell ref="B577:B578"/>
    <mergeCell ref="C577:C578"/>
    <mergeCell ref="B579:C579"/>
    <mergeCell ref="B580:C580"/>
    <mergeCell ref="A581:A596"/>
    <mergeCell ref="B581:B582"/>
    <mergeCell ref="C581:C582"/>
    <mergeCell ref="B583:B584"/>
    <mergeCell ref="C583:C584"/>
    <mergeCell ref="B585:B586"/>
    <mergeCell ref="B542:C542"/>
    <mergeCell ref="A568:C568"/>
    <mergeCell ref="B570:C570"/>
    <mergeCell ref="A571:A580"/>
    <mergeCell ref="B571:B572"/>
    <mergeCell ref="C571:C572"/>
    <mergeCell ref="B573:B574"/>
    <mergeCell ref="C573:C574"/>
    <mergeCell ref="B575:B576"/>
    <mergeCell ref="C575:C576"/>
    <mergeCell ref="B533:C533"/>
    <mergeCell ref="B534:C534"/>
    <mergeCell ref="A535:A542"/>
    <mergeCell ref="B535:B536"/>
    <mergeCell ref="C535:C536"/>
    <mergeCell ref="B537:B538"/>
    <mergeCell ref="C537:C538"/>
    <mergeCell ref="B539:B540"/>
    <mergeCell ref="C539:C540"/>
    <mergeCell ref="B541:C541"/>
    <mergeCell ref="C525:C526"/>
    <mergeCell ref="B527:B528"/>
    <mergeCell ref="C527:C528"/>
    <mergeCell ref="B529:B530"/>
    <mergeCell ref="C529:C530"/>
    <mergeCell ref="B531:B532"/>
    <mergeCell ref="C531:C532"/>
    <mergeCell ref="B517:C517"/>
    <mergeCell ref="B518:C518"/>
    <mergeCell ref="A519:A534"/>
    <mergeCell ref="B519:B520"/>
    <mergeCell ref="C519:C520"/>
    <mergeCell ref="B521:B522"/>
    <mergeCell ref="C521:C522"/>
    <mergeCell ref="B523:B524"/>
    <mergeCell ref="C523:C524"/>
    <mergeCell ref="B525:B526"/>
    <mergeCell ref="C509:C510"/>
    <mergeCell ref="B511:B512"/>
    <mergeCell ref="C511:C512"/>
    <mergeCell ref="B513:B514"/>
    <mergeCell ref="C513:C514"/>
    <mergeCell ref="B515:B516"/>
    <mergeCell ref="C515:C516"/>
    <mergeCell ref="B501:C501"/>
    <mergeCell ref="B502:C502"/>
    <mergeCell ref="A503:A518"/>
    <mergeCell ref="B503:B504"/>
    <mergeCell ref="C503:C504"/>
    <mergeCell ref="B505:B506"/>
    <mergeCell ref="C505:C506"/>
    <mergeCell ref="B507:B508"/>
    <mergeCell ref="C507:C508"/>
    <mergeCell ref="B509:B510"/>
    <mergeCell ref="B495:B496"/>
    <mergeCell ref="C495:C496"/>
    <mergeCell ref="B497:B498"/>
    <mergeCell ref="C497:C498"/>
    <mergeCell ref="B499:B500"/>
    <mergeCell ref="C499:C500"/>
    <mergeCell ref="B486:C486"/>
    <mergeCell ref="A487:A502"/>
    <mergeCell ref="B487:B488"/>
    <mergeCell ref="C487:C488"/>
    <mergeCell ref="B489:B490"/>
    <mergeCell ref="C489:C490"/>
    <mergeCell ref="B491:B492"/>
    <mergeCell ref="C491:C492"/>
    <mergeCell ref="B493:B494"/>
    <mergeCell ref="C493:C494"/>
    <mergeCell ref="C479:C480"/>
    <mergeCell ref="B481:B482"/>
    <mergeCell ref="C481:C482"/>
    <mergeCell ref="B483:B484"/>
    <mergeCell ref="C483:C484"/>
    <mergeCell ref="B485:C485"/>
    <mergeCell ref="A470:C470"/>
    <mergeCell ref="B472:C472"/>
    <mergeCell ref="A473:A486"/>
    <mergeCell ref="B473:B474"/>
    <mergeCell ref="C473:C474"/>
    <mergeCell ref="B475:B476"/>
    <mergeCell ref="C475:C476"/>
    <mergeCell ref="B477:B478"/>
    <mergeCell ref="C477:C478"/>
    <mergeCell ref="B479:B480"/>
    <mergeCell ref="B444:C444"/>
    <mergeCell ref="B445:C445"/>
    <mergeCell ref="A446:A449"/>
    <mergeCell ref="B446:B447"/>
    <mergeCell ref="C446:C447"/>
    <mergeCell ref="B448:C448"/>
    <mergeCell ref="B449:C449"/>
    <mergeCell ref="C436:C437"/>
    <mergeCell ref="B438:B439"/>
    <mergeCell ref="C438:C439"/>
    <mergeCell ref="B440:B441"/>
    <mergeCell ref="C440:C441"/>
    <mergeCell ref="B442:B443"/>
    <mergeCell ref="C442:C443"/>
    <mergeCell ref="B428:C428"/>
    <mergeCell ref="B429:C429"/>
    <mergeCell ref="A430:A445"/>
    <mergeCell ref="B430:B431"/>
    <mergeCell ref="C430:C431"/>
    <mergeCell ref="B432:B433"/>
    <mergeCell ref="C432:C433"/>
    <mergeCell ref="B434:B435"/>
    <mergeCell ref="C434:C435"/>
    <mergeCell ref="B436:B437"/>
    <mergeCell ref="C420:C421"/>
    <mergeCell ref="B422:B423"/>
    <mergeCell ref="C422:C423"/>
    <mergeCell ref="B424:B425"/>
    <mergeCell ref="C424:C425"/>
    <mergeCell ref="B426:B427"/>
    <mergeCell ref="C426:C427"/>
    <mergeCell ref="B412:C412"/>
    <mergeCell ref="B413:C413"/>
    <mergeCell ref="A414:A429"/>
    <mergeCell ref="B414:B415"/>
    <mergeCell ref="C414:C415"/>
    <mergeCell ref="B416:B417"/>
    <mergeCell ref="C416:C417"/>
    <mergeCell ref="B418:B419"/>
    <mergeCell ref="C418:C419"/>
    <mergeCell ref="B420:B421"/>
    <mergeCell ref="B406:B407"/>
    <mergeCell ref="C406:C407"/>
    <mergeCell ref="B408:B409"/>
    <mergeCell ref="C408:C409"/>
    <mergeCell ref="B410:B411"/>
    <mergeCell ref="C410:C411"/>
    <mergeCell ref="B397:C397"/>
    <mergeCell ref="A398:A413"/>
    <mergeCell ref="B398:B399"/>
    <mergeCell ref="C398:C399"/>
    <mergeCell ref="B400:B401"/>
    <mergeCell ref="C400:C401"/>
    <mergeCell ref="B402:B403"/>
    <mergeCell ref="C402:C403"/>
    <mergeCell ref="B404:B405"/>
    <mergeCell ref="C404:C405"/>
    <mergeCell ref="C390:C391"/>
    <mergeCell ref="B392:B393"/>
    <mergeCell ref="C392:C393"/>
    <mergeCell ref="B394:B395"/>
    <mergeCell ref="C394:C395"/>
    <mergeCell ref="B396:C396"/>
    <mergeCell ref="A382:A397"/>
    <mergeCell ref="B382:B383"/>
    <mergeCell ref="C382:C383"/>
    <mergeCell ref="B384:B385"/>
    <mergeCell ref="C384:C385"/>
    <mergeCell ref="B386:B387"/>
    <mergeCell ref="C386:C387"/>
    <mergeCell ref="B388:B389"/>
    <mergeCell ref="C388:C389"/>
    <mergeCell ref="B390:B391"/>
    <mergeCell ref="B348:C348"/>
    <mergeCell ref="A373:C373"/>
    <mergeCell ref="B375:C375"/>
    <mergeCell ref="A376:A381"/>
    <mergeCell ref="B376:B377"/>
    <mergeCell ref="C376:C377"/>
    <mergeCell ref="B378:B379"/>
    <mergeCell ref="C378:C379"/>
    <mergeCell ref="B380:C380"/>
    <mergeCell ref="B381:C381"/>
    <mergeCell ref="C341:C342"/>
    <mergeCell ref="B343:B344"/>
    <mergeCell ref="C343:C344"/>
    <mergeCell ref="B345:B346"/>
    <mergeCell ref="C345:C346"/>
    <mergeCell ref="B347:C347"/>
    <mergeCell ref="B333:B334"/>
    <mergeCell ref="C333:C334"/>
    <mergeCell ref="B335:C335"/>
    <mergeCell ref="B336:C336"/>
    <mergeCell ref="A337:A348"/>
    <mergeCell ref="B337:B338"/>
    <mergeCell ref="C337:C338"/>
    <mergeCell ref="B339:B340"/>
    <mergeCell ref="C339:C340"/>
    <mergeCell ref="B341:B342"/>
    <mergeCell ref="C325:C326"/>
    <mergeCell ref="B327:B328"/>
    <mergeCell ref="C327:C328"/>
    <mergeCell ref="B329:B330"/>
    <mergeCell ref="C329:C330"/>
    <mergeCell ref="B331:B332"/>
    <mergeCell ref="C331:C332"/>
    <mergeCell ref="B317:B318"/>
    <mergeCell ref="C317:C318"/>
    <mergeCell ref="B319:C319"/>
    <mergeCell ref="B320:C320"/>
    <mergeCell ref="A321:A336"/>
    <mergeCell ref="B321:B322"/>
    <mergeCell ref="C321:C322"/>
    <mergeCell ref="B323:B324"/>
    <mergeCell ref="C323:C324"/>
    <mergeCell ref="B325:B326"/>
    <mergeCell ref="C309:C310"/>
    <mergeCell ref="B311:B312"/>
    <mergeCell ref="C311:C312"/>
    <mergeCell ref="B313:B314"/>
    <mergeCell ref="C313:C314"/>
    <mergeCell ref="B315:B316"/>
    <mergeCell ref="C315:C316"/>
    <mergeCell ref="B301:B302"/>
    <mergeCell ref="C301:C302"/>
    <mergeCell ref="B303:C303"/>
    <mergeCell ref="B304:C304"/>
    <mergeCell ref="A305:A320"/>
    <mergeCell ref="B305:B306"/>
    <mergeCell ref="C305:C306"/>
    <mergeCell ref="B307:B308"/>
    <mergeCell ref="C307:C308"/>
    <mergeCell ref="B309:B310"/>
    <mergeCell ref="C293:C294"/>
    <mergeCell ref="B295:B296"/>
    <mergeCell ref="C295:C296"/>
    <mergeCell ref="B297:B298"/>
    <mergeCell ref="C297:C298"/>
    <mergeCell ref="B299:B300"/>
    <mergeCell ref="C299:C300"/>
    <mergeCell ref="B285:B286"/>
    <mergeCell ref="C285:C286"/>
    <mergeCell ref="B287:C287"/>
    <mergeCell ref="B288:C288"/>
    <mergeCell ref="A289:A304"/>
    <mergeCell ref="B289:B290"/>
    <mergeCell ref="C289:C290"/>
    <mergeCell ref="B291:B292"/>
    <mergeCell ref="C291:C292"/>
    <mergeCell ref="B293:B294"/>
    <mergeCell ref="B262:C262"/>
    <mergeCell ref="A276:C276"/>
    <mergeCell ref="B278:C278"/>
    <mergeCell ref="A279:A288"/>
    <mergeCell ref="B279:B280"/>
    <mergeCell ref="C279:C280"/>
    <mergeCell ref="B281:B282"/>
    <mergeCell ref="C281:C282"/>
    <mergeCell ref="B283:B284"/>
    <mergeCell ref="C283:C284"/>
    <mergeCell ref="B253:C253"/>
    <mergeCell ref="B254:C254"/>
    <mergeCell ref="A255:A262"/>
    <mergeCell ref="B255:B256"/>
    <mergeCell ref="C255:C256"/>
    <mergeCell ref="B257:B258"/>
    <mergeCell ref="C257:C258"/>
    <mergeCell ref="B259:B260"/>
    <mergeCell ref="C259:C260"/>
    <mergeCell ref="B261:C261"/>
    <mergeCell ref="C245:C246"/>
    <mergeCell ref="B247:B248"/>
    <mergeCell ref="C247:C248"/>
    <mergeCell ref="B249:B250"/>
    <mergeCell ref="C249:C250"/>
    <mergeCell ref="B251:B252"/>
    <mergeCell ref="C251:C252"/>
    <mergeCell ref="B237:C237"/>
    <mergeCell ref="B238:C238"/>
    <mergeCell ref="A239:A254"/>
    <mergeCell ref="B239:B240"/>
    <mergeCell ref="C239:C240"/>
    <mergeCell ref="B241:B242"/>
    <mergeCell ref="C241:C242"/>
    <mergeCell ref="B243:B244"/>
    <mergeCell ref="C243:C244"/>
    <mergeCell ref="B245:B246"/>
    <mergeCell ref="C229:C230"/>
    <mergeCell ref="B231:B232"/>
    <mergeCell ref="C231:C232"/>
    <mergeCell ref="B233:B234"/>
    <mergeCell ref="C233:C234"/>
    <mergeCell ref="B235:B236"/>
    <mergeCell ref="C235:C236"/>
    <mergeCell ref="B221:C221"/>
    <mergeCell ref="B222:C222"/>
    <mergeCell ref="A223:A238"/>
    <mergeCell ref="B223:B224"/>
    <mergeCell ref="C223:C224"/>
    <mergeCell ref="B225:B226"/>
    <mergeCell ref="C225:C226"/>
    <mergeCell ref="B227:B228"/>
    <mergeCell ref="C227:C228"/>
    <mergeCell ref="B229:B230"/>
    <mergeCell ref="B215:B216"/>
    <mergeCell ref="C215:C216"/>
    <mergeCell ref="B217:B218"/>
    <mergeCell ref="C217:C218"/>
    <mergeCell ref="B219:B220"/>
    <mergeCell ref="C219:C220"/>
    <mergeCell ref="B206:C206"/>
    <mergeCell ref="A207:A222"/>
    <mergeCell ref="B207:B208"/>
    <mergeCell ref="C207:C208"/>
    <mergeCell ref="B209:B210"/>
    <mergeCell ref="C209:C210"/>
    <mergeCell ref="B211:B212"/>
    <mergeCell ref="C211:C212"/>
    <mergeCell ref="B213:B214"/>
    <mergeCell ref="C213:C214"/>
    <mergeCell ref="C199:C200"/>
    <mergeCell ref="B201:B202"/>
    <mergeCell ref="C201:C202"/>
    <mergeCell ref="B203:B204"/>
    <mergeCell ref="C203:C204"/>
    <mergeCell ref="B205:C205"/>
    <mergeCell ref="A191:A206"/>
    <mergeCell ref="B191:B192"/>
    <mergeCell ref="C191:C192"/>
    <mergeCell ref="B193:B194"/>
    <mergeCell ref="C193:C194"/>
    <mergeCell ref="B195:B196"/>
    <mergeCell ref="C195:C196"/>
    <mergeCell ref="B197:B198"/>
    <mergeCell ref="C197:C198"/>
    <mergeCell ref="B199:B200"/>
    <mergeCell ref="B163:B164"/>
    <mergeCell ref="C163:C164"/>
    <mergeCell ref="B165:C165"/>
    <mergeCell ref="B166:C166"/>
    <mergeCell ref="A188:C188"/>
    <mergeCell ref="B190:C190"/>
    <mergeCell ref="C155:C156"/>
    <mergeCell ref="B157:B158"/>
    <mergeCell ref="C157:C158"/>
    <mergeCell ref="B159:B160"/>
    <mergeCell ref="C159:C160"/>
    <mergeCell ref="B161:B162"/>
    <mergeCell ref="C161:C162"/>
    <mergeCell ref="B147:B148"/>
    <mergeCell ref="C147:C148"/>
    <mergeCell ref="B149:C149"/>
    <mergeCell ref="B150:C150"/>
    <mergeCell ref="A151:A166"/>
    <mergeCell ref="B151:B152"/>
    <mergeCell ref="C151:C152"/>
    <mergeCell ref="B153:B154"/>
    <mergeCell ref="C153:C154"/>
    <mergeCell ref="B155:B156"/>
    <mergeCell ref="C139:C140"/>
    <mergeCell ref="B141:B142"/>
    <mergeCell ref="C141:C142"/>
    <mergeCell ref="B143:B144"/>
    <mergeCell ref="C143:C144"/>
    <mergeCell ref="B145:B146"/>
    <mergeCell ref="C145:C146"/>
    <mergeCell ref="B131:B132"/>
    <mergeCell ref="C131:C132"/>
    <mergeCell ref="B133:C133"/>
    <mergeCell ref="B134:C134"/>
    <mergeCell ref="A135:A150"/>
    <mergeCell ref="B135:B136"/>
    <mergeCell ref="C135:C136"/>
    <mergeCell ref="B137:B138"/>
    <mergeCell ref="C137:C138"/>
    <mergeCell ref="B139:B140"/>
    <mergeCell ref="C123:C124"/>
    <mergeCell ref="B125:B126"/>
    <mergeCell ref="C125:C126"/>
    <mergeCell ref="B127:B128"/>
    <mergeCell ref="C127:C128"/>
    <mergeCell ref="B129:B130"/>
    <mergeCell ref="C129:C130"/>
    <mergeCell ref="B115:B116"/>
    <mergeCell ref="C115:C116"/>
    <mergeCell ref="B117:C117"/>
    <mergeCell ref="B118:C118"/>
    <mergeCell ref="A119:A134"/>
    <mergeCell ref="B119:B120"/>
    <mergeCell ref="C119:C120"/>
    <mergeCell ref="B121:B122"/>
    <mergeCell ref="C121:C122"/>
    <mergeCell ref="B123:B124"/>
    <mergeCell ref="C107:C108"/>
    <mergeCell ref="B109:B110"/>
    <mergeCell ref="C109:C110"/>
    <mergeCell ref="B111:B112"/>
    <mergeCell ref="C111:C112"/>
    <mergeCell ref="B113:B114"/>
    <mergeCell ref="C113:C114"/>
    <mergeCell ref="B99:B100"/>
    <mergeCell ref="C99:C100"/>
    <mergeCell ref="B101:C101"/>
    <mergeCell ref="B102:C102"/>
    <mergeCell ref="A103:A118"/>
    <mergeCell ref="B103:B104"/>
    <mergeCell ref="C103:C104"/>
    <mergeCell ref="B105:B106"/>
    <mergeCell ref="C105:C106"/>
    <mergeCell ref="B107:B108"/>
    <mergeCell ref="C69:C70"/>
    <mergeCell ref="A92:C92"/>
    <mergeCell ref="B94:C94"/>
    <mergeCell ref="A95:A102"/>
    <mergeCell ref="B95:B96"/>
    <mergeCell ref="C95:C96"/>
    <mergeCell ref="B97:B98"/>
    <mergeCell ref="C97:C98"/>
    <mergeCell ref="A63:A70"/>
    <mergeCell ref="B63:B64"/>
    <mergeCell ref="C63:C64"/>
    <mergeCell ref="B65:B66"/>
    <mergeCell ref="C65:C66"/>
    <mergeCell ref="B67:B68"/>
    <mergeCell ref="C67:C68"/>
    <mergeCell ref="B69:B70"/>
    <mergeCell ref="B57:B58"/>
    <mergeCell ref="C57:C58"/>
    <mergeCell ref="B59:B60"/>
    <mergeCell ref="C59:C60"/>
    <mergeCell ref="B61:B62"/>
    <mergeCell ref="C61:C62"/>
    <mergeCell ref="A49:A62"/>
    <mergeCell ref="B49:B50"/>
    <mergeCell ref="C49:C50"/>
    <mergeCell ref="B51:B52"/>
    <mergeCell ref="C51:C52"/>
    <mergeCell ref="B53:B54"/>
    <mergeCell ref="C53:C54"/>
    <mergeCell ref="B55:B56"/>
    <mergeCell ref="C55:C56"/>
    <mergeCell ref="C43:C44"/>
    <mergeCell ref="B45:B46"/>
    <mergeCell ref="C45:C46"/>
    <mergeCell ref="B47:B48"/>
    <mergeCell ref="C47:C48"/>
    <mergeCell ref="A35:A48"/>
    <mergeCell ref="B35:B36"/>
    <mergeCell ref="C35:C36"/>
    <mergeCell ref="B37:B38"/>
    <mergeCell ref="C37:C38"/>
    <mergeCell ref="B39:B40"/>
    <mergeCell ref="C39:C40"/>
    <mergeCell ref="B41:B42"/>
    <mergeCell ref="C41:C42"/>
    <mergeCell ref="B43:B44"/>
    <mergeCell ref="B31:B32"/>
    <mergeCell ref="C31:C32"/>
    <mergeCell ref="B33:B34"/>
    <mergeCell ref="C33:C34"/>
    <mergeCell ref="B25:B26"/>
    <mergeCell ref="C25:C26"/>
    <mergeCell ref="B27:B28"/>
    <mergeCell ref="C27:C28"/>
    <mergeCell ref="B29:B30"/>
    <mergeCell ref="C29:C30"/>
    <mergeCell ref="C17:C18"/>
    <mergeCell ref="B19:B20"/>
    <mergeCell ref="C19:C20"/>
    <mergeCell ref="A21:A34"/>
    <mergeCell ref="B21:B22"/>
    <mergeCell ref="C21:C22"/>
    <mergeCell ref="B23:B24"/>
    <mergeCell ref="C23:C24"/>
    <mergeCell ref="A8:C8"/>
    <mergeCell ref="B10:C10"/>
    <mergeCell ref="A11:A20"/>
    <mergeCell ref="B11:B12"/>
    <mergeCell ref="C11:C12"/>
    <mergeCell ref="B13:B14"/>
    <mergeCell ref="C13:C14"/>
    <mergeCell ref="B15:B16"/>
    <mergeCell ref="C15:C16"/>
    <mergeCell ref="B17:B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H167"/>
  <sheetViews>
    <sheetView showZeros="0" view="pageBreakPreview" topLeftCell="A70" zoomScale="70" zoomScaleNormal="53" zoomScaleSheetLayoutView="70" workbookViewId="0">
      <selection activeCell="N82" sqref="N82"/>
    </sheetView>
  </sheetViews>
  <sheetFormatPr baseColWidth="10" defaultRowHeight="12.75"/>
  <cols>
    <col min="1" max="1" width="5.5703125" style="45" customWidth="1"/>
    <col min="2" max="2" width="7.42578125" style="4" customWidth="1"/>
    <col min="3" max="3" width="5.85546875" style="4" customWidth="1"/>
    <col min="4" max="6" width="8.7109375" style="4" customWidth="1"/>
    <col min="7" max="7" width="8.7109375" style="4" hidden="1" customWidth="1"/>
    <col min="8" max="8" width="8.7109375" style="4" customWidth="1"/>
    <col min="9" max="9" width="8.7109375" style="6" customWidth="1"/>
    <col min="10" max="12" width="8.7109375" style="4" customWidth="1"/>
    <col min="13" max="13" width="8.7109375" style="4" hidden="1" customWidth="1"/>
    <col min="14" max="14" width="8.7109375" style="4" customWidth="1"/>
    <col min="15" max="15" width="8.7109375" style="46" customWidth="1"/>
    <col min="16" max="18" width="8.7109375" style="4" customWidth="1"/>
    <col min="19" max="19" width="11.5703125" style="4" hidden="1" customWidth="1"/>
    <col min="20" max="20" width="8.7109375" style="4" customWidth="1"/>
    <col min="21" max="21" width="8.7109375" style="46" customWidth="1"/>
    <col min="22" max="221" width="11.42578125" style="4"/>
    <col min="222" max="222" width="5.5703125" style="4" customWidth="1"/>
    <col min="223" max="224" width="5.85546875" style="4" customWidth="1"/>
    <col min="225" max="227" width="6.7109375" style="4" customWidth="1"/>
    <col min="228" max="228" width="8.5703125" style="4" customWidth="1"/>
    <col min="229" max="229" width="9.28515625" style="4" customWidth="1"/>
    <col min="230" max="230" width="7.7109375" style="4" customWidth="1"/>
    <col min="231" max="232" width="6.7109375" style="4" customWidth="1"/>
    <col min="233" max="233" width="9" style="4" customWidth="1"/>
    <col min="234" max="234" width="9.28515625" style="4" customWidth="1"/>
    <col min="235" max="237" width="6.7109375" style="4" customWidth="1"/>
    <col min="238" max="238" width="8" style="4" customWidth="1"/>
    <col min="239" max="239" width="9.28515625" style="4" customWidth="1"/>
    <col min="240" max="243" width="6.7109375" style="4" customWidth="1"/>
    <col min="244" max="244" width="9.28515625" style="4" customWidth="1"/>
    <col min="245" max="247" width="6.7109375" style="4" customWidth="1"/>
    <col min="248" max="248" width="8" style="4" customWidth="1"/>
    <col min="249" max="249" width="9.28515625" style="4" customWidth="1"/>
    <col min="250" max="253" width="6.7109375" style="4" customWidth="1"/>
    <col min="254" max="254" width="9.28515625" style="4" customWidth="1"/>
    <col min="255" max="258" width="6.7109375" style="4" customWidth="1"/>
    <col min="259" max="259" width="9.28515625" style="4" customWidth="1"/>
    <col min="260" max="263" width="6.7109375" style="4" customWidth="1"/>
    <col min="264" max="264" width="9.28515625" style="4" customWidth="1"/>
    <col min="265" max="268" width="6.7109375" style="4" customWidth="1"/>
    <col min="269" max="269" width="9.28515625" style="4" customWidth="1"/>
    <col min="270" max="273" width="6.7109375" style="4" customWidth="1"/>
    <col min="274" max="274" width="9.28515625" style="4" customWidth="1"/>
    <col min="275" max="275" width="8.85546875" style="4" customWidth="1"/>
    <col min="276" max="477" width="11.42578125" style="4"/>
    <col min="478" max="478" width="5.5703125" style="4" customWidth="1"/>
    <col min="479" max="480" width="5.85546875" style="4" customWidth="1"/>
    <col min="481" max="483" width="6.7109375" style="4" customWidth="1"/>
    <col min="484" max="484" width="8.5703125" style="4" customWidth="1"/>
    <col min="485" max="485" width="9.28515625" style="4" customWidth="1"/>
    <col min="486" max="486" width="7.7109375" style="4" customWidth="1"/>
    <col min="487" max="488" width="6.7109375" style="4" customWidth="1"/>
    <col min="489" max="489" width="9" style="4" customWidth="1"/>
    <col min="490" max="490" width="9.28515625" style="4" customWidth="1"/>
    <col min="491" max="493" width="6.7109375" style="4" customWidth="1"/>
    <col min="494" max="494" width="8" style="4" customWidth="1"/>
    <col min="495" max="495" width="9.28515625" style="4" customWidth="1"/>
    <col min="496" max="499" width="6.7109375" style="4" customWidth="1"/>
    <col min="500" max="500" width="9.28515625" style="4" customWidth="1"/>
    <col min="501" max="503" width="6.7109375" style="4" customWidth="1"/>
    <col min="504" max="504" width="8" style="4" customWidth="1"/>
    <col min="505" max="505" width="9.28515625" style="4" customWidth="1"/>
    <col min="506" max="509" width="6.7109375" style="4" customWidth="1"/>
    <col min="510" max="510" width="9.28515625" style="4" customWidth="1"/>
    <col min="511" max="514" width="6.7109375" style="4" customWidth="1"/>
    <col min="515" max="515" width="9.28515625" style="4" customWidth="1"/>
    <col min="516" max="519" width="6.7109375" style="4" customWidth="1"/>
    <col min="520" max="520" width="9.28515625" style="4" customWidth="1"/>
    <col min="521" max="524" width="6.7109375" style="4" customWidth="1"/>
    <col min="525" max="525" width="9.28515625" style="4" customWidth="1"/>
    <col min="526" max="529" width="6.7109375" style="4" customWidth="1"/>
    <col min="530" max="530" width="9.28515625" style="4" customWidth="1"/>
    <col min="531" max="531" width="8.85546875" style="4" customWidth="1"/>
    <col min="532" max="733" width="11.42578125" style="4"/>
    <col min="734" max="734" width="5.5703125" style="4" customWidth="1"/>
    <col min="735" max="736" width="5.85546875" style="4" customWidth="1"/>
    <col min="737" max="739" width="6.7109375" style="4" customWidth="1"/>
    <col min="740" max="740" width="8.5703125" style="4" customWidth="1"/>
    <col min="741" max="741" width="9.28515625" style="4" customWidth="1"/>
    <col min="742" max="742" width="7.7109375" style="4" customWidth="1"/>
    <col min="743" max="744" width="6.7109375" style="4" customWidth="1"/>
    <col min="745" max="745" width="9" style="4" customWidth="1"/>
    <col min="746" max="746" width="9.28515625" style="4" customWidth="1"/>
    <col min="747" max="749" width="6.7109375" style="4" customWidth="1"/>
    <col min="750" max="750" width="8" style="4" customWidth="1"/>
    <col min="751" max="751" width="9.28515625" style="4" customWidth="1"/>
    <col min="752" max="755" width="6.7109375" style="4" customWidth="1"/>
    <col min="756" max="756" width="9.28515625" style="4" customWidth="1"/>
    <col min="757" max="759" width="6.7109375" style="4" customWidth="1"/>
    <col min="760" max="760" width="8" style="4" customWidth="1"/>
    <col min="761" max="761" width="9.28515625" style="4" customWidth="1"/>
    <col min="762" max="765" width="6.7109375" style="4" customWidth="1"/>
    <col min="766" max="766" width="9.28515625" style="4" customWidth="1"/>
    <col min="767" max="770" width="6.7109375" style="4" customWidth="1"/>
    <col min="771" max="771" width="9.28515625" style="4" customWidth="1"/>
    <col min="772" max="775" width="6.7109375" style="4" customWidth="1"/>
    <col min="776" max="776" width="9.28515625" style="4" customWidth="1"/>
    <col min="777" max="780" width="6.7109375" style="4" customWidth="1"/>
    <col min="781" max="781" width="9.28515625" style="4" customWidth="1"/>
    <col min="782" max="785" width="6.7109375" style="4" customWidth="1"/>
    <col min="786" max="786" width="9.28515625" style="4" customWidth="1"/>
    <col min="787" max="787" width="8.85546875" style="4" customWidth="1"/>
    <col min="788" max="989" width="11.42578125" style="4"/>
    <col min="990" max="990" width="5.5703125" style="4" customWidth="1"/>
    <col min="991" max="992" width="5.85546875" style="4" customWidth="1"/>
    <col min="993" max="995" width="6.7109375" style="4" customWidth="1"/>
    <col min="996" max="996" width="8.5703125" style="4" customWidth="1"/>
    <col min="997" max="997" width="9.28515625" style="4" customWidth="1"/>
    <col min="998" max="998" width="7.7109375" style="4" customWidth="1"/>
    <col min="999" max="1000" width="6.7109375" style="4" customWidth="1"/>
    <col min="1001" max="1001" width="9" style="4" customWidth="1"/>
    <col min="1002" max="1002" width="9.28515625" style="4" customWidth="1"/>
    <col min="1003" max="1005" width="6.7109375" style="4" customWidth="1"/>
    <col min="1006" max="1006" width="8" style="4" customWidth="1"/>
    <col min="1007" max="1007" width="9.28515625" style="4" customWidth="1"/>
    <col min="1008" max="1011" width="6.7109375" style="4" customWidth="1"/>
    <col min="1012" max="1012" width="9.28515625" style="4" customWidth="1"/>
    <col min="1013" max="1015" width="6.7109375" style="4" customWidth="1"/>
    <col min="1016" max="1016" width="8" style="4" customWidth="1"/>
    <col min="1017" max="1017" width="9.28515625" style="4" customWidth="1"/>
    <col min="1018" max="1021" width="6.7109375" style="4" customWidth="1"/>
    <col min="1022" max="1022" width="9.28515625" style="4" customWidth="1"/>
    <col min="1023" max="1026" width="6.7109375" style="4" customWidth="1"/>
    <col min="1027" max="1027" width="9.28515625" style="4" customWidth="1"/>
    <col min="1028" max="1031" width="6.7109375" style="4" customWidth="1"/>
    <col min="1032" max="1032" width="9.28515625" style="4" customWidth="1"/>
    <col min="1033" max="1036" width="6.7109375" style="4" customWidth="1"/>
    <col min="1037" max="1037" width="9.28515625" style="4" customWidth="1"/>
    <col min="1038" max="1041" width="6.7109375" style="4" customWidth="1"/>
    <col min="1042" max="1042" width="9.28515625" style="4" customWidth="1"/>
    <col min="1043" max="1043" width="8.85546875" style="4" customWidth="1"/>
    <col min="1044" max="1245" width="11.42578125" style="4"/>
    <col min="1246" max="1246" width="5.5703125" style="4" customWidth="1"/>
    <col min="1247" max="1248" width="5.85546875" style="4" customWidth="1"/>
    <col min="1249" max="1251" width="6.7109375" style="4" customWidth="1"/>
    <col min="1252" max="1252" width="8.5703125" style="4" customWidth="1"/>
    <col min="1253" max="1253" width="9.28515625" style="4" customWidth="1"/>
    <col min="1254" max="1254" width="7.7109375" style="4" customWidth="1"/>
    <col min="1255" max="1256" width="6.7109375" style="4" customWidth="1"/>
    <col min="1257" max="1257" width="9" style="4" customWidth="1"/>
    <col min="1258" max="1258" width="9.28515625" style="4" customWidth="1"/>
    <col min="1259" max="1261" width="6.7109375" style="4" customWidth="1"/>
    <col min="1262" max="1262" width="8" style="4" customWidth="1"/>
    <col min="1263" max="1263" width="9.28515625" style="4" customWidth="1"/>
    <col min="1264" max="1267" width="6.7109375" style="4" customWidth="1"/>
    <col min="1268" max="1268" width="9.28515625" style="4" customWidth="1"/>
    <col min="1269" max="1271" width="6.7109375" style="4" customWidth="1"/>
    <col min="1272" max="1272" width="8" style="4" customWidth="1"/>
    <col min="1273" max="1273" width="9.28515625" style="4" customWidth="1"/>
    <col min="1274" max="1277" width="6.7109375" style="4" customWidth="1"/>
    <col min="1278" max="1278" width="9.28515625" style="4" customWidth="1"/>
    <col min="1279" max="1282" width="6.7109375" style="4" customWidth="1"/>
    <col min="1283" max="1283" width="9.28515625" style="4" customWidth="1"/>
    <col min="1284" max="1287" width="6.7109375" style="4" customWidth="1"/>
    <col min="1288" max="1288" width="9.28515625" style="4" customWidth="1"/>
    <col min="1289" max="1292" width="6.7109375" style="4" customWidth="1"/>
    <col min="1293" max="1293" width="9.28515625" style="4" customWidth="1"/>
    <col min="1294" max="1297" width="6.7109375" style="4" customWidth="1"/>
    <col min="1298" max="1298" width="9.28515625" style="4" customWidth="1"/>
    <col min="1299" max="1299" width="8.85546875" style="4" customWidth="1"/>
    <col min="1300" max="1501" width="11.42578125" style="4"/>
    <col min="1502" max="1502" width="5.5703125" style="4" customWidth="1"/>
    <col min="1503" max="1504" width="5.85546875" style="4" customWidth="1"/>
    <col min="1505" max="1507" width="6.7109375" style="4" customWidth="1"/>
    <col min="1508" max="1508" width="8.5703125" style="4" customWidth="1"/>
    <col min="1509" max="1509" width="9.28515625" style="4" customWidth="1"/>
    <col min="1510" max="1510" width="7.7109375" style="4" customWidth="1"/>
    <col min="1511" max="1512" width="6.7109375" style="4" customWidth="1"/>
    <col min="1513" max="1513" width="9" style="4" customWidth="1"/>
    <col min="1514" max="1514" width="9.28515625" style="4" customWidth="1"/>
    <col min="1515" max="1517" width="6.7109375" style="4" customWidth="1"/>
    <col min="1518" max="1518" width="8" style="4" customWidth="1"/>
    <col min="1519" max="1519" width="9.28515625" style="4" customWidth="1"/>
    <col min="1520" max="1523" width="6.7109375" style="4" customWidth="1"/>
    <col min="1524" max="1524" width="9.28515625" style="4" customWidth="1"/>
    <col min="1525" max="1527" width="6.7109375" style="4" customWidth="1"/>
    <col min="1528" max="1528" width="8" style="4" customWidth="1"/>
    <col min="1529" max="1529" width="9.28515625" style="4" customWidth="1"/>
    <col min="1530" max="1533" width="6.7109375" style="4" customWidth="1"/>
    <col min="1534" max="1534" width="9.28515625" style="4" customWidth="1"/>
    <col min="1535" max="1538" width="6.7109375" style="4" customWidth="1"/>
    <col min="1539" max="1539" width="9.28515625" style="4" customWidth="1"/>
    <col min="1540" max="1543" width="6.7109375" style="4" customWidth="1"/>
    <col min="1544" max="1544" width="9.28515625" style="4" customWidth="1"/>
    <col min="1545" max="1548" width="6.7109375" style="4" customWidth="1"/>
    <col min="1549" max="1549" width="9.28515625" style="4" customWidth="1"/>
    <col min="1550" max="1553" width="6.7109375" style="4" customWidth="1"/>
    <col min="1554" max="1554" width="9.28515625" style="4" customWidth="1"/>
    <col min="1555" max="1555" width="8.85546875" style="4" customWidth="1"/>
    <col min="1556" max="1757" width="11.42578125" style="4"/>
    <col min="1758" max="1758" width="5.5703125" style="4" customWidth="1"/>
    <col min="1759" max="1760" width="5.85546875" style="4" customWidth="1"/>
    <col min="1761" max="1763" width="6.7109375" style="4" customWidth="1"/>
    <col min="1764" max="1764" width="8.5703125" style="4" customWidth="1"/>
    <col min="1765" max="1765" width="9.28515625" style="4" customWidth="1"/>
    <col min="1766" max="1766" width="7.7109375" style="4" customWidth="1"/>
    <col min="1767" max="1768" width="6.7109375" style="4" customWidth="1"/>
    <col min="1769" max="1769" width="9" style="4" customWidth="1"/>
    <col min="1770" max="1770" width="9.28515625" style="4" customWidth="1"/>
    <col min="1771" max="1773" width="6.7109375" style="4" customWidth="1"/>
    <col min="1774" max="1774" width="8" style="4" customWidth="1"/>
    <col min="1775" max="1775" width="9.28515625" style="4" customWidth="1"/>
    <col min="1776" max="1779" width="6.7109375" style="4" customWidth="1"/>
    <col min="1780" max="1780" width="9.28515625" style="4" customWidth="1"/>
    <col min="1781" max="1783" width="6.7109375" style="4" customWidth="1"/>
    <col min="1784" max="1784" width="8" style="4" customWidth="1"/>
    <col min="1785" max="1785" width="9.28515625" style="4" customWidth="1"/>
    <col min="1786" max="1789" width="6.7109375" style="4" customWidth="1"/>
    <col min="1790" max="1790" width="9.28515625" style="4" customWidth="1"/>
    <col min="1791" max="1794" width="6.7109375" style="4" customWidth="1"/>
    <col min="1795" max="1795" width="9.28515625" style="4" customWidth="1"/>
    <col min="1796" max="1799" width="6.7109375" style="4" customWidth="1"/>
    <col min="1800" max="1800" width="9.28515625" style="4" customWidth="1"/>
    <col min="1801" max="1804" width="6.7109375" style="4" customWidth="1"/>
    <col min="1805" max="1805" width="9.28515625" style="4" customWidth="1"/>
    <col min="1806" max="1809" width="6.7109375" style="4" customWidth="1"/>
    <col min="1810" max="1810" width="9.28515625" style="4" customWidth="1"/>
    <col min="1811" max="1811" width="8.85546875" style="4" customWidth="1"/>
    <col min="1812" max="2013" width="11.42578125" style="4"/>
    <col min="2014" max="2014" width="5.5703125" style="4" customWidth="1"/>
    <col min="2015" max="2016" width="5.85546875" style="4" customWidth="1"/>
    <col min="2017" max="2019" width="6.7109375" style="4" customWidth="1"/>
    <col min="2020" max="2020" width="8.5703125" style="4" customWidth="1"/>
    <col min="2021" max="2021" width="9.28515625" style="4" customWidth="1"/>
    <col min="2022" max="2022" width="7.7109375" style="4" customWidth="1"/>
    <col min="2023" max="2024" width="6.7109375" style="4" customWidth="1"/>
    <col min="2025" max="2025" width="9" style="4" customWidth="1"/>
    <col min="2026" max="2026" width="9.28515625" style="4" customWidth="1"/>
    <col min="2027" max="2029" width="6.7109375" style="4" customWidth="1"/>
    <col min="2030" max="2030" width="8" style="4" customWidth="1"/>
    <col min="2031" max="2031" width="9.28515625" style="4" customWidth="1"/>
    <col min="2032" max="2035" width="6.7109375" style="4" customWidth="1"/>
    <col min="2036" max="2036" width="9.28515625" style="4" customWidth="1"/>
    <col min="2037" max="2039" width="6.7109375" style="4" customWidth="1"/>
    <col min="2040" max="2040" width="8" style="4" customWidth="1"/>
    <col min="2041" max="2041" width="9.28515625" style="4" customWidth="1"/>
    <col min="2042" max="2045" width="6.7109375" style="4" customWidth="1"/>
    <col min="2046" max="2046" width="9.28515625" style="4" customWidth="1"/>
    <col min="2047" max="2050" width="6.7109375" style="4" customWidth="1"/>
    <col min="2051" max="2051" width="9.28515625" style="4" customWidth="1"/>
    <col min="2052" max="2055" width="6.7109375" style="4" customWidth="1"/>
    <col min="2056" max="2056" width="9.28515625" style="4" customWidth="1"/>
    <col min="2057" max="2060" width="6.7109375" style="4" customWidth="1"/>
    <col min="2061" max="2061" width="9.28515625" style="4" customWidth="1"/>
    <col min="2062" max="2065" width="6.7109375" style="4" customWidth="1"/>
    <col min="2066" max="2066" width="9.28515625" style="4" customWidth="1"/>
    <col min="2067" max="2067" width="8.85546875" style="4" customWidth="1"/>
    <col min="2068" max="2269" width="11.42578125" style="4"/>
    <col min="2270" max="2270" width="5.5703125" style="4" customWidth="1"/>
    <col min="2271" max="2272" width="5.85546875" style="4" customWidth="1"/>
    <col min="2273" max="2275" width="6.7109375" style="4" customWidth="1"/>
    <col min="2276" max="2276" width="8.5703125" style="4" customWidth="1"/>
    <col min="2277" max="2277" width="9.28515625" style="4" customWidth="1"/>
    <col min="2278" max="2278" width="7.7109375" style="4" customWidth="1"/>
    <col min="2279" max="2280" width="6.7109375" style="4" customWidth="1"/>
    <col min="2281" max="2281" width="9" style="4" customWidth="1"/>
    <col min="2282" max="2282" width="9.28515625" style="4" customWidth="1"/>
    <col min="2283" max="2285" width="6.7109375" style="4" customWidth="1"/>
    <col min="2286" max="2286" width="8" style="4" customWidth="1"/>
    <col min="2287" max="2287" width="9.28515625" style="4" customWidth="1"/>
    <col min="2288" max="2291" width="6.7109375" style="4" customWidth="1"/>
    <col min="2292" max="2292" width="9.28515625" style="4" customWidth="1"/>
    <col min="2293" max="2295" width="6.7109375" style="4" customWidth="1"/>
    <col min="2296" max="2296" width="8" style="4" customWidth="1"/>
    <col min="2297" max="2297" width="9.28515625" style="4" customWidth="1"/>
    <col min="2298" max="2301" width="6.7109375" style="4" customWidth="1"/>
    <col min="2302" max="2302" width="9.28515625" style="4" customWidth="1"/>
    <col min="2303" max="2306" width="6.7109375" style="4" customWidth="1"/>
    <col min="2307" max="2307" width="9.28515625" style="4" customWidth="1"/>
    <col min="2308" max="2311" width="6.7109375" style="4" customWidth="1"/>
    <col min="2312" max="2312" width="9.28515625" style="4" customWidth="1"/>
    <col min="2313" max="2316" width="6.7109375" style="4" customWidth="1"/>
    <col min="2317" max="2317" width="9.28515625" style="4" customWidth="1"/>
    <col min="2318" max="2321" width="6.7109375" style="4" customWidth="1"/>
    <col min="2322" max="2322" width="9.28515625" style="4" customWidth="1"/>
    <col min="2323" max="2323" width="8.85546875" style="4" customWidth="1"/>
    <col min="2324" max="2525" width="11.42578125" style="4"/>
    <col min="2526" max="2526" width="5.5703125" style="4" customWidth="1"/>
    <col min="2527" max="2528" width="5.85546875" style="4" customWidth="1"/>
    <col min="2529" max="2531" width="6.7109375" style="4" customWidth="1"/>
    <col min="2532" max="2532" width="8.5703125" style="4" customWidth="1"/>
    <col min="2533" max="2533" width="9.28515625" style="4" customWidth="1"/>
    <col min="2534" max="2534" width="7.7109375" style="4" customWidth="1"/>
    <col min="2535" max="2536" width="6.7109375" style="4" customWidth="1"/>
    <col min="2537" max="2537" width="9" style="4" customWidth="1"/>
    <col min="2538" max="2538" width="9.28515625" style="4" customWidth="1"/>
    <col min="2539" max="2541" width="6.7109375" style="4" customWidth="1"/>
    <col min="2542" max="2542" width="8" style="4" customWidth="1"/>
    <col min="2543" max="2543" width="9.28515625" style="4" customWidth="1"/>
    <col min="2544" max="2547" width="6.7109375" style="4" customWidth="1"/>
    <col min="2548" max="2548" width="9.28515625" style="4" customWidth="1"/>
    <col min="2549" max="2551" width="6.7109375" style="4" customWidth="1"/>
    <col min="2552" max="2552" width="8" style="4" customWidth="1"/>
    <col min="2553" max="2553" width="9.28515625" style="4" customWidth="1"/>
    <col min="2554" max="2557" width="6.7109375" style="4" customWidth="1"/>
    <col min="2558" max="2558" width="9.28515625" style="4" customWidth="1"/>
    <col min="2559" max="2562" width="6.7109375" style="4" customWidth="1"/>
    <col min="2563" max="2563" width="9.28515625" style="4" customWidth="1"/>
    <col min="2564" max="2567" width="6.7109375" style="4" customWidth="1"/>
    <col min="2568" max="2568" width="9.28515625" style="4" customWidth="1"/>
    <col min="2569" max="2572" width="6.7109375" style="4" customWidth="1"/>
    <col min="2573" max="2573" width="9.28515625" style="4" customWidth="1"/>
    <col min="2574" max="2577" width="6.7109375" style="4" customWidth="1"/>
    <col min="2578" max="2578" width="9.28515625" style="4" customWidth="1"/>
    <col min="2579" max="2579" width="8.85546875" style="4" customWidth="1"/>
    <col min="2580" max="2781" width="11.42578125" style="4"/>
    <col min="2782" max="2782" width="5.5703125" style="4" customWidth="1"/>
    <col min="2783" max="2784" width="5.85546875" style="4" customWidth="1"/>
    <col min="2785" max="2787" width="6.7109375" style="4" customWidth="1"/>
    <col min="2788" max="2788" width="8.5703125" style="4" customWidth="1"/>
    <col min="2789" max="2789" width="9.28515625" style="4" customWidth="1"/>
    <col min="2790" max="2790" width="7.7109375" style="4" customWidth="1"/>
    <col min="2791" max="2792" width="6.7109375" style="4" customWidth="1"/>
    <col min="2793" max="2793" width="9" style="4" customWidth="1"/>
    <col min="2794" max="2794" width="9.28515625" style="4" customWidth="1"/>
    <col min="2795" max="2797" width="6.7109375" style="4" customWidth="1"/>
    <col min="2798" max="2798" width="8" style="4" customWidth="1"/>
    <col min="2799" max="2799" width="9.28515625" style="4" customWidth="1"/>
    <col min="2800" max="2803" width="6.7109375" style="4" customWidth="1"/>
    <col min="2804" max="2804" width="9.28515625" style="4" customWidth="1"/>
    <col min="2805" max="2807" width="6.7109375" style="4" customWidth="1"/>
    <col min="2808" max="2808" width="8" style="4" customWidth="1"/>
    <col min="2809" max="2809" width="9.28515625" style="4" customWidth="1"/>
    <col min="2810" max="2813" width="6.7109375" style="4" customWidth="1"/>
    <col min="2814" max="2814" width="9.28515625" style="4" customWidth="1"/>
    <col min="2815" max="2818" width="6.7109375" style="4" customWidth="1"/>
    <col min="2819" max="2819" width="9.28515625" style="4" customWidth="1"/>
    <col min="2820" max="2823" width="6.7109375" style="4" customWidth="1"/>
    <col min="2824" max="2824" width="9.28515625" style="4" customWidth="1"/>
    <col min="2825" max="2828" width="6.7109375" style="4" customWidth="1"/>
    <col min="2829" max="2829" width="9.28515625" style="4" customWidth="1"/>
    <col min="2830" max="2833" width="6.7109375" style="4" customWidth="1"/>
    <col min="2834" max="2834" width="9.28515625" style="4" customWidth="1"/>
    <col min="2835" max="2835" width="8.85546875" style="4" customWidth="1"/>
    <col min="2836" max="3037" width="11.42578125" style="4"/>
    <col min="3038" max="3038" width="5.5703125" style="4" customWidth="1"/>
    <col min="3039" max="3040" width="5.85546875" style="4" customWidth="1"/>
    <col min="3041" max="3043" width="6.7109375" style="4" customWidth="1"/>
    <col min="3044" max="3044" width="8.5703125" style="4" customWidth="1"/>
    <col min="3045" max="3045" width="9.28515625" style="4" customWidth="1"/>
    <col min="3046" max="3046" width="7.7109375" style="4" customWidth="1"/>
    <col min="3047" max="3048" width="6.7109375" style="4" customWidth="1"/>
    <col min="3049" max="3049" width="9" style="4" customWidth="1"/>
    <col min="3050" max="3050" width="9.28515625" style="4" customWidth="1"/>
    <col min="3051" max="3053" width="6.7109375" style="4" customWidth="1"/>
    <col min="3054" max="3054" width="8" style="4" customWidth="1"/>
    <col min="3055" max="3055" width="9.28515625" style="4" customWidth="1"/>
    <col min="3056" max="3059" width="6.7109375" style="4" customWidth="1"/>
    <col min="3060" max="3060" width="9.28515625" style="4" customWidth="1"/>
    <col min="3061" max="3063" width="6.7109375" style="4" customWidth="1"/>
    <col min="3064" max="3064" width="8" style="4" customWidth="1"/>
    <col min="3065" max="3065" width="9.28515625" style="4" customWidth="1"/>
    <col min="3066" max="3069" width="6.7109375" style="4" customWidth="1"/>
    <col min="3070" max="3070" width="9.28515625" style="4" customWidth="1"/>
    <col min="3071" max="3074" width="6.7109375" style="4" customWidth="1"/>
    <col min="3075" max="3075" width="9.28515625" style="4" customWidth="1"/>
    <col min="3076" max="3079" width="6.7109375" style="4" customWidth="1"/>
    <col min="3080" max="3080" width="9.28515625" style="4" customWidth="1"/>
    <col min="3081" max="3084" width="6.7109375" style="4" customWidth="1"/>
    <col min="3085" max="3085" width="9.28515625" style="4" customWidth="1"/>
    <col min="3086" max="3089" width="6.7109375" style="4" customWidth="1"/>
    <col min="3090" max="3090" width="9.28515625" style="4" customWidth="1"/>
    <col min="3091" max="3091" width="8.85546875" style="4" customWidth="1"/>
    <col min="3092" max="3293" width="11.42578125" style="4"/>
    <col min="3294" max="3294" width="5.5703125" style="4" customWidth="1"/>
    <col min="3295" max="3296" width="5.85546875" style="4" customWidth="1"/>
    <col min="3297" max="3299" width="6.7109375" style="4" customWidth="1"/>
    <col min="3300" max="3300" width="8.5703125" style="4" customWidth="1"/>
    <col min="3301" max="3301" width="9.28515625" style="4" customWidth="1"/>
    <col min="3302" max="3302" width="7.7109375" style="4" customWidth="1"/>
    <col min="3303" max="3304" width="6.7109375" style="4" customWidth="1"/>
    <col min="3305" max="3305" width="9" style="4" customWidth="1"/>
    <col min="3306" max="3306" width="9.28515625" style="4" customWidth="1"/>
    <col min="3307" max="3309" width="6.7109375" style="4" customWidth="1"/>
    <col min="3310" max="3310" width="8" style="4" customWidth="1"/>
    <col min="3311" max="3311" width="9.28515625" style="4" customWidth="1"/>
    <col min="3312" max="3315" width="6.7109375" style="4" customWidth="1"/>
    <col min="3316" max="3316" width="9.28515625" style="4" customWidth="1"/>
    <col min="3317" max="3319" width="6.7109375" style="4" customWidth="1"/>
    <col min="3320" max="3320" width="8" style="4" customWidth="1"/>
    <col min="3321" max="3321" width="9.28515625" style="4" customWidth="1"/>
    <col min="3322" max="3325" width="6.7109375" style="4" customWidth="1"/>
    <col min="3326" max="3326" width="9.28515625" style="4" customWidth="1"/>
    <col min="3327" max="3330" width="6.7109375" style="4" customWidth="1"/>
    <col min="3331" max="3331" width="9.28515625" style="4" customWidth="1"/>
    <col min="3332" max="3335" width="6.7109375" style="4" customWidth="1"/>
    <col min="3336" max="3336" width="9.28515625" style="4" customWidth="1"/>
    <col min="3337" max="3340" width="6.7109375" style="4" customWidth="1"/>
    <col min="3341" max="3341" width="9.28515625" style="4" customWidth="1"/>
    <col min="3342" max="3345" width="6.7109375" style="4" customWidth="1"/>
    <col min="3346" max="3346" width="9.28515625" style="4" customWidth="1"/>
    <col min="3347" max="3347" width="8.85546875" style="4" customWidth="1"/>
    <col min="3348" max="3549" width="11.42578125" style="4"/>
    <col min="3550" max="3550" width="5.5703125" style="4" customWidth="1"/>
    <col min="3551" max="3552" width="5.85546875" style="4" customWidth="1"/>
    <col min="3553" max="3555" width="6.7109375" style="4" customWidth="1"/>
    <col min="3556" max="3556" width="8.5703125" style="4" customWidth="1"/>
    <col min="3557" max="3557" width="9.28515625" style="4" customWidth="1"/>
    <col min="3558" max="3558" width="7.7109375" style="4" customWidth="1"/>
    <col min="3559" max="3560" width="6.7109375" style="4" customWidth="1"/>
    <col min="3561" max="3561" width="9" style="4" customWidth="1"/>
    <col min="3562" max="3562" width="9.28515625" style="4" customWidth="1"/>
    <col min="3563" max="3565" width="6.7109375" style="4" customWidth="1"/>
    <col min="3566" max="3566" width="8" style="4" customWidth="1"/>
    <col min="3567" max="3567" width="9.28515625" style="4" customWidth="1"/>
    <col min="3568" max="3571" width="6.7109375" style="4" customWidth="1"/>
    <col min="3572" max="3572" width="9.28515625" style="4" customWidth="1"/>
    <col min="3573" max="3575" width="6.7109375" style="4" customWidth="1"/>
    <col min="3576" max="3576" width="8" style="4" customWidth="1"/>
    <col min="3577" max="3577" width="9.28515625" style="4" customWidth="1"/>
    <col min="3578" max="3581" width="6.7109375" style="4" customWidth="1"/>
    <col min="3582" max="3582" width="9.28515625" style="4" customWidth="1"/>
    <col min="3583" max="3586" width="6.7109375" style="4" customWidth="1"/>
    <col min="3587" max="3587" width="9.28515625" style="4" customWidth="1"/>
    <col min="3588" max="3591" width="6.7109375" style="4" customWidth="1"/>
    <col min="3592" max="3592" width="9.28515625" style="4" customWidth="1"/>
    <col min="3593" max="3596" width="6.7109375" style="4" customWidth="1"/>
    <col min="3597" max="3597" width="9.28515625" style="4" customWidth="1"/>
    <col min="3598" max="3601" width="6.7109375" style="4" customWidth="1"/>
    <col min="3602" max="3602" width="9.28515625" style="4" customWidth="1"/>
    <col min="3603" max="3603" width="8.85546875" style="4" customWidth="1"/>
    <col min="3604" max="3805" width="11.42578125" style="4"/>
    <col min="3806" max="3806" width="5.5703125" style="4" customWidth="1"/>
    <col min="3807" max="3808" width="5.85546875" style="4" customWidth="1"/>
    <col min="3809" max="3811" width="6.7109375" style="4" customWidth="1"/>
    <col min="3812" max="3812" width="8.5703125" style="4" customWidth="1"/>
    <col min="3813" max="3813" width="9.28515625" style="4" customWidth="1"/>
    <col min="3814" max="3814" width="7.7109375" style="4" customWidth="1"/>
    <col min="3815" max="3816" width="6.7109375" style="4" customWidth="1"/>
    <col min="3817" max="3817" width="9" style="4" customWidth="1"/>
    <col min="3818" max="3818" width="9.28515625" style="4" customWidth="1"/>
    <col min="3819" max="3821" width="6.7109375" style="4" customWidth="1"/>
    <col min="3822" max="3822" width="8" style="4" customWidth="1"/>
    <col min="3823" max="3823" width="9.28515625" style="4" customWidth="1"/>
    <col min="3824" max="3827" width="6.7109375" style="4" customWidth="1"/>
    <col min="3828" max="3828" width="9.28515625" style="4" customWidth="1"/>
    <col min="3829" max="3831" width="6.7109375" style="4" customWidth="1"/>
    <col min="3832" max="3832" width="8" style="4" customWidth="1"/>
    <col min="3833" max="3833" width="9.28515625" style="4" customWidth="1"/>
    <col min="3834" max="3837" width="6.7109375" style="4" customWidth="1"/>
    <col min="3838" max="3838" width="9.28515625" style="4" customWidth="1"/>
    <col min="3839" max="3842" width="6.7109375" style="4" customWidth="1"/>
    <col min="3843" max="3843" width="9.28515625" style="4" customWidth="1"/>
    <col min="3844" max="3847" width="6.7109375" style="4" customWidth="1"/>
    <col min="3848" max="3848" width="9.28515625" style="4" customWidth="1"/>
    <col min="3849" max="3852" width="6.7109375" style="4" customWidth="1"/>
    <col min="3853" max="3853" width="9.28515625" style="4" customWidth="1"/>
    <col min="3854" max="3857" width="6.7109375" style="4" customWidth="1"/>
    <col min="3858" max="3858" width="9.28515625" style="4" customWidth="1"/>
    <col min="3859" max="3859" width="8.85546875" style="4" customWidth="1"/>
    <col min="3860" max="4061" width="11.42578125" style="4"/>
    <col min="4062" max="4062" width="5.5703125" style="4" customWidth="1"/>
    <col min="4063" max="4064" width="5.85546875" style="4" customWidth="1"/>
    <col min="4065" max="4067" width="6.7109375" style="4" customWidth="1"/>
    <col min="4068" max="4068" width="8.5703125" style="4" customWidth="1"/>
    <col min="4069" max="4069" width="9.28515625" style="4" customWidth="1"/>
    <col min="4070" max="4070" width="7.7109375" style="4" customWidth="1"/>
    <col min="4071" max="4072" width="6.7109375" style="4" customWidth="1"/>
    <col min="4073" max="4073" width="9" style="4" customWidth="1"/>
    <col min="4074" max="4074" width="9.28515625" style="4" customWidth="1"/>
    <col min="4075" max="4077" width="6.7109375" style="4" customWidth="1"/>
    <col min="4078" max="4078" width="8" style="4" customWidth="1"/>
    <col min="4079" max="4079" width="9.28515625" style="4" customWidth="1"/>
    <col min="4080" max="4083" width="6.7109375" style="4" customWidth="1"/>
    <col min="4084" max="4084" width="9.28515625" style="4" customWidth="1"/>
    <col min="4085" max="4087" width="6.7109375" style="4" customWidth="1"/>
    <col min="4088" max="4088" width="8" style="4" customWidth="1"/>
    <col min="4089" max="4089" width="9.28515625" style="4" customWidth="1"/>
    <col min="4090" max="4093" width="6.7109375" style="4" customWidth="1"/>
    <col min="4094" max="4094" width="9.28515625" style="4" customWidth="1"/>
    <col min="4095" max="4098" width="6.7109375" style="4" customWidth="1"/>
    <col min="4099" max="4099" width="9.28515625" style="4" customWidth="1"/>
    <col min="4100" max="4103" width="6.7109375" style="4" customWidth="1"/>
    <col min="4104" max="4104" width="9.28515625" style="4" customWidth="1"/>
    <col min="4105" max="4108" width="6.7109375" style="4" customWidth="1"/>
    <col min="4109" max="4109" width="9.28515625" style="4" customWidth="1"/>
    <col min="4110" max="4113" width="6.7109375" style="4" customWidth="1"/>
    <col min="4114" max="4114" width="9.28515625" style="4" customWidth="1"/>
    <col min="4115" max="4115" width="8.85546875" style="4" customWidth="1"/>
    <col min="4116" max="4317" width="11.42578125" style="4"/>
    <col min="4318" max="4318" width="5.5703125" style="4" customWidth="1"/>
    <col min="4319" max="4320" width="5.85546875" style="4" customWidth="1"/>
    <col min="4321" max="4323" width="6.7109375" style="4" customWidth="1"/>
    <col min="4324" max="4324" width="8.5703125" style="4" customWidth="1"/>
    <col min="4325" max="4325" width="9.28515625" style="4" customWidth="1"/>
    <col min="4326" max="4326" width="7.7109375" style="4" customWidth="1"/>
    <col min="4327" max="4328" width="6.7109375" style="4" customWidth="1"/>
    <col min="4329" max="4329" width="9" style="4" customWidth="1"/>
    <col min="4330" max="4330" width="9.28515625" style="4" customWidth="1"/>
    <col min="4331" max="4333" width="6.7109375" style="4" customWidth="1"/>
    <col min="4334" max="4334" width="8" style="4" customWidth="1"/>
    <col min="4335" max="4335" width="9.28515625" style="4" customWidth="1"/>
    <col min="4336" max="4339" width="6.7109375" style="4" customWidth="1"/>
    <col min="4340" max="4340" width="9.28515625" style="4" customWidth="1"/>
    <col min="4341" max="4343" width="6.7109375" style="4" customWidth="1"/>
    <col min="4344" max="4344" width="8" style="4" customWidth="1"/>
    <col min="4345" max="4345" width="9.28515625" style="4" customWidth="1"/>
    <col min="4346" max="4349" width="6.7109375" style="4" customWidth="1"/>
    <col min="4350" max="4350" width="9.28515625" style="4" customWidth="1"/>
    <col min="4351" max="4354" width="6.7109375" style="4" customWidth="1"/>
    <col min="4355" max="4355" width="9.28515625" style="4" customWidth="1"/>
    <col min="4356" max="4359" width="6.7109375" style="4" customWidth="1"/>
    <col min="4360" max="4360" width="9.28515625" style="4" customWidth="1"/>
    <col min="4361" max="4364" width="6.7109375" style="4" customWidth="1"/>
    <col min="4365" max="4365" width="9.28515625" style="4" customWidth="1"/>
    <col min="4366" max="4369" width="6.7109375" style="4" customWidth="1"/>
    <col min="4370" max="4370" width="9.28515625" style="4" customWidth="1"/>
    <col min="4371" max="4371" width="8.85546875" style="4" customWidth="1"/>
    <col min="4372" max="4573" width="11.42578125" style="4"/>
    <col min="4574" max="4574" width="5.5703125" style="4" customWidth="1"/>
    <col min="4575" max="4576" width="5.85546875" style="4" customWidth="1"/>
    <col min="4577" max="4579" width="6.7109375" style="4" customWidth="1"/>
    <col min="4580" max="4580" width="8.5703125" style="4" customWidth="1"/>
    <col min="4581" max="4581" width="9.28515625" style="4" customWidth="1"/>
    <col min="4582" max="4582" width="7.7109375" style="4" customWidth="1"/>
    <col min="4583" max="4584" width="6.7109375" style="4" customWidth="1"/>
    <col min="4585" max="4585" width="9" style="4" customWidth="1"/>
    <col min="4586" max="4586" width="9.28515625" style="4" customWidth="1"/>
    <col min="4587" max="4589" width="6.7109375" style="4" customWidth="1"/>
    <col min="4590" max="4590" width="8" style="4" customWidth="1"/>
    <col min="4591" max="4591" width="9.28515625" style="4" customWidth="1"/>
    <col min="4592" max="4595" width="6.7109375" style="4" customWidth="1"/>
    <col min="4596" max="4596" width="9.28515625" style="4" customWidth="1"/>
    <col min="4597" max="4599" width="6.7109375" style="4" customWidth="1"/>
    <col min="4600" max="4600" width="8" style="4" customWidth="1"/>
    <col min="4601" max="4601" width="9.28515625" style="4" customWidth="1"/>
    <col min="4602" max="4605" width="6.7109375" style="4" customWidth="1"/>
    <col min="4606" max="4606" width="9.28515625" style="4" customWidth="1"/>
    <col min="4607" max="4610" width="6.7109375" style="4" customWidth="1"/>
    <col min="4611" max="4611" width="9.28515625" style="4" customWidth="1"/>
    <col min="4612" max="4615" width="6.7109375" style="4" customWidth="1"/>
    <col min="4616" max="4616" width="9.28515625" style="4" customWidth="1"/>
    <col min="4617" max="4620" width="6.7109375" style="4" customWidth="1"/>
    <col min="4621" max="4621" width="9.28515625" style="4" customWidth="1"/>
    <col min="4622" max="4625" width="6.7109375" style="4" customWidth="1"/>
    <col min="4626" max="4626" width="9.28515625" style="4" customWidth="1"/>
    <col min="4627" max="4627" width="8.85546875" style="4" customWidth="1"/>
    <col min="4628" max="4829" width="11.42578125" style="4"/>
    <col min="4830" max="4830" width="5.5703125" style="4" customWidth="1"/>
    <col min="4831" max="4832" width="5.85546875" style="4" customWidth="1"/>
    <col min="4833" max="4835" width="6.7109375" style="4" customWidth="1"/>
    <col min="4836" max="4836" width="8.5703125" style="4" customWidth="1"/>
    <col min="4837" max="4837" width="9.28515625" style="4" customWidth="1"/>
    <col min="4838" max="4838" width="7.7109375" style="4" customWidth="1"/>
    <col min="4839" max="4840" width="6.7109375" style="4" customWidth="1"/>
    <col min="4841" max="4841" width="9" style="4" customWidth="1"/>
    <col min="4842" max="4842" width="9.28515625" style="4" customWidth="1"/>
    <col min="4843" max="4845" width="6.7109375" style="4" customWidth="1"/>
    <col min="4846" max="4846" width="8" style="4" customWidth="1"/>
    <col min="4847" max="4847" width="9.28515625" style="4" customWidth="1"/>
    <col min="4848" max="4851" width="6.7109375" style="4" customWidth="1"/>
    <col min="4852" max="4852" width="9.28515625" style="4" customWidth="1"/>
    <col min="4853" max="4855" width="6.7109375" style="4" customWidth="1"/>
    <col min="4856" max="4856" width="8" style="4" customWidth="1"/>
    <col min="4857" max="4857" width="9.28515625" style="4" customWidth="1"/>
    <col min="4858" max="4861" width="6.7109375" style="4" customWidth="1"/>
    <col min="4862" max="4862" width="9.28515625" style="4" customWidth="1"/>
    <col min="4863" max="4866" width="6.7109375" style="4" customWidth="1"/>
    <col min="4867" max="4867" width="9.28515625" style="4" customWidth="1"/>
    <col min="4868" max="4871" width="6.7109375" style="4" customWidth="1"/>
    <col min="4872" max="4872" width="9.28515625" style="4" customWidth="1"/>
    <col min="4873" max="4876" width="6.7109375" style="4" customWidth="1"/>
    <col min="4877" max="4877" width="9.28515625" style="4" customWidth="1"/>
    <col min="4878" max="4881" width="6.7109375" style="4" customWidth="1"/>
    <col min="4882" max="4882" width="9.28515625" style="4" customWidth="1"/>
    <col min="4883" max="4883" width="8.85546875" style="4" customWidth="1"/>
    <col min="4884" max="5085" width="11.42578125" style="4"/>
    <col min="5086" max="5086" width="5.5703125" style="4" customWidth="1"/>
    <col min="5087" max="5088" width="5.85546875" style="4" customWidth="1"/>
    <col min="5089" max="5091" width="6.7109375" style="4" customWidth="1"/>
    <col min="5092" max="5092" width="8.5703125" style="4" customWidth="1"/>
    <col min="5093" max="5093" width="9.28515625" style="4" customWidth="1"/>
    <col min="5094" max="5094" width="7.7109375" style="4" customWidth="1"/>
    <col min="5095" max="5096" width="6.7109375" style="4" customWidth="1"/>
    <col min="5097" max="5097" width="9" style="4" customWidth="1"/>
    <col min="5098" max="5098" width="9.28515625" style="4" customWidth="1"/>
    <col min="5099" max="5101" width="6.7109375" style="4" customWidth="1"/>
    <col min="5102" max="5102" width="8" style="4" customWidth="1"/>
    <col min="5103" max="5103" width="9.28515625" style="4" customWidth="1"/>
    <col min="5104" max="5107" width="6.7109375" style="4" customWidth="1"/>
    <col min="5108" max="5108" width="9.28515625" style="4" customWidth="1"/>
    <col min="5109" max="5111" width="6.7109375" style="4" customWidth="1"/>
    <col min="5112" max="5112" width="8" style="4" customWidth="1"/>
    <col min="5113" max="5113" width="9.28515625" style="4" customWidth="1"/>
    <col min="5114" max="5117" width="6.7109375" style="4" customWidth="1"/>
    <col min="5118" max="5118" width="9.28515625" style="4" customWidth="1"/>
    <col min="5119" max="5122" width="6.7109375" style="4" customWidth="1"/>
    <col min="5123" max="5123" width="9.28515625" style="4" customWidth="1"/>
    <col min="5124" max="5127" width="6.7109375" style="4" customWidth="1"/>
    <col min="5128" max="5128" width="9.28515625" style="4" customWidth="1"/>
    <col min="5129" max="5132" width="6.7109375" style="4" customWidth="1"/>
    <col min="5133" max="5133" width="9.28515625" style="4" customWidth="1"/>
    <col min="5134" max="5137" width="6.7109375" style="4" customWidth="1"/>
    <col min="5138" max="5138" width="9.28515625" style="4" customWidth="1"/>
    <col min="5139" max="5139" width="8.85546875" style="4" customWidth="1"/>
    <col min="5140" max="5341" width="11.42578125" style="4"/>
    <col min="5342" max="5342" width="5.5703125" style="4" customWidth="1"/>
    <col min="5343" max="5344" width="5.85546875" style="4" customWidth="1"/>
    <col min="5345" max="5347" width="6.7109375" style="4" customWidth="1"/>
    <col min="5348" max="5348" width="8.5703125" style="4" customWidth="1"/>
    <col min="5349" max="5349" width="9.28515625" style="4" customWidth="1"/>
    <col min="5350" max="5350" width="7.7109375" style="4" customWidth="1"/>
    <col min="5351" max="5352" width="6.7109375" style="4" customWidth="1"/>
    <col min="5353" max="5353" width="9" style="4" customWidth="1"/>
    <col min="5354" max="5354" width="9.28515625" style="4" customWidth="1"/>
    <col min="5355" max="5357" width="6.7109375" style="4" customWidth="1"/>
    <col min="5358" max="5358" width="8" style="4" customWidth="1"/>
    <col min="5359" max="5359" width="9.28515625" style="4" customWidth="1"/>
    <col min="5360" max="5363" width="6.7109375" style="4" customWidth="1"/>
    <col min="5364" max="5364" width="9.28515625" style="4" customWidth="1"/>
    <col min="5365" max="5367" width="6.7109375" style="4" customWidth="1"/>
    <col min="5368" max="5368" width="8" style="4" customWidth="1"/>
    <col min="5369" max="5369" width="9.28515625" style="4" customWidth="1"/>
    <col min="5370" max="5373" width="6.7109375" style="4" customWidth="1"/>
    <col min="5374" max="5374" width="9.28515625" style="4" customWidth="1"/>
    <col min="5375" max="5378" width="6.7109375" style="4" customWidth="1"/>
    <col min="5379" max="5379" width="9.28515625" style="4" customWidth="1"/>
    <col min="5380" max="5383" width="6.7109375" style="4" customWidth="1"/>
    <col min="5384" max="5384" width="9.28515625" style="4" customWidth="1"/>
    <col min="5385" max="5388" width="6.7109375" style="4" customWidth="1"/>
    <col min="5389" max="5389" width="9.28515625" style="4" customWidth="1"/>
    <col min="5390" max="5393" width="6.7109375" style="4" customWidth="1"/>
    <col min="5394" max="5394" width="9.28515625" style="4" customWidth="1"/>
    <col min="5395" max="5395" width="8.85546875" style="4" customWidth="1"/>
    <col min="5396" max="5597" width="11.42578125" style="4"/>
    <col min="5598" max="5598" width="5.5703125" style="4" customWidth="1"/>
    <col min="5599" max="5600" width="5.85546875" style="4" customWidth="1"/>
    <col min="5601" max="5603" width="6.7109375" style="4" customWidth="1"/>
    <col min="5604" max="5604" width="8.5703125" style="4" customWidth="1"/>
    <col min="5605" max="5605" width="9.28515625" style="4" customWidth="1"/>
    <col min="5606" max="5606" width="7.7109375" style="4" customWidth="1"/>
    <col min="5607" max="5608" width="6.7109375" style="4" customWidth="1"/>
    <col min="5609" max="5609" width="9" style="4" customWidth="1"/>
    <col min="5610" max="5610" width="9.28515625" style="4" customWidth="1"/>
    <col min="5611" max="5613" width="6.7109375" style="4" customWidth="1"/>
    <col min="5614" max="5614" width="8" style="4" customWidth="1"/>
    <col min="5615" max="5615" width="9.28515625" style="4" customWidth="1"/>
    <col min="5616" max="5619" width="6.7109375" style="4" customWidth="1"/>
    <col min="5620" max="5620" width="9.28515625" style="4" customWidth="1"/>
    <col min="5621" max="5623" width="6.7109375" style="4" customWidth="1"/>
    <col min="5624" max="5624" width="8" style="4" customWidth="1"/>
    <col min="5625" max="5625" width="9.28515625" style="4" customWidth="1"/>
    <col min="5626" max="5629" width="6.7109375" style="4" customWidth="1"/>
    <col min="5630" max="5630" width="9.28515625" style="4" customWidth="1"/>
    <col min="5631" max="5634" width="6.7109375" style="4" customWidth="1"/>
    <col min="5635" max="5635" width="9.28515625" style="4" customWidth="1"/>
    <col min="5636" max="5639" width="6.7109375" style="4" customWidth="1"/>
    <col min="5640" max="5640" width="9.28515625" style="4" customWidth="1"/>
    <col min="5641" max="5644" width="6.7109375" style="4" customWidth="1"/>
    <col min="5645" max="5645" width="9.28515625" style="4" customWidth="1"/>
    <col min="5646" max="5649" width="6.7109375" style="4" customWidth="1"/>
    <col min="5650" max="5650" width="9.28515625" style="4" customWidth="1"/>
    <col min="5651" max="5651" width="8.85546875" style="4" customWidth="1"/>
    <col min="5652" max="5853" width="11.42578125" style="4"/>
    <col min="5854" max="5854" width="5.5703125" style="4" customWidth="1"/>
    <col min="5855" max="5856" width="5.85546875" style="4" customWidth="1"/>
    <col min="5857" max="5859" width="6.7109375" style="4" customWidth="1"/>
    <col min="5860" max="5860" width="8.5703125" style="4" customWidth="1"/>
    <col min="5861" max="5861" width="9.28515625" style="4" customWidth="1"/>
    <col min="5862" max="5862" width="7.7109375" style="4" customWidth="1"/>
    <col min="5863" max="5864" width="6.7109375" style="4" customWidth="1"/>
    <col min="5865" max="5865" width="9" style="4" customWidth="1"/>
    <col min="5866" max="5866" width="9.28515625" style="4" customWidth="1"/>
    <col min="5867" max="5869" width="6.7109375" style="4" customWidth="1"/>
    <col min="5870" max="5870" width="8" style="4" customWidth="1"/>
    <col min="5871" max="5871" width="9.28515625" style="4" customWidth="1"/>
    <col min="5872" max="5875" width="6.7109375" style="4" customWidth="1"/>
    <col min="5876" max="5876" width="9.28515625" style="4" customWidth="1"/>
    <col min="5877" max="5879" width="6.7109375" style="4" customWidth="1"/>
    <col min="5880" max="5880" width="8" style="4" customWidth="1"/>
    <col min="5881" max="5881" width="9.28515625" style="4" customWidth="1"/>
    <col min="5882" max="5885" width="6.7109375" style="4" customWidth="1"/>
    <col min="5886" max="5886" width="9.28515625" style="4" customWidth="1"/>
    <col min="5887" max="5890" width="6.7109375" style="4" customWidth="1"/>
    <col min="5891" max="5891" width="9.28515625" style="4" customWidth="1"/>
    <col min="5892" max="5895" width="6.7109375" style="4" customWidth="1"/>
    <col min="5896" max="5896" width="9.28515625" style="4" customWidth="1"/>
    <col min="5897" max="5900" width="6.7109375" style="4" customWidth="1"/>
    <col min="5901" max="5901" width="9.28515625" style="4" customWidth="1"/>
    <col min="5902" max="5905" width="6.7109375" style="4" customWidth="1"/>
    <col min="5906" max="5906" width="9.28515625" style="4" customWidth="1"/>
    <col min="5907" max="5907" width="8.85546875" style="4" customWidth="1"/>
    <col min="5908" max="6109" width="11.42578125" style="4"/>
    <col min="6110" max="6110" width="5.5703125" style="4" customWidth="1"/>
    <col min="6111" max="6112" width="5.85546875" style="4" customWidth="1"/>
    <col min="6113" max="6115" width="6.7109375" style="4" customWidth="1"/>
    <col min="6116" max="6116" width="8.5703125" style="4" customWidth="1"/>
    <col min="6117" max="6117" width="9.28515625" style="4" customWidth="1"/>
    <col min="6118" max="6118" width="7.7109375" style="4" customWidth="1"/>
    <col min="6119" max="6120" width="6.7109375" style="4" customWidth="1"/>
    <col min="6121" max="6121" width="9" style="4" customWidth="1"/>
    <col min="6122" max="6122" width="9.28515625" style="4" customWidth="1"/>
    <col min="6123" max="6125" width="6.7109375" style="4" customWidth="1"/>
    <col min="6126" max="6126" width="8" style="4" customWidth="1"/>
    <col min="6127" max="6127" width="9.28515625" style="4" customWidth="1"/>
    <col min="6128" max="6131" width="6.7109375" style="4" customWidth="1"/>
    <col min="6132" max="6132" width="9.28515625" style="4" customWidth="1"/>
    <col min="6133" max="6135" width="6.7109375" style="4" customWidth="1"/>
    <col min="6136" max="6136" width="8" style="4" customWidth="1"/>
    <col min="6137" max="6137" width="9.28515625" style="4" customWidth="1"/>
    <col min="6138" max="6141" width="6.7109375" style="4" customWidth="1"/>
    <col min="6142" max="6142" width="9.28515625" style="4" customWidth="1"/>
    <col min="6143" max="6146" width="6.7109375" style="4" customWidth="1"/>
    <col min="6147" max="6147" width="9.28515625" style="4" customWidth="1"/>
    <col min="6148" max="6151" width="6.7109375" style="4" customWidth="1"/>
    <col min="6152" max="6152" width="9.28515625" style="4" customWidth="1"/>
    <col min="6153" max="6156" width="6.7109375" style="4" customWidth="1"/>
    <col min="6157" max="6157" width="9.28515625" style="4" customWidth="1"/>
    <col min="6158" max="6161" width="6.7109375" style="4" customWidth="1"/>
    <col min="6162" max="6162" width="9.28515625" style="4" customWidth="1"/>
    <col min="6163" max="6163" width="8.85546875" style="4" customWidth="1"/>
    <col min="6164" max="6365" width="11.42578125" style="4"/>
    <col min="6366" max="6366" width="5.5703125" style="4" customWidth="1"/>
    <col min="6367" max="6368" width="5.85546875" style="4" customWidth="1"/>
    <col min="6369" max="6371" width="6.7109375" style="4" customWidth="1"/>
    <col min="6372" max="6372" width="8.5703125" style="4" customWidth="1"/>
    <col min="6373" max="6373" width="9.28515625" style="4" customWidth="1"/>
    <col min="6374" max="6374" width="7.7109375" style="4" customWidth="1"/>
    <col min="6375" max="6376" width="6.7109375" style="4" customWidth="1"/>
    <col min="6377" max="6377" width="9" style="4" customWidth="1"/>
    <col min="6378" max="6378" width="9.28515625" style="4" customWidth="1"/>
    <col min="6379" max="6381" width="6.7109375" style="4" customWidth="1"/>
    <col min="6382" max="6382" width="8" style="4" customWidth="1"/>
    <col min="6383" max="6383" width="9.28515625" style="4" customWidth="1"/>
    <col min="6384" max="6387" width="6.7109375" style="4" customWidth="1"/>
    <col min="6388" max="6388" width="9.28515625" style="4" customWidth="1"/>
    <col min="6389" max="6391" width="6.7109375" style="4" customWidth="1"/>
    <col min="6392" max="6392" width="8" style="4" customWidth="1"/>
    <col min="6393" max="6393" width="9.28515625" style="4" customWidth="1"/>
    <col min="6394" max="6397" width="6.7109375" style="4" customWidth="1"/>
    <col min="6398" max="6398" width="9.28515625" style="4" customWidth="1"/>
    <col min="6399" max="6402" width="6.7109375" style="4" customWidth="1"/>
    <col min="6403" max="6403" width="9.28515625" style="4" customWidth="1"/>
    <col min="6404" max="6407" width="6.7109375" style="4" customWidth="1"/>
    <col min="6408" max="6408" width="9.28515625" style="4" customWidth="1"/>
    <col min="6409" max="6412" width="6.7109375" style="4" customWidth="1"/>
    <col min="6413" max="6413" width="9.28515625" style="4" customWidth="1"/>
    <col min="6414" max="6417" width="6.7109375" style="4" customWidth="1"/>
    <col min="6418" max="6418" width="9.28515625" style="4" customWidth="1"/>
    <col min="6419" max="6419" width="8.85546875" style="4" customWidth="1"/>
    <col min="6420" max="6621" width="11.42578125" style="4"/>
    <col min="6622" max="6622" width="5.5703125" style="4" customWidth="1"/>
    <col min="6623" max="6624" width="5.85546875" style="4" customWidth="1"/>
    <col min="6625" max="6627" width="6.7109375" style="4" customWidth="1"/>
    <col min="6628" max="6628" width="8.5703125" style="4" customWidth="1"/>
    <col min="6629" max="6629" width="9.28515625" style="4" customWidth="1"/>
    <col min="6630" max="6630" width="7.7109375" style="4" customWidth="1"/>
    <col min="6631" max="6632" width="6.7109375" style="4" customWidth="1"/>
    <col min="6633" max="6633" width="9" style="4" customWidth="1"/>
    <col min="6634" max="6634" width="9.28515625" style="4" customWidth="1"/>
    <col min="6635" max="6637" width="6.7109375" style="4" customWidth="1"/>
    <col min="6638" max="6638" width="8" style="4" customWidth="1"/>
    <col min="6639" max="6639" width="9.28515625" style="4" customWidth="1"/>
    <col min="6640" max="6643" width="6.7109375" style="4" customWidth="1"/>
    <col min="6644" max="6644" width="9.28515625" style="4" customWidth="1"/>
    <col min="6645" max="6647" width="6.7109375" style="4" customWidth="1"/>
    <col min="6648" max="6648" width="8" style="4" customWidth="1"/>
    <col min="6649" max="6649" width="9.28515625" style="4" customWidth="1"/>
    <col min="6650" max="6653" width="6.7109375" style="4" customWidth="1"/>
    <col min="6654" max="6654" width="9.28515625" style="4" customWidth="1"/>
    <col min="6655" max="6658" width="6.7109375" style="4" customWidth="1"/>
    <col min="6659" max="6659" width="9.28515625" style="4" customWidth="1"/>
    <col min="6660" max="6663" width="6.7109375" style="4" customWidth="1"/>
    <col min="6664" max="6664" width="9.28515625" style="4" customWidth="1"/>
    <col min="6665" max="6668" width="6.7109375" style="4" customWidth="1"/>
    <col min="6669" max="6669" width="9.28515625" style="4" customWidth="1"/>
    <col min="6670" max="6673" width="6.7109375" style="4" customWidth="1"/>
    <col min="6674" max="6674" width="9.28515625" style="4" customWidth="1"/>
    <col min="6675" max="6675" width="8.85546875" style="4" customWidth="1"/>
    <col min="6676" max="6877" width="11.42578125" style="4"/>
    <col min="6878" max="6878" width="5.5703125" style="4" customWidth="1"/>
    <col min="6879" max="6880" width="5.85546875" style="4" customWidth="1"/>
    <col min="6881" max="6883" width="6.7109375" style="4" customWidth="1"/>
    <col min="6884" max="6884" width="8.5703125" style="4" customWidth="1"/>
    <col min="6885" max="6885" width="9.28515625" style="4" customWidth="1"/>
    <col min="6886" max="6886" width="7.7109375" style="4" customWidth="1"/>
    <col min="6887" max="6888" width="6.7109375" style="4" customWidth="1"/>
    <col min="6889" max="6889" width="9" style="4" customWidth="1"/>
    <col min="6890" max="6890" width="9.28515625" style="4" customWidth="1"/>
    <col min="6891" max="6893" width="6.7109375" style="4" customWidth="1"/>
    <col min="6894" max="6894" width="8" style="4" customWidth="1"/>
    <col min="6895" max="6895" width="9.28515625" style="4" customWidth="1"/>
    <col min="6896" max="6899" width="6.7109375" style="4" customWidth="1"/>
    <col min="6900" max="6900" width="9.28515625" style="4" customWidth="1"/>
    <col min="6901" max="6903" width="6.7109375" style="4" customWidth="1"/>
    <col min="6904" max="6904" width="8" style="4" customWidth="1"/>
    <col min="6905" max="6905" width="9.28515625" style="4" customWidth="1"/>
    <col min="6906" max="6909" width="6.7109375" style="4" customWidth="1"/>
    <col min="6910" max="6910" width="9.28515625" style="4" customWidth="1"/>
    <col min="6911" max="6914" width="6.7109375" style="4" customWidth="1"/>
    <col min="6915" max="6915" width="9.28515625" style="4" customWidth="1"/>
    <col min="6916" max="6919" width="6.7109375" style="4" customWidth="1"/>
    <col min="6920" max="6920" width="9.28515625" style="4" customWidth="1"/>
    <col min="6921" max="6924" width="6.7109375" style="4" customWidth="1"/>
    <col min="6925" max="6925" width="9.28515625" style="4" customWidth="1"/>
    <col min="6926" max="6929" width="6.7109375" style="4" customWidth="1"/>
    <col min="6930" max="6930" width="9.28515625" style="4" customWidth="1"/>
    <col min="6931" max="6931" width="8.85546875" style="4" customWidth="1"/>
    <col min="6932" max="7133" width="11.42578125" style="4"/>
    <col min="7134" max="7134" width="5.5703125" style="4" customWidth="1"/>
    <col min="7135" max="7136" width="5.85546875" style="4" customWidth="1"/>
    <col min="7137" max="7139" width="6.7109375" style="4" customWidth="1"/>
    <col min="7140" max="7140" width="8.5703125" style="4" customWidth="1"/>
    <col min="7141" max="7141" width="9.28515625" style="4" customWidth="1"/>
    <col min="7142" max="7142" width="7.7109375" style="4" customWidth="1"/>
    <col min="7143" max="7144" width="6.7109375" style="4" customWidth="1"/>
    <col min="7145" max="7145" width="9" style="4" customWidth="1"/>
    <col min="7146" max="7146" width="9.28515625" style="4" customWidth="1"/>
    <col min="7147" max="7149" width="6.7109375" style="4" customWidth="1"/>
    <col min="7150" max="7150" width="8" style="4" customWidth="1"/>
    <col min="7151" max="7151" width="9.28515625" style="4" customWidth="1"/>
    <col min="7152" max="7155" width="6.7109375" style="4" customWidth="1"/>
    <col min="7156" max="7156" width="9.28515625" style="4" customWidth="1"/>
    <col min="7157" max="7159" width="6.7109375" style="4" customWidth="1"/>
    <col min="7160" max="7160" width="8" style="4" customWidth="1"/>
    <col min="7161" max="7161" width="9.28515625" style="4" customWidth="1"/>
    <col min="7162" max="7165" width="6.7109375" style="4" customWidth="1"/>
    <col min="7166" max="7166" width="9.28515625" style="4" customWidth="1"/>
    <col min="7167" max="7170" width="6.7109375" style="4" customWidth="1"/>
    <col min="7171" max="7171" width="9.28515625" style="4" customWidth="1"/>
    <col min="7172" max="7175" width="6.7109375" style="4" customWidth="1"/>
    <col min="7176" max="7176" width="9.28515625" style="4" customWidth="1"/>
    <col min="7177" max="7180" width="6.7109375" style="4" customWidth="1"/>
    <col min="7181" max="7181" width="9.28515625" style="4" customWidth="1"/>
    <col min="7182" max="7185" width="6.7109375" style="4" customWidth="1"/>
    <col min="7186" max="7186" width="9.28515625" style="4" customWidth="1"/>
    <col min="7187" max="7187" width="8.85546875" style="4" customWidth="1"/>
    <col min="7188" max="7389" width="11.42578125" style="4"/>
    <col min="7390" max="7390" width="5.5703125" style="4" customWidth="1"/>
    <col min="7391" max="7392" width="5.85546875" style="4" customWidth="1"/>
    <col min="7393" max="7395" width="6.7109375" style="4" customWidth="1"/>
    <col min="7396" max="7396" width="8.5703125" style="4" customWidth="1"/>
    <col min="7397" max="7397" width="9.28515625" style="4" customWidth="1"/>
    <col min="7398" max="7398" width="7.7109375" style="4" customWidth="1"/>
    <col min="7399" max="7400" width="6.7109375" style="4" customWidth="1"/>
    <col min="7401" max="7401" width="9" style="4" customWidth="1"/>
    <col min="7402" max="7402" width="9.28515625" style="4" customWidth="1"/>
    <col min="7403" max="7405" width="6.7109375" style="4" customWidth="1"/>
    <col min="7406" max="7406" width="8" style="4" customWidth="1"/>
    <col min="7407" max="7407" width="9.28515625" style="4" customWidth="1"/>
    <col min="7408" max="7411" width="6.7109375" style="4" customWidth="1"/>
    <col min="7412" max="7412" width="9.28515625" style="4" customWidth="1"/>
    <col min="7413" max="7415" width="6.7109375" style="4" customWidth="1"/>
    <col min="7416" max="7416" width="8" style="4" customWidth="1"/>
    <col min="7417" max="7417" width="9.28515625" style="4" customWidth="1"/>
    <col min="7418" max="7421" width="6.7109375" style="4" customWidth="1"/>
    <col min="7422" max="7422" width="9.28515625" style="4" customWidth="1"/>
    <col min="7423" max="7426" width="6.7109375" style="4" customWidth="1"/>
    <col min="7427" max="7427" width="9.28515625" style="4" customWidth="1"/>
    <col min="7428" max="7431" width="6.7109375" style="4" customWidth="1"/>
    <col min="7432" max="7432" width="9.28515625" style="4" customWidth="1"/>
    <col min="7433" max="7436" width="6.7109375" style="4" customWidth="1"/>
    <col min="7437" max="7437" width="9.28515625" style="4" customWidth="1"/>
    <col min="7438" max="7441" width="6.7109375" style="4" customWidth="1"/>
    <col min="7442" max="7442" width="9.28515625" style="4" customWidth="1"/>
    <col min="7443" max="7443" width="8.85546875" style="4" customWidth="1"/>
    <col min="7444" max="7645" width="11.42578125" style="4"/>
    <col min="7646" max="7646" width="5.5703125" style="4" customWidth="1"/>
    <col min="7647" max="7648" width="5.85546875" style="4" customWidth="1"/>
    <col min="7649" max="7651" width="6.7109375" style="4" customWidth="1"/>
    <col min="7652" max="7652" width="8.5703125" style="4" customWidth="1"/>
    <col min="7653" max="7653" width="9.28515625" style="4" customWidth="1"/>
    <col min="7654" max="7654" width="7.7109375" style="4" customWidth="1"/>
    <col min="7655" max="7656" width="6.7109375" style="4" customWidth="1"/>
    <col min="7657" max="7657" width="9" style="4" customWidth="1"/>
    <col min="7658" max="7658" width="9.28515625" style="4" customWidth="1"/>
    <col min="7659" max="7661" width="6.7109375" style="4" customWidth="1"/>
    <col min="7662" max="7662" width="8" style="4" customWidth="1"/>
    <col min="7663" max="7663" width="9.28515625" style="4" customWidth="1"/>
    <col min="7664" max="7667" width="6.7109375" style="4" customWidth="1"/>
    <col min="7668" max="7668" width="9.28515625" style="4" customWidth="1"/>
    <col min="7669" max="7671" width="6.7109375" style="4" customWidth="1"/>
    <col min="7672" max="7672" width="8" style="4" customWidth="1"/>
    <col min="7673" max="7673" width="9.28515625" style="4" customWidth="1"/>
    <col min="7674" max="7677" width="6.7109375" style="4" customWidth="1"/>
    <col min="7678" max="7678" width="9.28515625" style="4" customWidth="1"/>
    <col min="7679" max="7682" width="6.7109375" style="4" customWidth="1"/>
    <col min="7683" max="7683" width="9.28515625" style="4" customWidth="1"/>
    <col min="7684" max="7687" width="6.7109375" style="4" customWidth="1"/>
    <col min="7688" max="7688" width="9.28515625" style="4" customWidth="1"/>
    <col min="7689" max="7692" width="6.7109375" style="4" customWidth="1"/>
    <col min="7693" max="7693" width="9.28515625" style="4" customWidth="1"/>
    <col min="7694" max="7697" width="6.7109375" style="4" customWidth="1"/>
    <col min="7698" max="7698" width="9.28515625" style="4" customWidth="1"/>
    <col min="7699" max="7699" width="8.85546875" style="4" customWidth="1"/>
    <col min="7700" max="7901" width="11.42578125" style="4"/>
    <col min="7902" max="7902" width="5.5703125" style="4" customWidth="1"/>
    <col min="7903" max="7904" width="5.85546875" style="4" customWidth="1"/>
    <col min="7905" max="7907" width="6.7109375" style="4" customWidth="1"/>
    <col min="7908" max="7908" width="8.5703125" style="4" customWidth="1"/>
    <col min="7909" max="7909" width="9.28515625" style="4" customWidth="1"/>
    <col min="7910" max="7910" width="7.7109375" style="4" customWidth="1"/>
    <col min="7911" max="7912" width="6.7109375" style="4" customWidth="1"/>
    <col min="7913" max="7913" width="9" style="4" customWidth="1"/>
    <col min="7914" max="7914" width="9.28515625" style="4" customWidth="1"/>
    <col min="7915" max="7917" width="6.7109375" style="4" customWidth="1"/>
    <col min="7918" max="7918" width="8" style="4" customWidth="1"/>
    <col min="7919" max="7919" width="9.28515625" style="4" customWidth="1"/>
    <col min="7920" max="7923" width="6.7109375" style="4" customWidth="1"/>
    <col min="7924" max="7924" width="9.28515625" style="4" customWidth="1"/>
    <col min="7925" max="7927" width="6.7109375" style="4" customWidth="1"/>
    <col min="7928" max="7928" width="8" style="4" customWidth="1"/>
    <col min="7929" max="7929" width="9.28515625" style="4" customWidth="1"/>
    <col min="7930" max="7933" width="6.7109375" style="4" customWidth="1"/>
    <col min="7934" max="7934" width="9.28515625" style="4" customWidth="1"/>
    <col min="7935" max="7938" width="6.7109375" style="4" customWidth="1"/>
    <col min="7939" max="7939" width="9.28515625" style="4" customWidth="1"/>
    <col min="7940" max="7943" width="6.7109375" style="4" customWidth="1"/>
    <col min="7944" max="7944" width="9.28515625" style="4" customWidth="1"/>
    <col min="7945" max="7948" width="6.7109375" style="4" customWidth="1"/>
    <col min="7949" max="7949" width="9.28515625" style="4" customWidth="1"/>
    <col min="7950" max="7953" width="6.7109375" style="4" customWidth="1"/>
    <col min="7954" max="7954" width="9.28515625" style="4" customWidth="1"/>
    <col min="7955" max="7955" width="8.85546875" style="4" customWidth="1"/>
    <col min="7956" max="8157" width="11.42578125" style="4"/>
    <col min="8158" max="8158" width="5.5703125" style="4" customWidth="1"/>
    <col min="8159" max="8160" width="5.85546875" style="4" customWidth="1"/>
    <col min="8161" max="8163" width="6.7109375" style="4" customWidth="1"/>
    <col min="8164" max="8164" width="8.5703125" style="4" customWidth="1"/>
    <col min="8165" max="8165" width="9.28515625" style="4" customWidth="1"/>
    <col min="8166" max="8166" width="7.7109375" style="4" customWidth="1"/>
    <col min="8167" max="8168" width="6.7109375" style="4" customWidth="1"/>
    <col min="8169" max="8169" width="9" style="4" customWidth="1"/>
    <col min="8170" max="8170" width="9.28515625" style="4" customWidth="1"/>
    <col min="8171" max="8173" width="6.7109375" style="4" customWidth="1"/>
    <col min="8174" max="8174" width="8" style="4" customWidth="1"/>
    <col min="8175" max="8175" width="9.28515625" style="4" customWidth="1"/>
    <col min="8176" max="8179" width="6.7109375" style="4" customWidth="1"/>
    <col min="8180" max="8180" width="9.28515625" style="4" customWidth="1"/>
    <col min="8181" max="8183" width="6.7109375" style="4" customWidth="1"/>
    <col min="8184" max="8184" width="8" style="4" customWidth="1"/>
    <col min="8185" max="8185" width="9.28515625" style="4" customWidth="1"/>
    <col min="8186" max="8189" width="6.7109375" style="4" customWidth="1"/>
    <col min="8190" max="8190" width="9.28515625" style="4" customWidth="1"/>
    <col min="8191" max="8194" width="6.7109375" style="4" customWidth="1"/>
    <col min="8195" max="8195" width="9.28515625" style="4" customWidth="1"/>
    <col min="8196" max="8199" width="6.7109375" style="4" customWidth="1"/>
    <col min="8200" max="8200" width="9.28515625" style="4" customWidth="1"/>
    <col min="8201" max="8204" width="6.7109375" style="4" customWidth="1"/>
    <col min="8205" max="8205" width="9.28515625" style="4" customWidth="1"/>
    <col min="8206" max="8209" width="6.7109375" style="4" customWidth="1"/>
    <col min="8210" max="8210" width="9.28515625" style="4" customWidth="1"/>
    <col min="8211" max="8211" width="8.85546875" style="4" customWidth="1"/>
    <col min="8212" max="8413" width="11.42578125" style="4"/>
    <col min="8414" max="8414" width="5.5703125" style="4" customWidth="1"/>
    <col min="8415" max="8416" width="5.85546875" style="4" customWidth="1"/>
    <col min="8417" max="8419" width="6.7109375" style="4" customWidth="1"/>
    <col min="8420" max="8420" width="8.5703125" style="4" customWidth="1"/>
    <col min="8421" max="8421" width="9.28515625" style="4" customWidth="1"/>
    <col min="8422" max="8422" width="7.7109375" style="4" customWidth="1"/>
    <col min="8423" max="8424" width="6.7109375" style="4" customWidth="1"/>
    <col min="8425" max="8425" width="9" style="4" customWidth="1"/>
    <col min="8426" max="8426" width="9.28515625" style="4" customWidth="1"/>
    <col min="8427" max="8429" width="6.7109375" style="4" customWidth="1"/>
    <col min="8430" max="8430" width="8" style="4" customWidth="1"/>
    <col min="8431" max="8431" width="9.28515625" style="4" customWidth="1"/>
    <col min="8432" max="8435" width="6.7109375" style="4" customWidth="1"/>
    <col min="8436" max="8436" width="9.28515625" style="4" customWidth="1"/>
    <col min="8437" max="8439" width="6.7109375" style="4" customWidth="1"/>
    <col min="8440" max="8440" width="8" style="4" customWidth="1"/>
    <col min="8441" max="8441" width="9.28515625" style="4" customWidth="1"/>
    <col min="8442" max="8445" width="6.7109375" style="4" customWidth="1"/>
    <col min="8446" max="8446" width="9.28515625" style="4" customWidth="1"/>
    <col min="8447" max="8450" width="6.7109375" style="4" customWidth="1"/>
    <col min="8451" max="8451" width="9.28515625" style="4" customWidth="1"/>
    <col min="8452" max="8455" width="6.7109375" style="4" customWidth="1"/>
    <col min="8456" max="8456" width="9.28515625" style="4" customWidth="1"/>
    <col min="8457" max="8460" width="6.7109375" style="4" customWidth="1"/>
    <col min="8461" max="8461" width="9.28515625" style="4" customWidth="1"/>
    <col min="8462" max="8465" width="6.7109375" style="4" customWidth="1"/>
    <col min="8466" max="8466" width="9.28515625" style="4" customWidth="1"/>
    <col min="8467" max="8467" width="8.85546875" style="4" customWidth="1"/>
    <col min="8468" max="8669" width="11.42578125" style="4"/>
    <col min="8670" max="8670" width="5.5703125" style="4" customWidth="1"/>
    <col min="8671" max="8672" width="5.85546875" style="4" customWidth="1"/>
    <col min="8673" max="8675" width="6.7109375" style="4" customWidth="1"/>
    <col min="8676" max="8676" width="8.5703125" style="4" customWidth="1"/>
    <col min="8677" max="8677" width="9.28515625" style="4" customWidth="1"/>
    <col min="8678" max="8678" width="7.7109375" style="4" customWidth="1"/>
    <col min="8679" max="8680" width="6.7109375" style="4" customWidth="1"/>
    <col min="8681" max="8681" width="9" style="4" customWidth="1"/>
    <col min="8682" max="8682" width="9.28515625" style="4" customWidth="1"/>
    <col min="8683" max="8685" width="6.7109375" style="4" customWidth="1"/>
    <col min="8686" max="8686" width="8" style="4" customWidth="1"/>
    <col min="8687" max="8687" width="9.28515625" style="4" customWidth="1"/>
    <col min="8688" max="8691" width="6.7109375" style="4" customWidth="1"/>
    <col min="8692" max="8692" width="9.28515625" style="4" customWidth="1"/>
    <col min="8693" max="8695" width="6.7109375" style="4" customWidth="1"/>
    <col min="8696" max="8696" width="8" style="4" customWidth="1"/>
    <col min="8697" max="8697" width="9.28515625" style="4" customWidth="1"/>
    <col min="8698" max="8701" width="6.7109375" style="4" customWidth="1"/>
    <col min="8702" max="8702" width="9.28515625" style="4" customWidth="1"/>
    <col min="8703" max="8706" width="6.7109375" style="4" customWidth="1"/>
    <col min="8707" max="8707" width="9.28515625" style="4" customWidth="1"/>
    <col min="8708" max="8711" width="6.7109375" style="4" customWidth="1"/>
    <col min="8712" max="8712" width="9.28515625" style="4" customWidth="1"/>
    <col min="8713" max="8716" width="6.7109375" style="4" customWidth="1"/>
    <col min="8717" max="8717" width="9.28515625" style="4" customWidth="1"/>
    <col min="8718" max="8721" width="6.7109375" style="4" customWidth="1"/>
    <col min="8722" max="8722" width="9.28515625" style="4" customWidth="1"/>
    <col min="8723" max="8723" width="8.85546875" style="4" customWidth="1"/>
    <col min="8724" max="8925" width="11.42578125" style="4"/>
    <col min="8926" max="8926" width="5.5703125" style="4" customWidth="1"/>
    <col min="8927" max="8928" width="5.85546875" style="4" customWidth="1"/>
    <col min="8929" max="8931" width="6.7109375" style="4" customWidth="1"/>
    <col min="8932" max="8932" width="8.5703125" style="4" customWidth="1"/>
    <col min="8933" max="8933" width="9.28515625" style="4" customWidth="1"/>
    <col min="8934" max="8934" width="7.7109375" style="4" customWidth="1"/>
    <col min="8935" max="8936" width="6.7109375" style="4" customWidth="1"/>
    <col min="8937" max="8937" width="9" style="4" customWidth="1"/>
    <col min="8938" max="8938" width="9.28515625" style="4" customWidth="1"/>
    <col min="8939" max="8941" width="6.7109375" style="4" customWidth="1"/>
    <col min="8942" max="8942" width="8" style="4" customWidth="1"/>
    <col min="8943" max="8943" width="9.28515625" style="4" customWidth="1"/>
    <col min="8944" max="8947" width="6.7109375" style="4" customWidth="1"/>
    <col min="8948" max="8948" width="9.28515625" style="4" customWidth="1"/>
    <col min="8949" max="8951" width="6.7109375" style="4" customWidth="1"/>
    <col min="8952" max="8952" width="8" style="4" customWidth="1"/>
    <col min="8953" max="8953" width="9.28515625" style="4" customWidth="1"/>
    <col min="8954" max="8957" width="6.7109375" style="4" customWidth="1"/>
    <col min="8958" max="8958" width="9.28515625" style="4" customWidth="1"/>
    <col min="8959" max="8962" width="6.7109375" style="4" customWidth="1"/>
    <col min="8963" max="8963" width="9.28515625" style="4" customWidth="1"/>
    <col min="8964" max="8967" width="6.7109375" style="4" customWidth="1"/>
    <col min="8968" max="8968" width="9.28515625" style="4" customWidth="1"/>
    <col min="8969" max="8972" width="6.7109375" style="4" customWidth="1"/>
    <col min="8973" max="8973" width="9.28515625" style="4" customWidth="1"/>
    <col min="8974" max="8977" width="6.7109375" style="4" customWidth="1"/>
    <col min="8978" max="8978" width="9.28515625" style="4" customWidth="1"/>
    <col min="8979" max="8979" width="8.85546875" style="4" customWidth="1"/>
    <col min="8980" max="9181" width="11.42578125" style="4"/>
    <col min="9182" max="9182" width="5.5703125" style="4" customWidth="1"/>
    <col min="9183" max="9184" width="5.85546875" style="4" customWidth="1"/>
    <col min="9185" max="9187" width="6.7109375" style="4" customWidth="1"/>
    <col min="9188" max="9188" width="8.5703125" style="4" customWidth="1"/>
    <col min="9189" max="9189" width="9.28515625" style="4" customWidth="1"/>
    <col min="9190" max="9190" width="7.7109375" style="4" customWidth="1"/>
    <col min="9191" max="9192" width="6.7109375" style="4" customWidth="1"/>
    <col min="9193" max="9193" width="9" style="4" customWidth="1"/>
    <col min="9194" max="9194" width="9.28515625" style="4" customWidth="1"/>
    <col min="9195" max="9197" width="6.7109375" style="4" customWidth="1"/>
    <col min="9198" max="9198" width="8" style="4" customWidth="1"/>
    <col min="9199" max="9199" width="9.28515625" style="4" customWidth="1"/>
    <col min="9200" max="9203" width="6.7109375" style="4" customWidth="1"/>
    <col min="9204" max="9204" width="9.28515625" style="4" customWidth="1"/>
    <col min="9205" max="9207" width="6.7109375" style="4" customWidth="1"/>
    <col min="9208" max="9208" width="8" style="4" customWidth="1"/>
    <col min="9209" max="9209" width="9.28515625" style="4" customWidth="1"/>
    <col min="9210" max="9213" width="6.7109375" style="4" customWidth="1"/>
    <col min="9214" max="9214" width="9.28515625" style="4" customWidth="1"/>
    <col min="9215" max="9218" width="6.7109375" style="4" customWidth="1"/>
    <col min="9219" max="9219" width="9.28515625" style="4" customWidth="1"/>
    <col min="9220" max="9223" width="6.7109375" style="4" customWidth="1"/>
    <col min="9224" max="9224" width="9.28515625" style="4" customWidth="1"/>
    <col min="9225" max="9228" width="6.7109375" style="4" customWidth="1"/>
    <col min="9229" max="9229" width="9.28515625" style="4" customWidth="1"/>
    <col min="9230" max="9233" width="6.7109375" style="4" customWidth="1"/>
    <col min="9234" max="9234" width="9.28515625" style="4" customWidth="1"/>
    <col min="9235" max="9235" width="8.85546875" style="4" customWidth="1"/>
    <col min="9236" max="9437" width="11.42578125" style="4"/>
    <col min="9438" max="9438" width="5.5703125" style="4" customWidth="1"/>
    <col min="9439" max="9440" width="5.85546875" style="4" customWidth="1"/>
    <col min="9441" max="9443" width="6.7109375" style="4" customWidth="1"/>
    <col min="9444" max="9444" width="8.5703125" style="4" customWidth="1"/>
    <col min="9445" max="9445" width="9.28515625" style="4" customWidth="1"/>
    <col min="9446" max="9446" width="7.7109375" style="4" customWidth="1"/>
    <col min="9447" max="9448" width="6.7109375" style="4" customWidth="1"/>
    <col min="9449" max="9449" width="9" style="4" customWidth="1"/>
    <col min="9450" max="9450" width="9.28515625" style="4" customWidth="1"/>
    <col min="9451" max="9453" width="6.7109375" style="4" customWidth="1"/>
    <col min="9454" max="9454" width="8" style="4" customWidth="1"/>
    <col min="9455" max="9455" width="9.28515625" style="4" customWidth="1"/>
    <col min="9456" max="9459" width="6.7109375" style="4" customWidth="1"/>
    <col min="9460" max="9460" width="9.28515625" style="4" customWidth="1"/>
    <col min="9461" max="9463" width="6.7109375" style="4" customWidth="1"/>
    <col min="9464" max="9464" width="8" style="4" customWidth="1"/>
    <col min="9465" max="9465" width="9.28515625" style="4" customWidth="1"/>
    <col min="9466" max="9469" width="6.7109375" style="4" customWidth="1"/>
    <col min="9470" max="9470" width="9.28515625" style="4" customWidth="1"/>
    <col min="9471" max="9474" width="6.7109375" style="4" customWidth="1"/>
    <col min="9475" max="9475" width="9.28515625" style="4" customWidth="1"/>
    <col min="9476" max="9479" width="6.7109375" style="4" customWidth="1"/>
    <col min="9480" max="9480" width="9.28515625" style="4" customWidth="1"/>
    <col min="9481" max="9484" width="6.7109375" style="4" customWidth="1"/>
    <col min="9485" max="9485" width="9.28515625" style="4" customWidth="1"/>
    <col min="9486" max="9489" width="6.7109375" style="4" customWidth="1"/>
    <col min="9490" max="9490" width="9.28515625" style="4" customWidth="1"/>
    <col min="9491" max="9491" width="8.85546875" style="4" customWidth="1"/>
    <col min="9492" max="9693" width="11.42578125" style="4"/>
    <col min="9694" max="9694" width="5.5703125" style="4" customWidth="1"/>
    <col min="9695" max="9696" width="5.85546875" style="4" customWidth="1"/>
    <col min="9697" max="9699" width="6.7109375" style="4" customWidth="1"/>
    <col min="9700" max="9700" width="8.5703125" style="4" customWidth="1"/>
    <col min="9701" max="9701" width="9.28515625" style="4" customWidth="1"/>
    <col min="9702" max="9702" width="7.7109375" style="4" customWidth="1"/>
    <col min="9703" max="9704" width="6.7109375" style="4" customWidth="1"/>
    <col min="9705" max="9705" width="9" style="4" customWidth="1"/>
    <col min="9706" max="9706" width="9.28515625" style="4" customWidth="1"/>
    <col min="9707" max="9709" width="6.7109375" style="4" customWidth="1"/>
    <col min="9710" max="9710" width="8" style="4" customWidth="1"/>
    <col min="9711" max="9711" width="9.28515625" style="4" customWidth="1"/>
    <col min="9712" max="9715" width="6.7109375" style="4" customWidth="1"/>
    <col min="9716" max="9716" width="9.28515625" style="4" customWidth="1"/>
    <col min="9717" max="9719" width="6.7109375" style="4" customWidth="1"/>
    <col min="9720" max="9720" width="8" style="4" customWidth="1"/>
    <col min="9721" max="9721" width="9.28515625" style="4" customWidth="1"/>
    <col min="9722" max="9725" width="6.7109375" style="4" customWidth="1"/>
    <col min="9726" max="9726" width="9.28515625" style="4" customWidth="1"/>
    <col min="9727" max="9730" width="6.7109375" style="4" customWidth="1"/>
    <col min="9731" max="9731" width="9.28515625" style="4" customWidth="1"/>
    <col min="9732" max="9735" width="6.7109375" style="4" customWidth="1"/>
    <col min="9736" max="9736" width="9.28515625" style="4" customWidth="1"/>
    <col min="9737" max="9740" width="6.7109375" style="4" customWidth="1"/>
    <col min="9741" max="9741" width="9.28515625" style="4" customWidth="1"/>
    <col min="9742" max="9745" width="6.7109375" style="4" customWidth="1"/>
    <col min="9746" max="9746" width="9.28515625" style="4" customWidth="1"/>
    <col min="9747" max="9747" width="8.85546875" style="4" customWidth="1"/>
    <col min="9748" max="9949" width="11.42578125" style="4"/>
    <col min="9950" max="9950" width="5.5703125" style="4" customWidth="1"/>
    <col min="9951" max="9952" width="5.85546875" style="4" customWidth="1"/>
    <col min="9953" max="9955" width="6.7109375" style="4" customWidth="1"/>
    <col min="9956" max="9956" width="8.5703125" style="4" customWidth="1"/>
    <col min="9957" max="9957" width="9.28515625" style="4" customWidth="1"/>
    <col min="9958" max="9958" width="7.7109375" style="4" customWidth="1"/>
    <col min="9959" max="9960" width="6.7109375" style="4" customWidth="1"/>
    <col min="9961" max="9961" width="9" style="4" customWidth="1"/>
    <col min="9962" max="9962" width="9.28515625" style="4" customWidth="1"/>
    <col min="9963" max="9965" width="6.7109375" style="4" customWidth="1"/>
    <col min="9966" max="9966" width="8" style="4" customWidth="1"/>
    <col min="9967" max="9967" width="9.28515625" style="4" customWidth="1"/>
    <col min="9968" max="9971" width="6.7109375" style="4" customWidth="1"/>
    <col min="9972" max="9972" width="9.28515625" style="4" customWidth="1"/>
    <col min="9973" max="9975" width="6.7109375" style="4" customWidth="1"/>
    <col min="9976" max="9976" width="8" style="4" customWidth="1"/>
    <col min="9977" max="9977" width="9.28515625" style="4" customWidth="1"/>
    <col min="9978" max="9981" width="6.7109375" style="4" customWidth="1"/>
    <col min="9982" max="9982" width="9.28515625" style="4" customWidth="1"/>
    <col min="9983" max="9986" width="6.7109375" style="4" customWidth="1"/>
    <col min="9987" max="9987" width="9.28515625" style="4" customWidth="1"/>
    <col min="9988" max="9991" width="6.7109375" style="4" customWidth="1"/>
    <col min="9992" max="9992" width="9.28515625" style="4" customWidth="1"/>
    <col min="9993" max="9996" width="6.7109375" style="4" customWidth="1"/>
    <col min="9997" max="9997" width="9.28515625" style="4" customWidth="1"/>
    <col min="9998" max="10001" width="6.7109375" style="4" customWidth="1"/>
    <col min="10002" max="10002" width="9.28515625" style="4" customWidth="1"/>
    <col min="10003" max="10003" width="8.85546875" style="4" customWidth="1"/>
    <col min="10004" max="10205" width="11.42578125" style="4"/>
    <col min="10206" max="10206" width="5.5703125" style="4" customWidth="1"/>
    <col min="10207" max="10208" width="5.85546875" style="4" customWidth="1"/>
    <col min="10209" max="10211" width="6.7109375" style="4" customWidth="1"/>
    <col min="10212" max="10212" width="8.5703125" style="4" customWidth="1"/>
    <col min="10213" max="10213" width="9.28515625" style="4" customWidth="1"/>
    <col min="10214" max="10214" width="7.7109375" style="4" customWidth="1"/>
    <col min="10215" max="10216" width="6.7109375" style="4" customWidth="1"/>
    <col min="10217" max="10217" width="9" style="4" customWidth="1"/>
    <col min="10218" max="10218" width="9.28515625" style="4" customWidth="1"/>
    <col min="10219" max="10221" width="6.7109375" style="4" customWidth="1"/>
    <col min="10222" max="10222" width="8" style="4" customWidth="1"/>
    <col min="10223" max="10223" width="9.28515625" style="4" customWidth="1"/>
    <col min="10224" max="10227" width="6.7109375" style="4" customWidth="1"/>
    <col min="10228" max="10228" width="9.28515625" style="4" customWidth="1"/>
    <col min="10229" max="10231" width="6.7109375" style="4" customWidth="1"/>
    <col min="10232" max="10232" width="8" style="4" customWidth="1"/>
    <col min="10233" max="10233" width="9.28515625" style="4" customWidth="1"/>
    <col min="10234" max="10237" width="6.7109375" style="4" customWidth="1"/>
    <col min="10238" max="10238" width="9.28515625" style="4" customWidth="1"/>
    <col min="10239" max="10242" width="6.7109375" style="4" customWidth="1"/>
    <col min="10243" max="10243" width="9.28515625" style="4" customWidth="1"/>
    <col min="10244" max="10247" width="6.7109375" style="4" customWidth="1"/>
    <col min="10248" max="10248" width="9.28515625" style="4" customWidth="1"/>
    <col min="10249" max="10252" width="6.7109375" style="4" customWidth="1"/>
    <col min="10253" max="10253" width="9.28515625" style="4" customWidth="1"/>
    <col min="10254" max="10257" width="6.7109375" style="4" customWidth="1"/>
    <col min="10258" max="10258" width="9.28515625" style="4" customWidth="1"/>
    <col min="10259" max="10259" width="8.85546875" style="4" customWidth="1"/>
    <col min="10260" max="10461" width="11.42578125" style="4"/>
    <col min="10462" max="10462" width="5.5703125" style="4" customWidth="1"/>
    <col min="10463" max="10464" width="5.85546875" style="4" customWidth="1"/>
    <col min="10465" max="10467" width="6.7109375" style="4" customWidth="1"/>
    <col min="10468" max="10468" width="8.5703125" style="4" customWidth="1"/>
    <col min="10469" max="10469" width="9.28515625" style="4" customWidth="1"/>
    <col min="10470" max="10470" width="7.7109375" style="4" customWidth="1"/>
    <col min="10471" max="10472" width="6.7109375" style="4" customWidth="1"/>
    <col min="10473" max="10473" width="9" style="4" customWidth="1"/>
    <col min="10474" max="10474" width="9.28515625" style="4" customWidth="1"/>
    <col min="10475" max="10477" width="6.7109375" style="4" customWidth="1"/>
    <col min="10478" max="10478" width="8" style="4" customWidth="1"/>
    <col min="10479" max="10479" width="9.28515625" style="4" customWidth="1"/>
    <col min="10480" max="10483" width="6.7109375" style="4" customWidth="1"/>
    <col min="10484" max="10484" width="9.28515625" style="4" customWidth="1"/>
    <col min="10485" max="10487" width="6.7109375" style="4" customWidth="1"/>
    <col min="10488" max="10488" width="8" style="4" customWidth="1"/>
    <col min="10489" max="10489" width="9.28515625" style="4" customWidth="1"/>
    <col min="10490" max="10493" width="6.7109375" style="4" customWidth="1"/>
    <col min="10494" max="10494" width="9.28515625" style="4" customWidth="1"/>
    <col min="10495" max="10498" width="6.7109375" style="4" customWidth="1"/>
    <col min="10499" max="10499" width="9.28515625" style="4" customWidth="1"/>
    <col min="10500" max="10503" width="6.7109375" style="4" customWidth="1"/>
    <col min="10504" max="10504" width="9.28515625" style="4" customWidth="1"/>
    <col min="10505" max="10508" width="6.7109375" style="4" customWidth="1"/>
    <col min="10509" max="10509" width="9.28515625" style="4" customWidth="1"/>
    <col min="10510" max="10513" width="6.7109375" style="4" customWidth="1"/>
    <col min="10514" max="10514" width="9.28515625" style="4" customWidth="1"/>
    <col min="10515" max="10515" width="8.85546875" style="4" customWidth="1"/>
    <col min="10516" max="10717" width="11.42578125" style="4"/>
    <col min="10718" max="10718" width="5.5703125" style="4" customWidth="1"/>
    <col min="10719" max="10720" width="5.85546875" style="4" customWidth="1"/>
    <col min="10721" max="10723" width="6.7109375" style="4" customWidth="1"/>
    <col min="10724" max="10724" width="8.5703125" style="4" customWidth="1"/>
    <col min="10725" max="10725" width="9.28515625" style="4" customWidth="1"/>
    <col min="10726" max="10726" width="7.7109375" style="4" customWidth="1"/>
    <col min="10727" max="10728" width="6.7109375" style="4" customWidth="1"/>
    <col min="10729" max="10729" width="9" style="4" customWidth="1"/>
    <col min="10730" max="10730" width="9.28515625" style="4" customWidth="1"/>
    <col min="10731" max="10733" width="6.7109375" style="4" customWidth="1"/>
    <col min="10734" max="10734" width="8" style="4" customWidth="1"/>
    <col min="10735" max="10735" width="9.28515625" style="4" customWidth="1"/>
    <col min="10736" max="10739" width="6.7109375" style="4" customWidth="1"/>
    <col min="10740" max="10740" width="9.28515625" style="4" customWidth="1"/>
    <col min="10741" max="10743" width="6.7109375" style="4" customWidth="1"/>
    <col min="10744" max="10744" width="8" style="4" customWidth="1"/>
    <col min="10745" max="10745" width="9.28515625" style="4" customWidth="1"/>
    <col min="10746" max="10749" width="6.7109375" style="4" customWidth="1"/>
    <col min="10750" max="10750" width="9.28515625" style="4" customWidth="1"/>
    <col min="10751" max="10754" width="6.7109375" style="4" customWidth="1"/>
    <col min="10755" max="10755" width="9.28515625" style="4" customWidth="1"/>
    <col min="10756" max="10759" width="6.7109375" style="4" customWidth="1"/>
    <col min="10760" max="10760" width="9.28515625" style="4" customWidth="1"/>
    <col min="10761" max="10764" width="6.7109375" style="4" customWidth="1"/>
    <col min="10765" max="10765" width="9.28515625" style="4" customWidth="1"/>
    <col min="10766" max="10769" width="6.7109375" style="4" customWidth="1"/>
    <col min="10770" max="10770" width="9.28515625" style="4" customWidth="1"/>
    <col min="10771" max="10771" width="8.85546875" style="4" customWidth="1"/>
    <col min="10772" max="10973" width="11.42578125" style="4"/>
    <col min="10974" max="10974" width="5.5703125" style="4" customWidth="1"/>
    <col min="10975" max="10976" width="5.85546875" style="4" customWidth="1"/>
    <col min="10977" max="10979" width="6.7109375" style="4" customWidth="1"/>
    <col min="10980" max="10980" width="8.5703125" style="4" customWidth="1"/>
    <col min="10981" max="10981" width="9.28515625" style="4" customWidth="1"/>
    <col min="10982" max="10982" width="7.7109375" style="4" customWidth="1"/>
    <col min="10983" max="10984" width="6.7109375" style="4" customWidth="1"/>
    <col min="10985" max="10985" width="9" style="4" customWidth="1"/>
    <col min="10986" max="10986" width="9.28515625" style="4" customWidth="1"/>
    <col min="10987" max="10989" width="6.7109375" style="4" customWidth="1"/>
    <col min="10990" max="10990" width="8" style="4" customWidth="1"/>
    <col min="10991" max="10991" width="9.28515625" style="4" customWidth="1"/>
    <col min="10992" max="10995" width="6.7109375" style="4" customWidth="1"/>
    <col min="10996" max="10996" width="9.28515625" style="4" customWidth="1"/>
    <col min="10997" max="10999" width="6.7109375" style="4" customWidth="1"/>
    <col min="11000" max="11000" width="8" style="4" customWidth="1"/>
    <col min="11001" max="11001" width="9.28515625" style="4" customWidth="1"/>
    <col min="11002" max="11005" width="6.7109375" style="4" customWidth="1"/>
    <col min="11006" max="11006" width="9.28515625" style="4" customWidth="1"/>
    <col min="11007" max="11010" width="6.7109375" style="4" customWidth="1"/>
    <col min="11011" max="11011" width="9.28515625" style="4" customWidth="1"/>
    <col min="11012" max="11015" width="6.7109375" style="4" customWidth="1"/>
    <col min="11016" max="11016" width="9.28515625" style="4" customWidth="1"/>
    <col min="11017" max="11020" width="6.7109375" style="4" customWidth="1"/>
    <col min="11021" max="11021" width="9.28515625" style="4" customWidth="1"/>
    <col min="11022" max="11025" width="6.7109375" style="4" customWidth="1"/>
    <col min="11026" max="11026" width="9.28515625" style="4" customWidth="1"/>
    <col min="11027" max="11027" width="8.85546875" style="4" customWidth="1"/>
    <col min="11028" max="11229" width="11.42578125" style="4"/>
    <col min="11230" max="11230" width="5.5703125" style="4" customWidth="1"/>
    <col min="11231" max="11232" width="5.85546875" style="4" customWidth="1"/>
    <col min="11233" max="11235" width="6.7109375" style="4" customWidth="1"/>
    <col min="11236" max="11236" width="8.5703125" style="4" customWidth="1"/>
    <col min="11237" max="11237" width="9.28515625" style="4" customWidth="1"/>
    <col min="11238" max="11238" width="7.7109375" style="4" customWidth="1"/>
    <col min="11239" max="11240" width="6.7109375" style="4" customWidth="1"/>
    <col min="11241" max="11241" width="9" style="4" customWidth="1"/>
    <col min="11242" max="11242" width="9.28515625" style="4" customWidth="1"/>
    <col min="11243" max="11245" width="6.7109375" style="4" customWidth="1"/>
    <col min="11246" max="11246" width="8" style="4" customWidth="1"/>
    <col min="11247" max="11247" width="9.28515625" style="4" customWidth="1"/>
    <col min="11248" max="11251" width="6.7109375" style="4" customWidth="1"/>
    <col min="11252" max="11252" width="9.28515625" style="4" customWidth="1"/>
    <col min="11253" max="11255" width="6.7109375" style="4" customWidth="1"/>
    <col min="11256" max="11256" width="8" style="4" customWidth="1"/>
    <col min="11257" max="11257" width="9.28515625" style="4" customWidth="1"/>
    <col min="11258" max="11261" width="6.7109375" style="4" customWidth="1"/>
    <col min="11262" max="11262" width="9.28515625" style="4" customWidth="1"/>
    <col min="11263" max="11266" width="6.7109375" style="4" customWidth="1"/>
    <col min="11267" max="11267" width="9.28515625" style="4" customWidth="1"/>
    <col min="11268" max="11271" width="6.7109375" style="4" customWidth="1"/>
    <col min="11272" max="11272" width="9.28515625" style="4" customWidth="1"/>
    <col min="11273" max="11276" width="6.7109375" style="4" customWidth="1"/>
    <col min="11277" max="11277" width="9.28515625" style="4" customWidth="1"/>
    <col min="11278" max="11281" width="6.7109375" style="4" customWidth="1"/>
    <col min="11282" max="11282" width="9.28515625" style="4" customWidth="1"/>
    <col min="11283" max="11283" width="8.85546875" style="4" customWidth="1"/>
    <col min="11284" max="11485" width="11.42578125" style="4"/>
    <col min="11486" max="11486" width="5.5703125" style="4" customWidth="1"/>
    <col min="11487" max="11488" width="5.85546875" style="4" customWidth="1"/>
    <col min="11489" max="11491" width="6.7109375" style="4" customWidth="1"/>
    <col min="11492" max="11492" width="8.5703125" style="4" customWidth="1"/>
    <col min="11493" max="11493" width="9.28515625" style="4" customWidth="1"/>
    <col min="11494" max="11494" width="7.7109375" style="4" customWidth="1"/>
    <col min="11495" max="11496" width="6.7109375" style="4" customWidth="1"/>
    <col min="11497" max="11497" width="9" style="4" customWidth="1"/>
    <col min="11498" max="11498" width="9.28515625" style="4" customWidth="1"/>
    <col min="11499" max="11501" width="6.7109375" style="4" customWidth="1"/>
    <col min="11502" max="11502" width="8" style="4" customWidth="1"/>
    <col min="11503" max="11503" width="9.28515625" style="4" customWidth="1"/>
    <col min="11504" max="11507" width="6.7109375" style="4" customWidth="1"/>
    <col min="11508" max="11508" width="9.28515625" style="4" customWidth="1"/>
    <col min="11509" max="11511" width="6.7109375" style="4" customWidth="1"/>
    <col min="11512" max="11512" width="8" style="4" customWidth="1"/>
    <col min="11513" max="11513" width="9.28515625" style="4" customWidth="1"/>
    <col min="11514" max="11517" width="6.7109375" style="4" customWidth="1"/>
    <col min="11518" max="11518" width="9.28515625" style="4" customWidth="1"/>
    <col min="11519" max="11522" width="6.7109375" style="4" customWidth="1"/>
    <col min="11523" max="11523" width="9.28515625" style="4" customWidth="1"/>
    <col min="11524" max="11527" width="6.7109375" style="4" customWidth="1"/>
    <col min="11528" max="11528" width="9.28515625" style="4" customWidth="1"/>
    <col min="11529" max="11532" width="6.7109375" style="4" customWidth="1"/>
    <col min="11533" max="11533" width="9.28515625" style="4" customWidth="1"/>
    <col min="11534" max="11537" width="6.7109375" style="4" customWidth="1"/>
    <col min="11538" max="11538" width="9.28515625" style="4" customWidth="1"/>
    <col min="11539" max="11539" width="8.85546875" style="4" customWidth="1"/>
    <col min="11540" max="11741" width="11.42578125" style="4"/>
    <col min="11742" max="11742" width="5.5703125" style="4" customWidth="1"/>
    <col min="11743" max="11744" width="5.85546875" style="4" customWidth="1"/>
    <col min="11745" max="11747" width="6.7109375" style="4" customWidth="1"/>
    <col min="11748" max="11748" width="8.5703125" style="4" customWidth="1"/>
    <col min="11749" max="11749" width="9.28515625" style="4" customWidth="1"/>
    <col min="11750" max="11750" width="7.7109375" style="4" customWidth="1"/>
    <col min="11751" max="11752" width="6.7109375" style="4" customWidth="1"/>
    <col min="11753" max="11753" width="9" style="4" customWidth="1"/>
    <col min="11754" max="11754" width="9.28515625" style="4" customWidth="1"/>
    <col min="11755" max="11757" width="6.7109375" style="4" customWidth="1"/>
    <col min="11758" max="11758" width="8" style="4" customWidth="1"/>
    <col min="11759" max="11759" width="9.28515625" style="4" customWidth="1"/>
    <col min="11760" max="11763" width="6.7109375" style="4" customWidth="1"/>
    <col min="11764" max="11764" width="9.28515625" style="4" customWidth="1"/>
    <col min="11765" max="11767" width="6.7109375" style="4" customWidth="1"/>
    <col min="11768" max="11768" width="8" style="4" customWidth="1"/>
    <col min="11769" max="11769" width="9.28515625" style="4" customWidth="1"/>
    <col min="11770" max="11773" width="6.7109375" style="4" customWidth="1"/>
    <col min="11774" max="11774" width="9.28515625" style="4" customWidth="1"/>
    <col min="11775" max="11778" width="6.7109375" style="4" customWidth="1"/>
    <col min="11779" max="11779" width="9.28515625" style="4" customWidth="1"/>
    <col min="11780" max="11783" width="6.7109375" style="4" customWidth="1"/>
    <col min="11784" max="11784" width="9.28515625" style="4" customWidth="1"/>
    <col min="11785" max="11788" width="6.7109375" style="4" customWidth="1"/>
    <col min="11789" max="11789" width="9.28515625" style="4" customWidth="1"/>
    <col min="11790" max="11793" width="6.7109375" style="4" customWidth="1"/>
    <col min="11794" max="11794" width="9.28515625" style="4" customWidth="1"/>
    <col min="11795" max="11795" width="8.85546875" style="4" customWidth="1"/>
    <col min="11796" max="11997" width="11.42578125" style="4"/>
    <col min="11998" max="11998" width="5.5703125" style="4" customWidth="1"/>
    <col min="11999" max="12000" width="5.85546875" style="4" customWidth="1"/>
    <col min="12001" max="12003" width="6.7109375" style="4" customWidth="1"/>
    <col min="12004" max="12004" width="8.5703125" style="4" customWidth="1"/>
    <col min="12005" max="12005" width="9.28515625" style="4" customWidth="1"/>
    <col min="12006" max="12006" width="7.7109375" style="4" customWidth="1"/>
    <col min="12007" max="12008" width="6.7109375" style="4" customWidth="1"/>
    <col min="12009" max="12009" width="9" style="4" customWidth="1"/>
    <col min="12010" max="12010" width="9.28515625" style="4" customWidth="1"/>
    <col min="12011" max="12013" width="6.7109375" style="4" customWidth="1"/>
    <col min="12014" max="12014" width="8" style="4" customWidth="1"/>
    <col min="12015" max="12015" width="9.28515625" style="4" customWidth="1"/>
    <col min="12016" max="12019" width="6.7109375" style="4" customWidth="1"/>
    <col min="12020" max="12020" width="9.28515625" style="4" customWidth="1"/>
    <col min="12021" max="12023" width="6.7109375" style="4" customWidth="1"/>
    <col min="12024" max="12024" width="8" style="4" customWidth="1"/>
    <col min="12025" max="12025" width="9.28515625" style="4" customWidth="1"/>
    <col min="12026" max="12029" width="6.7109375" style="4" customWidth="1"/>
    <col min="12030" max="12030" width="9.28515625" style="4" customWidth="1"/>
    <col min="12031" max="12034" width="6.7109375" style="4" customWidth="1"/>
    <col min="12035" max="12035" width="9.28515625" style="4" customWidth="1"/>
    <col min="12036" max="12039" width="6.7109375" style="4" customWidth="1"/>
    <col min="12040" max="12040" width="9.28515625" style="4" customWidth="1"/>
    <col min="12041" max="12044" width="6.7109375" style="4" customWidth="1"/>
    <col min="12045" max="12045" width="9.28515625" style="4" customWidth="1"/>
    <col min="12046" max="12049" width="6.7109375" style="4" customWidth="1"/>
    <col min="12050" max="12050" width="9.28515625" style="4" customWidth="1"/>
    <col min="12051" max="12051" width="8.85546875" style="4" customWidth="1"/>
    <col min="12052" max="12253" width="11.42578125" style="4"/>
    <col min="12254" max="12254" width="5.5703125" style="4" customWidth="1"/>
    <col min="12255" max="12256" width="5.85546875" style="4" customWidth="1"/>
    <col min="12257" max="12259" width="6.7109375" style="4" customWidth="1"/>
    <col min="12260" max="12260" width="8.5703125" style="4" customWidth="1"/>
    <col min="12261" max="12261" width="9.28515625" style="4" customWidth="1"/>
    <col min="12262" max="12262" width="7.7109375" style="4" customWidth="1"/>
    <col min="12263" max="12264" width="6.7109375" style="4" customWidth="1"/>
    <col min="12265" max="12265" width="9" style="4" customWidth="1"/>
    <col min="12266" max="12266" width="9.28515625" style="4" customWidth="1"/>
    <col min="12267" max="12269" width="6.7109375" style="4" customWidth="1"/>
    <col min="12270" max="12270" width="8" style="4" customWidth="1"/>
    <col min="12271" max="12271" width="9.28515625" style="4" customWidth="1"/>
    <col min="12272" max="12275" width="6.7109375" style="4" customWidth="1"/>
    <col min="12276" max="12276" width="9.28515625" style="4" customWidth="1"/>
    <col min="12277" max="12279" width="6.7109375" style="4" customWidth="1"/>
    <col min="12280" max="12280" width="8" style="4" customWidth="1"/>
    <col min="12281" max="12281" width="9.28515625" style="4" customWidth="1"/>
    <col min="12282" max="12285" width="6.7109375" style="4" customWidth="1"/>
    <col min="12286" max="12286" width="9.28515625" style="4" customWidth="1"/>
    <col min="12287" max="12290" width="6.7109375" style="4" customWidth="1"/>
    <col min="12291" max="12291" width="9.28515625" style="4" customWidth="1"/>
    <col min="12292" max="12295" width="6.7109375" style="4" customWidth="1"/>
    <col min="12296" max="12296" width="9.28515625" style="4" customWidth="1"/>
    <col min="12297" max="12300" width="6.7109375" style="4" customWidth="1"/>
    <col min="12301" max="12301" width="9.28515625" style="4" customWidth="1"/>
    <col min="12302" max="12305" width="6.7109375" style="4" customWidth="1"/>
    <col min="12306" max="12306" width="9.28515625" style="4" customWidth="1"/>
    <col min="12307" max="12307" width="8.85546875" style="4" customWidth="1"/>
    <col min="12308" max="12509" width="11.42578125" style="4"/>
    <col min="12510" max="12510" width="5.5703125" style="4" customWidth="1"/>
    <col min="12511" max="12512" width="5.85546875" style="4" customWidth="1"/>
    <col min="12513" max="12515" width="6.7109375" style="4" customWidth="1"/>
    <col min="12516" max="12516" width="8.5703125" style="4" customWidth="1"/>
    <col min="12517" max="12517" width="9.28515625" style="4" customWidth="1"/>
    <col min="12518" max="12518" width="7.7109375" style="4" customWidth="1"/>
    <col min="12519" max="12520" width="6.7109375" style="4" customWidth="1"/>
    <col min="12521" max="12521" width="9" style="4" customWidth="1"/>
    <col min="12522" max="12522" width="9.28515625" style="4" customWidth="1"/>
    <col min="12523" max="12525" width="6.7109375" style="4" customWidth="1"/>
    <col min="12526" max="12526" width="8" style="4" customWidth="1"/>
    <col min="12527" max="12527" width="9.28515625" style="4" customWidth="1"/>
    <col min="12528" max="12531" width="6.7109375" style="4" customWidth="1"/>
    <col min="12532" max="12532" width="9.28515625" style="4" customWidth="1"/>
    <col min="12533" max="12535" width="6.7109375" style="4" customWidth="1"/>
    <col min="12536" max="12536" width="8" style="4" customWidth="1"/>
    <col min="12537" max="12537" width="9.28515625" style="4" customWidth="1"/>
    <col min="12538" max="12541" width="6.7109375" style="4" customWidth="1"/>
    <col min="12542" max="12542" width="9.28515625" style="4" customWidth="1"/>
    <col min="12543" max="12546" width="6.7109375" style="4" customWidth="1"/>
    <col min="12547" max="12547" width="9.28515625" style="4" customWidth="1"/>
    <col min="12548" max="12551" width="6.7109375" style="4" customWidth="1"/>
    <col min="12552" max="12552" width="9.28515625" style="4" customWidth="1"/>
    <col min="12553" max="12556" width="6.7109375" style="4" customWidth="1"/>
    <col min="12557" max="12557" width="9.28515625" style="4" customWidth="1"/>
    <col min="12558" max="12561" width="6.7109375" style="4" customWidth="1"/>
    <col min="12562" max="12562" width="9.28515625" style="4" customWidth="1"/>
    <col min="12563" max="12563" width="8.85546875" style="4" customWidth="1"/>
    <col min="12564" max="12765" width="11.42578125" style="4"/>
    <col min="12766" max="12766" width="5.5703125" style="4" customWidth="1"/>
    <col min="12767" max="12768" width="5.85546875" style="4" customWidth="1"/>
    <col min="12769" max="12771" width="6.7109375" style="4" customWidth="1"/>
    <col min="12772" max="12772" width="8.5703125" style="4" customWidth="1"/>
    <col min="12773" max="12773" width="9.28515625" style="4" customWidth="1"/>
    <col min="12774" max="12774" width="7.7109375" style="4" customWidth="1"/>
    <col min="12775" max="12776" width="6.7109375" style="4" customWidth="1"/>
    <col min="12777" max="12777" width="9" style="4" customWidth="1"/>
    <col min="12778" max="12778" width="9.28515625" style="4" customWidth="1"/>
    <col min="12779" max="12781" width="6.7109375" style="4" customWidth="1"/>
    <col min="12782" max="12782" width="8" style="4" customWidth="1"/>
    <col min="12783" max="12783" width="9.28515625" style="4" customWidth="1"/>
    <col min="12784" max="12787" width="6.7109375" style="4" customWidth="1"/>
    <col min="12788" max="12788" width="9.28515625" style="4" customWidth="1"/>
    <col min="12789" max="12791" width="6.7109375" style="4" customWidth="1"/>
    <col min="12792" max="12792" width="8" style="4" customWidth="1"/>
    <col min="12793" max="12793" width="9.28515625" style="4" customWidth="1"/>
    <col min="12794" max="12797" width="6.7109375" style="4" customWidth="1"/>
    <col min="12798" max="12798" width="9.28515625" style="4" customWidth="1"/>
    <col min="12799" max="12802" width="6.7109375" style="4" customWidth="1"/>
    <col min="12803" max="12803" width="9.28515625" style="4" customWidth="1"/>
    <col min="12804" max="12807" width="6.7109375" style="4" customWidth="1"/>
    <col min="12808" max="12808" width="9.28515625" style="4" customWidth="1"/>
    <col min="12809" max="12812" width="6.7109375" style="4" customWidth="1"/>
    <col min="12813" max="12813" width="9.28515625" style="4" customWidth="1"/>
    <col min="12814" max="12817" width="6.7109375" style="4" customWidth="1"/>
    <col min="12818" max="12818" width="9.28515625" style="4" customWidth="1"/>
    <col min="12819" max="12819" width="8.85546875" style="4" customWidth="1"/>
    <col min="12820" max="13021" width="11.42578125" style="4"/>
    <col min="13022" max="13022" width="5.5703125" style="4" customWidth="1"/>
    <col min="13023" max="13024" width="5.85546875" style="4" customWidth="1"/>
    <col min="13025" max="13027" width="6.7109375" style="4" customWidth="1"/>
    <col min="13028" max="13028" width="8.5703125" style="4" customWidth="1"/>
    <col min="13029" max="13029" width="9.28515625" style="4" customWidth="1"/>
    <col min="13030" max="13030" width="7.7109375" style="4" customWidth="1"/>
    <col min="13031" max="13032" width="6.7109375" style="4" customWidth="1"/>
    <col min="13033" max="13033" width="9" style="4" customWidth="1"/>
    <col min="13034" max="13034" width="9.28515625" style="4" customWidth="1"/>
    <col min="13035" max="13037" width="6.7109375" style="4" customWidth="1"/>
    <col min="13038" max="13038" width="8" style="4" customWidth="1"/>
    <col min="13039" max="13039" width="9.28515625" style="4" customWidth="1"/>
    <col min="13040" max="13043" width="6.7109375" style="4" customWidth="1"/>
    <col min="13044" max="13044" width="9.28515625" style="4" customWidth="1"/>
    <col min="13045" max="13047" width="6.7109375" style="4" customWidth="1"/>
    <col min="13048" max="13048" width="8" style="4" customWidth="1"/>
    <col min="13049" max="13049" width="9.28515625" style="4" customWidth="1"/>
    <col min="13050" max="13053" width="6.7109375" style="4" customWidth="1"/>
    <col min="13054" max="13054" width="9.28515625" style="4" customWidth="1"/>
    <col min="13055" max="13058" width="6.7109375" style="4" customWidth="1"/>
    <col min="13059" max="13059" width="9.28515625" style="4" customWidth="1"/>
    <col min="13060" max="13063" width="6.7109375" style="4" customWidth="1"/>
    <col min="13064" max="13064" width="9.28515625" style="4" customWidth="1"/>
    <col min="13065" max="13068" width="6.7109375" style="4" customWidth="1"/>
    <col min="13069" max="13069" width="9.28515625" style="4" customWidth="1"/>
    <col min="13070" max="13073" width="6.7109375" style="4" customWidth="1"/>
    <col min="13074" max="13074" width="9.28515625" style="4" customWidth="1"/>
    <col min="13075" max="13075" width="8.85546875" style="4" customWidth="1"/>
    <col min="13076" max="13277" width="11.42578125" style="4"/>
    <col min="13278" max="13278" width="5.5703125" style="4" customWidth="1"/>
    <col min="13279" max="13280" width="5.85546875" style="4" customWidth="1"/>
    <col min="13281" max="13283" width="6.7109375" style="4" customWidth="1"/>
    <col min="13284" max="13284" width="8.5703125" style="4" customWidth="1"/>
    <col min="13285" max="13285" width="9.28515625" style="4" customWidth="1"/>
    <col min="13286" max="13286" width="7.7109375" style="4" customWidth="1"/>
    <col min="13287" max="13288" width="6.7109375" style="4" customWidth="1"/>
    <col min="13289" max="13289" width="9" style="4" customWidth="1"/>
    <col min="13290" max="13290" width="9.28515625" style="4" customWidth="1"/>
    <col min="13291" max="13293" width="6.7109375" style="4" customWidth="1"/>
    <col min="13294" max="13294" width="8" style="4" customWidth="1"/>
    <col min="13295" max="13295" width="9.28515625" style="4" customWidth="1"/>
    <col min="13296" max="13299" width="6.7109375" style="4" customWidth="1"/>
    <col min="13300" max="13300" width="9.28515625" style="4" customWidth="1"/>
    <col min="13301" max="13303" width="6.7109375" style="4" customWidth="1"/>
    <col min="13304" max="13304" width="8" style="4" customWidth="1"/>
    <col min="13305" max="13305" width="9.28515625" style="4" customWidth="1"/>
    <col min="13306" max="13309" width="6.7109375" style="4" customWidth="1"/>
    <col min="13310" max="13310" width="9.28515625" style="4" customWidth="1"/>
    <col min="13311" max="13314" width="6.7109375" style="4" customWidth="1"/>
    <col min="13315" max="13315" width="9.28515625" style="4" customWidth="1"/>
    <col min="13316" max="13319" width="6.7109375" style="4" customWidth="1"/>
    <col min="13320" max="13320" width="9.28515625" style="4" customWidth="1"/>
    <col min="13321" max="13324" width="6.7109375" style="4" customWidth="1"/>
    <col min="13325" max="13325" width="9.28515625" style="4" customWidth="1"/>
    <col min="13326" max="13329" width="6.7109375" style="4" customWidth="1"/>
    <col min="13330" max="13330" width="9.28515625" style="4" customWidth="1"/>
    <col min="13331" max="13331" width="8.85546875" style="4" customWidth="1"/>
    <col min="13332" max="13533" width="11.42578125" style="4"/>
    <col min="13534" max="13534" width="5.5703125" style="4" customWidth="1"/>
    <col min="13535" max="13536" width="5.85546875" style="4" customWidth="1"/>
    <col min="13537" max="13539" width="6.7109375" style="4" customWidth="1"/>
    <col min="13540" max="13540" width="8.5703125" style="4" customWidth="1"/>
    <col min="13541" max="13541" width="9.28515625" style="4" customWidth="1"/>
    <col min="13542" max="13542" width="7.7109375" style="4" customWidth="1"/>
    <col min="13543" max="13544" width="6.7109375" style="4" customWidth="1"/>
    <col min="13545" max="13545" width="9" style="4" customWidth="1"/>
    <col min="13546" max="13546" width="9.28515625" style="4" customWidth="1"/>
    <col min="13547" max="13549" width="6.7109375" style="4" customWidth="1"/>
    <col min="13550" max="13550" width="8" style="4" customWidth="1"/>
    <col min="13551" max="13551" width="9.28515625" style="4" customWidth="1"/>
    <col min="13552" max="13555" width="6.7109375" style="4" customWidth="1"/>
    <col min="13556" max="13556" width="9.28515625" style="4" customWidth="1"/>
    <col min="13557" max="13559" width="6.7109375" style="4" customWidth="1"/>
    <col min="13560" max="13560" width="8" style="4" customWidth="1"/>
    <col min="13561" max="13561" width="9.28515625" style="4" customWidth="1"/>
    <col min="13562" max="13565" width="6.7109375" style="4" customWidth="1"/>
    <col min="13566" max="13566" width="9.28515625" style="4" customWidth="1"/>
    <col min="13567" max="13570" width="6.7109375" style="4" customWidth="1"/>
    <col min="13571" max="13571" width="9.28515625" style="4" customWidth="1"/>
    <col min="13572" max="13575" width="6.7109375" style="4" customWidth="1"/>
    <col min="13576" max="13576" width="9.28515625" style="4" customWidth="1"/>
    <col min="13577" max="13580" width="6.7109375" style="4" customWidth="1"/>
    <col min="13581" max="13581" width="9.28515625" style="4" customWidth="1"/>
    <col min="13582" max="13585" width="6.7109375" style="4" customWidth="1"/>
    <col min="13586" max="13586" width="9.28515625" style="4" customWidth="1"/>
    <col min="13587" max="13587" width="8.85546875" style="4" customWidth="1"/>
    <col min="13588" max="13789" width="11.42578125" style="4"/>
    <col min="13790" max="13790" width="5.5703125" style="4" customWidth="1"/>
    <col min="13791" max="13792" width="5.85546875" style="4" customWidth="1"/>
    <col min="13793" max="13795" width="6.7109375" style="4" customWidth="1"/>
    <col min="13796" max="13796" width="8.5703125" style="4" customWidth="1"/>
    <col min="13797" max="13797" width="9.28515625" style="4" customWidth="1"/>
    <col min="13798" max="13798" width="7.7109375" style="4" customWidth="1"/>
    <col min="13799" max="13800" width="6.7109375" style="4" customWidth="1"/>
    <col min="13801" max="13801" width="9" style="4" customWidth="1"/>
    <col min="13802" max="13802" width="9.28515625" style="4" customWidth="1"/>
    <col min="13803" max="13805" width="6.7109375" style="4" customWidth="1"/>
    <col min="13806" max="13806" width="8" style="4" customWidth="1"/>
    <col min="13807" max="13807" width="9.28515625" style="4" customWidth="1"/>
    <col min="13808" max="13811" width="6.7109375" style="4" customWidth="1"/>
    <col min="13812" max="13812" width="9.28515625" style="4" customWidth="1"/>
    <col min="13813" max="13815" width="6.7109375" style="4" customWidth="1"/>
    <col min="13816" max="13816" width="8" style="4" customWidth="1"/>
    <col min="13817" max="13817" width="9.28515625" style="4" customWidth="1"/>
    <col min="13818" max="13821" width="6.7109375" style="4" customWidth="1"/>
    <col min="13822" max="13822" width="9.28515625" style="4" customWidth="1"/>
    <col min="13823" max="13826" width="6.7109375" style="4" customWidth="1"/>
    <col min="13827" max="13827" width="9.28515625" style="4" customWidth="1"/>
    <col min="13828" max="13831" width="6.7109375" style="4" customWidth="1"/>
    <col min="13832" max="13832" width="9.28515625" style="4" customWidth="1"/>
    <col min="13833" max="13836" width="6.7109375" style="4" customWidth="1"/>
    <col min="13837" max="13837" width="9.28515625" style="4" customWidth="1"/>
    <col min="13838" max="13841" width="6.7109375" style="4" customWidth="1"/>
    <col min="13842" max="13842" width="9.28515625" style="4" customWidth="1"/>
    <col min="13843" max="13843" width="8.85546875" style="4" customWidth="1"/>
    <col min="13844" max="14045" width="11.42578125" style="4"/>
    <col min="14046" max="14046" width="5.5703125" style="4" customWidth="1"/>
    <col min="14047" max="14048" width="5.85546875" style="4" customWidth="1"/>
    <col min="14049" max="14051" width="6.7109375" style="4" customWidth="1"/>
    <col min="14052" max="14052" width="8.5703125" style="4" customWidth="1"/>
    <col min="14053" max="14053" width="9.28515625" style="4" customWidth="1"/>
    <col min="14054" max="14054" width="7.7109375" style="4" customWidth="1"/>
    <col min="14055" max="14056" width="6.7109375" style="4" customWidth="1"/>
    <col min="14057" max="14057" width="9" style="4" customWidth="1"/>
    <col min="14058" max="14058" width="9.28515625" style="4" customWidth="1"/>
    <col min="14059" max="14061" width="6.7109375" style="4" customWidth="1"/>
    <col min="14062" max="14062" width="8" style="4" customWidth="1"/>
    <col min="14063" max="14063" width="9.28515625" style="4" customWidth="1"/>
    <col min="14064" max="14067" width="6.7109375" style="4" customWidth="1"/>
    <col min="14068" max="14068" width="9.28515625" style="4" customWidth="1"/>
    <col min="14069" max="14071" width="6.7109375" style="4" customWidth="1"/>
    <col min="14072" max="14072" width="8" style="4" customWidth="1"/>
    <col min="14073" max="14073" width="9.28515625" style="4" customWidth="1"/>
    <col min="14074" max="14077" width="6.7109375" style="4" customWidth="1"/>
    <col min="14078" max="14078" width="9.28515625" style="4" customWidth="1"/>
    <col min="14079" max="14082" width="6.7109375" style="4" customWidth="1"/>
    <col min="14083" max="14083" width="9.28515625" style="4" customWidth="1"/>
    <col min="14084" max="14087" width="6.7109375" style="4" customWidth="1"/>
    <col min="14088" max="14088" width="9.28515625" style="4" customWidth="1"/>
    <col min="14089" max="14092" width="6.7109375" style="4" customWidth="1"/>
    <col min="14093" max="14093" width="9.28515625" style="4" customWidth="1"/>
    <col min="14094" max="14097" width="6.7109375" style="4" customWidth="1"/>
    <col min="14098" max="14098" width="9.28515625" style="4" customWidth="1"/>
    <col min="14099" max="14099" width="8.85546875" style="4" customWidth="1"/>
    <col min="14100" max="14301" width="11.42578125" style="4"/>
    <col min="14302" max="14302" width="5.5703125" style="4" customWidth="1"/>
    <col min="14303" max="14304" width="5.85546875" style="4" customWidth="1"/>
    <col min="14305" max="14307" width="6.7109375" style="4" customWidth="1"/>
    <col min="14308" max="14308" width="8.5703125" style="4" customWidth="1"/>
    <col min="14309" max="14309" width="9.28515625" style="4" customWidth="1"/>
    <col min="14310" max="14310" width="7.7109375" style="4" customWidth="1"/>
    <col min="14311" max="14312" width="6.7109375" style="4" customWidth="1"/>
    <col min="14313" max="14313" width="9" style="4" customWidth="1"/>
    <col min="14314" max="14314" width="9.28515625" style="4" customWidth="1"/>
    <col min="14315" max="14317" width="6.7109375" style="4" customWidth="1"/>
    <col min="14318" max="14318" width="8" style="4" customWidth="1"/>
    <col min="14319" max="14319" width="9.28515625" style="4" customWidth="1"/>
    <col min="14320" max="14323" width="6.7109375" style="4" customWidth="1"/>
    <col min="14324" max="14324" width="9.28515625" style="4" customWidth="1"/>
    <col min="14325" max="14327" width="6.7109375" style="4" customWidth="1"/>
    <col min="14328" max="14328" width="8" style="4" customWidth="1"/>
    <col min="14329" max="14329" width="9.28515625" style="4" customWidth="1"/>
    <col min="14330" max="14333" width="6.7109375" style="4" customWidth="1"/>
    <col min="14334" max="14334" width="9.28515625" style="4" customWidth="1"/>
    <col min="14335" max="14338" width="6.7109375" style="4" customWidth="1"/>
    <col min="14339" max="14339" width="9.28515625" style="4" customWidth="1"/>
    <col min="14340" max="14343" width="6.7109375" style="4" customWidth="1"/>
    <col min="14344" max="14344" width="9.28515625" style="4" customWidth="1"/>
    <col min="14345" max="14348" width="6.7109375" style="4" customWidth="1"/>
    <col min="14349" max="14349" width="9.28515625" style="4" customWidth="1"/>
    <col min="14350" max="14353" width="6.7109375" style="4" customWidth="1"/>
    <col min="14354" max="14354" width="9.28515625" style="4" customWidth="1"/>
    <col min="14355" max="14355" width="8.85546875" style="4" customWidth="1"/>
    <col min="14356" max="14557" width="11.42578125" style="4"/>
    <col min="14558" max="14558" width="5.5703125" style="4" customWidth="1"/>
    <col min="14559" max="14560" width="5.85546875" style="4" customWidth="1"/>
    <col min="14561" max="14563" width="6.7109375" style="4" customWidth="1"/>
    <col min="14564" max="14564" width="8.5703125" style="4" customWidth="1"/>
    <col min="14565" max="14565" width="9.28515625" style="4" customWidth="1"/>
    <col min="14566" max="14566" width="7.7109375" style="4" customWidth="1"/>
    <col min="14567" max="14568" width="6.7109375" style="4" customWidth="1"/>
    <col min="14569" max="14569" width="9" style="4" customWidth="1"/>
    <col min="14570" max="14570" width="9.28515625" style="4" customWidth="1"/>
    <col min="14571" max="14573" width="6.7109375" style="4" customWidth="1"/>
    <col min="14574" max="14574" width="8" style="4" customWidth="1"/>
    <col min="14575" max="14575" width="9.28515625" style="4" customWidth="1"/>
    <col min="14576" max="14579" width="6.7109375" style="4" customWidth="1"/>
    <col min="14580" max="14580" width="9.28515625" style="4" customWidth="1"/>
    <col min="14581" max="14583" width="6.7109375" style="4" customWidth="1"/>
    <col min="14584" max="14584" width="8" style="4" customWidth="1"/>
    <col min="14585" max="14585" width="9.28515625" style="4" customWidth="1"/>
    <col min="14586" max="14589" width="6.7109375" style="4" customWidth="1"/>
    <col min="14590" max="14590" width="9.28515625" style="4" customWidth="1"/>
    <col min="14591" max="14594" width="6.7109375" style="4" customWidth="1"/>
    <col min="14595" max="14595" width="9.28515625" style="4" customWidth="1"/>
    <col min="14596" max="14599" width="6.7109375" style="4" customWidth="1"/>
    <col min="14600" max="14600" width="9.28515625" style="4" customWidth="1"/>
    <col min="14601" max="14604" width="6.7109375" style="4" customWidth="1"/>
    <col min="14605" max="14605" width="9.28515625" style="4" customWidth="1"/>
    <col min="14606" max="14609" width="6.7109375" style="4" customWidth="1"/>
    <col min="14610" max="14610" width="9.28515625" style="4" customWidth="1"/>
    <col min="14611" max="14611" width="8.85546875" style="4" customWidth="1"/>
    <col min="14612" max="14813" width="11.42578125" style="4"/>
    <col min="14814" max="14814" width="5.5703125" style="4" customWidth="1"/>
    <col min="14815" max="14816" width="5.85546875" style="4" customWidth="1"/>
    <col min="14817" max="14819" width="6.7109375" style="4" customWidth="1"/>
    <col min="14820" max="14820" width="8.5703125" style="4" customWidth="1"/>
    <col min="14821" max="14821" width="9.28515625" style="4" customWidth="1"/>
    <col min="14822" max="14822" width="7.7109375" style="4" customWidth="1"/>
    <col min="14823" max="14824" width="6.7109375" style="4" customWidth="1"/>
    <col min="14825" max="14825" width="9" style="4" customWidth="1"/>
    <col min="14826" max="14826" width="9.28515625" style="4" customWidth="1"/>
    <col min="14827" max="14829" width="6.7109375" style="4" customWidth="1"/>
    <col min="14830" max="14830" width="8" style="4" customWidth="1"/>
    <col min="14831" max="14831" width="9.28515625" style="4" customWidth="1"/>
    <col min="14832" max="14835" width="6.7109375" style="4" customWidth="1"/>
    <col min="14836" max="14836" width="9.28515625" style="4" customWidth="1"/>
    <col min="14837" max="14839" width="6.7109375" style="4" customWidth="1"/>
    <col min="14840" max="14840" width="8" style="4" customWidth="1"/>
    <col min="14841" max="14841" width="9.28515625" style="4" customWidth="1"/>
    <col min="14842" max="14845" width="6.7109375" style="4" customWidth="1"/>
    <col min="14846" max="14846" width="9.28515625" style="4" customWidth="1"/>
    <col min="14847" max="14850" width="6.7109375" style="4" customWidth="1"/>
    <col min="14851" max="14851" width="9.28515625" style="4" customWidth="1"/>
    <col min="14852" max="14855" width="6.7109375" style="4" customWidth="1"/>
    <col min="14856" max="14856" width="9.28515625" style="4" customWidth="1"/>
    <col min="14857" max="14860" width="6.7109375" style="4" customWidth="1"/>
    <col min="14861" max="14861" width="9.28515625" style="4" customWidth="1"/>
    <col min="14862" max="14865" width="6.7109375" style="4" customWidth="1"/>
    <col min="14866" max="14866" width="9.28515625" style="4" customWidth="1"/>
    <col min="14867" max="14867" width="8.85546875" style="4" customWidth="1"/>
    <col min="14868" max="15069" width="11.42578125" style="4"/>
    <col min="15070" max="15070" width="5.5703125" style="4" customWidth="1"/>
    <col min="15071" max="15072" width="5.85546875" style="4" customWidth="1"/>
    <col min="15073" max="15075" width="6.7109375" style="4" customWidth="1"/>
    <col min="15076" max="15076" width="8.5703125" style="4" customWidth="1"/>
    <col min="15077" max="15077" width="9.28515625" style="4" customWidth="1"/>
    <col min="15078" max="15078" width="7.7109375" style="4" customWidth="1"/>
    <col min="15079" max="15080" width="6.7109375" style="4" customWidth="1"/>
    <col min="15081" max="15081" width="9" style="4" customWidth="1"/>
    <col min="15082" max="15082" width="9.28515625" style="4" customWidth="1"/>
    <col min="15083" max="15085" width="6.7109375" style="4" customWidth="1"/>
    <col min="15086" max="15086" width="8" style="4" customWidth="1"/>
    <col min="15087" max="15087" width="9.28515625" style="4" customWidth="1"/>
    <col min="15088" max="15091" width="6.7109375" style="4" customWidth="1"/>
    <col min="15092" max="15092" width="9.28515625" style="4" customWidth="1"/>
    <col min="15093" max="15095" width="6.7109375" style="4" customWidth="1"/>
    <col min="15096" max="15096" width="8" style="4" customWidth="1"/>
    <col min="15097" max="15097" width="9.28515625" style="4" customWidth="1"/>
    <col min="15098" max="15101" width="6.7109375" style="4" customWidth="1"/>
    <col min="15102" max="15102" width="9.28515625" style="4" customWidth="1"/>
    <col min="15103" max="15106" width="6.7109375" style="4" customWidth="1"/>
    <col min="15107" max="15107" width="9.28515625" style="4" customWidth="1"/>
    <col min="15108" max="15111" width="6.7109375" style="4" customWidth="1"/>
    <col min="15112" max="15112" width="9.28515625" style="4" customWidth="1"/>
    <col min="15113" max="15116" width="6.7109375" style="4" customWidth="1"/>
    <col min="15117" max="15117" width="9.28515625" style="4" customWidth="1"/>
    <col min="15118" max="15121" width="6.7109375" style="4" customWidth="1"/>
    <col min="15122" max="15122" width="9.28515625" style="4" customWidth="1"/>
    <col min="15123" max="15123" width="8.85546875" style="4" customWidth="1"/>
    <col min="15124" max="15325" width="11.42578125" style="4"/>
    <col min="15326" max="15326" width="5.5703125" style="4" customWidth="1"/>
    <col min="15327" max="15328" width="5.85546875" style="4" customWidth="1"/>
    <col min="15329" max="15331" width="6.7109375" style="4" customWidth="1"/>
    <col min="15332" max="15332" width="8.5703125" style="4" customWidth="1"/>
    <col min="15333" max="15333" width="9.28515625" style="4" customWidth="1"/>
    <col min="15334" max="15334" width="7.7109375" style="4" customWidth="1"/>
    <col min="15335" max="15336" width="6.7109375" style="4" customWidth="1"/>
    <col min="15337" max="15337" width="9" style="4" customWidth="1"/>
    <col min="15338" max="15338" width="9.28515625" style="4" customWidth="1"/>
    <col min="15339" max="15341" width="6.7109375" style="4" customWidth="1"/>
    <col min="15342" max="15342" width="8" style="4" customWidth="1"/>
    <col min="15343" max="15343" width="9.28515625" style="4" customWidth="1"/>
    <col min="15344" max="15347" width="6.7109375" style="4" customWidth="1"/>
    <col min="15348" max="15348" width="9.28515625" style="4" customWidth="1"/>
    <col min="15349" max="15351" width="6.7109375" style="4" customWidth="1"/>
    <col min="15352" max="15352" width="8" style="4" customWidth="1"/>
    <col min="15353" max="15353" width="9.28515625" style="4" customWidth="1"/>
    <col min="15354" max="15357" width="6.7109375" style="4" customWidth="1"/>
    <col min="15358" max="15358" width="9.28515625" style="4" customWidth="1"/>
    <col min="15359" max="15362" width="6.7109375" style="4" customWidth="1"/>
    <col min="15363" max="15363" width="9.28515625" style="4" customWidth="1"/>
    <col min="15364" max="15367" width="6.7109375" style="4" customWidth="1"/>
    <col min="15368" max="15368" width="9.28515625" style="4" customWidth="1"/>
    <col min="15369" max="15372" width="6.7109375" style="4" customWidth="1"/>
    <col min="15373" max="15373" width="9.28515625" style="4" customWidth="1"/>
    <col min="15374" max="15377" width="6.7109375" style="4" customWidth="1"/>
    <col min="15378" max="15378" width="9.28515625" style="4" customWidth="1"/>
    <col min="15379" max="15379" width="8.85546875" style="4" customWidth="1"/>
    <col min="15380" max="15581" width="11.42578125" style="4"/>
    <col min="15582" max="15582" width="5.5703125" style="4" customWidth="1"/>
    <col min="15583" max="15584" width="5.85546875" style="4" customWidth="1"/>
    <col min="15585" max="15587" width="6.7109375" style="4" customWidth="1"/>
    <col min="15588" max="15588" width="8.5703125" style="4" customWidth="1"/>
    <col min="15589" max="15589" width="9.28515625" style="4" customWidth="1"/>
    <col min="15590" max="15590" width="7.7109375" style="4" customWidth="1"/>
    <col min="15591" max="15592" width="6.7109375" style="4" customWidth="1"/>
    <col min="15593" max="15593" width="9" style="4" customWidth="1"/>
    <col min="15594" max="15594" width="9.28515625" style="4" customWidth="1"/>
    <col min="15595" max="15597" width="6.7109375" style="4" customWidth="1"/>
    <col min="15598" max="15598" width="8" style="4" customWidth="1"/>
    <col min="15599" max="15599" width="9.28515625" style="4" customWidth="1"/>
    <col min="15600" max="15603" width="6.7109375" style="4" customWidth="1"/>
    <col min="15604" max="15604" width="9.28515625" style="4" customWidth="1"/>
    <col min="15605" max="15607" width="6.7109375" style="4" customWidth="1"/>
    <col min="15608" max="15608" width="8" style="4" customWidth="1"/>
    <col min="15609" max="15609" width="9.28515625" style="4" customWidth="1"/>
    <col min="15610" max="15613" width="6.7109375" style="4" customWidth="1"/>
    <col min="15614" max="15614" width="9.28515625" style="4" customWidth="1"/>
    <col min="15615" max="15618" width="6.7109375" style="4" customWidth="1"/>
    <col min="15619" max="15619" width="9.28515625" style="4" customWidth="1"/>
    <col min="15620" max="15623" width="6.7109375" style="4" customWidth="1"/>
    <col min="15624" max="15624" width="9.28515625" style="4" customWidth="1"/>
    <col min="15625" max="15628" width="6.7109375" style="4" customWidth="1"/>
    <col min="15629" max="15629" width="9.28515625" style="4" customWidth="1"/>
    <col min="15630" max="15633" width="6.7109375" style="4" customWidth="1"/>
    <col min="15634" max="15634" width="9.28515625" style="4" customWidth="1"/>
    <col min="15635" max="15635" width="8.85546875" style="4" customWidth="1"/>
    <col min="15636" max="15837" width="11.42578125" style="4"/>
    <col min="15838" max="15838" width="5.5703125" style="4" customWidth="1"/>
    <col min="15839" max="15840" width="5.85546875" style="4" customWidth="1"/>
    <col min="15841" max="15843" width="6.7109375" style="4" customWidth="1"/>
    <col min="15844" max="15844" width="8.5703125" style="4" customWidth="1"/>
    <col min="15845" max="15845" width="9.28515625" style="4" customWidth="1"/>
    <col min="15846" max="15846" width="7.7109375" style="4" customWidth="1"/>
    <col min="15847" max="15848" width="6.7109375" style="4" customWidth="1"/>
    <col min="15849" max="15849" width="9" style="4" customWidth="1"/>
    <col min="15850" max="15850" width="9.28515625" style="4" customWidth="1"/>
    <col min="15851" max="15853" width="6.7109375" style="4" customWidth="1"/>
    <col min="15854" max="15854" width="8" style="4" customWidth="1"/>
    <col min="15855" max="15855" width="9.28515625" style="4" customWidth="1"/>
    <col min="15856" max="15859" width="6.7109375" style="4" customWidth="1"/>
    <col min="15860" max="15860" width="9.28515625" style="4" customWidth="1"/>
    <col min="15861" max="15863" width="6.7109375" style="4" customWidth="1"/>
    <col min="15864" max="15864" width="8" style="4" customWidth="1"/>
    <col min="15865" max="15865" width="9.28515625" style="4" customWidth="1"/>
    <col min="15866" max="15869" width="6.7109375" style="4" customWidth="1"/>
    <col min="15870" max="15870" width="9.28515625" style="4" customWidth="1"/>
    <col min="15871" max="15874" width="6.7109375" style="4" customWidth="1"/>
    <col min="15875" max="15875" width="9.28515625" style="4" customWidth="1"/>
    <col min="15876" max="15879" width="6.7109375" style="4" customWidth="1"/>
    <col min="15880" max="15880" width="9.28515625" style="4" customWidth="1"/>
    <col min="15881" max="15884" width="6.7109375" style="4" customWidth="1"/>
    <col min="15885" max="15885" width="9.28515625" style="4" customWidth="1"/>
    <col min="15886" max="15889" width="6.7109375" style="4" customWidth="1"/>
    <col min="15890" max="15890" width="9.28515625" style="4" customWidth="1"/>
    <col min="15891" max="15891" width="8.85546875" style="4" customWidth="1"/>
    <col min="15892" max="16093" width="11.42578125" style="4"/>
    <col min="16094" max="16094" width="5.5703125" style="4" customWidth="1"/>
    <col min="16095" max="16096" width="5.85546875" style="4" customWidth="1"/>
    <col min="16097" max="16099" width="6.7109375" style="4" customWidth="1"/>
    <col min="16100" max="16100" width="8.5703125" style="4" customWidth="1"/>
    <col min="16101" max="16101" width="9.28515625" style="4" customWidth="1"/>
    <col min="16102" max="16102" width="7.7109375" style="4" customWidth="1"/>
    <col min="16103" max="16104" width="6.7109375" style="4" customWidth="1"/>
    <col min="16105" max="16105" width="9" style="4" customWidth="1"/>
    <col min="16106" max="16106" width="9.28515625" style="4" customWidth="1"/>
    <col min="16107" max="16109" width="6.7109375" style="4" customWidth="1"/>
    <col min="16110" max="16110" width="8" style="4" customWidth="1"/>
    <col min="16111" max="16111" width="9.28515625" style="4" customWidth="1"/>
    <col min="16112" max="16115" width="6.7109375" style="4" customWidth="1"/>
    <col min="16116" max="16116" width="9.28515625" style="4" customWidth="1"/>
    <col min="16117" max="16119" width="6.7109375" style="4" customWidth="1"/>
    <col min="16120" max="16120" width="8" style="4" customWidth="1"/>
    <col min="16121" max="16121" width="9.28515625" style="4" customWidth="1"/>
    <col min="16122" max="16125" width="6.7109375" style="4" customWidth="1"/>
    <col min="16126" max="16126" width="9.28515625" style="4" customWidth="1"/>
    <col min="16127" max="16130" width="6.7109375" style="4" customWidth="1"/>
    <col min="16131" max="16131" width="9.28515625" style="4" customWidth="1"/>
    <col min="16132" max="16135" width="6.7109375" style="4" customWidth="1"/>
    <col min="16136" max="16136" width="9.28515625" style="4" customWidth="1"/>
    <col min="16137" max="16140" width="6.7109375" style="4" customWidth="1"/>
    <col min="16141" max="16141" width="9.28515625" style="4" customWidth="1"/>
    <col min="16142" max="16145" width="6.7109375" style="4" customWidth="1"/>
    <col min="16146" max="16146" width="9.28515625" style="4" customWidth="1"/>
    <col min="16147" max="16147" width="8.85546875" style="4" customWidth="1"/>
    <col min="16148" max="16384" width="11.42578125" style="4"/>
  </cols>
  <sheetData>
    <row r="1" spans="1:21" ht="20.100000000000001" customHeight="1">
      <c r="A1" s="38"/>
      <c r="B1" s="2"/>
      <c r="C1" s="2"/>
    </row>
    <row r="2" spans="1:21" ht="20.100000000000001" customHeight="1" thickBot="1">
      <c r="A2" s="550" t="s">
        <v>128</v>
      </c>
      <c r="B2" s="550"/>
      <c r="C2" s="551"/>
      <c r="D2" s="650" t="s">
        <v>135</v>
      </c>
      <c r="E2" s="651"/>
      <c r="F2" s="651"/>
      <c r="G2" s="651"/>
      <c r="H2" s="651"/>
      <c r="I2" s="651"/>
      <c r="J2" s="651"/>
      <c r="K2" s="651"/>
      <c r="L2" s="651"/>
      <c r="M2" s="651"/>
      <c r="N2" s="651"/>
      <c r="O2" s="651"/>
      <c r="P2" s="651"/>
      <c r="Q2" s="651"/>
      <c r="R2" s="651"/>
      <c r="S2" s="651"/>
      <c r="T2" s="651"/>
      <c r="U2" s="651"/>
    </row>
    <row r="3" spans="1:21" ht="20.100000000000001" customHeight="1" thickBot="1">
      <c r="A3" s="55"/>
      <c r="B3" s="552"/>
      <c r="C3" s="552"/>
      <c r="D3" s="544">
        <v>1</v>
      </c>
      <c r="E3" s="501"/>
      <c r="F3" s="502" t="s">
        <v>136</v>
      </c>
      <c r="G3" s="503"/>
      <c r="H3" s="503"/>
      <c r="I3" s="541"/>
      <c r="J3" s="501">
        <v>1</v>
      </c>
      <c r="K3" s="501"/>
      <c r="L3" s="502" t="s">
        <v>137</v>
      </c>
      <c r="M3" s="503"/>
      <c r="N3" s="503"/>
      <c r="O3" s="541"/>
      <c r="P3" s="501">
        <v>1</v>
      </c>
      <c r="Q3" s="501"/>
      <c r="R3" s="502" t="s">
        <v>138</v>
      </c>
      <c r="S3" s="503"/>
      <c r="T3" s="503"/>
      <c r="U3" s="541"/>
    </row>
    <row r="4" spans="1:21" ht="20.100000000000001" customHeight="1" thickTop="1" thickBot="1">
      <c r="A4" s="33" t="s">
        <v>9</v>
      </c>
      <c r="B4" s="542" t="s">
        <v>0</v>
      </c>
      <c r="C4" s="543"/>
      <c r="D4" s="544" t="s">
        <v>1</v>
      </c>
      <c r="E4" s="545"/>
      <c r="F4" s="495"/>
      <c r="G4" s="307"/>
      <c r="H4" s="495"/>
      <c r="I4" s="308" t="s">
        <v>13</v>
      </c>
      <c r="J4" s="544" t="s">
        <v>1</v>
      </c>
      <c r="K4" s="545"/>
      <c r="L4" s="546" t="s">
        <v>73</v>
      </c>
      <c r="M4" s="547"/>
      <c r="N4" s="345"/>
      <c r="O4" s="308" t="s">
        <v>13</v>
      </c>
      <c r="P4" s="544" t="s">
        <v>1</v>
      </c>
      <c r="Q4" s="545"/>
      <c r="R4" s="507" t="s">
        <v>72</v>
      </c>
      <c r="S4" s="508"/>
      <c r="T4" s="495"/>
      <c r="U4" s="308" t="s">
        <v>13</v>
      </c>
    </row>
    <row r="5" spans="1:21" ht="20.100000000000001" customHeight="1" thickTop="1">
      <c r="A5" s="534" t="s">
        <v>114</v>
      </c>
      <c r="B5" s="535">
        <v>43040</v>
      </c>
      <c r="C5" s="536">
        <v>1</v>
      </c>
      <c r="D5" s="28">
        <v>10</v>
      </c>
      <c r="E5" s="29">
        <v>17</v>
      </c>
      <c r="F5" s="23"/>
      <c r="G5" s="24">
        <f t="shared" ref="G5:G14" si="0">IF(D5="",0,IF(E5="",0,IF(D5&gt;0,E5-D5+F5,0)))</f>
        <v>7</v>
      </c>
      <c r="H5" s="341">
        <f>G6+G5</f>
        <v>11</v>
      </c>
      <c r="I5" s="11"/>
      <c r="J5" s="28"/>
      <c r="K5" s="29"/>
      <c r="L5" s="23"/>
      <c r="M5" s="24">
        <f t="shared" ref="M5:M14" si="1">IF(J5="",0,IF(K5="",0,IF(J5&gt;0,K5-J5+L5,0)))</f>
        <v>0</v>
      </c>
      <c r="N5" s="341">
        <f>M6+M5</f>
        <v>5</v>
      </c>
      <c r="O5" s="343"/>
      <c r="P5" s="28"/>
      <c r="Q5" s="29"/>
      <c r="R5" s="23"/>
      <c r="S5" s="24">
        <f t="shared" ref="S5:S14" si="2">IF(P5="",0,IF(Q5="",0,IF(P5&gt;0,Q5-P5+R5,0)))</f>
        <v>0</v>
      </c>
      <c r="T5" s="341">
        <f>S6+S5</f>
        <v>0</v>
      </c>
      <c r="U5" s="11"/>
    </row>
    <row r="6" spans="1:21" ht="20.100000000000001" customHeight="1">
      <c r="A6" s="509"/>
      <c r="B6" s="512"/>
      <c r="C6" s="516"/>
      <c r="D6" s="25">
        <v>17</v>
      </c>
      <c r="E6" s="26">
        <v>21</v>
      </c>
      <c r="F6" s="27"/>
      <c r="G6" s="27">
        <f t="shared" si="0"/>
        <v>4</v>
      </c>
      <c r="H6" s="339"/>
      <c r="I6" s="17"/>
      <c r="J6" s="25">
        <v>17</v>
      </c>
      <c r="K6" s="26">
        <v>22</v>
      </c>
      <c r="L6" s="27"/>
      <c r="M6" s="27">
        <f t="shared" si="1"/>
        <v>5</v>
      </c>
      <c r="N6" s="339"/>
      <c r="O6" s="346" t="s">
        <v>133</v>
      </c>
      <c r="P6" s="25"/>
      <c r="Q6" s="26"/>
      <c r="R6" s="27"/>
      <c r="S6" s="27">
        <f t="shared" si="2"/>
        <v>0</v>
      </c>
      <c r="T6" s="339"/>
      <c r="U6" s="17"/>
    </row>
    <row r="7" spans="1:21" ht="20.100000000000001" customHeight="1">
      <c r="A7" s="509"/>
      <c r="B7" s="537">
        <f>B5+1</f>
        <v>43041</v>
      </c>
      <c r="C7" s="517">
        <f>C5+1</f>
        <v>2</v>
      </c>
      <c r="D7" s="28"/>
      <c r="E7" s="29"/>
      <c r="F7" s="23"/>
      <c r="G7" s="24">
        <f t="shared" si="0"/>
        <v>0</v>
      </c>
      <c r="H7" s="341">
        <f>G8+G7</f>
        <v>8</v>
      </c>
      <c r="I7" s="11"/>
      <c r="J7" s="28"/>
      <c r="K7" s="29"/>
      <c r="L7" s="23"/>
      <c r="M7" s="24">
        <f t="shared" si="1"/>
        <v>0</v>
      </c>
      <c r="N7" s="341">
        <f>M8+M7</f>
        <v>0</v>
      </c>
      <c r="O7" s="343"/>
      <c r="P7" s="28"/>
      <c r="Q7" s="29"/>
      <c r="R7" s="23"/>
      <c r="S7" s="24">
        <f t="shared" si="2"/>
        <v>0</v>
      </c>
      <c r="T7" s="341">
        <f>S8+S7</f>
        <v>0</v>
      </c>
      <c r="U7" s="11"/>
    </row>
    <row r="8" spans="1:21" ht="20.100000000000001" customHeight="1">
      <c r="A8" s="509"/>
      <c r="B8" s="538"/>
      <c r="C8" s="518"/>
      <c r="D8" s="432">
        <v>14</v>
      </c>
      <c r="E8" s="26">
        <v>22</v>
      </c>
      <c r="F8" s="26"/>
      <c r="G8" s="27">
        <f t="shared" si="0"/>
        <v>8</v>
      </c>
      <c r="H8" s="339"/>
      <c r="I8" s="17"/>
      <c r="J8" s="25"/>
      <c r="K8" s="26"/>
      <c r="L8" s="26"/>
      <c r="M8" s="27">
        <f t="shared" si="1"/>
        <v>0</v>
      </c>
      <c r="N8" s="339"/>
      <c r="O8" s="344"/>
      <c r="P8" s="25"/>
      <c r="Q8" s="26"/>
      <c r="R8" s="26"/>
      <c r="S8" s="27">
        <f t="shared" si="2"/>
        <v>0</v>
      </c>
      <c r="T8" s="339"/>
      <c r="U8" s="17"/>
    </row>
    <row r="9" spans="1:21" ht="20.100000000000001" customHeight="1">
      <c r="A9" s="509"/>
      <c r="B9" s="537">
        <f>B7+1</f>
        <v>43042</v>
      </c>
      <c r="C9" s="513">
        <f>+C7+1</f>
        <v>3</v>
      </c>
      <c r="D9" s="28"/>
      <c r="E9" s="29"/>
      <c r="F9" s="23"/>
      <c r="G9" s="24">
        <f t="shared" si="0"/>
        <v>0</v>
      </c>
      <c r="H9" s="341">
        <f>G10+G9</f>
        <v>6</v>
      </c>
      <c r="I9" s="11"/>
      <c r="J9" s="28"/>
      <c r="K9" s="29"/>
      <c r="L9" s="23"/>
      <c r="M9" s="24">
        <f t="shared" si="1"/>
        <v>0</v>
      </c>
      <c r="N9" s="341">
        <f>M10+M9</f>
        <v>0</v>
      </c>
      <c r="O9" s="343"/>
      <c r="P9" s="28"/>
      <c r="Q9" s="29"/>
      <c r="R9" s="23"/>
      <c r="S9" s="24">
        <f t="shared" si="2"/>
        <v>0</v>
      </c>
      <c r="T9" s="341">
        <f>S10+S9</f>
        <v>0</v>
      </c>
      <c r="U9" s="11"/>
    </row>
    <row r="10" spans="1:21" ht="20.100000000000001" customHeight="1">
      <c r="A10" s="509"/>
      <c r="B10" s="538"/>
      <c r="C10" s="540"/>
      <c r="D10" s="25">
        <v>16</v>
      </c>
      <c r="E10" s="26">
        <v>22</v>
      </c>
      <c r="F10" s="27"/>
      <c r="G10" s="27">
        <f t="shared" si="0"/>
        <v>6</v>
      </c>
      <c r="H10" s="339"/>
      <c r="I10" s="17"/>
      <c r="J10" s="25"/>
      <c r="K10" s="26"/>
      <c r="L10" s="27"/>
      <c r="M10" s="27">
        <f t="shared" si="1"/>
        <v>0</v>
      </c>
      <c r="N10" s="339"/>
      <c r="O10" s="344"/>
      <c r="P10" s="25"/>
      <c r="Q10" s="26"/>
      <c r="R10" s="27"/>
      <c r="S10" s="27">
        <f t="shared" si="2"/>
        <v>0</v>
      </c>
      <c r="T10" s="339"/>
      <c r="U10" s="17"/>
    </row>
    <row r="11" spans="1:21" ht="20.100000000000001" customHeight="1">
      <c r="A11" s="509"/>
      <c r="B11" s="537">
        <f>B9+1</f>
        <v>43043</v>
      </c>
      <c r="C11" s="520">
        <f>+C9+1</f>
        <v>4</v>
      </c>
      <c r="D11" s="352"/>
      <c r="E11" s="353"/>
      <c r="F11" s="48"/>
      <c r="G11" s="49">
        <f t="shared" si="0"/>
        <v>0</v>
      </c>
      <c r="H11" s="364">
        <f>G12+G11</f>
        <v>0</v>
      </c>
      <c r="I11" s="50"/>
      <c r="J11" s="352">
        <v>10</v>
      </c>
      <c r="K11" s="353">
        <v>12</v>
      </c>
      <c r="L11" s="48"/>
      <c r="M11" s="49">
        <f t="shared" si="1"/>
        <v>2</v>
      </c>
      <c r="N11" s="364">
        <f>M12+M11</f>
        <v>12</v>
      </c>
      <c r="O11" s="346" t="s">
        <v>133</v>
      </c>
      <c r="P11" s="352"/>
      <c r="Q11" s="353"/>
      <c r="R11" s="48"/>
      <c r="S11" s="49">
        <f t="shared" si="2"/>
        <v>0</v>
      </c>
      <c r="T11" s="364">
        <f>S12+S11</f>
        <v>0</v>
      </c>
      <c r="U11" s="50"/>
    </row>
    <row r="12" spans="1:21" ht="20.100000000000001" customHeight="1" thickBot="1">
      <c r="A12" s="509"/>
      <c r="B12" s="538"/>
      <c r="C12" s="521"/>
      <c r="D12" s="51"/>
      <c r="E12" s="52"/>
      <c r="F12" s="52"/>
      <c r="G12" s="53">
        <f t="shared" si="0"/>
        <v>0</v>
      </c>
      <c r="H12" s="340"/>
      <c r="I12" s="50"/>
      <c r="J12" s="51">
        <v>12</v>
      </c>
      <c r="K12" s="52">
        <v>22</v>
      </c>
      <c r="L12" s="52"/>
      <c r="M12" s="53">
        <f t="shared" si="1"/>
        <v>10</v>
      </c>
      <c r="N12" s="340"/>
      <c r="O12" s="346" t="s">
        <v>133</v>
      </c>
      <c r="P12" s="51"/>
      <c r="Q12" s="52"/>
      <c r="R12" s="52"/>
      <c r="S12" s="53">
        <f t="shared" si="2"/>
        <v>0</v>
      </c>
      <c r="T12" s="340"/>
      <c r="U12" s="50"/>
    </row>
    <row r="13" spans="1:21" ht="20.100000000000001" customHeight="1" thickTop="1">
      <c r="A13" s="509"/>
      <c r="B13" s="511">
        <f>B11+1</f>
        <v>43044</v>
      </c>
      <c r="C13" s="555">
        <f>C11+1</f>
        <v>5</v>
      </c>
      <c r="D13" s="352"/>
      <c r="E13" s="353"/>
      <c r="F13" s="48"/>
      <c r="G13" s="49">
        <f t="shared" si="0"/>
        <v>0</v>
      </c>
      <c r="H13" s="364">
        <f>G14+G13</f>
        <v>0</v>
      </c>
      <c r="I13" s="50"/>
      <c r="J13" s="352">
        <v>10</v>
      </c>
      <c r="K13" s="353">
        <v>12</v>
      </c>
      <c r="L13" s="48"/>
      <c r="M13" s="49">
        <f t="shared" si="1"/>
        <v>2</v>
      </c>
      <c r="N13" s="364">
        <f>M14+M13</f>
        <v>12</v>
      </c>
      <c r="O13" s="346" t="s">
        <v>133</v>
      </c>
      <c r="P13" s="352"/>
      <c r="Q13" s="353"/>
      <c r="R13" s="48"/>
      <c r="S13" s="49">
        <f t="shared" si="2"/>
        <v>0</v>
      </c>
      <c r="T13" s="364">
        <f>S14+S13</f>
        <v>0</v>
      </c>
      <c r="U13" s="50"/>
    </row>
    <row r="14" spans="1:21" ht="20.100000000000001" customHeight="1" thickBot="1">
      <c r="A14" s="509"/>
      <c r="B14" s="512"/>
      <c r="C14" s="556"/>
      <c r="D14" s="51"/>
      <c r="E14" s="52"/>
      <c r="F14" s="52"/>
      <c r="G14" s="53">
        <f t="shared" si="0"/>
        <v>0</v>
      </c>
      <c r="H14" s="340"/>
      <c r="I14" s="50"/>
      <c r="J14" s="51">
        <v>12</v>
      </c>
      <c r="K14" s="52">
        <v>22</v>
      </c>
      <c r="L14" s="52"/>
      <c r="M14" s="53">
        <f t="shared" si="1"/>
        <v>10</v>
      </c>
      <c r="N14" s="340"/>
      <c r="O14" s="346" t="s">
        <v>133</v>
      </c>
      <c r="P14" s="51"/>
      <c r="Q14" s="52"/>
      <c r="R14" s="52"/>
      <c r="S14" s="53">
        <f t="shared" si="2"/>
        <v>0</v>
      </c>
      <c r="T14" s="340"/>
      <c r="U14" s="50"/>
    </row>
    <row r="15" spans="1:21" ht="20.100000000000001" customHeight="1" thickTop="1" thickBot="1">
      <c r="A15" s="509"/>
      <c r="B15" s="522" t="s">
        <v>12</v>
      </c>
      <c r="C15" s="523"/>
      <c r="D15" s="280"/>
      <c r="E15" s="281"/>
      <c r="F15" s="281"/>
      <c r="G15" s="282">
        <f>SUM(G1:G14)</f>
        <v>25</v>
      </c>
      <c r="H15" s="342">
        <f>SUM(H5:H14)</f>
        <v>25</v>
      </c>
      <c r="I15" s="283"/>
      <c r="J15" s="280"/>
      <c r="K15" s="281"/>
      <c r="L15" s="281"/>
      <c r="M15" s="282">
        <f>SUM(M1:M14)</f>
        <v>29</v>
      </c>
      <c r="N15" s="342">
        <f>SUM(N5:N14)</f>
        <v>29</v>
      </c>
      <c r="O15" s="284"/>
      <c r="P15" s="280"/>
      <c r="Q15" s="281"/>
      <c r="R15" s="281"/>
      <c r="S15" s="282">
        <f>SUM(S1:S14)</f>
        <v>0</v>
      </c>
      <c r="T15" s="342">
        <f>SUM(T5:T14)</f>
        <v>0</v>
      </c>
      <c r="U15" s="284"/>
    </row>
    <row r="16" spans="1:21" ht="20.100000000000001" customHeight="1" thickBot="1">
      <c r="A16" s="509"/>
      <c r="B16" s="524" t="s">
        <v>14</v>
      </c>
      <c r="C16" s="525"/>
      <c r="D16" s="8"/>
      <c r="E16" s="9"/>
      <c r="F16" s="18"/>
      <c r="G16" s="10" t="str">
        <f>IF(D16="","0",IF(E16="","0",IF(D16&gt;0,E16-D16,"0")))</f>
        <v>0</v>
      </c>
      <c r="H16" s="10"/>
      <c r="I16" s="15"/>
      <c r="J16" s="8"/>
      <c r="K16" s="9"/>
      <c r="L16" s="18"/>
      <c r="M16" s="10" t="str">
        <f>IF(J16="","0",IF(K16="","0",IF(J16&gt;0,K16-J16,"0")))</f>
        <v>0</v>
      </c>
      <c r="N16" s="10"/>
      <c r="O16" s="15"/>
      <c r="P16" s="12"/>
      <c r="Q16" s="13"/>
      <c r="R16" s="16"/>
      <c r="S16" s="14" t="str">
        <f>IF(P16="","0",IF(Q16="","0",IF(P16&gt;0,Q16-P16,"0")))</f>
        <v>0</v>
      </c>
      <c r="T16" s="14"/>
      <c r="U16" s="15"/>
    </row>
    <row r="17" spans="1:21" ht="20.100000000000001" customHeight="1" thickTop="1">
      <c r="A17" s="557" t="s">
        <v>115</v>
      </c>
      <c r="B17" s="511">
        <f>B13+1</f>
        <v>43045</v>
      </c>
      <c r="C17" s="517">
        <f>+C13+1</f>
        <v>6</v>
      </c>
      <c r="D17" s="498" t="s">
        <v>126</v>
      </c>
      <c r="E17" s="499"/>
      <c r="F17" s="500"/>
      <c r="G17" s="30">
        <f t="shared" ref="G17:G26" si="3">IF(D17="",0,IF(E17="",0,IF(D17&gt;0,E17-D17+F17,0)))</f>
        <v>0</v>
      </c>
      <c r="H17" s="341">
        <f>G18+G17</f>
        <v>7.5</v>
      </c>
      <c r="I17" s="31"/>
      <c r="J17" s="28"/>
      <c r="K17" s="29"/>
      <c r="L17" s="29"/>
      <c r="M17" s="30">
        <f t="shared" ref="M17:M30" si="4">IF(J17="",0,IF(K17="",0,IF(J17&gt;0,K17-J17+L17,0)))</f>
        <v>0</v>
      </c>
      <c r="N17" s="341">
        <f>M18+M17</f>
        <v>0</v>
      </c>
      <c r="O17" s="31"/>
      <c r="P17" s="28"/>
      <c r="Q17" s="29"/>
      <c r="R17" s="29"/>
      <c r="S17" s="30">
        <f t="shared" ref="S17:S30" si="5">IF(P17="",0,IF(Q17="",0,IF(P17&gt;0,Q17-P17+R17,0)))</f>
        <v>0</v>
      </c>
      <c r="T17" s="341">
        <f>S18+S17</f>
        <v>0</v>
      </c>
      <c r="U17" s="31"/>
    </row>
    <row r="18" spans="1:21" ht="20.100000000000001" customHeight="1" thickBot="1">
      <c r="A18" s="557"/>
      <c r="B18" s="512"/>
      <c r="C18" s="518"/>
      <c r="D18" s="432">
        <v>14.5</v>
      </c>
      <c r="E18" s="26">
        <v>22</v>
      </c>
      <c r="F18" s="26"/>
      <c r="G18" s="27">
        <f t="shared" si="3"/>
        <v>7.5</v>
      </c>
      <c r="H18" s="339"/>
      <c r="I18" s="20"/>
      <c r="J18" s="25"/>
      <c r="K18" s="26"/>
      <c r="L18" s="26"/>
      <c r="M18" s="27">
        <f t="shared" si="4"/>
        <v>0</v>
      </c>
      <c r="N18" s="339"/>
      <c r="O18" s="20"/>
      <c r="P18" s="25"/>
      <c r="Q18" s="26"/>
      <c r="R18" s="26"/>
      <c r="S18" s="27">
        <f t="shared" si="5"/>
        <v>0</v>
      </c>
      <c r="T18" s="339"/>
      <c r="U18" s="20"/>
    </row>
    <row r="19" spans="1:21" ht="20.100000000000001" customHeight="1" thickTop="1">
      <c r="A19" s="557"/>
      <c r="B19" s="511">
        <f>B17+1</f>
        <v>43046</v>
      </c>
      <c r="C19" s="517">
        <f>+C17+1</f>
        <v>7</v>
      </c>
      <c r="D19" s="28">
        <v>15</v>
      </c>
      <c r="E19" s="29">
        <v>17</v>
      </c>
      <c r="F19" s="23"/>
      <c r="G19" s="24">
        <f t="shared" si="3"/>
        <v>2</v>
      </c>
      <c r="H19" s="341">
        <f>G20+G19</f>
        <v>2</v>
      </c>
      <c r="I19" s="11"/>
      <c r="J19" s="28">
        <v>15</v>
      </c>
      <c r="K19" s="29">
        <v>17</v>
      </c>
      <c r="L19" s="23"/>
      <c r="M19" s="24">
        <f t="shared" si="4"/>
        <v>2</v>
      </c>
      <c r="N19" s="341">
        <f>M20+M19</f>
        <v>7</v>
      </c>
      <c r="O19" s="11"/>
      <c r="P19" s="28">
        <v>8.75</v>
      </c>
      <c r="Q19" s="29">
        <v>11.25</v>
      </c>
      <c r="R19" s="23"/>
      <c r="S19" s="24">
        <f t="shared" si="5"/>
        <v>2.5</v>
      </c>
      <c r="T19" s="341">
        <f>S20+S19</f>
        <v>2.5</v>
      </c>
      <c r="U19" s="338"/>
    </row>
    <row r="20" spans="1:21" ht="20.100000000000001" customHeight="1" thickBot="1">
      <c r="A20" s="557"/>
      <c r="B20" s="512"/>
      <c r="C20" s="518"/>
      <c r="D20" s="409"/>
      <c r="E20" s="410"/>
      <c r="F20" s="26"/>
      <c r="G20" s="27">
        <f t="shared" si="3"/>
        <v>0</v>
      </c>
      <c r="H20" s="339"/>
      <c r="I20" s="17"/>
      <c r="J20" s="25">
        <v>17</v>
      </c>
      <c r="K20" s="26">
        <v>22</v>
      </c>
      <c r="L20" s="26"/>
      <c r="M20" s="27">
        <f t="shared" si="4"/>
        <v>5</v>
      </c>
      <c r="N20" s="339"/>
      <c r="O20" s="17"/>
      <c r="P20" s="25"/>
      <c r="Q20" s="26"/>
      <c r="R20" s="26"/>
      <c r="S20" s="27">
        <f t="shared" si="5"/>
        <v>0</v>
      </c>
      <c r="T20" s="339"/>
      <c r="U20" s="17"/>
    </row>
    <row r="21" spans="1:21" ht="20.100000000000001" customHeight="1" thickTop="1">
      <c r="A21" s="557"/>
      <c r="B21" s="511">
        <f>B19+1</f>
        <v>43047</v>
      </c>
      <c r="C21" s="517">
        <f>+C19+1</f>
        <v>8</v>
      </c>
      <c r="D21" s="28"/>
      <c r="E21" s="29"/>
      <c r="F21" s="23"/>
      <c r="G21" s="24">
        <f t="shared" si="3"/>
        <v>0</v>
      </c>
      <c r="H21" s="341">
        <f>G22+G21</f>
        <v>0</v>
      </c>
      <c r="I21" s="11"/>
      <c r="J21" s="28">
        <v>10</v>
      </c>
      <c r="K21" s="29">
        <v>17</v>
      </c>
      <c r="L21" s="23"/>
      <c r="M21" s="24">
        <f t="shared" si="4"/>
        <v>7</v>
      </c>
      <c r="N21" s="341">
        <f>M22+M21</f>
        <v>12</v>
      </c>
      <c r="O21" s="11"/>
      <c r="P21" s="28">
        <v>10</v>
      </c>
      <c r="Q21" s="23">
        <v>17</v>
      </c>
      <c r="R21" s="23"/>
      <c r="S21" s="24">
        <f t="shared" si="5"/>
        <v>7</v>
      </c>
      <c r="T21" s="341">
        <f>S22+S21</f>
        <v>7</v>
      </c>
      <c r="U21" s="338"/>
    </row>
    <row r="22" spans="1:21" ht="20.100000000000001" customHeight="1" thickBot="1">
      <c r="A22" s="557"/>
      <c r="B22" s="512"/>
      <c r="C22" s="518"/>
      <c r="D22" s="409"/>
      <c r="E22" s="410"/>
      <c r="F22" s="27"/>
      <c r="G22" s="27">
        <f t="shared" si="3"/>
        <v>0</v>
      </c>
      <c r="H22" s="339"/>
      <c r="I22" s="17"/>
      <c r="J22" s="25">
        <v>17</v>
      </c>
      <c r="K22" s="26">
        <v>22</v>
      </c>
      <c r="L22" s="27"/>
      <c r="M22" s="27">
        <f t="shared" si="4"/>
        <v>5</v>
      </c>
      <c r="N22" s="339"/>
      <c r="O22" s="17"/>
      <c r="P22" s="25"/>
      <c r="Q22" s="26"/>
      <c r="R22" s="27"/>
      <c r="S22" s="27">
        <f t="shared" si="5"/>
        <v>0</v>
      </c>
      <c r="T22" s="339"/>
      <c r="U22" s="17"/>
    </row>
    <row r="23" spans="1:21" ht="20.100000000000001" customHeight="1" thickTop="1">
      <c r="A23" s="557"/>
      <c r="B23" s="511">
        <f>B21+1</f>
        <v>43048</v>
      </c>
      <c r="C23" s="517">
        <f>+C21+1</f>
        <v>9</v>
      </c>
      <c r="D23" s="28"/>
      <c r="E23" s="29"/>
      <c r="F23" s="23"/>
      <c r="G23" s="24">
        <f t="shared" si="3"/>
        <v>0</v>
      </c>
      <c r="H23" s="341">
        <f>G24+G23</f>
        <v>0</v>
      </c>
      <c r="I23" s="11"/>
      <c r="J23" s="28"/>
      <c r="K23" s="29"/>
      <c r="L23" s="23"/>
      <c r="M23" s="24">
        <f t="shared" si="4"/>
        <v>0</v>
      </c>
      <c r="N23" s="341">
        <f>M24+M23</f>
        <v>6</v>
      </c>
      <c r="O23" s="11"/>
      <c r="P23" s="28"/>
      <c r="Q23" s="29"/>
      <c r="R23" s="23"/>
      <c r="S23" s="24">
        <f t="shared" si="5"/>
        <v>0</v>
      </c>
      <c r="T23" s="341">
        <f>S24+S23</f>
        <v>6.75</v>
      </c>
      <c r="U23" s="11"/>
    </row>
    <row r="24" spans="1:21" ht="20.100000000000001" customHeight="1" thickBot="1">
      <c r="A24" s="557"/>
      <c r="B24" s="512"/>
      <c r="C24" s="518"/>
      <c r="D24" s="25"/>
      <c r="E24" s="26"/>
      <c r="F24" s="26"/>
      <c r="G24" s="27">
        <f t="shared" si="3"/>
        <v>0</v>
      </c>
      <c r="H24" s="339"/>
      <c r="I24" s="17"/>
      <c r="J24" s="58">
        <v>16</v>
      </c>
      <c r="K24" s="26">
        <v>22</v>
      </c>
      <c r="L24" s="26"/>
      <c r="M24" s="27">
        <f t="shared" si="4"/>
        <v>6</v>
      </c>
      <c r="N24" s="339"/>
      <c r="O24" s="17"/>
      <c r="P24" s="25">
        <v>17.25</v>
      </c>
      <c r="Q24" s="26">
        <v>22</v>
      </c>
      <c r="R24" s="57">
        <v>2</v>
      </c>
      <c r="S24" s="27">
        <f t="shared" si="5"/>
        <v>6.75</v>
      </c>
      <c r="T24" s="339"/>
      <c r="U24" s="338"/>
    </row>
    <row r="25" spans="1:21" ht="20.100000000000001" customHeight="1" thickTop="1">
      <c r="A25" s="557"/>
      <c r="B25" s="511">
        <f>B23+1</f>
        <v>43049</v>
      </c>
      <c r="C25" s="513">
        <f>+C23+1</f>
        <v>10</v>
      </c>
      <c r="D25" s="28"/>
      <c r="E25" s="29"/>
      <c r="F25" s="23"/>
      <c r="G25" s="24">
        <f t="shared" si="3"/>
        <v>0</v>
      </c>
      <c r="H25" s="341">
        <f>G26+G25</f>
        <v>0</v>
      </c>
      <c r="I25" s="11"/>
      <c r="J25" s="28"/>
      <c r="K25" s="29"/>
      <c r="L25" s="23"/>
      <c r="M25" s="24">
        <f t="shared" si="4"/>
        <v>0</v>
      </c>
      <c r="N25" s="341">
        <f>M26+M25</f>
        <v>6</v>
      </c>
      <c r="O25" s="11"/>
      <c r="P25" s="28">
        <v>4</v>
      </c>
      <c r="Q25" s="60">
        <v>9.5</v>
      </c>
      <c r="R25" s="23"/>
      <c r="S25" s="24">
        <f t="shared" si="5"/>
        <v>5.5</v>
      </c>
      <c r="T25" s="341">
        <f>S26+S25</f>
        <v>5.5</v>
      </c>
      <c r="U25" s="338"/>
    </row>
    <row r="26" spans="1:21" ht="20.100000000000001" customHeight="1" thickBot="1">
      <c r="A26" s="557"/>
      <c r="B26" s="512"/>
      <c r="C26" s="540"/>
      <c r="D26" s="25"/>
      <c r="E26" s="26"/>
      <c r="F26" s="27"/>
      <c r="G26" s="27">
        <f t="shared" si="3"/>
        <v>0</v>
      </c>
      <c r="H26" s="339"/>
      <c r="I26" s="17"/>
      <c r="J26" s="58">
        <v>16</v>
      </c>
      <c r="K26" s="26">
        <v>22</v>
      </c>
      <c r="L26" s="27"/>
      <c r="M26" s="27">
        <f t="shared" si="4"/>
        <v>6</v>
      </c>
      <c r="N26" s="339"/>
      <c r="O26" s="17"/>
      <c r="P26" s="25"/>
      <c r="Q26" s="26"/>
      <c r="R26" s="27"/>
      <c r="S26" s="27">
        <f t="shared" si="5"/>
        <v>0</v>
      </c>
      <c r="T26" s="339"/>
      <c r="U26" s="17"/>
    </row>
    <row r="27" spans="1:21" ht="20.100000000000001" customHeight="1" thickTop="1">
      <c r="A27" s="557"/>
      <c r="B27" s="511">
        <f>B25+1</f>
        <v>43050</v>
      </c>
      <c r="C27" s="527">
        <f>+C25+1</f>
        <v>11</v>
      </c>
      <c r="D27" s="352">
        <v>10</v>
      </c>
      <c r="E27" s="353">
        <v>12</v>
      </c>
      <c r="F27" s="48"/>
      <c r="G27" s="49">
        <f>IF(D27="",0,IF(E27="",0,IF(D27&gt;0,E27-D27+F27,0)))</f>
        <v>2</v>
      </c>
      <c r="H27" s="364">
        <f>G28+G27</f>
        <v>12</v>
      </c>
      <c r="I27" s="50"/>
      <c r="J27" s="352"/>
      <c r="K27" s="353"/>
      <c r="L27" s="48"/>
      <c r="M27" s="49">
        <f t="shared" si="4"/>
        <v>0</v>
      </c>
      <c r="N27" s="364">
        <f>M28+M27</f>
        <v>0</v>
      </c>
      <c r="O27" s="50"/>
      <c r="P27" s="352"/>
      <c r="Q27" s="353"/>
      <c r="R27" s="48"/>
      <c r="S27" s="49">
        <f t="shared" si="5"/>
        <v>0</v>
      </c>
      <c r="T27" s="364">
        <f>S28+S27</f>
        <v>0</v>
      </c>
      <c r="U27" s="50"/>
    </row>
    <row r="28" spans="1:21" ht="20.100000000000001" customHeight="1" thickBot="1">
      <c r="A28" s="557"/>
      <c r="B28" s="512"/>
      <c r="C28" s="554"/>
      <c r="D28" s="51">
        <v>12</v>
      </c>
      <c r="E28" s="52">
        <v>22</v>
      </c>
      <c r="F28" s="52"/>
      <c r="G28" s="53">
        <f>IF(D28="",0,IF(E28="",0,IF(D28&gt;0,E28-D28+F28,0)))</f>
        <v>10</v>
      </c>
      <c r="H28" s="340"/>
      <c r="I28" s="50"/>
      <c r="J28" s="51"/>
      <c r="K28" s="52"/>
      <c r="L28" s="52"/>
      <c r="M28" s="53">
        <f t="shared" si="4"/>
        <v>0</v>
      </c>
      <c r="N28" s="340"/>
      <c r="O28" s="50"/>
      <c r="P28" s="51"/>
      <c r="Q28" s="52"/>
      <c r="R28" s="52"/>
      <c r="S28" s="53">
        <f t="shared" si="5"/>
        <v>0</v>
      </c>
      <c r="T28" s="340"/>
      <c r="U28" s="50"/>
    </row>
    <row r="29" spans="1:21" ht="20.100000000000001" customHeight="1" thickTop="1">
      <c r="A29" s="557"/>
      <c r="B29" s="511">
        <f>B27+1</f>
        <v>43051</v>
      </c>
      <c r="C29" s="555">
        <f>C27+1</f>
        <v>12</v>
      </c>
      <c r="D29" s="352">
        <v>10</v>
      </c>
      <c r="E29" s="353">
        <v>12</v>
      </c>
      <c r="F29" s="48"/>
      <c r="G29" s="49">
        <f>IF(D29="",0,IF(E29="",0,IF(D29&gt;0,E29-D29+F29,0)))</f>
        <v>2</v>
      </c>
      <c r="H29" s="364">
        <f>G30+G29</f>
        <v>12</v>
      </c>
      <c r="I29" s="50"/>
      <c r="J29" s="352"/>
      <c r="K29" s="353"/>
      <c r="L29" s="48"/>
      <c r="M29" s="49">
        <f t="shared" si="4"/>
        <v>0</v>
      </c>
      <c r="N29" s="364">
        <f>M30+M29</f>
        <v>0</v>
      </c>
      <c r="O29" s="50"/>
      <c r="P29" s="352">
        <v>9.5</v>
      </c>
      <c r="Q29" s="353">
        <v>12</v>
      </c>
      <c r="R29" s="48"/>
      <c r="S29" s="49">
        <f t="shared" si="5"/>
        <v>2.5</v>
      </c>
      <c r="T29" s="364">
        <f>S30+S29</f>
        <v>12</v>
      </c>
      <c r="U29" s="450"/>
    </row>
    <row r="30" spans="1:21" ht="20.100000000000001" customHeight="1" thickBot="1">
      <c r="A30" s="557"/>
      <c r="B30" s="512"/>
      <c r="C30" s="556"/>
      <c r="D30" s="51">
        <v>12</v>
      </c>
      <c r="E30" s="52">
        <v>22</v>
      </c>
      <c r="F30" s="52"/>
      <c r="G30" s="53">
        <f>IF(D30="",0,IF(E30="",0,IF(D30&gt;0,E30-D30+F30,0)))</f>
        <v>10</v>
      </c>
      <c r="H30" s="340"/>
      <c r="I30" s="50"/>
      <c r="J30" s="51"/>
      <c r="K30" s="52"/>
      <c r="L30" s="52"/>
      <c r="M30" s="53">
        <f t="shared" si="4"/>
        <v>0</v>
      </c>
      <c r="N30" s="340"/>
      <c r="O30" s="50"/>
      <c r="P30" s="51">
        <v>12</v>
      </c>
      <c r="Q30" s="52">
        <v>21.5</v>
      </c>
      <c r="R30" s="52"/>
      <c r="S30" s="53">
        <f t="shared" si="5"/>
        <v>9.5</v>
      </c>
      <c r="T30" s="340"/>
      <c r="U30" s="450"/>
    </row>
    <row r="31" spans="1:21" ht="20.100000000000001" customHeight="1" thickTop="1" thickBot="1">
      <c r="A31" s="557"/>
      <c r="B31" s="522" t="s">
        <v>12</v>
      </c>
      <c r="C31" s="523"/>
      <c r="D31" s="280"/>
      <c r="E31" s="281"/>
      <c r="F31" s="281"/>
      <c r="G31" s="282">
        <f>SUM(G17:G30)</f>
        <v>33.5</v>
      </c>
      <c r="H31" s="342">
        <f>SUM(H17:H30)</f>
        <v>33.5</v>
      </c>
      <c r="I31" s="283"/>
      <c r="J31" s="280"/>
      <c r="K31" s="281"/>
      <c r="L31" s="281"/>
      <c r="M31" s="282">
        <f>SUM(M17:M30)</f>
        <v>31</v>
      </c>
      <c r="N31" s="342">
        <f>SUM(N17:N30)</f>
        <v>31</v>
      </c>
      <c r="O31" s="284"/>
      <c r="P31" s="280"/>
      <c r="Q31" s="281"/>
      <c r="R31" s="281"/>
      <c r="S31" s="282">
        <f>SUM(S17:S30)</f>
        <v>33.75</v>
      </c>
      <c r="T31" s="342">
        <f>SUM(T17:T30)</f>
        <v>33.75</v>
      </c>
      <c r="U31" s="284"/>
    </row>
    <row r="32" spans="1:21" ht="20.100000000000001" customHeight="1" thickBot="1">
      <c r="A32" s="557"/>
      <c r="B32" s="524" t="s">
        <v>14</v>
      </c>
      <c r="C32" s="525"/>
      <c r="D32" s="8"/>
      <c r="E32" s="9"/>
      <c r="F32" s="18"/>
      <c r="G32" s="10" t="str">
        <f>IF(D32="","0",IF(E32="","0",IF(D32&gt;0,E32-D32,"0")))</f>
        <v>0</v>
      </c>
      <c r="H32" s="10"/>
      <c r="I32" s="15"/>
      <c r="J32" s="8"/>
      <c r="K32" s="9"/>
      <c r="L32" s="18"/>
      <c r="M32" s="10" t="str">
        <f>IF(J32="","0",IF(K32="","0",IF(J32&gt;0,K32-J32,"0")))</f>
        <v>0</v>
      </c>
      <c r="N32" s="10"/>
      <c r="O32" s="15"/>
      <c r="P32" s="8"/>
      <c r="Q32" s="9"/>
      <c r="R32" s="16"/>
      <c r="S32" s="14" t="str">
        <f>IF(P32="","0",IF(Q32="","0",IF(P32&gt;0,Q32-P32,"0")))</f>
        <v>0</v>
      </c>
      <c r="T32" s="10"/>
      <c r="U32" s="15"/>
    </row>
    <row r="33" spans="1:21" ht="20.100000000000001" customHeight="1" thickTop="1">
      <c r="A33" s="529" t="s">
        <v>40</v>
      </c>
      <c r="B33" s="511">
        <f>B29+1</f>
        <v>43052</v>
      </c>
      <c r="C33" s="517">
        <f>+C29+1</f>
        <v>13</v>
      </c>
      <c r="D33" s="28"/>
      <c r="E33" s="29"/>
      <c r="F33" s="29"/>
      <c r="G33" s="30">
        <f t="shared" ref="G33:G46" si="6">IF(D33="",0,IF(E33="",0,IF(D33&gt;0,E33-D33+F33,0)))</f>
        <v>0</v>
      </c>
      <c r="H33" s="341">
        <f>G34+G33</f>
        <v>0</v>
      </c>
      <c r="I33" s="234"/>
      <c r="J33" s="28"/>
      <c r="K33" s="29"/>
      <c r="L33" s="29"/>
      <c r="M33" s="30">
        <f t="shared" ref="M33:M46" si="7">IF(J33="",0,IF(K33="",0,IF(J33&gt;0,K33-J33+L33,0)))</f>
        <v>0</v>
      </c>
      <c r="N33" s="341">
        <f>M34+M33</f>
        <v>6</v>
      </c>
      <c r="O33" s="19"/>
      <c r="P33" s="411"/>
      <c r="Q33" s="412"/>
      <c r="R33" s="412"/>
      <c r="S33" s="447">
        <f t="shared" ref="S33:S46" si="8">IF(P33="",0,IF(Q33="",0,IF(P33&gt;0,Q33-P33+R33,0)))</f>
        <v>0</v>
      </c>
      <c r="T33" s="448">
        <v>7</v>
      </c>
      <c r="U33" s="19"/>
    </row>
    <row r="34" spans="1:21" ht="20.100000000000001" customHeight="1" thickBot="1">
      <c r="A34" s="529"/>
      <c r="B34" s="512"/>
      <c r="C34" s="518"/>
      <c r="D34" s="25"/>
      <c r="E34" s="26"/>
      <c r="F34" s="26"/>
      <c r="G34" s="27">
        <f t="shared" si="6"/>
        <v>0</v>
      </c>
      <c r="H34" s="339"/>
      <c r="I34" s="235"/>
      <c r="J34" s="25">
        <v>16</v>
      </c>
      <c r="K34" s="26">
        <v>22</v>
      </c>
      <c r="L34" s="26"/>
      <c r="M34" s="27">
        <f t="shared" si="7"/>
        <v>6</v>
      </c>
      <c r="N34" s="339"/>
      <c r="O34" s="20"/>
      <c r="P34" s="25"/>
      <c r="Q34" s="26"/>
      <c r="R34" s="26"/>
      <c r="S34" s="27">
        <f t="shared" si="8"/>
        <v>0</v>
      </c>
      <c r="T34" s="339"/>
      <c r="U34" s="20"/>
    </row>
    <row r="35" spans="1:21" ht="20.100000000000001" customHeight="1" thickTop="1">
      <c r="A35" s="529"/>
      <c r="B35" s="511">
        <f>B33+1</f>
        <v>43053</v>
      </c>
      <c r="C35" s="517">
        <f>+C33+1</f>
        <v>14</v>
      </c>
      <c r="D35" s="496" t="s">
        <v>103</v>
      </c>
      <c r="E35" s="497"/>
      <c r="F35" s="420"/>
      <c r="G35" s="24">
        <f t="shared" si="6"/>
        <v>0</v>
      </c>
      <c r="H35" s="341">
        <f>G36+G35</f>
        <v>0</v>
      </c>
      <c r="I35" s="346"/>
      <c r="J35" s="419">
        <v>14.5</v>
      </c>
      <c r="K35" s="242">
        <v>16.5</v>
      </c>
      <c r="L35" s="420"/>
      <c r="M35" s="24">
        <f t="shared" si="7"/>
        <v>2</v>
      </c>
      <c r="N35" s="341">
        <f>M36+M35</f>
        <v>7.5</v>
      </c>
      <c r="O35" s="11"/>
      <c r="P35" s="419">
        <v>14.5</v>
      </c>
      <c r="Q35" s="242">
        <v>16.5</v>
      </c>
      <c r="R35" s="66"/>
      <c r="S35" s="240">
        <f t="shared" si="8"/>
        <v>2</v>
      </c>
      <c r="T35" s="435">
        <f>S36+S35</f>
        <v>7.5</v>
      </c>
      <c r="U35" s="11"/>
    </row>
    <row r="36" spans="1:21" ht="20.100000000000001" customHeight="1" thickBot="1">
      <c r="A36" s="529"/>
      <c r="B36" s="512"/>
      <c r="C36" s="518"/>
      <c r="D36" s="25"/>
      <c r="E36" s="26"/>
      <c r="F36" s="26"/>
      <c r="G36" s="27">
        <f t="shared" si="6"/>
        <v>0</v>
      </c>
      <c r="H36" s="339"/>
      <c r="I36" s="346"/>
      <c r="J36" s="25">
        <v>16.5</v>
      </c>
      <c r="K36" s="26">
        <v>22</v>
      </c>
      <c r="L36" s="26"/>
      <c r="M36" s="27">
        <f t="shared" si="7"/>
        <v>5.5</v>
      </c>
      <c r="N36" s="339"/>
      <c r="O36" s="17"/>
      <c r="P36" s="25">
        <v>16.5</v>
      </c>
      <c r="Q36" s="26">
        <v>22</v>
      </c>
      <c r="R36" s="26"/>
      <c r="S36" s="27">
        <f t="shared" si="8"/>
        <v>5.5</v>
      </c>
      <c r="T36" s="339"/>
      <c r="U36" s="64"/>
    </row>
    <row r="37" spans="1:21" ht="20.100000000000001" customHeight="1" thickTop="1">
      <c r="A37" s="529"/>
      <c r="B37" s="511">
        <f>B35+1</f>
        <v>43054</v>
      </c>
      <c r="C37" s="517">
        <f>C35+1</f>
        <v>15</v>
      </c>
      <c r="D37" s="28">
        <v>16</v>
      </c>
      <c r="E37" s="29">
        <v>22</v>
      </c>
      <c r="F37" s="23"/>
      <c r="G37" s="24">
        <f t="shared" si="6"/>
        <v>6</v>
      </c>
      <c r="H37" s="341">
        <f>G38+G37</f>
        <v>6</v>
      </c>
      <c r="I37" s="431" t="s">
        <v>133</v>
      </c>
      <c r="J37" s="28"/>
      <c r="K37" s="29"/>
      <c r="L37" s="23"/>
      <c r="M37" s="24">
        <f t="shared" si="7"/>
        <v>0</v>
      </c>
      <c r="N37" s="341">
        <f>M38+M37</f>
        <v>0</v>
      </c>
      <c r="O37" s="11"/>
      <c r="P37" s="28">
        <v>10</v>
      </c>
      <c r="Q37" s="29">
        <v>17</v>
      </c>
      <c r="R37" s="23"/>
      <c r="S37" s="24">
        <f t="shared" si="8"/>
        <v>7</v>
      </c>
      <c r="T37" s="341">
        <f>S38+S37</f>
        <v>11</v>
      </c>
      <c r="U37" s="64"/>
    </row>
    <row r="38" spans="1:21" ht="20.100000000000001" customHeight="1" thickBot="1">
      <c r="A38" s="529"/>
      <c r="B38" s="512"/>
      <c r="C38" s="518"/>
      <c r="D38" s="25"/>
      <c r="E38" s="26"/>
      <c r="F38" s="27"/>
      <c r="G38" s="27">
        <f t="shared" si="6"/>
        <v>0</v>
      </c>
      <c r="H38" s="339"/>
      <c r="I38" s="346"/>
      <c r="J38" s="25"/>
      <c r="K38" s="26"/>
      <c r="L38" s="27"/>
      <c r="M38" s="27">
        <f t="shared" si="7"/>
        <v>0</v>
      </c>
      <c r="N38" s="339"/>
      <c r="O38" s="17"/>
      <c r="P38" s="25">
        <v>17</v>
      </c>
      <c r="Q38" s="26">
        <v>21</v>
      </c>
      <c r="R38" s="27"/>
      <c r="S38" s="27">
        <f t="shared" si="8"/>
        <v>4</v>
      </c>
      <c r="T38" s="339"/>
      <c r="U38" s="64"/>
    </row>
    <row r="39" spans="1:21" ht="20.100000000000001" customHeight="1" thickTop="1">
      <c r="A39" s="529"/>
      <c r="B39" s="511">
        <f>B37+1</f>
        <v>43055</v>
      </c>
      <c r="C39" s="517">
        <f>+C37+1</f>
        <v>16</v>
      </c>
      <c r="D39" s="28"/>
      <c r="E39" s="29"/>
      <c r="F39" s="23"/>
      <c r="G39" s="24">
        <f t="shared" si="6"/>
        <v>0</v>
      </c>
      <c r="H39" s="341">
        <f>G40+G39</f>
        <v>6</v>
      </c>
      <c r="I39" s="343"/>
      <c r="J39" s="28"/>
      <c r="K39" s="29"/>
      <c r="L39" s="23"/>
      <c r="M39" s="24">
        <f t="shared" si="7"/>
        <v>0</v>
      </c>
      <c r="N39" s="341">
        <f>M40+M39</f>
        <v>0</v>
      </c>
      <c r="O39" s="11"/>
      <c r="P39" s="411"/>
      <c r="Q39" s="412"/>
      <c r="R39" s="444"/>
      <c r="S39" s="449">
        <f t="shared" si="8"/>
        <v>0</v>
      </c>
      <c r="T39" s="448">
        <v>7</v>
      </c>
      <c r="U39" s="11"/>
    </row>
    <row r="40" spans="1:21" ht="20.100000000000001" customHeight="1" thickBot="1">
      <c r="A40" s="529"/>
      <c r="B40" s="512"/>
      <c r="C40" s="518"/>
      <c r="D40" s="25">
        <v>16</v>
      </c>
      <c r="E40" s="26">
        <v>22</v>
      </c>
      <c r="F40" s="26"/>
      <c r="G40" s="27">
        <f t="shared" si="6"/>
        <v>6</v>
      </c>
      <c r="H40" s="339"/>
      <c r="I40" s="431" t="s">
        <v>133</v>
      </c>
      <c r="J40" s="25"/>
      <c r="K40" s="26"/>
      <c r="L40" s="26"/>
      <c r="M40" s="27">
        <f t="shared" si="7"/>
        <v>0</v>
      </c>
      <c r="N40" s="339"/>
      <c r="O40" s="17"/>
      <c r="P40" s="25"/>
      <c r="Q40" s="26"/>
      <c r="R40" s="26"/>
      <c r="S40" s="27">
        <f t="shared" si="8"/>
        <v>0</v>
      </c>
      <c r="T40" s="339"/>
      <c r="U40" s="17"/>
    </row>
    <row r="41" spans="1:21" ht="20.100000000000001" customHeight="1" thickTop="1">
      <c r="A41" s="529"/>
      <c r="B41" s="511">
        <f>B39+1</f>
        <v>43056</v>
      </c>
      <c r="C41" s="513">
        <f>+C39+1</f>
        <v>17</v>
      </c>
      <c r="D41" s="28"/>
      <c r="E41" s="29"/>
      <c r="F41" s="23"/>
      <c r="G41" s="24">
        <f t="shared" si="6"/>
        <v>0</v>
      </c>
      <c r="H41" s="341">
        <f>G42+G41</f>
        <v>6</v>
      </c>
      <c r="I41" s="343"/>
      <c r="J41" s="28"/>
      <c r="K41" s="29"/>
      <c r="L41" s="23"/>
      <c r="M41" s="24">
        <f t="shared" si="7"/>
        <v>0</v>
      </c>
      <c r="N41" s="341">
        <f>M42+M41</f>
        <v>0</v>
      </c>
      <c r="O41" s="11"/>
      <c r="P41" s="28"/>
      <c r="Q41" s="29"/>
      <c r="R41" s="23"/>
      <c r="S41" s="24">
        <f t="shared" si="8"/>
        <v>0</v>
      </c>
      <c r="T41" s="341">
        <f>S42+S41</f>
        <v>0</v>
      </c>
      <c r="U41" s="11"/>
    </row>
    <row r="42" spans="1:21" ht="20.100000000000001" customHeight="1" thickBot="1">
      <c r="A42" s="529"/>
      <c r="B42" s="512"/>
      <c r="C42" s="540"/>
      <c r="D42" s="25">
        <v>16</v>
      </c>
      <c r="E42" s="26">
        <v>22</v>
      </c>
      <c r="F42" s="27"/>
      <c r="G42" s="27">
        <f t="shared" si="6"/>
        <v>6</v>
      </c>
      <c r="H42" s="339"/>
      <c r="I42" s="431" t="s">
        <v>133</v>
      </c>
      <c r="J42" s="25"/>
      <c r="K42" s="26"/>
      <c r="L42" s="27"/>
      <c r="M42" s="27">
        <f t="shared" si="7"/>
        <v>0</v>
      </c>
      <c r="N42" s="339"/>
      <c r="O42" s="17"/>
      <c r="P42" s="25"/>
      <c r="Q42" s="26"/>
      <c r="R42" s="27"/>
      <c r="S42" s="27">
        <f t="shared" si="8"/>
        <v>0</v>
      </c>
      <c r="T42" s="339"/>
      <c r="U42" s="64"/>
    </row>
    <row r="43" spans="1:21" ht="20.100000000000001" customHeight="1" thickTop="1">
      <c r="A43" s="529"/>
      <c r="B43" s="511">
        <f>B41+1</f>
        <v>43057</v>
      </c>
      <c r="C43" s="527">
        <f>C41+1</f>
        <v>18</v>
      </c>
      <c r="D43" s="352"/>
      <c r="E43" s="353"/>
      <c r="F43" s="48"/>
      <c r="G43" s="49">
        <f t="shared" si="6"/>
        <v>0</v>
      </c>
      <c r="H43" s="364">
        <f>G44+G43</f>
        <v>0</v>
      </c>
      <c r="I43" s="347"/>
      <c r="J43" s="352">
        <v>10</v>
      </c>
      <c r="K43" s="353">
        <v>12</v>
      </c>
      <c r="L43" s="48"/>
      <c r="M43" s="49">
        <f t="shared" si="7"/>
        <v>2</v>
      </c>
      <c r="N43" s="364">
        <f>M44+M43</f>
        <v>12</v>
      </c>
      <c r="O43" s="50"/>
      <c r="P43" s="352"/>
      <c r="Q43" s="353"/>
      <c r="R43" s="48"/>
      <c r="S43" s="49">
        <f t="shared" si="8"/>
        <v>0</v>
      </c>
      <c r="T43" s="364">
        <f>S44+S43</f>
        <v>0</v>
      </c>
      <c r="U43" s="50"/>
    </row>
    <row r="44" spans="1:21" ht="20.100000000000001" customHeight="1" thickBot="1">
      <c r="A44" s="529"/>
      <c r="B44" s="512"/>
      <c r="C44" s="554"/>
      <c r="D44" s="51"/>
      <c r="E44" s="52"/>
      <c r="F44" s="52"/>
      <c r="G44" s="53">
        <f t="shared" si="6"/>
        <v>0</v>
      </c>
      <c r="H44" s="340"/>
      <c r="I44" s="347"/>
      <c r="J44" s="51">
        <v>12</v>
      </c>
      <c r="K44" s="52">
        <v>22</v>
      </c>
      <c r="L44" s="52"/>
      <c r="M44" s="53">
        <f t="shared" si="7"/>
        <v>10</v>
      </c>
      <c r="N44" s="340"/>
      <c r="O44" s="50"/>
      <c r="P44" s="51"/>
      <c r="Q44" s="52"/>
      <c r="R44" s="52"/>
      <c r="S44" s="53">
        <f t="shared" si="8"/>
        <v>0</v>
      </c>
      <c r="T44" s="340"/>
      <c r="U44" s="50"/>
    </row>
    <row r="45" spans="1:21" ht="20.100000000000001" customHeight="1" thickTop="1">
      <c r="A45" s="529"/>
      <c r="B45" s="511">
        <f>B43+1</f>
        <v>43058</v>
      </c>
      <c r="C45" s="555">
        <f>C43+1</f>
        <v>19</v>
      </c>
      <c r="D45" s="352"/>
      <c r="E45" s="353"/>
      <c r="F45" s="48"/>
      <c r="G45" s="49">
        <f t="shared" si="6"/>
        <v>0</v>
      </c>
      <c r="H45" s="364">
        <f>G46+G45</f>
        <v>0</v>
      </c>
      <c r="I45" s="347"/>
      <c r="J45" s="352">
        <v>10</v>
      </c>
      <c r="K45" s="353">
        <v>12</v>
      </c>
      <c r="L45" s="48"/>
      <c r="M45" s="49">
        <f t="shared" si="7"/>
        <v>2</v>
      </c>
      <c r="N45" s="364">
        <f>M46+M45</f>
        <v>12</v>
      </c>
      <c r="O45" s="50"/>
      <c r="P45" s="352"/>
      <c r="Q45" s="353"/>
      <c r="R45" s="48"/>
      <c r="S45" s="49">
        <f t="shared" si="8"/>
        <v>0</v>
      </c>
      <c r="T45" s="364">
        <f>S46+S45</f>
        <v>0</v>
      </c>
      <c r="U45" s="50"/>
    </row>
    <row r="46" spans="1:21" ht="20.100000000000001" customHeight="1" thickBot="1">
      <c r="A46" s="529"/>
      <c r="B46" s="512"/>
      <c r="C46" s="556"/>
      <c r="D46" s="51"/>
      <c r="E46" s="52"/>
      <c r="F46" s="52"/>
      <c r="G46" s="53">
        <f t="shared" si="6"/>
        <v>0</v>
      </c>
      <c r="H46" s="340"/>
      <c r="I46" s="347"/>
      <c r="J46" s="51">
        <v>12</v>
      </c>
      <c r="K46" s="52">
        <v>22</v>
      </c>
      <c r="L46" s="52"/>
      <c r="M46" s="53">
        <f t="shared" si="7"/>
        <v>10</v>
      </c>
      <c r="N46" s="340"/>
      <c r="O46" s="50"/>
      <c r="P46" s="51"/>
      <c r="Q46" s="52"/>
      <c r="R46" s="52"/>
      <c r="S46" s="53">
        <f t="shared" si="8"/>
        <v>0</v>
      </c>
      <c r="T46" s="340"/>
      <c r="U46" s="50"/>
    </row>
    <row r="47" spans="1:21" ht="20.100000000000001" customHeight="1" thickTop="1" thickBot="1">
      <c r="A47" s="529"/>
      <c r="B47" s="530" t="s">
        <v>12</v>
      </c>
      <c r="C47" s="523"/>
      <c r="D47" s="280"/>
      <c r="E47" s="281"/>
      <c r="F47" s="281"/>
      <c r="G47" s="282">
        <f>SUM(G33:G46)</f>
        <v>18</v>
      </c>
      <c r="H47" s="342">
        <f>SUM(H33:H46)</f>
        <v>18</v>
      </c>
      <c r="I47" s="283"/>
      <c r="J47" s="280"/>
      <c r="K47" s="281"/>
      <c r="L47" s="281"/>
      <c r="M47" s="282">
        <f>SUM(M33:M46)</f>
        <v>37.5</v>
      </c>
      <c r="N47" s="342">
        <f>SUM(N33:N46)</f>
        <v>37.5</v>
      </c>
      <c r="O47" s="284"/>
      <c r="P47" s="280"/>
      <c r="Q47" s="281"/>
      <c r="R47" s="281"/>
      <c r="S47" s="282">
        <f>SUM(S33:S46)</f>
        <v>18.5</v>
      </c>
      <c r="T47" s="342">
        <f>SUM(T33:T46)</f>
        <v>32.5</v>
      </c>
      <c r="U47" s="284"/>
    </row>
    <row r="48" spans="1:21" ht="20.100000000000001" customHeight="1" thickBot="1">
      <c r="A48" s="529"/>
      <c r="B48" s="531" t="s">
        <v>14</v>
      </c>
      <c r="C48" s="525"/>
      <c r="D48" s="8"/>
      <c r="E48" s="9"/>
      <c r="F48" s="18"/>
      <c r="G48" s="10" t="str">
        <f>IF(D48="","0",IF(E48="","0",IF(D48&gt;0,E48-D48,"0")))</f>
        <v>0</v>
      </c>
      <c r="H48" s="10"/>
      <c r="I48" s="15"/>
      <c r="J48" s="8"/>
      <c r="K48" s="9"/>
      <c r="L48" s="18"/>
      <c r="M48" s="10" t="str">
        <f>IF(J48="","0",IF(K48="","0",IF(J48&gt;0,K48-J48,"0")))</f>
        <v>0</v>
      </c>
      <c r="N48" s="10"/>
      <c r="O48" s="15"/>
      <c r="P48" s="8"/>
      <c r="Q48" s="9"/>
      <c r="R48" s="16"/>
      <c r="S48" s="14" t="str">
        <f>IF(P48="","0",IF(Q48="","0",IF(P48&gt;0,Q48-P48,"0")))</f>
        <v>0</v>
      </c>
      <c r="T48" s="10"/>
      <c r="U48" s="15"/>
    </row>
    <row r="49" spans="1:21" ht="20.100000000000001" customHeight="1" thickTop="1">
      <c r="A49" s="553" t="s">
        <v>116</v>
      </c>
      <c r="B49" s="511">
        <f>B45+1</f>
        <v>43059</v>
      </c>
      <c r="C49" s="517">
        <f>+C45+1</f>
        <v>20</v>
      </c>
      <c r="D49" s="28"/>
      <c r="E49" s="29"/>
      <c r="F49" s="29"/>
      <c r="G49" s="30">
        <f t="shared" ref="G49:G62" si="9">IF(D49="",0,IF(E49="",0,IF(D49&gt;0,E49-D49+F49,0)))</f>
        <v>0</v>
      </c>
      <c r="H49" s="341">
        <f>G50+G49</f>
        <v>6</v>
      </c>
      <c r="I49" s="19"/>
      <c r="J49" s="28"/>
      <c r="K49" s="29"/>
      <c r="L49" s="29"/>
      <c r="M49" s="30">
        <f t="shared" ref="M49:M62" si="10">IF(J49="",0,IF(K49="",0,IF(J49&gt;0,K49-J49+L49,0)))</f>
        <v>0</v>
      </c>
      <c r="N49" s="341">
        <f>M50+M49</f>
        <v>0</v>
      </c>
      <c r="O49" s="11"/>
      <c r="P49" s="411"/>
      <c r="Q49" s="412"/>
      <c r="R49" s="412"/>
      <c r="S49" s="447">
        <f t="shared" ref="S49:S62" si="11">IF(P49="",0,IF(Q49="",0,IF(P49&gt;0,Q49-P49+R49,0)))</f>
        <v>0</v>
      </c>
      <c r="T49" s="448">
        <v>7</v>
      </c>
      <c r="U49" s="11"/>
    </row>
    <row r="50" spans="1:21" ht="20.100000000000001" customHeight="1" thickBot="1">
      <c r="A50" s="553"/>
      <c r="B50" s="512"/>
      <c r="C50" s="518"/>
      <c r="D50" s="25">
        <v>16</v>
      </c>
      <c r="E50" s="26">
        <v>22</v>
      </c>
      <c r="F50" s="26"/>
      <c r="G50" s="27">
        <f t="shared" si="9"/>
        <v>6</v>
      </c>
      <c r="H50" s="339"/>
      <c r="I50" s="20"/>
      <c r="J50" s="25"/>
      <c r="K50" s="26"/>
      <c r="L50" s="26"/>
      <c r="M50" s="27">
        <f t="shared" si="10"/>
        <v>0</v>
      </c>
      <c r="N50" s="339"/>
      <c r="O50" s="17"/>
      <c r="P50" s="25"/>
      <c r="Q50" s="26"/>
      <c r="R50" s="26"/>
      <c r="S50" s="27">
        <f t="shared" si="11"/>
        <v>0</v>
      </c>
      <c r="T50" s="339"/>
      <c r="U50" s="17"/>
    </row>
    <row r="51" spans="1:21" ht="20.100000000000001" customHeight="1" thickTop="1">
      <c r="A51" s="553"/>
      <c r="B51" s="511">
        <f>B49+1</f>
        <v>43060</v>
      </c>
      <c r="C51" s="517">
        <f>C49+1</f>
        <v>21</v>
      </c>
      <c r="D51" s="28">
        <v>15</v>
      </c>
      <c r="E51" s="29">
        <v>17</v>
      </c>
      <c r="F51" s="23"/>
      <c r="G51" s="24">
        <f t="shared" si="9"/>
        <v>2</v>
      </c>
      <c r="H51" s="341">
        <f>G52+G51</f>
        <v>7</v>
      </c>
      <c r="I51" s="11"/>
      <c r="J51" s="28">
        <v>15</v>
      </c>
      <c r="K51" s="29">
        <v>17</v>
      </c>
      <c r="L51" s="23"/>
      <c r="M51" s="24">
        <f t="shared" si="10"/>
        <v>2</v>
      </c>
      <c r="N51" s="341">
        <f>M52+M51</f>
        <v>7</v>
      </c>
      <c r="O51" s="11"/>
      <c r="P51" s="28">
        <v>15</v>
      </c>
      <c r="Q51" s="29">
        <v>17</v>
      </c>
      <c r="R51" s="23"/>
      <c r="S51" s="24">
        <f t="shared" si="11"/>
        <v>2</v>
      </c>
      <c r="T51" s="341">
        <f>S52+S51</f>
        <v>7</v>
      </c>
      <c r="U51" s="64"/>
    </row>
    <row r="52" spans="1:21" ht="20.100000000000001" customHeight="1" thickBot="1">
      <c r="A52" s="553"/>
      <c r="B52" s="512"/>
      <c r="C52" s="518"/>
      <c r="D52" s="25">
        <v>17</v>
      </c>
      <c r="E52" s="26">
        <v>22</v>
      </c>
      <c r="F52" s="26"/>
      <c r="G52" s="27">
        <f t="shared" si="9"/>
        <v>5</v>
      </c>
      <c r="H52" s="339"/>
      <c r="I52" s="17"/>
      <c r="J52" s="25">
        <v>17</v>
      </c>
      <c r="K52" s="26">
        <v>22</v>
      </c>
      <c r="L52" s="26"/>
      <c r="M52" s="27">
        <f t="shared" si="10"/>
        <v>5</v>
      </c>
      <c r="N52" s="339"/>
      <c r="O52" s="17"/>
      <c r="P52" s="25">
        <v>17</v>
      </c>
      <c r="Q52" s="26">
        <v>22</v>
      </c>
      <c r="R52" s="26"/>
      <c r="S52" s="27">
        <f t="shared" si="11"/>
        <v>5</v>
      </c>
      <c r="T52" s="339"/>
      <c r="U52" s="64"/>
    </row>
    <row r="53" spans="1:21" ht="20.100000000000001" customHeight="1" thickTop="1">
      <c r="A53" s="553"/>
      <c r="B53" s="511">
        <f>B51+1</f>
        <v>43061</v>
      </c>
      <c r="C53" s="517">
        <f>+C51+1</f>
        <v>22</v>
      </c>
      <c r="D53" s="28"/>
      <c r="E53" s="29"/>
      <c r="F53" s="23"/>
      <c r="G53" s="24">
        <f t="shared" si="9"/>
        <v>0</v>
      </c>
      <c r="H53" s="341">
        <f>G54+G53</f>
        <v>5.75</v>
      </c>
      <c r="I53" s="11"/>
      <c r="J53" s="28">
        <v>10</v>
      </c>
      <c r="K53" s="29">
        <v>17</v>
      </c>
      <c r="L53" s="23"/>
      <c r="M53" s="24">
        <f t="shared" si="10"/>
        <v>7</v>
      </c>
      <c r="N53" s="341">
        <f>M54+M53</f>
        <v>11</v>
      </c>
      <c r="O53" s="11"/>
      <c r="P53" s="28">
        <v>10</v>
      </c>
      <c r="Q53" s="29">
        <v>21.5</v>
      </c>
      <c r="R53" s="23"/>
      <c r="S53" s="24">
        <f t="shared" si="11"/>
        <v>11.5</v>
      </c>
      <c r="T53" s="341">
        <f>S54+S53</f>
        <v>11.5</v>
      </c>
      <c r="U53" s="338"/>
    </row>
    <row r="54" spans="1:21" ht="20.100000000000001" customHeight="1" thickBot="1">
      <c r="A54" s="553"/>
      <c r="B54" s="512"/>
      <c r="C54" s="518"/>
      <c r="D54" s="25">
        <v>16.25</v>
      </c>
      <c r="E54" s="26">
        <v>22</v>
      </c>
      <c r="F54" s="27"/>
      <c r="G54" s="27">
        <f t="shared" si="9"/>
        <v>5.75</v>
      </c>
      <c r="H54" s="339"/>
      <c r="I54" s="17"/>
      <c r="J54" s="25">
        <v>17</v>
      </c>
      <c r="K54" s="26">
        <v>21</v>
      </c>
      <c r="L54" s="27"/>
      <c r="M54" s="27">
        <f t="shared" si="10"/>
        <v>4</v>
      </c>
      <c r="N54" s="339"/>
      <c r="O54" s="17"/>
      <c r="P54" s="25"/>
      <c r="Q54" s="26"/>
      <c r="R54" s="27"/>
      <c r="S54" s="27">
        <f t="shared" si="11"/>
        <v>0</v>
      </c>
      <c r="T54" s="339"/>
      <c r="U54" s="17"/>
    </row>
    <row r="55" spans="1:21" ht="20.100000000000001" customHeight="1" thickTop="1">
      <c r="A55" s="553"/>
      <c r="B55" s="511">
        <f>B53+1</f>
        <v>43062</v>
      </c>
      <c r="C55" s="517">
        <f>+C53+1</f>
        <v>23</v>
      </c>
      <c r="D55" s="28"/>
      <c r="E55" s="29"/>
      <c r="F55" s="23"/>
      <c r="G55" s="24">
        <f t="shared" si="9"/>
        <v>0</v>
      </c>
      <c r="H55" s="341">
        <f>G56+G55</f>
        <v>0</v>
      </c>
      <c r="I55" s="11"/>
      <c r="J55" s="28"/>
      <c r="K55" s="29"/>
      <c r="L55" s="23"/>
      <c r="M55" s="24">
        <f t="shared" si="10"/>
        <v>0</v>
      </c>
      <c r="N55" s="341">
        <f>M56+M55</f>
        <v>6</v>
      </c>
      <c r="O55" s="11"/>
      <c r="P55" s="504" t="s">
        <v>102</v>
      </c>
      <c r="Q55" s="505"/>
      <c r="R55" s="506"/>
      <c r="S55" s="24">
        <f t="shared" si="11"/>
        <v>0</v>
      </c>
      <c r="T55" s="341">
        <f>S56+S55</f>
        <v>5</v>
      </c>
      <c r="U55" s="11"/>
    </row>
    <row r="56" spans="1:21" ht="20.100000000000001" customHeight="1" thickBot="1">
      <c r="A56" s="553"/>
      <c r="B56" s="512"/>
      <c r="C56" s="518"/>
      <c r="D56" s="25"/>
      <c r="E56" s="26"/>
      <c r="F56" s="26"/>
      <c r="G56" s="27">
        <f t="shared" si="9"/>
        <v>0</v>
      </c>
      <c r="H56" s="339"/>
      <c r="I56" s="17"/>
      <c r="J56" s="25">
        <v>16</v>
      </c>
      <c r="K56" s="26">
        <v>22</v>
      </c>
      <c r="L56" s="26"/>
      <c r="M56" s="27">
        <f t="shared" si="10"/>
        <v>6</v>
      </c>
      <c r="N56" s="339"/>
      <c r="O56" s="17"/>
      <c r="P56" s="25">
        <v>17</v>
      </c>
      <c r="Q56" s="26">
        <v>22</v>
      </c>
      <c r="R56" s="26"/>
      <c r="S56" s="27">
        <f t="shared" si="11"/>
        <v>5</v>
      </c>
      <c r="T56" s="339"/>
      <c r="U56" s="64"/>
    </row>
    <row r="57" spans="1:21" ht="20.100000000000001" customHeight="1" thickTop="1">
      <c r="A57" s="553"/>
      <c r="B57" s="511">
        <f>B55+1</f>
        <v>43063</v>
      </c>
      <c r="C57" s="513">
        <f>+C55+1</f>
        <v>24</v>
      </c>
      <c r="D57" s="28"/>
      <c r="E57" s="29"/>
      <c r="F57" s="23"/>
      <c r="G57" s="24">
        <f t="shared" si="9"/>
        <v>0</v>
      </c>
      <c r="H57" s="341">
        <f>G58+G57</f>
        <v>0</v>
      </c>
      <c r="I57" s="11"/>
      <c r="J57" s="28"/>
      <c r="K57" s="29"/>
      <c r="L57" s="23"/>
      <c r="M57" s="24">
        <f t="shared" si="10"/>
        <v>0</v>
      </c>
      <c r="N57" s="341">
        <f>M58+M57</f>
        <v>6</v>
      </c>
      <c r="O57" s="11"/>
      <c r="P57" s="28"/>
      <c r="Q57" s="29"/>
      <c r="R57" s="23"/>
      <c r="S57" s="24">
        <f t="shared" si="11"/>
        <v>0</v>
      </c>
      <c r="T57" s="341">
        <f>S58+S57</f>
        <v>0</v>
      </c>
      <c r="U57" s="11"/>
    </row>
    <row r="58" spans="1:21" ht="20.100000000000001" customHeight="1" thickBot="1">
      <c r="A58" s="553"/>
      <c r="B58" s="512"/>
      <c r="C58" s="540"/>
      <c r="D58" s="25"/>
      <c r="E58" s="26"/>
      <c r="F58" s="27"/>
      <c r="G58" s="27">
        <f t="shared" si="9"/>
        <v>0</v>
      </c>
      <c r="H58" s="339"/>
      <c r="I58" s="17"/>
      <c r="J58" s="25">
        <v>16</v>
      </c>
      <c r="K58" s="26">
        <v>22</v>
      </c>
      <c r="L58" s="27"/>
      <c r="M58" s="27">
        <f t="shared" si="10"/>
        <v>6</v>
      </c>
      <c r="N58" s="339"/>
      <c r="O58" s="17"/>
      <c r="P58" s="25"/>
      <c r="Q58" s="26"/>
      <c r="R58" s="27"/>
      <c r="S58" s="27">
        <f t="shared" si="11"/>
        <v>0</v>
      </c>
      <c r="T58" s="339"/>
      <c r="U58" s="17"/>
    </row>
    <row r="59" spans="1:21" ht="20.100000000000001" customHeight="1" thickTop="1">
      <c r="A59" s="553"/>
      <c r="B59" s="511">
        <f>B57+1</f>
        <v>43064</v>
      </c>
      <c r="C59" s="527">
        <f>+C57+1</f>
        <v>25</v>
      </c>
      <c r="D59" s="352">
        <v>10</v>
      </c>
      <c r="E59" s="353">
        <v>12</v>
      </c>
      <c r="F59" s="48"/>
      <c r="G59" s="49">
        <f t="shared" si="9"/>
        <v>2</v>
      </c>
      <c r="H59" s="364">
        <f>G60+G59</f>
        <v>12</v>
      </c>
      <c r="I59" s="50"/>
      <c r="J59" s="352"/>
      <c r="K59" s="353"/>
      <c r="L59" s="48"/>
      <c r="M59" s="49">
        <f t="shared" si="10"/>
        <v>0</v>
      </c>
      <c r="N59" s="364">
        <f>M60+M59</f>
        <v>0</v>
      </c>
      <c r="O59" s="50"/>
      <c r="P59" s="352"/>
      <c r="Q59" s="353"/>
      <c r="R59" s="48"/>
      <c r="S59" s="49">
        <f t="shared" si="11"/>
        <v>0</v>
      </c>
      <c r="T59" s="364">
        <f>S60+S59</f>
        <v>0</v>
      </c>
      <c r="U59" s="50"/>
    </row>
    <row r="60" spans="1:21" ht="20.100000000000001" customHeight="1" thickBot="1">
      <c r="A60" s="553"/>
      <c r="B60" s="512"/>
      <c r="C60" s="554"/>
      <c r="D60" s="51">
        <v>12</v>
      </c>
      <c r="E60" s="52">
        <v>22</v>
      </c>
      <c r="F60" s="52"/>
      <c r="G60" s="53">
        <f t="shared" si="9"/>
        <v>10</v>
      </c>
      <c r="H60" s="340"/>
      <c r="I60" s="50"/>
      <c r="J60" s="51"/>
      <c r="K60" s="52"/>
      <c r="L60" s="52"/>
      <c r="M60" s="53">
        <f t="shared" si="10"/>
        <v>0</v>
      </c>
      <c r="N60" s="340"/>
      <c r="O60" s="50"/>
      <c r="P60" s="51"/>
      <c r="Q60" s="52"/>
      <c r="R60" s="52"/>
      <c r="S60" s="53">
        <f t="shared" si="11"/>
        <v>0</v>
      </c>
      <c r="T60" s="340"/>
      <c r="U60" s="50"/>
    </row>
    <row r="61" spans="1:21" ht="20.100000000000001" customHeight="1" thickTop="1">
      <c r="A61" s="553"/>
      <c r="B61" s="511">
        <f>B59+1</f>
        <v>43065</v>
      </c>
      <c r="C61" s="555">
        <f>C59+1</f>
        <v>26</v>
      </c>
      <c r="D61" s="352">
        <v>10</v>
      </c>
      <c r="E61" s="353">
        <v>12</v>
      </c>
      <c r="F61" s="48"/>
      <c r="G61" s="49">
        <f t="shared" si="9"/>
        <v>2</v>
      </c>
      <c r="H61" s="364">
        <f>G62+G61</f>
        <v>12</v>
      </c>
      <c r="I61" s="50"/>
      <c r="J61" s="352"/>
      <c r="K61" s="353"/>
      <c r="L61" s="48"/>
      <c r="M61" s="49">
        <f t="shared" si="10"/>
        <v>0</v>
      </c>
      <c r="N61" s="364">
        <f>M62+M61</f>
        <v>0</v>
      </c>
      <c r="O61" s="50"/>
      <c r="P61" s="352"/>
      <c r="Q61" s="353"/>
      <c r="R61" s="48"/>
      <c r="S61" s="49">
        <f t="shared" si="11"/>
        <v>0</v>
      </c>
      <c r="T61" s="364">
        <f>S62+S61</f>
        <v>0</v>
      </c>
      <c r="U61" s="50"/>
    </row>
    <row r="62" spans="1:21" ht="20.100000000000001" customHeight="1" thickBot="1">
      <c r="A62" s="553"/>
      <c r="B62" s="512"/>
      <c r="C62" s="556"/>
      <c r="D62" s="51">
        <v>12</v>
      </c>
      <c r="E62" s="52">
        <v>22</v>
      </c>
      <c r="F62" s="52"/>
      <c r="G62" s="53">
        <f t="shared" si="9"/>
        <v>10</v>
      </c>
      <c r="H62" s="340"/>
      <c r="I62" s="50"/>
      <c r="J62" s="51"/>
      <c r="K62" s="52"/>
      <c r="L62" s="52"/>
      <c r="M62" s="53">
        <f t="shared" si="10"/>
        <v>0</v>
      </c>
      <c r="N62" s="340"/>
      <c r="O62" s="50"/>
      <c r="P62" s="51"/>
      <c r="Q62" s="52"/>
      <c r="R62" s="52"/>
      <c r="S62" s="53">
        <f t="shared" si="11"/>
        <v>0</v>
      </c>
      <c r="T62" s="340"/>
      <c r="U62" s="50"/>
    </row>
    <row r="63" spans="1:21" ht="20.100000000000001" customHeight="1" thickTop="1" thickBot="1">
      <c r="A63" s="553"/>
      <c r="B63" s="522" t="s">
        <v>12</v>
      </c>
      <c r="C63" s="523"/>
      <c r="D63" s="280"/>
      <c r="E63" s="281"/>
      <c r="F63" s="281"/>
      <c r="G63" s="282">
        <f>SUM(G49:G62)</f>
        <v>42.75</v>
      </c>
      <c r="H63" s="342">
        <f>SUM(H49:H62)</f>
        <v>42.75</v>
      </c>
      <c r="I63" s="283"/>
      <c r="J63" s="280"/>
      <c r="K63" s="281"/>
      <c r="L63" s="281"/>
      <c r="M63" s="282">
        <f>SUM(M49:M62)</f>
        <v>30</v>
      </c>
      <c r="N63" s="342">
        <f>SUM(N49:N62)</f>
        <v>30</v>
      </c>
      <c r="O63" s="284"/>
      <c r="P63" s="280"/>
      <c r="Q63" s="281"/>
      <c r="R63" s="281"/>
      <c r="S63" s="282">
        <f>SUM(S49:S62)</f>
        <v>23.5</v>
      </c>
      <c r="T63" s="342">
        <f>SUM(T49:T62)</f>
        <v>30.5</v>
      </c>
      <c r="U63" s="284"/>
    </row>
    <row r="64" spans="1:21" ht="20.100000000000001" customHeight="1" thickBot="1">
      <c r="A64" s="553"/>
      <c r="B64" s="524" t="s">
        <v>14</v>
      </c>
      <c r="C64" s="525"/>
      <c r="D64" s="8"/>
      <c r="E64" s="9"/>
      <c r="F64" s="18"/>
      <c r="G64" s="10" t="str">
        <f>IF(D64="","0",IF(E64="","0",IF(D64&gt;0,E64-D64,"0")))</f>
        <v>0</v>
      </c>
      <c r="H64" s="10"/>
      <c r="I64" s="15"/>
      <c r="J64" s="8"/>
      <c r="K64" s="9"/>
      <c r="L64" s="18"/>
      <c r="M64" s="10" t="str">
        <f>IF(J64="","0",IF(K64="","0",IF(J64&gt;0,K64-J64,"0")))</f>
        <v>0</v>
      </c>
      <c r="N64" s="10"/>
      <c r="O64" s="15"/>
      <c r="P64" s="8"/>
      <c r="Q64" s="9"/>
      <c r="R64" s="16"/>
      <c r="S64" s="14" t="str">
        <f>IF(P64="","0",IF(Q64="","0",IF(P64&gt;0,Q64-P64,"0")))</f>
        <v>0</v>
      </c>
      <c r="T64" s="10"/>
      <c r="U64" s="15"/>
    </row>
    <row r="65" spans="1:21" ht="20.100000000000001" customHeight="1" thickTop="1">
      <c r="A65" s="548" t="s">
        <v>117</v>
      </c>
      <c r="B65" s="511">
        <f>B61+1</f>
        <v>43066</v>
      </c>
      <c r="C65" s="519">
        <f>+C61+1</f>
        <v>27</v>
      </c>
      <c r="D65" s="28"/>
      <c r="E65" s="29"/>
      <c r="F65" s="29"/>
      <c r="G65" s="30">
        <f t="shared" ref="G65:G72" si="12">IF(D65="",0,IF(E65="",0,IF(D65&gt;0,E65-D65+F65,0)))</f>
        <v>0</v>
      </c>
      <c r="H65" s="341">
        <f>G66+G65</f>
        <v>0</v>
      </c>
      <c r="I65" s="19"/>
      <c r="J65" s="28"/>
      <c r="K65" s="29"/>
      <c r="L65" s="29"/>
      <c r="M65" s="30">
        <f t="shared" ref="M65:M72" si="13">IF(J65="",0,IF(K65="",0,IF(J65&gt;0,K65-J65+L65,0)))</f>
        <v>0</v>
      </c>
      <c r="N65" s="341">
        <f>M66+M65</f>
        <v>6</v>
      </c>
      <c r="O65" s="19"/>
      <c r="P65" s="28"/>
      <c r="Q65" s="29"/>
      <c r="R65" s="29"/>
      <c r="S65" s="30">
        <f t="shared" ref="S65:S72" si="14">IF(P65="",0,IF(Q65="",0,IF(P65&gt;0,Q65-P65+R65,0)))</f>
        <v>0</v>
      </c>
      <c r="T65" s="341">
        <f>S66+S65</f>
        <v>0</v>
      </c>
      <c r="U65" s="19"/>
    </row>
    <row r="66" spans="1:21" ht="20.100000000000001" customHeight="1" thickBot="1">
      <c r="A66" s="548"/>
      <c r="B66" s="512"/>
      <c r="C66" s="519"/>
      <c r="D66" s="25"/>
      <c r="E66" s="26"/>
      <c r="F66" s="26"/>
      <c r="G66" s="27">
        <f t="shared" si="12"/>
        <v>0</v>
      </c>
      <c r="H66" s="339"/>
      <c r="I66" s="20"/>
      <c r="J66" s="58">
        <v>16</v>
      </c>
      <c r="K66" s="26">
        <v>22</v>
      </c>
      <c r="L66" s="26"/>
      <c r="M66" s="27">
        <f t="shared" si="13"/>
        <v>6</v>
      </c>
      <c r="N66" s="339"/>
      <c r="O66" s="20"/>
      <c r="P66" s="25"/>
      <c r="Q66" s="26"/>
      <c r="R66" s="26"/>
      <c r="S66" s="27">
        <f t="shared" si="14"/>
        <v>0</v>
      </c>
      <c r="T66" s="339"/>
      <c r="U66" s="20"/>
    </row>
    <row r="67" spans="1:21" ht="20.100000000000001" customHeight="1" thickTop="1">
      <c r="A67" s="548"/>
      <c r="B67" s="511">
        <f>B65+1</f>
        <v>43067</v>
      </c>
      <c r="C67" s="519">
        <f>C65+1</f>
        <v>28</v>
      </c>
      <c r="D67" s="28">
        <v>15</v>
      </c>
      <c r="E67" s="29">
        <v>17</v>
      </c>
      <c r="F67" s="23"/>
      <c r="G67" s="24">
        <f t="shared" si="12"/>
        <v>2</v>
      </c>
      <c r="H67" s="341">
        <f>G68+G67</f>
        <v>7</v>
      </c>
      <c r="I67" s="11"/>
      <c r="J67" s="28">
        <v>15</v>
      </c>
      <c r="K67" s="29">
        <v>17</v>
      </c>
      <c r="L67" s="23"/>
      <c r="M67" s="24">
        <f t="shared" si="13"/>
        <v>2</v>
      </c>
      <c r="N67" s="341">
        <f>M68+M67</f>
        <v>7</v>
      </c>
      <c r="O67" s="11"/>
      <c r="P67" s="28">
        <v>15</v>
      </c>
      <c r="Q67" s="29">
        <v>17</v>
      </c>
      <c r="R67" s="23"/>
      <c r="S67" s="24">
        <f t="shared" si="14"/>
        <v>2</v>
      </c>
      <c r="T67" s="341">
        <f>S68+S67</f>
        <v>7</v>
      </c>
      <c r="U67" s="64"/>
    </row>
    <row r="68" spans="1:21" ht="20.100000000000001" customHeight="1" thickBot="1">
      <c r="A68" s="548"/>
      <c r="B68" s="512"/>
      <c r="C68" s="519"/>
      <c r="D68" s="25">
        <v>17</v>
      </c>
      <c r="E68" s="26">
        <v>22</v>
      </c>
      <c r="F68" s="26"/>
      <c r="G68" s="27">
        <f t="shared" si="12"/>
        <v>5</v>
      </c>
      <c r="H68" s="339"/>
      <c r="I68" s="17"/>
      <c r="J68" s="25">
        <v>17</v>
      </c>
      <c r="K68" s="26">
        <v>22</v>
      </c>
      <c r="L68" s="26"/>
      <c r="M68" s="27">
        <f t="shared" si="13"/>
        <v>5</v>
      </c>
      <c r="N68" s="339"/>
      <c r="O68" s="17"/>
      <c r="P68" s="25">
        <v>17</v>
      </c>
      <c r="Q68" s="26">
        <v>22</v>
      </c>
      <c r="R68" s="26"/>
      <c r="S68" s="27">
        <f t="shared" si="14"/>
        <v>5</v>
      </c>
      <c r="T68" s="339"/>
      <c r="U68" s="64"/>
    </row>
    <row r="69" spans="1:21" ht="20.100000000000001" customHeight="1" thickTop="1">
      <c r="A69" s="548"/>
      <c r="B69" s="511">
        <f>B67+1</f>
        <v>43068</v>
      </c>
      <c r="C69" s="517">
        <f>+C67+1</f>
        <v>29</v>
      </c>
      <c r="D69" s="28">
        <v>10</v>
      </c>
      <c r="E69" s="29">
        <v>17</v>
      </c>
      <c r="F69" s="23"/>
      <c r="G69" s="24">
        <f t="shared" si="12"/>
        <v>7</v>
      </c>
      <c r="H69" s="341">
        <f>G70+G69</f>
        <v>11</v>
      </c>
      <c r="I69" s="11"/>
      <c r="J69" s="28"/>
      <c r="K69" s="29"/>
      <c r="L69" s="23"/>
      <c r="M69" s="24">
        <f t="shared" si="13"/>
        <v>0</v>
      </c>
      <c r="N69" s="341">
        <f>M70+M69</f>
        <v>5</v>
      </c>
      <c r="O69" s="11"/>
      <c r="P69" s="28">
        <v>10</v>
      </c>
      <c r="Q69" s="29">
        <v>17</v>
      </c>
      <c r="R69" s="23"/>
      <c r="S69" s="24">
        <f t="shared" si="14"/>
        <v>7</v>
      </c>
      <c r="T69" s="341">
        <f>S70+S69</f>
        <v>7</v>
      </c>
      <c r="U69" s="338"/>
    </row>
    <row r="70" spans="1:21" ht="20.100000000000001" customHeight="1" thickBot="1">
      <c r="A70" s="548"/>
      <c r="B70" s="512"/>
      <c r="C70" s="518"/>
      <c r="D70" s="25">
        <v>17</v>
      </c>
      <c r="E70" s="26">
        <v>21</v>
      </c>
      <c r="F70" s="27"/>
      <c r="G70" s="27">
        <f t="shared" si="12"/>
        <v>4</v>
      </c>
      <c r="H70" s="339"/>
      <c r="I70" s="17"/>
      <c r="J70" s="25">
        <v>17</v>
      </c>
      <c r="K70" s="26">
        <v>22</v>
      </c>
      <c r="L70" s="27"/>
      <c r="M70" s="27">
        <f t="shared" si="13"/>
        <v>5</v>
      </c>
      <c r="N70" s="339"/>
      <c r="O70" s="17"/>
      <c r="P70" s="25"/>
      <c r="Q70" s="26"/>
      <c r="R70" s="27"/>
      <c r="S70" s="27">
        <f t="shared" si="14"/>
        <v>0</v>
      </c>
      <c r="T70" s="339"/>
      <c r="U70" s="17"/>
    </row>
    <row r="71" spans="1:21" ht="20.100000000000001" customHeight="1" thickTop="1">
      <c r="A71" s="548"/>
      <c r="B71" s="511">
        <f>B69+1</f>
        <v>43069</v>
      </c>
      <c r="C71" s="513">
        <f>+C69+1</f>
        <v>30</v>
      </c>
      <c r="D71" s="28"/>
      <c r="E71" s="29"/>
      <c r="F71" s="23"/>
      <c r="G71" s="24">
        <f t="shared" si="12"/>
        <v>0</v>
      </c>
      <c r="H71" s="341">
        <f>G72+G71</f>
        <v>5</v>
      </c>
      <c r="I71" s="11"/>
      <c r="J71" s="28"/>
      <c r="K71" s="29"/>
      <c r="L71" s="23"/>
      <c r="M71" s="24">
        <f t="shared" si="13"/>
        <v>0</v>
      </c>
      <c r="N71" s="341">
        <f>M72+M71</f>
        <v>0</v>
      </c>
      <c r="O71" s="11"/>
      <c r="P71" s="59">
        <v>16</v>
      </c>
      <c r="Q71" s="29">
        <v>22</v>
      </c>
      <c r="R71" s="23"/>
      <c r="S71" s="24">
        <f t="shared" si="14"/>
        <v>6</v>
      </c>
      <c r="T71" s="341">
        <f>S72+S71</f>
        <v>6</v>
      </c>
      <c r="U71" s="64"/>
    </row>
    <row r="72" spans="1:21" ht="20.100000000000001" customHeight="1" thickBot="1">
      <c r="A72" s="548"/>
      <c r="B72" s="512"/>
      <c r="C72" s="540"/>
      <c r="D72" s="25">
        <v>17</v>
      </c>
      <c r="E72" s="26">
        <v>22</v>
      </c>
      <c r="F72" s="26"/>
      <c r="G72" s="27">
        <f t="shared" si="12"/>
        <v>5</v>
      </c>
      <c r="H72" s="339"/>
      <c r="I72" s="17"/>
      <c r="J72" s="25"/>
      <c r="K72" s="26"/>
      <c r="L72" s="26"/>
      <c r="M72" s="27">
        <f t="shared" si="13"/>
        <v>0</v>
      </c>
      <c r="N72" s="339"/>
      <c r="O72" s="17"/>
      <c r="P72" s="25"/>
      <c r="Q72" s="26"/>
      <c r="R72" s="26"/>
      <c r="S72" s="27">
        <f t="shared" si="14"/>
        <v>0</v>
      </c>
      <c r="T72" s="339"/>
      <c r="U72" s="17"/>
    </row>
    <row r="73" spans="1:21" ht="20.100000000000001" customHeight="1" thickTop="1" thickBot="1">
      <c r="A73" s="548"/>
      <c r="B73" s="522" t="s">
        <v>12</v>
      </c>
      <c r="C73" s="523"/>
      <c r="D73" s="280"/>
      <c r="E73" s="281"/>
      <c r="F73" s="281"/>
      <c r="G73" s="282">
        <f>SUM(G59:G72)</f>
        <v>89.75</v>
      </c>
      <c r="H73" s="342">
        <f>SUM(H65:H72)</f>
        <v>23</v>
      </c>
      <c r="I73" s="283"/>
      <c r="J73" s="280"/>
      <c r="K73" s="281"/>
      <c r="L73" s="281"/>
      <c r="M73" s="282">
        <f>SUM(M59:M72)</f>
        <v>48</v>
      </c>
      <c r="N73" s="342">
        <f>SUM(N65:N72)</f>
        <v>18</v>
      </c>
      <c r="O73" s="284"/>
      <c r="P73" s="280"/>
      <c r="Q73" s="281"/>
      <c r="R73" s="281"/>
      <c r="S73" s="282">
        <f>SUM(S59:S72)</f>
        <v>43.5</v>
      </c>
      <c r="T73" s="342">
        <f>SUM(T65:T72)</f>
        <v>20</v>
      </c>
      <c r="U73" s="284"/>
    </row>
    <row r="74" spans="1:21" ht="20.100000000000001" customHeight="1" thickBot="1">
      <c r="A74" s="549"/>
      <c r="B74" s="524" t="s">
        <v>14</v>
      </c>
      <c r="C74" s="525"/>
      <c r="D74" s="8"/>
      <c r="E74" s="9"/>
      <c r="F74" s="18"/>
      <c r="G74" s="10" t="str">
        <f>IF(D74="","0",IF(E74="","0",IF(D74&gt;0,E74-D74,"0")))</f>
        <v>0</v>
      </c>
      <c r="H74" s="10"/>
      <c r="I74" s="15"/>
      <c r="J74" s="8"/>
      <c r="K74" s="9"/>
      <c r="L74" s="18"/>
      <c r="M74" s="10" t="str">
        <f>IF(J74="","0",IF(K74="","0",IF(J74&gt;0,K74-J74,"0")))</f>
        <v>0</v>
      </c>
      <c r="N74" s="10"/>
      <c r="O74" s="15"/>
      <c r="P74" s="8"/>
      <c r="Q74" s="9"/>
      <c r="R74" s="16"/>
      <c r="S74" s="14" t="str">
        <f>IF(P74="","0",IF(Q74="","0",IF(P74&gt;0,Q74-P74,"0")))</f>
        <v>0</v>
      </c>
      <c r="T74" s="10"/>
      <c r="U74" s="15"/>
    </row>
    <row r="75" spans="1:21" ht="20.100000000000001" customHeight="1" thickTop="1">
      <c r="A75" s="34"/>
      <c r="B75" s="7"/>
      <c r="C75" s="5"/>
    </row>
    <row r="76" spans="1:21" ht="20.100000000000001" customHeight="1">
      <c r="A76" s="35"/>
      <c r="B76" s="2" t="s">
        <v>8</v>
      </c>
      <c r="C76" s="1"/>
    </row>
    <row r="77" spans="1:21" ht="20.100000000000001" customHeight="1">
      <c r="A77" s="36"/>
    </row>
    <row r="78" spans="1:21" ht="20.100000000000001" customHeight="1">
      <c r="A78" s="35"/>
      <c r="B78" s="2" t="s">
        <v>10</v>
      </c>
      <c r="C78" s="2"/>
    </row>
    <row r="79" spans="1:21" ht="20.100000000000001" customHeight="1">
      <c r="A79" s="36"/>
    </row>
    <row r="80" spans="1:21" ht="20.100000000000001" customHeight="1">
      <c r="A80" s="35"/>
      <c r="B80" s="2" t="s">
        <v>11</v>
      </c>
      <c r="C80" s="2"/>
    </row>
    <row r="81" spans="1:21" ht="20.100000000000001" customHeight="1">
      <c r="A81" s="38"/>
      <c r="B81" s="2"/>
      <c r="C81" s="2"/>
    </row>
    <row r="82" spans="1:21" ht="20.100000000000001" customHeight="1">
      <c r="A82" s="38"/>
      <c r="B82" s="2"/>
      <c r="C82" s="2"/>
    </row>
    <row r="83" spans="1:21" ht="20.100000000000001" customHeight="1">
      <c r="A83" s="38"/>
      <c r="B83" s="2"/>
      <c r="C83" s="2"/>
    </row>
    <row r="84" spans="1:21" ht="20.100000000000001" customHeight="1">
      <c r="A84" s="38"/>
      <c r="B84" s="2"/>
      <c r="C84" s="2"/>
    </row>
    <row r="85" spans="1:21" ht="20.100000000000001" customHeight="1">
      <c r="A85" s="38"/>
      <c r="B85" s="2"/>
      <c r="C85" s="2"/>
    </row>
    <row r="86" spans="1:21" ht="20.100000000000001" customHeight="1" thickBot="1">
      <c r="A86" s="550">
        <v>43070</v>
      </c>
      <c r="B86" s="550"/>
      <c r="C86" s="551"/>
      <c r="D86" s="650" t="s">
        <v>135</v>
      </c>
      <c r="E86" s="651"/>
      <c r="F86" s="651"/>
      <c r="G86" s="651"/>
      <c r="H86" s="651"/>
      <c r="I86" s="651"/>
      <c r="J86" s="651"/>
      <c r="K86" s="651"/>
      <c r="L86" s="651"/>
      <c r="M86" s="651"/>
      <c r="N86" s="651"/>
      <c r="O86" s="651"/>
      <c r="P86" s="651"/>
      <c r="Q86" s="651"/>
      <c r="R86" s="651"/>
      <c r="S86" s="651"/>
      <c r="T86" s="651"/>
      <c r="U86" s="651"/>
    </row>
    <row r="87" spans="1:21" ht="20.100000000000001" customHeight="1" thickBot="1">
      <c r="A87" s="55"/>
      <c r="B87" s="552"/>
      <c r="C87" s="552"/>
      <c r="D87" s="544">
        <v>1</v>
      </c>
      <c r="E87" s="501"/>
      <c r="F87" s="502" t="s">
        <v>136</v>
      </c>
      <c r="G87" s="503"/>
      <c r="H87" s="503"/>
      <c r="I87" s="541"/>
      <c r="J87" s="501">
        <v>1</v>
      </c>
      <c r="K87" s="501"/>
      <c r="L87" s="502" t="s">
        <v>137</v>
      </c>
      <c r="M87" s="503"/>
      <c r="N87" s="503"/>
      <c r="O87" s="541"/>
      <c r="P87" s="501">
        <v>1</v>
      </c>
      <c r="Q87" s="501"/>
      <c r="R87" s="502" t="s">
        <v>138</v>
      </c>
      <c r="S87" s="503"/>
      <c r="T87" s="503"/>
      <c r="U87" s="541"/>
    </row>
    <row r="88" spans="1:21" ht="20.100000000000001" customHeight="1" thickTop="1" thickBot="1">
      <c r="A88" s="33" t="s">
        <v>9</v>
      </c>
      <c r="B88" s="542" t="s">
        <v>0</v>
      </c>
      <c r="C88" s="543"/>
      <c r="D88" s="544" t="s">
        <v>1</v>
      </c>
      <c r="E88" s="545"/>
      <c r="F88" s="495"/>
      <c r="G88" s="307"/>
      <c r="H88" s="495"/>
      <c r="I88" s="308" t="s">
        <v>13</v>
      </c>
      <c r="J88" s="544" t="s">
        <v>1</v>
      </c>
      <c r="K88" s="545"/>
      <c r="L88" s="546" t="s">
        <v>73</v>
      </c>
      <c r="M88" s="547"/>
      <c r="N88" s="345"/>
      <c r="O88" s="308" t="s">
        <v>13</v>
      </c>
      <c r="P88" s="544" t="s">
        <v>1</v>
      </c>
      <c r="Q88" s="545"/>
      <c r="R88" s="507" t="s">
        <v>72</v>
      </c>
      <c r="S88" s="508"/>
      <c r="T88" s="495"/>
      <c r="U88" s="308" t="s">
        <v>13</v>
      </c>
    </row>
    <row r="89" spans="1:21" ht="20.100000000000001" customHeight="1" thickTop="1">
      <c r="A89" s="534" t="s">
        <v>118</v>
      </c>
      <c r="B89" s="535">
        <f>A86</f>
        <v>43070</v>
      </c>
      <c r="C89" s="536">
        <v>1</v>
      </c>
      <c r="D89" s="28"/>
      <c r="E89" s="29"/>
      <c r="F89" s="23"/>
      <c r="G89" s="24">
        <f t="shared" ref="G89:G94" si="15">IF(D89="",0,IF(E89="",0,IF(D89&gt;0,E89-D89+F89,0)))</f>
        <v>0</v>
      </c>
      <c r="H89" s="341">
        <f>G90+G89</f>
        <v>0</v>
      </c>
      <c r="I89" s="11"/>
      <c r="J89" s="28"/>
      <c r="K89" s="29"/>
      <c r="L89" s="23"/>
      <c r="M89" s="24">
        <f t="shared" ref="M89:M94" si="16">IF(J89="",0,IF(K89="",0,IF(J89&gt;0,K89-J89+L89,0)))</f>
        <v>0</v>
      </c>
      <c r="N89" s="341">
        <f>M90+M89</f>
        <v>0</v>
      </c>
      <c r="O89" s="11"/>
      <c r="P89" s="28"/>
      <c r="Q89" s="29"/>
      <c r="R89" s="23"/>
      <c r="S89" s="24">
        <f t="shared" ref="S89:S94" si="17">IF(P89="",0,IF(Q89="",0,IF(P89&gt;0,Q89-P89+R89,0)))</f>
        <v>0</v>
      </c>
      <c r="T89" s="341">
        <f>S90+S89</f>
        <v>6</v>
      </c>
      <c r="U89" s="11"/>
    </row>
    <row r="90" spans="1:21" ht="20.100000000000001" customHeight="1">
      <c r="A90" s="509"/>
      <c r="B90" s="512"/>
      <c r="C90" s="516"/>
      <c r="D90" s="25"/>
      <c r="E90" s="26"/>
      <c r="F90" s="27"/>
      <c r="G90" s="27">
        <f t="shared" si="15"/>
        <v>0</v>
      </c>
      <c r="H90" s="339"/>
      <c r="I90" s="17"/>
      <c r="J90" s="25"/>
      <c r="K90" s="26"/>
      <c r="L90" s="27"/>
      <c r="M90" s="27">
        <f t="shared" si="16"/>
        <v>0</v>
      </c>
      <c r="N90" s="339"/>
      <c r="O90" s="17"/>
      <c r="P90" s="25">
        <v>16</v>
      </c>
      <c r="Q90" s="26">
        <v>22</v>
      </c>
      <c r="R90" s="27"/>
      <c r="S90" s="27">
        <f t="shared" si="17"/>
        <v>6</v>
      </c>
      <c r="T90" s="339"/>
      <c r="U90" s="64"/>
    </row>
    <row r="91" spans="1:21" ht="20.100000000000001" customHeight="1">
      <c r="A91" s="509"/>
      <c r="B91" s="537">
        <f>B89+1</f>
        <v>43071</v>
      </c>
      <c r="C91" s="520">
        <f>C89+1</f>
        <v>2</v>
      </c>
      <c r="D91" s="352"/>
      <c r="E91" s="353"/>
      <c r="F91" s="48"/>
      <c r="G91" s="49">
        <f t="shared" si="15"/>
        <v>0</v>
      </c>
      <c r="H91" s="364">
        <f>G92+G91</f>
        <v>0</v>
      </c>
      <c r="I91" s="50"/>
      <c r="J91" s="352">
        <v>10</v>
      </c>
      <c r="K91" s="353">
        <v>12</v>
      </c>
      <c r="L91" s="48"/>
      <c r="M91" s="49">
        <f t="shared" si="16"/>
        <v>2</v>
      </c>
      <c r="N91" s="364">
        <f>M92+M91</f>
        <v>12</v>
      </c>
      <c r="O91" s="50"/>
      <c r="P91" s="352"/>
      <c r="Q91" s="353"/>
      <c r="R91" s="48"/>
      <c r="S91" s="49">
        <f t="shared" si="17"/>
        <v>0</v>
      </c>
      <c r="T91" s="364">
        <f>S92+S91</f>
        <v>0</v>
      </c>
      <c r="U91" s="50"/>
    </row>
    <row r="92" spans="1:21" ht="20.100000000000001" customHeight="1">
      <c r="A92" s="509"/>
      <c r="B92" s="538"/>
      <c r="C92" s="521"/>
      <c r="D92" s="51"/>
      <c r="E92" s="52"/>
      <c r="F92" s="52"/>
      <c r="G92" s="53">
        <f t="shared" si="15"/>
        <v>0</v>
      </c>
      <c r="H92" s="340"/>
      <c r="I92" s="50"/>
      <c r="J92" s="51">
        <v>12</v>
      </c>
      <c r="K92" s="52">
        <v>22</v>
      </c>
      <c r="L92" s="52"/>
      <c r="M92" s="53">
        <f t="shared" si="16"/>
        <v>10</v>
      </c>
      <c r="N92" s="340"/>
      <c r="O92" s="50"/>
      <c r="P92" s="51"/>
      <c r="Q92" s="52"/>
      <c r="R92" s="52"/>
      <c r="S92" s="53">
        <f t="shared" si="17"/>
        <v>0</v>
      </c>
      <c r="T92" s="340"/>
      <c r="U92" s="50"/>
    </row>
    <row r="93" spans="1:21" ht="20.100000000000001" customHeight="1">
      <c r="A93" s="509"/>
      <c r="B93" s="537">
        <f>B91+1</f>
        <v>43072</v>
      </c>
      <c r="C93" s="520">
        <f>+C91+1</f>
        <v>3</v>
      </c>
      <c r="D93" s="352"/>
      <c r="E93" s="353"/>
      <c r="F93" s="48"/>
      <c r="G93" s="49">
        <f t="shared" si="15"/>
        <v>0</v>
      </c>
      <c r="H93" s="364">
        <f>G94+G93</f>
        <v>0</v>
      </c>
      <c r="I93" s="50"/>
      <c r="J93" s="352">
        <v>10</v>
      </c>
      <c r="K93" s="353">
        <v>12</v>
      </c>
      <c r="L93" s="48"/>
      <c r="M93" s="49">
        <f t="shared" si="16"/>
        <v>2</v>
      </c>
      <c r="N93" s="364">
        <f>M94+M93</f>
        <v>12</v>
      </c>
      <c r="O93" s="50"/>
      <c r="P93" s="352"/>
      <c r="Q93" s="353"/>
      <c r="R93" s="48"/>
      <c r="S93" s="49">
        <f t="shared" si="17"/>
        <v>0</v>
      </c>
      <c r="T93" s="364">
        <f>S94+S93</f>
        <v>0</v>
      </c>
      <c r="U93" s="50"/>
    </row>
    <row r="94" spans="1:21" ht="20.100000000000001" customHeight="1" thickBot="1">
      <c r="A94" s="509"/>
      <c r="B94" s="538"/>
      <c r="C94" s="521"/>
      <c r="D94" s="51"/>
      <c r="E94" s="52"/>
      <c r="F94" s="52"/>
      <c r="G94" s="53">
        <f t="shared" si="15"/>
        <v>0</v>
      </c>
      <c r="H94" s="340"/>
      <c r="I94" s="50"/>
      <c r="J94" s="51">
        <v>12</v>
      </c>
      <c r="K94" s="52">
        <v>22</v>
      </c>
      <c r="L94" s="52"/>
      <c r="M94" s="53">
        <f t="shared" si="16"/>
        <v>10</v>
      </c>
      <c r="N94" s="340"/>
      <c r="O94" s="50"/>
      <c r="P94" s="51"/>
      <c r="Q94" s="52"/>
      <c r="R94" s="52"/>
      <c r="S94" s="53">
        <f t="shared" si="17"/>
        <v>0</v>
      </c>
      <c r="T94" s="340"/>
      <c r="U94" s="50"/>
    </row>
    <row r="95" spans="1:21" ht="20.100000000000001" customHeight="1" thickTop="1" thickBot="1">
      <c r="A95" s="509"/>
      <c r="B95" s="522" t="s">
        <v>12</v>
      </c>
      <c r="C95" s="523"/>
      <c r="D95" s="280"/>
      <c r="E95" s="281"/>
      <c r="F95" s="281"/>
      <c r="G95" s="282">
        <f>SUM(G81:G94)</f>
        <v>0</v>
      </c>
      <c r="H95" s="342">
        <f>SUM(H89:H94)</f>
        <v>0</v>
      </c>
      <c r="I95" s="283"/>
      <c r="J95" s="280"/>
      <c r="K95" s="281"/>
      <c r="L95" s="281"/>
      <c r="M95" s="282">
        <f>SUM(M81:M94)</f>
        <v>24</v>
      </c>
      <c r="N95" s="342">
        <f>SUM(N89:N94)</f>
        <v>24</v>
      </c>
      <c r="O95" s="284"/>
      <c r="P95" s="280"/>
      <c r="Q95" s="281"/>
      <c r="R95" s="281"/>
      <c r="S95" s="282">
        <f>SUM(S81:S94)</f>
        <v>6</v>
      </c>
      <c r="T95" s="342">
        <f>SUM(T89:T94)</f>
        <v>6</v>
      </c>
      <c r="U95" s="284"/>
    </row>
    <row r="96" spans="1:21" ht="20.100000000000001" customHeight="1" thickBot="1">
      <c r="A96" s="509"/>
      <c r="B96" s="524" t="s">
        <v>14</v>
      </c>
      <c r="C96" s="525"/>
      <c r="D96" s="8"/>
      <c r="E96" s="9"/>
      <c r="F96" s="18"/>
      <c r="G96" s="10" t="str">
        <f>IF(D96="","0",IF(E96="","0",IF(D96&gt;0,E96-D96,"0")))</f>
        <v>0</v>
      </c>
      <c r="H96" s="10"/>
      <c r="I96" s="15"/>
      <c r="J96" s="8"/>
      <c r="K96" s="9"/>
      <c r="L96" s="18"/>
      <c r="M96" s="10" t="str">
        <f>IF(J96="","0",IF(K96="","0",IF(J96&gt;0,K96-J96,"0")))</f>
        <v>0</v>
      </c>
      <c r="N96" s="10"/>
      <c r="O96" s="15"/>
      <c r="P96" s="12"/>
      <c r="Q96" s="13"/>
      <c r="R96" s="16"/>
      <c r="S96" s="14" t="str">
        <f>IF(P96="","0",IF(Q96="","0",IF(P96&gt;0,Q96-P96,"0")))</f>
        <v>0</v>
      </c>
      <c r="T96" s="14"/>
      <c r="U96" s="15"/>
    </row>
    <row r="97" spans="1:21" ht="20.100000000000001" customHeight="1" thickTop="1">
      <c r="A97" s="539" t="s">
        <v>119</v>
      </c>
      <c r="B97" s="537">
        <f>B93+1</f>
        <v>43073</v>
      </c>
      <c r="C97" s="513">
        <f>+C93+1</f>
        <v>4</v>
      </c>
      <c r="D97" s="28"/>
      <c r="E97" s="29"/>
      <c r="F97" s="29"/>
      <c r="G97" s="30">
        <f t="shared" ref="G97:G106" si="18">IF(D97="",0,IF(E97="",0,IF(D97&gt;0,E97-D97+F97,0)))</f>
        <v>0</v>
      </c>
      <c r="H97" s="341">
        <f>G98+G97</f>
        <v>6</v>
      </c>
      <c r="I97" s="31"/>
      <c r="J97" s="28"/>
      <c r="K97" s="29"/>
      <c r="L97" s="29"/>
      <c r="M97" s="30">
        <f t="shared" ref="M97:M110" si="19">IF(J97="",0,IF(K97="",0,IF(J97&gt;0,K97-J97+L97,0)))</f>
        <v>0</v>
      </c>
      <c r="N97" s="341">
        <f>M98+M97</f>
        <v>0</v>
      </c>
      <c r="O97" s="413"/>
      <c r="P97" s="28"/>
      <c r="Q97" s="29"/>
      <c r="R97" s="29"/>
      <c r="S97" s="30">
        <f t="shared" ref="S97:S110" si="20">IF(P97="",0,IF(Q97="",0,IF(P97&gt;0,Q97-P97+R97,0)))</f>
        <v>0</v>
      </c>
      <c r="T97" s="341">
        <f>S98+S97</f>
        <v>0</v>
      </c>
      <c r="U97" s="31"/>
    </row>
    <row r="98" spans="1:21" ht="20.100000000000001" customHeight="1" thickBot="1">
      <c r="A98" s="539"/>
      <c r="B98" s="538"/>
      <c r="C98" s="540"/>
      <c r="D98" s="25">
        <v>16</v>
      </c>
      <c r="E98" s="26">
        <v>22</v>
      </c>
      <c r="F98" s="26"/>
      <c r="G98" s="27">
        <f t="shared" si="18"/>
        <v>6</v>
      </c>
      <c r="H98" s="339"/>
      <c r="I98" s="20"/>
      <c r="J98" s="25"/>
      <c r="K98" s="26"/>
      <c r="L98" s="26"/>
      <c r="M98" s="27">
        <f t="shared" si="19"/>
        <v>0</v>
      </c>
      <c r="N98" s="339"/>
      <c r="O98" s="235"/>
      <c r="P98" s="25"/>
      <c r="Q98" s="26"/>
      <c r="R98" s="26"/>
      <c r="S98" s="27">
        <f t="shared" si="20"/>
        <v>0</v>
      </c>
      <c r="T98" s="339"/>
      <c r="U98" s="20"/>
    </row>
    <row r="99" spans="1:21" ht="20.100000000000001" customHeight="1" thickTop="1">
      <c r="A99" s="539"/>
      <c r="B99" s="511">
        <f>B97+1</f>
        <v>43074</v>
      </c>
      <c r="C99" s="515">
        <f>C97+1</f>
        <v>5</v>
      </c>
      <c r="D99" s="28">
        <v>15</v>
      </c>
      <c r="E99" s="29">
        <v>17</v>
      </c>
      <c r="F99" s="23"/>
      <c r="G99" s="24">
        <f t="shared" si="18"/>
        <v>2</v>
      </c>
      <c r="H99" s="341">
        <f>G100+G99</f>
        <v>7</v>
      </c>
      <c r="I99" s="11"/>
      <c r="J99" s="28">
        <v>15</v>
      </c>
      <c r="K99" s="29">
        <v>17</v>
      </c>
      <c r="L99" s="23"/>
      <c r="M99" s="24">
        <f t="shared" si="19"/>
        <v>2</v>
      </c>
      <c r="N99" s="341">
        <f>M100+M99</f>
        <v>7</v>
      </c>
      <c r="O99" s="343"/>
      <c r="P99" s="28"/>
      <c r="Q99" s="29"/>
      <c r="R99" s="23"/>
      <c r="S99" s="24">
        <f t="shared" si="20"/>
        <v>0</v>
      </c>
      <c r="T99" s="341">
        <f>S100+S99</f>
        <v>0</v>
      </c>
      <c r="U99" s="11"/>
    </row>
    <row r="100" spans="1:21" ht="20.100000000000001" customHeight="1" thickBot="1">
      <c r="A100" s="539"/>
      <c r="B100" s="512"/>
      <c r="C100" s="516"/>
      <c r="D100" s="25">
        <v>17</v>
      </c>
      <c r="E100" s="26">
        <v>22</v>
      </c>
      <c r="F100" s="26"/>
      <c r="G100" s="27">
        <f t="shared" si="18"/>
        <v>5</v>
      </c>
      <c r="H100" s="339"/>
      <c r="I100" s="17"/>
      <c r="J100" s="25">
        <v>17</v>
      </c>
      <c r="K100" s="26">
        <v>22</v>
      </c>
      <c r="L100" s="26"/>
      <c r="M100" s="27">
        <f t="shared" si="19"/>
        <v>5</v>
      </c>
      <c r="N100" s="339"/>
      <c r="O100" s="344"/>
      <c r="P100" s="25"/>
      <c r="Q100" s="26"/>
      <c r="R100" s="26"/>
      <c r="S100" s="27">
        <f t="shared" si="20"/>
        <v>0</v>
      </c>
      <c r="T100" s="339"/>
      <c r="U100" s="17"/>
    </row>
    <row r="101" spans="1:21" ht="20.100000000000001" customHeight="1" thickTop="1">
      <c r="A101" s="539"/>
      <c r="B101" s="511">
        <f>B99+1</f>
        <v>43075</v>
      </c>
      <c r="C101" s="517">
        <f>+C99+1</f>
        <v>6</v>
      </c>
      <c r="D101" s="28"/>
      <c r="E101" s="29"/>
      <c r="F101" s="23"/>
      <c r="G101" s="24">
        <f t="shared" si="18"/>
        <v>0</v>
      </c>
      <c r="H101" s="341">
        <f>G102+G101</f>
        <v>5.75</v>
      </c>
      <c r="I101" s="11"/>
      <c r="J101" s="28">
        <v>10</v>
      </c>
      <c r="K101" s="29">
        <v>17</v>
      </c>
      <c r="L101" s="23"/>
      <c r="M101" s="24">
        <f t="shared" si="19"/>
        <v>7</v>
      </c>
      <c r="N101" s="341">
        <f>M102+M101</f>
        <v>11</v>
      </c>
      <c r="O101" s="343"/>
      <c r="P101" s="28">
        <v>10</v>
      </c>
      <c r="Q101" s="29">
        <v>17</v>
      </c>
      <c r="R101" s="23"/>
      <c r="S101" s="24">
        <f t="shared" si="20"/>
        <v>7</v>
      </c>
      <c r="T101" s="341">
        <f>S102+S101</f>
        <v>7</v>
      </c>
      <c r="U101" s="338"/>
    </row>
    <row r="102" spans="1:21" ht="20.100000000000001" customHeight="1" thickBot="1">
      <c r="A102" s="539"/>
      <c r="B102" s="512"/>
      <c r="C102" s="518"/>
      <c r="D102" s="25">
        <v>16.25</v>
      </c>
      <c r="E102" s="26">
        <v>22</v>
      </c>
      <c r="F102" s="27"/>
      <c r="G102" s="27">
        <f t="shared" si="18"/>
        <v>5.75</v>
      </c>
      <c r="H102" s="339"/>
      <c r="I102" s="17"/>
      <c r="J102" s="25">
        <v>17</v>
      </c>
      <c r="K102" s="26">
        <v>21</v>
      </c>
      <c r="L102" s="27"/>
      <c r="M102" s="27">
        <f t="shared" si="19"/>
        <v>4</v>
      </c>
      <c r="N102" s="339"/>
      <c r="O102" s="344"/>
      <c r="P102" s="25"/>
      <c r="Q102" s="26"/>
      <c r="R102" s="27"/>
      <c r="S102" s="27">
        <f t="shared" si="20"/>
        <v>0</v>
      </c>
      <c r="T102" s="339"/>
      <c r="U102" s="17"/>
    </row>
    <row r="103" spans="1:21" ht="20.100000000000001" customHeight="1" thickTop="1">
      <c r="A103" s="539"/>
      <c r="B103" s="511">
        <f>B101+1</f>
        <v>43076</v>
      </c>
      <c r="C103" s="517">
        <f>+C101+1</f>
        <v>7</v>
      </c>
      <c r="D103" s="432">
        <v>14</v>
      </c>
      <c r="E103" s="433">
        <v>16</v>
      </c>
      <c r="F103" s="433"/>
      <c r="G103" s="24">
        <f t="shared" si="18"/>
        <v>2</v>
      </c>
      <c r="H103" s="341">
        <f>G104+G103</f>
        <v>2</v>
      </c>
      <c r="I103" s="11"/>
      <c r="J103" s="432">
        <v>14</v>
      </c>
      <c r="K103" s="433">
        <v>16</v>
      </c>
      <c r="L103" s="433"/>
      <c r="M103" s="24">
        <f t="shared" si="19"/>
        <v>2</v>
      </c>
      <c r="N103" s="341">
        <f>M104+M103</f>
        <v>8</v>
      </c>
      <c r="O103" s="343"/>
      <c r="P103" s="28"/>
      <c r="Q103" s="29"/>
      <c r="R103" s="23"/>
      <c r="S103" s="24">
        <f t="shared" si="20"/>
        <v>0</v>
      </c>
      <c r="T103" s="341">
        <f>S104+S103</f>
        <v>0</v>
      </c>
      <c r="U103" s="11"/>
    </row>
    <row r="104" spans="1:21" ht="20.100000000000001" customHeight="1" thickBot="1">
      <c r="A104" s="539"/>
      <c r="B104" s="512"/>
      <c r="C104" s="518"/>
      <c r="D104" s="25"/>
      <c r="E104" s="26"/>
      <c r="F104" s="26"/>
      <c r="G104" s="27">
        <f t="shared" si="18"/>
        <v>0</v>
      </c>
      <c r="H104" s="339"/>
      <c r="I104" s="17"/>
      <c r="J104" s="25">
        <v>16</v>
      </c>
      <c r="K104" s="26">
        <v>22</v>
      </c>
      <c r="L104" s="26"/>
      <c r="M104" s="27">
        <f t="shared" si="19"/>
        <v>6</v>
      </c>
      <c r="N104" s="339"/>
      <c r="O104" s="344"/>
      <c r="P104" s="25"/>
      <c r="Q104" s="26"/>
      <c r="R104" s="26"/>
      <c r="S104" s="27">
        <f t="shared" si="20"/>
        <v>0</v>
      </c>
      <c r="T104" s="339"/>
      <c r="U104" s="17"/>
    </row>
    <row r="105" spans="1:21" ht="20.100000000000001" customHeight="1" thickTop="1">
      <c r="A105" s="539"/>
      <c r="B105" s="511">
        <f>B103+1</f>
        <v>43077</v>
      </c>
      <c r="C105" s="517">
        <f>+C103+1</f>
        <v>8</v>
      </c>
      <c r="D105" s="28"/>
      <c r="E105" s="29"/>
      <c r="F105" s="23"/>
      <c r="G105" s="24">
        <f t="shared" si="18"/>
        <v>0</v>
      </c>
      <c r="H105" s="341">
        <f>G106+G105</f>
        <v>0</v>
      </c>
      <c r="I105" s="11"/>
      <c r="J105" s="28"/>
      <c r="K105" s="29"/>
      <c r="L105" s="23"/>
      <c r="M105" s="24">
        <f t="shared" si="19"/>
        <v>0</v>
      </c>
      <c r="N105" s="341">
        <f>M106+M105</f>
        <v>6</v>
      </c>
      <c r="O105" s="343"/>
      <c r="P105" s="28"/>
      <c r="Q105" s="29"/>
      <c r="R105" s="23"/>
      <c r="S105" s="24">
        <f t="shared" si="20"/>
        <v>0</v>
      </c>
      <c r="T105" s="341">
        <f>S106+S105</f>
        <v>0</v>
      </c>
      <c r="U105" s="11"/>
    </row>
    <row r="106" spans="1:21" ht="20.100000000000001" customHeight="1" thickBot="1">
      <c r="A106" s="539"/>
      <c r="B106" s="512"/>
      <c r="C106" s="518"/>
      <c r="D106" s="25"/>
      <c r="E106" s="26"/>
      <c r="F106" s="27"/>
      <c r="G106" s="27">
        <f t="shared" si="18"/>
        <v>0</v>
      </c>
      <c r="H106" s="339"/>
      <c r="I106" s="17"/>
      <c r="J106" s="25">
        <v>16</v>
      </c>
      <c r="K106" s="26">
        <v>22</v>
      </c>
      <c r="L106" s="27"/>
      <c r="M106" s="27">
        <f t="shared" si="19"/>
        <v>6</v>
      </c>
      <c r="N106" s="339"/>
      <c r="O106" s="344"/>
      <c r="P106" s="25"/>
      <c r="Q106" s="26"/>
      <c r="R106" s="27"/>
      <c r="S106" s="27">
        <f t="shared" si="20"/>
        <v>0</v>
      </c>
      <c r="T106" s="339"/>
      <c r="U106" s="17"/>
    </row>
    <row r="107" spans="1:21" ht="20.100000000000001" customHeight="1" thickTop="1">
      <c r="A107" s="539"/>
      <c r="B107" s="511">
        <f>B105+1</f>
        <v>43078</v>
      </c>
      <c r="C107" s="520">
        <f>+C105+1</f>
        <v>9</v>
      </c>
      <c r="D107" s="352">
        <v>10</v>
      </c>
      <c r="E107" s="353">
        <v>12</v>
      </c>
      <c r="F107" s="48"/>
      <c r="G107" s="49">
        <f>IF(D107="",0,IF(E107="",0,IF(D107&gt;0,E107-D107+F107,0)))</f>
        <v>2</v>
      </c>
      <c r="H107" s="364">
        <f>G108+G107</f>
        <v>12</v>
      </c>
      <c r="I107" s="434" t="s">
        <v>134</v>
      </c>
      <c r="J107" s="352"/>
      <c r="K107" s="353"/>
      <c r="L107" s="48"/>
      <c r="M107" s="49">
        <f t="shared" si="19"/>
        <v>0</v>
      </c>
      <c r="N107" s="364">
        <f>M108+M107</f>
        <v>0</v>
      </c>
      <c r="O107" s="50"/>
      <c r="P107" s="352"/>
      <c r="Q107" s="353"/>
      <c r="R107" s="48"/>
      <c r="S107" s="49">
        <f t="shared" si="20"/>
        <v>0</v>
      </c>
      <c r="T107" s="364">
        <f>S108+S107</f>
        <v>0</v>
      </c>
      <c r="U107" s="50"/>
    </row>
    <row r="108" spans="1:21" ht="20.100000000000001" customHeight="1" thickBot="1">
      <c r="A108" s="539"/>
      <c r="B108" s="512"/>
      <c r="C108" s="521"/>
      <c r="D108" s="51">
        <v>12</v>
      </c>
      <c r="E108" s="52">
        <v>22</v>
      </c>
      <c r="F108" s="52"/>
      <c r="G108" s="53">
        <f>IF(D108="",0,IF(E108="",0,IF(D108&gt;0,E108-D108+F108,0)))</f>
        <v>10</v>
      </c>
      <c r="H108" s="340"/>
      <c r="I108" s="434" t="s">
        <v>134</v>
      </c>
      <c r="J108" s="51"/>
      <c r="K108" s="52"/>
      <c r="L108" s="52"/>
      <c r="M108" s="53">
        <f t="shared" si="19"/>
        <v>0</v>
      </c>
      <c r="N108" s="340"/>
      <c r="O108" s="50"/>
      <c r="P108" s="51"/>
      <c r="Q108" s="52"/>
      <c r="R108" s="52"/>
      <c r="S108" s="53">
        <f t="shared" si="20"/>
        <v>0</v>
      </c>
      <c r="T108" s="340"/>
      <c r="U108" s="50"/>
    </row>
    <row r="109" spans="1:21" ht="20.100000000000001" customHeight="1" thickTop="1">
      <c r="A109" s="539"/>
      <c r="B109" s="511">
        <f>B107+1</f>
        <v>43079</v>
      </c>
      <c r="C109" s="527">
        <f>+C107+1</f>
        <v>10</v>
      </c>
      <c r="D109" s="352">
        <v>10</v>
      </c>
      <c r="E109" s="353">
        <v>12</v>
      </c>
      <c r="F109" s="48"/>
      <c r="G109" s="49">
        <f>IF(D109="",0,IF(E109="",0,IF(D109&gt;0,E109-D109+F109,0)))</f>
        <v>2</v>
      </c>
      <c r="H109" s="364">
        <f>G110+G109</f>
        <v>12</v>
      </c>
      <c r="I109" s="434" t="s">
        <v>134</v>
      </c>
      <c r="J109" s="352"/>
      <c r="K109" s="353"/>
      <c r="L109" s="48"/>
      <c r="M109" s="49">
        <f t="shared" si="19"/>
        <v>0</v>
      </c>
      <c r="N109" s="364">
        <f>M110+M109</f>
        <v>0</v>
      </c>
      <c r="O109" s="50"/>
      <c r="P109" s="352"/>
      <c r="Q109" s="353"/>
      <c r="R109" s="48"/>
      <c r="S109" s="49">
        <f t="shared" si="20"/>
        <v>0</v>
      </c>
      <c r="T109" s="364">
        <f>S110+S109</f>
        <v>0</v>
      </c>
      <c r="U109" s="50"/>
    </row>
    <row r="110" spans="1:21" ht="20.100000000000001" customHeight="1" thickBot="1">
      <c r="A110" s="539"/>
      <c r="B110" s="512"/>
      <c r="C110" s="528"/>
      <c r="D110" s="51">
        <v>12</v>
      </c>
      <c r="E110" s="52">
        <v>22</v>
      </c>
      <c r="F110" s="52"/>
      <c r="G110" s="53">
        <f>IF(D110="",0,IF(E110="",0,IF(D110&gt;0,E110-D110+F110,0)))</f>
        <v>10</v>
      </c>
      <c r="H110" s="340"/>
      <c r="I110" s="434" t="s">
        <v>134</v>
      </c>
      <c r="J110" s="51"/>
      <c r="K110" s="52"/>
      <c r="L110" s="52"/>
      <c r="M110" s="53">
        <f t="shared" si="19"/>
        <v>0</v>
      </c>
      <c r="N110" s="340"/>
      <c r="O110" s="50"/>
      <c r="P110" s="51"/>
      <c r="Q110" s="52"/>
      <c r="R110" s="52"/>
      <c r="S110" s="53">
        <f t="shared" si="20"/>
        <v>0</v>
      </c>
      <c r="T110" s="340"/>
      <c r="U110" s="50"/>
    </row>
    <row r="111" spans="1:21" ht="20.100000000000001" customHeight="1" thickTop="1" thickBot="1">
      <c r="A111" s="539"/>
      <c r="B111" s="522" t="s">
        <v>12</v>
      </c>
      <c r="C111" s="523"/>
      <c r="D111" s="280"/>
      <c r="E111" s="281"/>
      <c r="F111" s="281"/>
      <c r="G111" s="282">
        <f>SUM(G97:G110)</f>
        <v>44.75</v>
      </c>
      <c r="H111" s="342">
        <f>SUM(H97:H110)</f>
        <v>44.75</v>
      </c>
      <c r="I111" s="283"/>
      <c r="J111" s="280"/>
      <c r="K111" s="281"/>
      <c r="L111" s="281"/>
      <c r="M111" s="282">
        <f>SUM(M97:M110)</f>
        <v>32</v>
      </c>
      <c r="N111" s="342">
        <f>SUM(N97:N110)</f>
        <v>32</v>
      </c>
      <c r="O111" s="284"/>
      <c r="P111" s="280"/>
      <c r="Q111" s="281"/>
      <c r="R111" s="281"/>
      <c r="S111" s="282">
        <f>SUM(S97:S110)</f>
        <v>7</v>
      </c>
      <c r="T111" s="342">
        <f>SUM(T97:T110)</f>
        <v>7</v>
      </c>
      <c r="U111" s="284"/>
    </row>
    <row r="112" spans="1:21" ht="20.100000000000001" customHeight="1" thickBot="1">
      <c r="A112" s="539"/>
      <c r="B112" s="524" t="s">
        <v>14</v>
      </c>
      <c r="C112" s="525"/>
      <c r="D112" s="8"/>
      <c r="E112" s="9"/>
      <c r="F112" s="18"/>
      <c r="G112" s="10" t="str">
        <f>IF(D112="","0",IF(E112="","0",IF(D112&gt;0,E112-D112,"0")))</f>
        <v>0</v>
      </c>
      <c r="H112" s="10"/>
      <c r="I112" s="15"/>
      <c r="J112" s="8"/>
      <c r="K112" s="9"/>
      <c r="L112" s="18"/>
      <c r="M112" s="10" t="str">
        <f>IF(J112="","0",IF(K112="","0",IF(J112&gt;0,K112-J112,"0")))</f>
        <v>0</v>
      </c>
      <c r="N112" s="10"/>
      <c r="O112" s="15"/>
      <c r="P112" s="8"/>
      <c r="Q112" s="9"/>
      <c r="R112" s="16"/>
      <c r="S112" s="14" t="str">
        <f>IF(P112="","0",IF(Q112="","0",IF(P112&gt;0,Q112-P112,"0")))</f>
        <v>0</v>
      </c>
      <c r="T112" s="10"/>
      <c r="U112" s="15"/>
    </row>
    <row r="113" spans="1:21" ht="20.100000000000001" customHeight="1" thickTop="1">
      <c r="A113" s="529" t="s">
        <v>120</v>
      </c>
      <c r="B113" s="511">
        <f>B109+1</f>
        <v>43080</v>
      </c>
      <c r="C113" s="513">
        <f>+C109+1</f>
        <v>11</v>
      </c>
      <c r="D113" s="28"/>
      <c r="E113" s="29"/>
      <c r="F113" s="29"/>
      <c r="G113" s="30">
        <f t="shared" ref="G113:G126" si="21">IF(D113="",0,IF(E113="",0,IF(D113&gt;0,E113-D113+F113,0)))</f>
        <v>0</v>
      </c>
      <c r="H113" s="341">
        <f>G114+G113</f>
        <v>0</v>
      </c>
      <c r="I113" s="234"/>
      <c r="J113" s="28"/>
      <c r="K113" s="29"/>
      <c r="L113" s="29"/>
      <c r="M113" s="30">
        <f t="shared" ref="M113:M126" si="22">IF(J113="",0,IF(K113="",0,IF(J113&gt;0,K113-J113+L113,0)))</f>
        <v>0</v>
      </c>
      <c r="N113" s="341">
        <f>M114+M113</f>
        <v>6</v>
      </c>
      <c r="O113" s="19"/>
      <c r="P113" s="236"/>
      <c r="Q113" s="237"/>
      <c r="R113" s="237"/>
      <c r="S113" s="241">
        <f t="shared" ref="S113:S126" si="23">IF(P113="",0,IF(Q113="",0,IF(P113&gt;0,Q113-P113+R113,0)))</f>
        <v>0</v>
      </c>
      <c r="T113" s="435">
        <f>S114+S113</f>
        <v>0</v>
      </c>
      <c r="U113" s="445"/>
    </row>
    <row r="114" spans="1:21" ht="20.100000000000001" customHeight="1" thickBot="1">
      <c r="A114" s="529"/>
      <c r="B114" s="512"/>
      <c r="C114" s="514"/>
      <c r="D114" s="25"/>
      <c r="E114" s="26"/>
      <c r="F114" s="26"/>
      <c r="G114" s="27">
        <f t="shared" si="21"/>
        <v>0</v>
      </c>
      <c r="H114" s="339"/>
      <c r="I114" s="235"/>
      <c r="J114" s="25">
        <v>16</v>
      </c>
      <c r="K114" s="26">
        <v>22</v>
      </c>
      <c r="L114" s="26"/>
      <c r="M114" s="27">
        <f t="shared" si="22"/>
        <v>6</v>
      </c>
      <c r="N114" s="339"/>
      <c r="O114" s="20"/>
      <c r="P114" s="25"/>
      <c r="Q114" s="26"/>
      <c r="R114" s="26"/>
      <c r="S114" s="27">
        <f t="shared" si="23"/>
        <v>0</v>
      </c>
      <c r="T114" s="339"/>
      <c r="U114" s="446"/>
    </row>
    <row r="115" spans="1:21" ht="20.100000000000001" customHeight="1" thickTop="1">
      <c r="A115" s="529"/>
      <c r="B115" s="511">
        <f>B113+1</f>
        <v>43081</v>
      </c>
      <c r="C115" s="515">
        <f>C113+1</f>
        <v>12</v>
      </c>
      <c r="D115" s="28">
        <v>15</v>
      </c>
      <c r="E115" s="29">
        <v>17</v>
      </c>
      <c r="F115" s="23"/>
      <c r="G115" s="24">
        <f t="shared" si="21"/>
        <v>2</v>
      </c>
      <c r="H115" s="341">
        <f>G116+G115</f>
        <v>7</v>
      </c>
      <c r="I115" s="434"/>
      <c r="J115" s="28">
        <v>15</v>
      </c>
      <c r="K115" s="29">
        <v>17</v>
      </c>
      <c r="L115" s="23"/>
      <c r="M115" s="24">
        <f t="shared" si="22"/>
        <v>2</v>
      </c>
      <c r="N115" s="341">
        <f>M116+M115</f>
        <v>7</v>
      </c>
      <c r="O115" s="11"/>
      <c r="P115" s="28"/>
      <c r="Q115" s="29"/>
      <c r="R115" s="23"/>
      <c r="S115" s="24">
        <f t="shared" si="23"/>
        <v>0</v>
      </c>
      <c r="T115" s="341">
        <f>S116+S115</f>
        <v>0</v>
      </c>
      <c r="U115" s="414"/>
    </row>
    <row r="116" spans="1:21" ht="20.100000000000001" customHeight="1" thickBot="1">
      <c r="A116" s="529"/>
      <c r="B116" s="512"/>
      <c r="C116" s="516"/>
      <c r="D116" s="25">
        <v>17</v>
      </c>
      <c r="E116" s="26">
        <v>22</v>
      </c>
      <c r="F116" s="26"/>
      <c r="G116" s="27">
        <f t="shared" si="21"/>
        <v>5</v>
      </c>
      <c r="H116" s="339"/>
      <c r="I116" s="434"/>
      <c r="J116" s="25">
        <v>17</v>
      </c>
      <c r="K116" s="26">
        <v>22</v>
      </c>
      <c r="L116" s="26"/>
      <c r="M116" s="27">
        <f t="shared" si="22"/>
        <v>5</v>
      </c>
      <c r="N116" s="339"/>
      <c r="O116" s="17"/>
      <c r="P116" s="25"/>
      <c r="Q116" s="26"/>
      <c r="R116" s="26"/>
      <c r="S116" s="27">
        <f t="shared" si="23"/>
        <v>0</v>
      </c>
      <c r="T116" s="339"/>
      <c r="U116" s="415"/>
    </row>
    <row r="117" spans="1:21" ht="20.100000000000001" customHeight="1" thickTop="1">
      <c r="A117" s="529"/>
      <c r="B117" s="511">
        <f>B115+1</f>
        <v>43082</v>
      </c>
      <c r="C117" s="517">
        <f>+C115+1</f>
        <v>13</v>
      </c>
      <c r="D117" s="28">
        <v>10</v>
      </c>
      <c r="E117" s="29">
        <v>17</v>
      </c>
      <c r="F117" s="23"/>
      <c r="G117" s="24">
        <f t="shared" si="21"/>
        <v>7</v>
      </c>
      <c r="H117" s="341">
        <f>G118+G117</f>
        <v>11</v>
      </c>
      <c r="I117" s="434"/>
      <c r="J117" s="28"/>
      <c r="K117" s="29"/>
      <c r="L117" s="23"/>
      <c r="M117" s="24">
        <f t="shared" si="22"/>
        <v>0</v>
      </c>
      <c r="N117" s="341">
        <f>M118+M117</f>
        <v>5</v>
      </c>
      <c r="O117" s="11"/>
      <c r="P117" s="28"/>
      <c r="Q117" s="29"/>
      <c r="R117" s="23"/>
      <c r="S117" s="24">
        <f t="shared" si="23"/>
        <v>0</v>
      </c>
      <c r="T117" s="341">
        <f>S118+S117</f>
        <v>0</v>
      </c>
      <c r="U117" s="414"/>
    </row>
    <row r="118" spans="1:21" ht="20.100000000000001" customHeight="1" thickBot="1">
      <c r="A118" s="529"/>
      <c r="B118" s="512"/>
      <c r="C118" s="518"/>
      <c r="D118" s="25">
        <v>17</v>
      </c>
      <c r="E118" s="26">
        <v>21</v>
      </c>
      <c r="F118" s="27"/>
      <c r="G118" s="27">
        <f t="shared" si="21"/>
        <v>4</v>
      </c>
      <c r="H118" s="339"/>
      <c r="I118" s="434"/>
      <c r="J118" s="25">
        <v>17</v>
      </c>
      <c r="K118" s="26">
        <v>22</v>
      </c>
      <c r="L118" s="27"/>
      <c r="M118" s="27">
        <f t="shared" si="22"/>
        <v>5</v>
      </c>
      <c r="N118" s="339"/>
      <c r="O118" s="17"/>
      <c r="P118" s="25"/>
      <c r="Q118" s="26"/>
      <c r="R118" s="27"/>
      <c r="S118" s="27">
        <f t="shared" si="23"/>
        <v>0</v>
      </c>
      <c r="T118" s="339"/>
      <c r="U118" s="415"/>
    </row>
    <row r="119" spans="1:21" ht="20.100000000000001" customHeight="1" thickTop="1">
      <c r="A119" s="529"/>
      <c r="B119" s="511">
        <f>B117+1</f>
        <v>43083</v>
      </c>
      <c r="C119" s="517">
        <f>+C117+1</f>
        <v>14</v>
      </c>
      <c r="D119" s="28"/>
      <c r="E119" s="29"/>
      <c r="F119" s="23"/>
      <c r="G119" s="24">
        <f t="shared" si="21"/>
        <v>0</v>
      </c>
      <c r="H119" s="341">
        <f>G120+G119</f>
        <v>6</v>
      </c>
      <c r="I119" s="343"/>
      <c r="J119" s="28"/>
      <c r="K119" s="29"/>
      <c r="L119" s="23"/>
      <c r="M119" s="24">
        <f t="shared" si="22"/>
        <v>0</v>
      </c>
      <c r="N119" s="341">
        <f>M120+M119</f>
        <v>0</v>
      </c>
      <c r="O119" s="11"/>
      <c r="P119" s="28"/>
      <c r="Q119" s="29"/>
      <c r="R119" s="23"/>
      <c r="S119" s="24">
        <f t="shared" si="23"/>
        <v>0</v>
      </c>
      <c r="T119" s="341">
        <f>S120+S119</f>
        <v>0</v>
      </c>
      <c r="U119" s="414"/>
    </row>
    <row r="120" spans="1:21" ht="20.100000000000001" customHeight="1" thickBot="1">
      <c r="A120" s="529"/>
      <c r="B120" s="512"/>
      <c r="C120" s="518"/>
      <c r="D120" s="25">
        <v>16</v>
      </c>
      <c r="E120" s="26">
        <v>22</v>
      </c>
      <c r="F120" s="26"/>
      <c r="G120" s="27">
        <f t="shared" si="21"/>
        <v>6</v>
      </c>
      <c r="H120" s="339"/>
      <c r="I120" s="434"/>
      <c r="J120" s="25"/>
      <c r="K120" s="26"/>
      <c r="L120" s="26"/>
      <c r="M120" s="27">
        <f t="shared" si="22"/>
        <v>0</v>
      </c>
      <c r="N120" s="339"/>
      <c r="O120" s="17"/>
      <c r="P120" s="25"/>
      <c r="Q120" s="26"/>
      <c r="R120" s="26"/>
      <c r="S120" s="27">
        <f t="shared" si="23"/>
        <v>0</v>
      </c>
      <c r="T120" s="339"/>
      <c r="U120" s="415"/>
    </row>
    <row r="121" spans="1:21" ht="20.100000000000001" customHeight="1" thickTop="1">
      <c r="A121" s="529"/>
      <c r="B121" s="511">
        <f>B119+1</f>
        <v>43084</v>
      </c>
      <c r="C121" s="517">
        <f>C119+1</f>
        <v>15</v>
      </c>
      <c r="D121" s="28"/>
      <c r="E121" s="29"/>
      <c r="F121" s="23"/>
      <c r="G121" s="24">
        <f t="shared" si="21"/>
        <v>0</v>
      </c>
      <c r="H121" s="341">
        <f>G122+G121</f>
        <v>6</v>
      </c>
      <c r="I121" s="343"/>
      <c r="J121" s="28"/>
      <c r="K121" s="29"/>
      <c r="L121" s="23"/>
      <c r="M121" s="24">
        <f t="shared" si="22"/>
        <v>0</v>
      </c>
      <c r="N121" s="341">
        <f>M122+M121</f>
        <v>0</v>
      </c>
      <c r="O121" s="11"/>
      <c r="P121" s="28"/>
      <c r="Q121" s="29"/>
      <c r="R121" s="23"/>
      <c r="S121" s="24">
        <f t="shared" si="23"/>
        <v>0</v>
      </c>
      <c r="T121" s="341">
        <f>S122+S121</f>
        <v>0</v>
      </c>
      <c r="U121" s="414"/>
    </row>
    <row r="122" spans="1:21" ht="20.100000000000001" customHeight="1" thickBot="1">
      <c r="A122" s="529"/>
      <c r="B122" s="512"/>
      <c r="C122" s="518"/>
      <c r="D122" s="25">
        <v>16</v>
      </c>
      <c r="E122" s="26">
        <v>22</v>
      </c>
      <c r="F122" s="27"/>
      <c r="G122" s="27">
        <f t="shared" si="21"/>
        <v>6</v>
      </c>
      <c r="H122" s="339"/>
      <c r="I122" s="434"/>
      <c r="J122" s="25"/>
      <c r="K122" s="26"/>
      <c r="L122" s="27"/>
      <c r="M122" s="27">
        <f t="shared" si="22"/>
        <v>0</v>
      </c>
      <c r="N122" s="339"/>
      <c r="O122" s="17"/>
      <c r="P122" s="25"/>
      <c r="Q122" s="26"/>
      <c r="R122" s="27"/>
      <c r="S122" s="27">
        <f t="shared" si="23"/>
        <v>0</v>
      </c>
      <c r="T122" s="339"/>
      <c r="U122" s="415"/>
    </row>
    <row r="123" spans="1:21" ht="20.100000000000001" customHeight="1" thickTop="1">
      <c r="A123" s="529"/>
      <c r="B123" s="511">
        <f>B121+1</f>
        <v>43085</v>
      </c>
      <c r="C123" s="520">
        <f>+C121+1</f>
        <v>16</v>
      </c>
      <c r="D123" s="352"/>
      <c r="E123" s="353"/>
      <c r="F123" s="48"/>
      <c r="G123" s="49">
        <f t="shared" si="21"/>
        <v>0</v>
      </c>
      <c r="H123" s="364">
        <f>G124+G123</f>
        <v>0</v>
      </c>
      <c r="I123" s="347"/>
      <c r="J123" s="352">
        <v>10</v>
      </c>
      <c r="K123" s="353">
        <v>12</v>
      </c>
      <c r="L123" s="48"/>
      <c r="M123" s="49">
        <f t="shared" si="22"/>
        <v>2</v>
      </c>
      <c r="N123" s="364">
        <f>M124+M123</f>
        <v>12</v>
      </c>
      <c r="O123" s="434"/>
      <c r="P123" s="352"/>
      <c r="Q123" s="353"/>
      <c r="R123" s="48"/>
      <c r="S123" s="49">
        <f t="shared" si="23"/>
        <v>0</v>
      </c>
      <c r="T123" s="364">
        <f>S124+S123</f>
        <v>0</v>
      </c>
      <c r="U123" s="50"/>
    </row>
    <row r="124" spans="1:21" ht="20.100000000000001" customHeight="1" thickBot="1">
      <c r="A124" s="529"/>
      <c r="B124" s="512"/>
      <c r="C124" s="521"/>
      <c r="D124" s="51"/>
      <c r="E124" s="52"/>
      <c r="F124" s="52"/>
      <c r="G124" s="53">
        <f t="shared" si="21"/>
        <v>0</v>
      </c>
      <c r="H124" s="340"/>
      <c r="I124" s="347"/>
      <c r="J124" s="51">
        <v>12</v>
      </c>
      <c r="K124" s="52">
        <v>22</v>
      </c>
      <c r="L124" s="52"/>
      <c r="M124" s="53">
        <f t="shared" si="22"/>
        <v>10</v>
      </c>
      <c r="N124" s="340"/>
      <c r="O124" s="434"/>
      <c r="P124" s="51"/>
      <c r="Q124" s="52"/>
      <c r="R124" s="52"/>
      <c r="S124" s="53">
        <f t="shared" si="23"/>
        <v>0</v>
      </c>
      <c r="T124" s="340"/>
      <c r="U124" s="50"/>
    </row>
    <row r="125" spans="1:21" ht="20.100000000000001" customHeight="1" thickTop="1">
      <c r="A125" s="529"/>
      <c r="B125" s="511">
        <f>B123+1</f>
        <v>43086</v>
      </c>
      <c r="C125" s="527">
        <f>+C123+1</f>
        <v>17</v>
      </c>
      <c r="D125" s="352"/>
      <c r="E125" s="353"/>
      <c r="F125" s="48"/>
      <c r="G125" s="49">
        <f t="shared" si="21"/>
        <v>0</v>
      </c>
      <c r="H125" s="364">
        <f>G126+G125</f>
        <v>0</v>
      </c>
      <c r="I125" s="347"/>
      <c r="J125" s="352">
        <v>10</v>
      </c>
      <c r="K125" s="353">
        <v>12</v>
      </c>
      <c r="L125" s="48"/>
      <c r="M125" s="49">
        <f t="shared" si="22"/>
        <v>2</v>
      </c>
      <c r="N125" s="364">
        <f>M126+M125</f>
        <v>12</v>
      </c>
      <c r="O125" s="50"/>
      <c r="P125" s="352"/>
      <c r="Q125" s="353"/>
      <c r="R125" s="48"/>
      <c r="S125" s="49">
        <f t="shared" si="23"/>
        <v>0</v>
      </c>
      <c r="T125" s="364">
        <f>S126+S125</f>
        <v>0</v>
      </c>
      <c r="U125" s="50"/>
    </row>
    <row r="126" spans="1:21" ht="20.100000000000001" customHeight="1" thickBot="1">
      <c r="A126" s="529"/>
      <c r="B126" s="512"/>
      <c r="C126" s="528"/>
      <c r="D126" s="51"/>
      <c r="E126" s="52"/>
      <c r="F126" s="52"/>
      <c r="G126" s="53">
        <f t="shared" si="21"/>
        <v>0</v>
      </c>
      <c r="H126" s="340"/>
      <c r="I126" s="347"/>
      <c r="J126" s="51">
        <v>12</v>
      </c>
      <c r="K126" s="52">
        <v>22</v>
      </c>
      <c r="L126" s="52"/>
      <c r="M126" s="53">
        <f t="shared" si="22"/>
        <v>10</v>
      </c>
      <c r="N126" s="340"/>
      <c r="O126" s="50"/>
      <c r="P126" s="51"/>
      <c r="Q126" s="52"/>
      <c r="R126" s="52"/>
      <c r="S126" s="53">
        <f t="shared" si="23"/>
        <v>0</v>
      </c>
      <c r="T126" s="340"/>
      <c r="U126" s="50"/>
    </row>
    <row r="127" spans="1:21" ht="20.100000000000001" customHeight="1" thickTop="1" thickBot="1">
      <c r="A127" s="529"/>
      <c r="B127" s="530" t="s">
        <v>12</v>
      </c>
      <c r="C127" s="523"/>
      <c r="D127" s="280"/>
      <c r="E127" s="281"/>
      <c r="F127" s="281"/>
      <c r="G127" s="282">
        <f>SUM(G113:G126)</f>
        <v>30</v>
      </c>
      <c r="H127" s="342">
        <f>SUM(H113:H126)</f>
        <v>30</v>
      </c>
      <c r="I127" s="283"/>
      <c r="J127" s="280"/>
      <c r="K127" s="281"/>
      <c r="L127" s="281"/>
      <c r="M127" s="282">
        <f>SUM(M113:M126)</f>
        <v>42</v>
      </c>
      <c r="N127" s="342">
        <f>SUM(N113:N126)</f>
        <v>42</v>
      </c>
      <c r="O127" s="284"/>
      <c r="P127" s="280"/>
      <c r="Q127" s="281"/>
      <c r="R127" s="281"/>
      <c r="S127" s="282">
        <f>SUM(S113:S126)</f>
        <v>0</v>
      </c>
      <c r="T127" s="342">
        <f>SUM(T113:T126)</f>
        <v>0</v>
      </c>
      <c r="U127" s="284"/>
    </row>
    <row r="128" spans="1:21" ht="20.100000000000001" customHeight="1" thickBot="1">
      <c r="A128" s="529"/>
      <c r="B128" s="531" t="s">
        <v>14</v>
      </c>
      <c r="C128" s="525"/>
      <c r="D128" s="8"/>
      <c r="E128" s="9"/>
      <c r="F128" s="18"/>
      <c r="G128" s="10" t="str">
        <f>IF(D128="","0",IF(E128="","0",IF(D128&gt;0,E128-D128,"0")))</f>
        <v>0</v>
      </c>
      <c r="H128" s="10"/>
      <c r="I128" s="15"/>
      <c r="J128" s="8"/>
      <c r="K128" s="9"/>
      <c r="L128" s="18"/>
      <c r="M128" s="10" t="str">
        <f>IF(J128="","0",IF(K128="","0",IF(J128&gt;0,K128-J128,"0")))</f>
        <v>0</v>
      </c>
      <c r="N128" s="10"/>
      <c r="O128" s="15"/>
      <c r="P128" s="8"/>
      <c r="Q128" s="9"/>
      <c r="R128" s="16"/>
      <c r="S128" s="14" t="str">
        <f>IF(P128="","0",IF(Q128="","0",IF(P128&gt;0,Q128-P128,"0")))</f>
        <v>0</v>
      </c>
      <c r="T128" s="10"/>
      <c r="U128" s="15"/>
    </row>
    <row r="129" spans="1:21" ht="20.100000000000001" customHeight="1" thickTop="1">
      <c r="A129" s="526" t="s">
        <v>121</v>
      </c>
      <c r="B129" s="511">
        <f>B125+1</f>
        <v>43087</v>
      </c>
      <c r="C129" s="513">
        <f>C125+1</f>
        <v>18</v>
      </c>
      <c r="D129" s="28"/>
      <c r="E129" s="29"/>
      <c r="F129" s="29"/>
      <c r="G129" s="30">
        <f t="shared" ref="G129:G142" si="24">IF(D129="",0,IF(E129="",0,IF(D129&gt;0,E129-D129+F129,0)))</f>
        <v>0</v>
      </c>
      <c r="H129" s="341">
        <f>G130+G129</f>
        <v>6</v>
      </c>
      <c r="I129" s="61"/>
      <c r="J129" s="28"/>
      <c r="K129" s="29"/>
      <c r="L129" s="29"/>
      <c r="M129" s="30">
        <f t="shared" ref="M129:M142" si="25">IF(J129="",0,IF(K129="",0,IF(J129&gt;0,K129-J129+L129,0)))</f>
        <v>0</v>
      </c>
      <c r="N129" s="341">
        <f>M130+M129</f>
        <v>5</v>
      </c>
      <c r="O129" s="11"/>
      <c r="P129" s="28"/>
      <c r="Q129" s="29"/>
      <c r="R129" s="29"/>
      <c r="S129" s="30">
        <f t="shared" ref="S129:S142" si="26">IF(P129="",0,IF(Q129="",0,IF(P129&gt;0,Q129-P129+R129,0)))</f>
        <v>0</v>
      </c>
      <c r="T129" s="341">
        <f>S130+S129</f>
        <v>0</v>
      </c>
      <c r="U129" s="11"/>
    </row>
    <row r="130" spans="1:21" ht="20.100000000000001" customHeight="1" thickBot="1">
      <c r="A130" s="526"/>
      <c r="B130" s="512"/>
      <c r="C130" s="514"/>
      <c r="D130" s="25">
        <v>16</v>
      </c>
      <c r="E130" s="26">
        <v>22</v>
      </c>
      <c r="F130" s="26"/>
      <c r="G130" s="27">
        <f t="shared" si="24"/>
        <v>6</v>
      </c>
      <c r="H130" s="339"/>
      <c r="I130" s="63"/>
      <c r="J130" s="25">
        <v>17</v>
      </c>
      <c r="K130" s="26">
        <v>22</v>
      </c>
      <c r="L130" s="26"/>
      <c r="M130" s="27">
        <f t="shared" si="25"/>
        <v>5</v>
      </c>
      <c r="N130" s="339"/>
      <c r="O130" s="434"/>
      <c r="P130" s="25"/>
      <c r="Q130" s="26"/>
      <c r="R130" s="26"/>
      <c r="S130" s="27">
        <f t="shared" si="26"/>
        <v>0</v>
      </c>
      <c r="T130" s="339"/>
      <c r="U130" s="17"/>
    </row>
    <row r="131" spans="1:21" ht="20.100000000000001" customHeight="1" thickTop="1">
      <c r="A131" s="526"/>
      <c r="B131" s="511">
        <f>B129+1</f>
        <v>43088</v>
      </c>
      <c r="C131" s="515">
        <f>C129+1</f>
        <v>19</v>
      </c>
      <c r="D131" s="28">
        <v>15</v>
      </c>
      <c r="E131" s="29">
        <v>17</v>
      </c>
      <c r="F131" s="23"/>
      <c r="G131" s="24">
        <f t="shared" si="24"/>
        <v>2</v>
      </c>
      <c r="H131" s="341">
        <f>G132+G131</f>
        <v>7</v>
      </c>
      <c r="I131" s="63"/>
      <c r="J131" s="28">
        <v>15</v>
      </c>
      <c r="K131" s="29">
        <v>17</v>
      </c>
      <c r="L131" s="23"/>
      <c r="M131" s="24">
        <f t="shared" si="25"/>
        <v>2</v>
      </c>
      <c r="N131" s="341">
        <f>M132+M131</f>
        <v>7</v>
      </c>
      <c r="O131" s="11"/>
      <c r="P131" s="28"/>
      <c r="Q131" s="29"/>
      <c r="R131" s="23"/>
      <c r="S131" s="24">
        <f t="shared" si="26"/>
        <v>0</v>
      </c>
      <c r="T131" s="341">
        <f>S132+S131</f>
        <v>0</v>
      </c>
      <c r="U131" s="11"/>
    </row>
    <row r="132" spans="1:21" ht="20.100000000000001" customHeight="1" thickBot="1">
      <c r="A132" s="526"/>
      <c r="B132" s="512"/>
      <c r="C132" s="516"/>
      <c r="D132" s="25">
        <v>17</v>
      </c>
      <c r="E132" s="26">
        <v>22</v>
      </c>
      <c r="F132" s="26"/>
      <c r="G132" s="27">
        <f t="shared" si="24"/>
        <v>5</v>
      </c>
      <c r="H132" s="339"/>
      <c r="I132" s="63"/>
      <c r="J132" s="25">
        <v>17</v>
      </c>
      <c r="K132" s="26">
        <v>22</v>
      </c>
      <c r="L132" s="26"/>
      <c r="M132" s="27">
        <f t="shared" si="25"/>
        <v>5</v>
      </c>
      <c r="N132" s="339"/>
      <c r="O132" s="17"/>
      <c r="P132" s="25"/>
      <c r="Q132" s="26"/>
      <c r="R132" s="26"/>
      <c r="S132" s="27">
        <f t="shared" si="26"/>
        <v>0</v>
      </c>
      <c r="T132" s="339"/>
      <c r="U132" s="17"/>
    </row>
    <row r="133" spans="1:21" ht="20.100000000000001" customHeight="1" thickTop="1">
      <c r="A133" s="526"/>
      <c r="B133" s="511">
        <f>B131+1</f>
        <v>43089</v>
      </c>
      <c r="C133" s="517">
        <f>+C131+1</f>
        <v>20</v>
      </c>
      <c r="D133" s="28"/>
      <c r="E133" s="29"/>
      <c r="F133" s="23"/>
      <c r="G133" s="24">
        <f t="shared" si="24"/>
        <v>0</v>
      </c>
      <c r="H133" s="341">
        <f>G134+G133</f>
        <v>5.75</v>
      </c>
      <c r="I133" s="416"/>
      <c r="J133" s="28">
        <v>10</v>
      </c>
      <c r="K133" s="29">
        <v>17</v>
      </c>
      <c r="L133" s="23"/>
      <c r="M133" s="24">
        <f t="shared" si="25"/>
        <v>7</v>
      </c>
      <c r="N133" s="341">
        <f>M134+M133</f>
        <v>11</v>
      </c>
      <c r="O133" s="11"/>
      <c r="P133" s="28"/>
      <c r="Q133" s="29"/>
      <c r="R133" s="23"/>
      <c r="S133" s="24">
        <f t="shared" si="26"/>
        <v>0</v>
      </c>
      <c r="T133" s="341">
        <f>S134+S133</f>
        <v>0</v>
      </c>
      <c r="U133" s="11"/>
    </row>
    <row r="134" spans="1:21" ht="20.100000000000001" customHeight="1" thickBot="1">
      <c r="A134" s="526"/>
      <c r="B134" s="512"/>
      <c r="C134" s="518"/>
      <c r="D134" s="25">
        <v>16.25</v>
      </c>
      <c r="E134" s="26">
        <v>22</v>
      </c>
      <c r="F134" s="27"/>
      <c r="G134" s="27">
        <f t="shared" si="24"/>
        <v>5.75</v>
      </c>
      <c r="H134" s="339"/>
      <c r="I134" s="63"/>
      <c r="J134" s="25">
        <v>17</v>
      </c>
      <c r="K134" s="26">
        <v>21</v>
      </c>
      <c r="L134" s="27"/>
      <c r="M134" s="27">
        <f t="shared" si="25"/>
        <v>4</v>
      </c>
      <c r="N134" s="339"/>
      <c r="O134" s="17"/>
      <c r="P134" s="25"/>
      <c r="Q134" s="26"/>
      <c r="R134" s="27"/>
      <c r="S134" s="27">
        <f t="shared" si="26"/>
        <v>0</v>
      </c>
      <c r="T134" s="339"/>
      <c r="U134" s="17"/>
    </row>
    <row r="135" spans="1:21" ht="20.100000000000001" customHeight="1" thickTop="1">
      <c r="A135" s="526"/>
      <c r="B135" s="511">
        <f>B133+1</f>
        <v>43090</v>
      </c>
      <c r="C135" s="517">
        <f>C133+1</f>
        <v>21</v>
      </c>
      <c r="D135" s="28"/>
      <c r="E135" s="29"/>
      <c r="F135" s="23"/>
      <c r="G135" s="24">
        <f t="shared" si="24"/>
        <v>0</v>
      </c>
      <c r="H135" s="341">
        <f>G136+G135</f>
        <v>6</v>
      </c>
      <c r="I135" s="416"/>
      <c r="J135" s="28"/>
      <c r="K135" s="29"/>
      <c r="L135" s="23"/>
      <c r="M135" s="24">
        <f t="shared" si="25"/>
        <v>0</v>
      </c>
      <c r="N135" s="341">
        <f>M136+M135</f>
        <v>6</v>
      </c>
      <c r="O135" s="11"/>
      <c r="P135" s="28"/>
      <c r="Q135" s="29"/>
      <c r="R135" s="23"/>
      <c r="S135" s="24">
        <f t="shared" si="26"/>
        <v>0</v>
      </c>
      <c r="T135" s="341">
        <f>S136+S135</f>
        <v>0</v>
      </c>
      <c r="U135" s="11"/>
    </row>
    <row r="136" spans="1:21" ht="20.100000000000001" customHeight="1" thickBot="1">
      <c r="A136" s="526"/>
      <c r="B136" s="512"/>
      <c r="C136" s="518"/>
      <c r="D136" s="25">
        <v>16</v>
      </c>
      <c r="E136" s="26">
        <v>22</v>
      </c>
      <c r="F136" s="26"/>
      <c r="G136" s="27">
        <f t="shared" si="24"/>
        <v>6</v>
      </c>
      <c r="H136" s="339"/>
      <c r="I136" s="63"/>
      <c r="J136" s="25">
        <v>16</v>
      </c>
      <c r="K136" s="26">
        <v>22</v>
      </c>
      <c r="L136" s="26"/>
      <c r="M136" s="27">
        <f t="shared" si="25"/>
        <v>6</v>
      </c>
      <c r="N136" s="339"/>
      <c r="O136" s="17"/>
      <c r="P136" s="25"/>
      <c r="Q136" s="26"/>
      <c r="R136" s="26"/>
      <c r="S136" s="27">
        <f t="shared" si="26"/>
        <v>0</v>
      </c>
      <c r="T136" s="339"/>
      <c r="U136" s="17"/>
    </row>
    <row r="137" spans="1:21" ht="20.100000000000001" customHeight="1" thickTop="1">
      <c r="A137" s="526"/>
      <c r="B137" s="511">
        <f>B135+1</f>
        <v>43091</v>
      </c>
      <c r="C137" s="517">
        <f>+C135+1</f>
        <v>22</v>
      </c>
      <c r="D137" s="28"/>
      <c r="E137" s="29"/>
      <c r="F137" s="23"/>
      <c r="G137" s="24">
        <f t="shared" si="24"/>
        <v>0</v>
      </c>
      <c r="H137" s="341">
        <f>G138+G137</f>
        <v>0</v>
      </c>
      <c r="I137" s="416"/>
      <c r="J137" s="28"/>
      <c r="K137" s="29"/>
      <c r="L137" s="23"/>
      <c r="M137" s="24">
        <f t="shared" si="25"/>
        <v>0</v>
      </c>
      <c r="N137" s="341">
        <f>M138+M137</f>
        <v>0</v>
      </c>
      <c r="O137" s="11"/>
      <c r="P137" s="28"/>
      <c r="Q137" s="29"/>
      <c r="R137" s="23"/>
      <c r="S137" s="24">
        <f t="shared" si="26"/>
        <v>0</v>
      </c>
      <c r="T137" s="341">
        <f>S138+S137</f>
        <v>0</v>
      </c>
      <c r="U137" s="11"/>
    </row>
    <row r="138" spans="1:21" ht="20.100000000000001" customHeight="1" thickBot="1">
      <c r="A138" s="526"/>
      <c r="B138" s="512"/>
      <c r="C138" s="518"/>
      <c r="D138" s="25"/>
      <c r="E138" s="26"/>
      <c r="F138" s="27"/>
      <c r="G138" s="27">
        <f t="shared" si="24"/>
        <v>0</v>
      </c>
      <c r="H138" s="339"/>
      <c r="I138" s="417"/>
      <c r="J138" s="25"/>
      <c r="K138" s="26"/>
      <c r="L138" s="27"/>
      <c r="M138" s="27">
        <f t="shared" si="25"/>
        <v>0</v>
      </c>
      <c r="N138" s="339"/>
      <c r="O138" s="17"/>
      <c r="P138" s="25"/>
      <c r="Q138" s="26"/>
      <c r="R138" s="27"/>
      <c r="S138" s="27">
        <f t="shared" si="26"/>
        <v>0</v>
      </c>
      <c r="T138" s="339"/>
      <c r="U138" s="17"/>
    </row>
    <row r="139" spans="1:21" ht="20.100000000000001" customHeight="1" thickTop="1">
      <c r="A139" s="526"/>
      <c r="B139" s="511">
        <f>B137+1</f>
        <v>43092</v>
      </c>
      <c r="C139" s="520">
        <f>+C137+1</f>
        <v>23</v>
      </c>
      <c r="D139" s="352"/>
      <c r="E139" s="353"/>
      <c r="F139" s="48"/>
      <c r="G139" s="49">
        <f t="shared" si="24"/>
        <v>0</v>
      </c>
      <c r="H139" s="364">
        <f>G140+G139</f>
        <v>0</v>
      </c>
      <c r="I139" s="418"/>
      <c r="J139" s="352"/>
      <c r="K139" s="353"/>
      <c r="L139" s="48"/>
      <c r="M139" s="49">
        <f t="shared" si="25"/>
        <v>0</v>
      </c>
      <c r="N139" s="364">
        <f>M140+M139</f>
        <v>0</v>
      </c>
      <c r="O139" s="50"/>
      <c r="P139" s="352"/>
      <c r="Q139" s="353"/>
      <c r="R139" s="48"/>
      <c r="S139" s="49">
        <f t="shared" si="26"/>
        <v>0</v>
      </c>
      <c r="T139" s="364">
        <f>S140+S139</f>
        <v>0</v>
      </c>
      <c r="U139" s="50"/>
    </row>
    <row r="140" spans="1:21" ht="20.100000000000001" customHeight="1" thickBot="1">
      <c r="A140" s="526"/>
      <c r="B140" s="512"/>
      <c r="C140" s="521"/>
      <c r="D140" s="51"/>
      <c r="E140" s="52"/>
      <c r="F140" s="52"/>
      <c r="G140" s="53">
        <f t="shared" si="24"/>
        <v>0</v>
      </c>
      <c r="H140" s="340"/>
      <c r="I140" s="418"/>
      <c r="J140" s="51"/>
      <c r="K140" s="52"/>
      <c r="L140" s="52"/>
      <c r="M140" s="53">
        <f t="shared" si="25"/>
        <v>0</v>
      </c>
      <c r="N140" s="340"/>
      <c r="O140" s="50"/>
      <c r="P140" s="51"/>
      <c r="Q140" s="52"/>
      <c r="R140" s="52"/>
      <c r="S140" s="53">
        <f t="shared" si="26"/>
        <v>0</v>
      </c>
      <c r="T140" s="340"/>
      <c r="U140" s="50"/>
    </row>
    <row r="141" spans="1:21" ht="20.100000000000001" customHeight="1" thickTop="1">
      <c r="A141" s="526"/>
      <c r="B141" s="511">
        <f>B139+1</f>
        <v>43093</v>
      </c>
      <c r="C141" s="527">
        <f>+C139+1</f>
        <v>24</v>
      </c>
      <c r="D141" s="352"/>
      <c r="E141" s="353"/>
      <c r="F141" s="48"/>
      <c r="G141" s="49">
        <f t="shared" si="24"/>
        <v>0</v>
      </c>
      <c r="H141" s="364">
        <f>G142+G141</f>
        <v>0</v>
      </c>
      <c r="I141" s="418"/>
      <c r="J141" s="352"/>
      <c r="K141" s="353"/>
      <c r="L141" s="48"/>
      <c r="M141" s="49">
        <f t="shared" si="25"/>
        <v>0</v>
      </c>
      <c r="N141" s="364">
        <f>M142+M141</f>
        <v>0</v>
      </c>
      <c r="O141" s="50"/>
      <c r="P141" s="352"/>
      <c r="Q141" s="353"/>
      <c r="R141" s="48"/>
      <c r="S141" s="49">
        <f t="shared" si="26"/>
        <v>0</v>
      </c>
      <c r="T141" s="364">
        <f>S142+S141</f>
        <v>0</v>
      </c>
      <c r="U141" s="50"/>
    </row>
    <row r="142" spans="1:21" ht="20.100000000000001" customHeight="1" thickBot="1">
      <c r="A142" s="526"/>
      <c r="B142" s="512"/>
      <c r="C142" s="528"/>
      <c r="D142" s="51"/>
      <c r="E142" s="52"/>
      <c r="F142" s="52"/>
      <c r="G142" s="53">
        <f t="shared" si="24"/>
        <v>0</v>
      </c>
      <c r="H142" s="340"/>
      <c r="I142" s="418"/>
      <c r="J142" s="51"/>
      <c r="K142" s="52"/>
      <c r="L142" s="52"/>
      <c r="M142" s="53">
        <f t="shared" si="25"/>
        <v>0</v>
      </c>
      <c r="N142" s="340"/>
      <c r="O142" s="50"/>
      <c r="P142" s="51"/>
      <c r="Q142" s="52"/>
      <c r="R142" s="52"/>
      <c r="S142" s="53">
        <f t="shared" si="26"/>
        <v>0</v>
      </c>
      <c r="T142" s="340"/>
      <c r="U142" s="50"/>
    </row>
    <row r="143" spans="1:21" ht="20.100000000000001" customHeight="1" thickTop="1" thickBot="1">
      <c r="A143" s="526"/>
      <c r="B143" s="522" t="s">
        <v>12</v>
      </c>
      <c r="C143" s="523"/>
      <c r="D143" s="280"/>
      <c r="E143" s="281"/>
      <c r="F143" s="281"/>
      <c r="G143" s="282">
        <f>SUM(G129:G142)</f>
        <v>24.75</v>
      </c>
      <c r="H143" s="342">
        <f>SUM(H129:H142)</f>
        <v>24.75</v>
      </c>
      <c r="I143" s="283"/>
      <c r="J143" s="280"/>
      <c r="K143" s="281"/>
      <c r="L143" s="281"/>
      <c r="M143" s="282">
        <f>SUM(M129:M142)</f>
        <v>29</v>
      </c>
      <c r="N143" s="342">
        <f>SUM(N129:N142)</f>
        <v>29</v>
      </c>
      <c r="O143" s="284"/>
      <c r="P143" s="280"/>
      <c r="Q143" s="281"/>
      <c r="R143" s="281"/>
      <c r="S143" s="282">
        <f>SUM(S129:S142)</f>
        <v>0</v>
      </c>
      <c r="T143" s="342">
        <f>SUM(T129:T142)</f>
        <v>0</v>
      </c>
      <c r="U143" s="284"/>
    </row>
    <row r="144" spans="1:21" ht="20.100000000000001" customHeight="1" thickBot="1">
      <c r="A144" s="526"/>
      <c r="B144" s="524" t="s">
        <v>14</v>
      </c>
      <c r="C144" s="525"/>
      <c r="D144" s="8"/>
      <c r="E144" s="9"/>
      <c r="F144" s="18"/>
      <c r="G144" s="10" t="str">
        <f>IF(D144="","0",IF(E144="","0",IF(D144&gt;0,E144-D144,"0")))</f>
        <v>0</v>
      </c>
      <c r="H144" s="10"/>
      <c r="I144" s="15"/>
      <c r="J144" s="8"/>
      <c r="K144" s="9"/>
      <c r="L144" s="18"/>
      <c r="M144" s="10" t="str">
        <f>IF(J144="","0",IF(K144="","0",IF(J144&gt;0,K144-J144,"0")))</f>
        <v>0</v>
      </c>
      <c r="N144" s="10"/>
      <c r="O144" s="15"/>
      <c r="P144" s="8"/>
      <c r="Q144" s="9"/>
      <c r="R144" s="16"/>
      <c r="S144" s="14" t="str">
        <f>IF(P144="","0",IF(Q144="","0",IF(P144&gt;0,Q144-P144,"0")))</f>
        <v>0</v>
      </c>
      <c r="T144" s="10"/>
      <c r="U144" s="15"/>
    </row>
    <row r="145" spans="1:21" ht="20.100000000000001" customHeight="1" thickTop="1">
      <c r="A145" s="509" t="s">
        <v>122</v>
      </c>
      <c r="B145" s="511">
        <f>B141+1</f>
        <v>43094</v>
      </c>
      <c r="C145" s="513">
        <f>+C141+1</f>
        <v>25</v>
      </c>
      <c r="D145" s="28"/>
      <c r="E145" s="29"/>
      <c r="F145" s="29"/>
      <c r="G145" s="30">
        <f t="shared" ref="G145:G158" si="27">IF(D145="",0,IF(E145="",0,IF(D145&gt;0,E145-D145+F145,0)))</f>
        <v>0</v>
      </c>
      <c r="H145" s="341">
        <f>G146+G145</f>
        <v>0</v>
      </c>
      <c r="I145" s="61"/>
      <c r="J145" s="28"/>
      <c r="K145" s="29"/>
      <c r="L145" s="29"/>
      <c r="M145" s="30">
        <f t="shared" ref="M145:M158" si="28">IF(J145="",0,IF(K145="",0,IF(J145&gt;0,K145-J145+L145,0)))</f>
        <v>0</v>
      </c>
      <c r="N145" s="341">
        <f>M146+M145</f>
        <v>0</v>
      </c>
      <c r="O145" s="61"/>
      <c r="P145" s="28"/>
      <c r="Q145" s="29"/>
      <c r="R145" s="29"/>
      <c r="S145" s="30">
        <f t="shared" ref="S145:S158" si="29">IF(P145="",0,IF(Q145="",0,IF(P145&gt;0,Q145-P145+R145,0)))</f>
        <v>0</v>
      </c>
      <c r="T145" s="341">
        <f>S146+S145</f>
        <v>0</v>
      </c>
      <c r="U145" s="61"/>
    </row>
    <row r="146" spans="1:21" ht="20.100000000000001" customHeight="1" thickBot="1">
      <c r="A146" s="509"/>
      <c r="B146" s="512"/>
      <c r="C146" s="514"/>
      <c r="D146" s="25"/>
      <c r="E146" s="26"/>
      <c r="F146" s="26"/>
      <c r="G146" s="27">
        <f t="shared" si="27"/>
        <v>0</v>
      </c>
      <c r="H146" s="339"/>
      <c r="I146" s="62"/>
      <c r="J146" s="25"/>
      <c r="K146" s="26"/>
      <c r="L146" s="26"/>
      <c r="M146" s="27">
        <f t="shared" si="28"/>
        <v>0</v>
      </c>
      <c r="N146" s="339"/>
      <c r="O146" s="62"/>
      <c r="P146" s="25"/>
      <c r="Q146" s="26"/>
      <c r="R146" s="26"/>
      <c r="S146" s="27">
        <f t="shared" si="29"/>
        <v>0</v>
      </c>
      <c r="T146" s="339"/>
      <c r="U146" s="62"/>
    </row>
    <row r="147" spans="1:21" ht="20.100000000000001" customHeight="1" thickTop="1">
      <c r="A147" s="509"/>
      <c r="B147" s="511">
        <f>B145+1</f>
        <v>43095</v>
      </c>
      <c r="C147" s="515">
        <f>C145+1</f>
        <v>26</v>
      </c>
      <c r="D147" s="28"/>
      <c r="E147" s="29"/>
      <c r="F147" s="23"/>
      <c r="G147" s="24">
        <f t="shared" si="27"/>
        <v>0</v>
      </c>
      <c r="H147" s="341">
        <f>G148+G147</f>
        <v>0</v>
      </c>
      <c r="I147" s="416"/>
      <c r="J147" s="28"/>
      <c r="K147" s="29"/>
      <c r="L147" s="23"/>
      <c r="M147" s="24">
        <f t="shared" si="28"/>
        <v>0</v>
      </c>
      <c r="N147" s="341">
        <f>M148+M147</f>
        <v>0</v>
      </c>
      <c r="O147" s="416"/>
      <c r="P147" s="28"/>
      <c r="Q147" s="29"/>
      <c r="R147" s="23"/>
      <c r="S147" s="24">
        <f t="shared" si="29"/>
        <v>0</v>
      </c>
      <c r="T147" s="341">
        <f>S148+S147</f>
        <v>0</v>
      </c>
      <c r="U147" s="416"/>
    </row>
    <row r="148" spans="1:21" ht="20.100000000000001" customHeight="1" thickBot="1">
      <c r="A148" s="509"/>
      <c r="B148" s="512"/>
      <c r="C148" s="516"/>
      <c r="D148" s="25"/>
      <c r="E148" s="26"/>
      <c r="F148" s="26"/>
      <c r="G148" s="27">
        <f t="shared" si="27"/>
        <v>0</v>
      </c>
      <c r="H148" s="339"/>
      <c r="I148" s="417"/>
      <c r="J148" s="25"/>
      <c r="K148" s="26"/>
      <c r="L148" s="26"/>
      <c r="M148" s="27">
        <f t="shared" si="28"/>
        <v>0</v>
      </c>
      <c r="N148" s="339"/>
      <c r="O148" s="417"/>
      <c r="P148" s="25"/>
      <c r="Q148" s="26"/>
      <c r="R148" s="26"/>
      <c r="S148" s="27">
        <f t="shared" si="29"/>
        <v>0</v>
      </c>
      <c r="T148" s="339"/>
      <c r="U148" s="417"/>
    </row>
    <row r="149" spans="1:21" ht="20.100000000000001" customHeight="1" thickTop="1">
      <c r="A149" s="509"/>
      <c r="B149" s="511">
        <f>B147+1</f>
        <v>43096</v>
      </c>
      <c r="C149" s="517">
        <f>+C147+1</f>
        <v>27</v>
      </c>
      <c r="D149" s="28"/>
      <c r="E149" s="29"/>
      <c r="F149" s="23"/>
      <c r="G149" s="24">
        <f t="shared" si="27"/>
        <v>0</v>
      </c>
      <c r="H149" s="341">
        <f>G150+G149</f>
        <v>0</v>
      </c>
      <c r="I149" s="416"/>
      <c r="J149" s="28"/>
      <c r="K149" s="29"/>
      <c r="L149" s="23"/>
      <c r="M149" s="24">
        <f t="shared" si="28"/>
        <v>0</v>
      </c>
      <c r="N149" s="341">
        <f>M150+M149</f>
        <v>0</v>
      </c>
      <c r="O149" s="416"/>
      <c r="P149" s="28"/>
      <c r="Q149" s="29"/>
      <c r="R149" s="23"/>
      <c r="S149" s="24">
        <f t="shared" si="29"/>
        <v>0</v>
      </c>
      <c r="T149" s="341">
        <f>S150+S149</f>
        <v>0</v>
      </c>
      <c r="U149" s="416"/>
    </row>
    <row r="150" spans="1:21" ht="20.100000000000001" customHeight="1" thickBot="1">
      <c r="A150" s="509"/>
      <c r="B150" s="512"/>
      <c r="C150" s="518"/>
      <c r="D150" s="25"/>
      <c r="E150" s="26"/>
      <c r="F150" s="27"/>
      <c r="G150" s="27">
        <f t="shared" si="27"/>
        <v>0</v>
      </c>
      <c r="H150" s="339"/>
      <c r="I150" s="417"/>
      <c r="J150" s="25"/>
      <c r="K150" s="26"/>
      <c r="L150" s="27"/>
      <c r="M150" s="27">
        <f t="shared" si="28"/>
        <v>0</v>
      </c>
      <c r="N150" s="339"/>
      <c r="O150" s="417"/>
      <c r="P150" s="25"/>
      <c r="Q150" s="26"/>
      <c r="R150" s="27"/>
      <c r="S150" s="27">
        <f t="shared" si="29"/>
        <v>0</v>
      </c>
      <c r="T150" s="339"/>
      <c r="U150" s="417"/>
    </row>
    <row r="151" spans="1:21" ht="20.100000000000001" customHeight="1" thickTop="1">
      <c r="A151" s="509"/>
      <c r="B151" s="511">
        <f>B149+1</f>
        <v>43097</v>
      </c>
      <c r="C151" s="519">
        <f>+C149+1</f>
        <v>28</v>
      </c>
      <c r="D151" s="28"/>
      <c r="E151" s="29"/>
      <c r="F151" s="23"/>
      <c r="G151" s="24">
        <f t="shared" si="27"/>
        <v>0</v>
      </c>
      <c r="H151" s="341">
        <f>G152+G151</f>
        <v>0</v>
      </c>
      <c r="I151" s="416"/>
      <c r="J151" s="28"/>
      <c r="K151" s="29"/>
      <c r="L151" s="23"/>
      <c r="M151" s="24">
        <f t="shared" si="28"/>
        <v>0</v>
      </c>
      <c r="N151" s="341">
        <f>M152+M151</f>
        <v>0</v>
      </c>
      <c r="O151" s="416"/>
      <c r="P151" s="28"/>
      <c r="Q151" s="29"/>
      <c r="R151" s="23"/>
      <c r="S151" s="24">
        <f t="shared" si="29"/>
        <v>0</v>
      </c>
      <c r="T151" s="341">
        <f>S152+S151</f>
        <v>0</v>
      </c>
      <c r="U151" s="416"/>
    </row>
    <row r="152" spans="1:21" ht="20.100000000000001" customHeight="1" thickBot="1">
      <c r="A152" s="509"/>
      <c r="B152" s="512"/>
      <c r="C152" s="519"/>
      <c r="D152" s="25"/>
      <c r="E152" s="26"/>
      <c r="F152" s="26"/>
      <c r="G152" s="27">
        <f t="shared" si="27"/>
        <v>0</v>
      </c>
      <c r="H152" s="339"/>
      <c r="I152" s="417"/>
      <c r="J152" s="25"/>
      <c r="K152" s="26"/>
      <c r="L152" s="26"/>
      <c r="M152" s="27">
        <f t="shared" si="28"/>
        <v>0</v>
      </c>
      <c r="N152" s="339"/>
      <c r="O152" s="417"/>
      <c r="P152" s="25"/>
      <c r="Q152" s="26"/>
      <c r="R152" s="26"/>
      <c r="S152" s="27">
        <f t="shared" si="29"/>
        <v>0</v>
      </c>
      <c r="T152" s="339"/>
      <c r="U152" s="417"/>
    </row>
    <row r="153" spans="1:21" ht="20.100000000000001" customHeight="1" thickTop="1">
      <c r="A153" s="509"/>
      <c r="B153" s="511">
        <f>B151+1</f>
        <v>43098</v>
      </c>
      <c r="C153" s="519">
        <f>C151+1</f>
        <v>29</v>
      </c>
      <c r="D153" s="28"/>
      <c r="E153" s="29"/>
      <c r="F153" s="23"/>
      <c r="G153" s="24">
        <f t="shared" si="27"/>
        <v>0</v>
      </c>
      <c r="H153" s="341">
        <f>G154+G153</f>
        <v>0</v>
      </c>
      <c r="I153" s="416"/>
      <c r="J153" s="28"/>
      <c r="K153" s="29"/>
      <c r="L153" s="23"/>
      <c r="M153" s="24">
        <f t="shared" si="28"/>
        <v>0</v>
      </c>
      <c r="N153" s="341">
        <f>M154+M153</f>
        <v>0</v>
      </c>
      <c r="O153" s="416"/>
      <c r="P153" s="28"/>
      <c r="Q153" s="29"/>
      <c r="R153" s="23"/>
      <c r="S153" s="24">
        <f t="shared" si="29"/>
        <v>0</v>
      </c>
      <c r="T153" s="341">
        <f>S154+S153</f>
        <v>0</v>
      </c>
      <c r="U153" s="416"/>
    </row>
    <row r="154" spans="1:21" ht="20.100000000000001" customHeight="1" thickBot="1">
      <c r="A154" s="509"/>
      <c r="B154" s="512"/>
      <c r="C154" s="519"/>
      <c r="D154" s="25"/>
      <c r="E154" s="26"/>
      <c r="F154" s="27"/>
      <c r="G154" s="27">
        <f t="shared" si="27"/>
        <v>0</v>
      </c>
      <c r="H154" s="339"/>
      <c r="I154" s="417"/>
      <c r="J154" s="25"/>
      <c r="K154" s="26"/>
      <c r="L154" s="27"/>
      <c r="M154" s="27">
        <f t="shared" si="28"/>
        <v>0</v>
      </c>
      <c r="N154" s="339"/>
      <c r="O154" s="417"/>
      <c r="P154" s="25"/>
      <c r="Q154" s="26"/>
      <c r="R154" s="27"/>
      <c r="S154" s="27">
        <f t="shared" si="29"/>
        <v>0</v>
      </c>
      <c r="T154" s="339"/>
      <c r="U154" s="417"/>
    </row>
    <row r="155" spans="1:21" ht="20.100000000000001" customHeight="1" thickTop="1">
      <c r="A155" s="509"/>
      <c r="B155" s="511">
        <f>B153+1</f>
        <v>43099</v>
      </c>
      <c r="C155" s="520">
        <f>+C153+1</f>
        <v>30</v>
      </c>
      <c r="D155" s="352"/>
      <c r="E155" s="353"/>
      <c r="F155" s="48"/>
      <c r="G155" s="49">
        <f t="shared" si="27"/>
        <v>0</v>
      </c>
      <c r="H155" s="364">
        <f>G156+G155</f>
        <v>0</v>
      </c>
      <c r="I155" s="418"/>
      <c r="J155" s="352"/>
      <c r="K155" s="353"/>
      <c r="L155" s="48"/>
      <c r="M155" s="49">
        <f t="shared" si="28"/>
        <v>0</v>
      </c>
      <c r="N155" s="364">
        <f>M156+M155</f>
        <v>0</v>
      </c>
      <c r="O155" s="418"/>
      <c r="P155" s="352"/>
      <c r="Q155" s="353"/>
      <c r="R155" s="48"/>
      <c r="S155" s="49">
        <f t="shared" si="29"/>
        <v>0</v>
      </c>
      <c r="T155" s="364">
        <f>S156+S155</f>
        <v>0</v>
      </c>
      <c r="U155" s="418"/>
    </row>
    <row r="156" spans="1:21" ht="20.100000000000001" customHeight="1" thickBot="1">
      <c r="A156" s="509"/>
      <c r="B156" s="512"/>
      <c r="C156" s="521"/>
      <c r="D156" s="51"/>
      <c r="E156" s="52"/>
      <c r="F156" s="52"/>
      <c r="G156" s="53">
        <f t="shared" si="27"/>
        <v>0</v>
      </c>
      <c r="H156" s="340"/>
      <c r="I156" s="418"/>
      <c r="J156" s="51"/>
      <c r="K156" s="52"/>
      <c r="L156" s="52"/>
      <c r="M156" s="53">
        <f t="shared" si="28"/>
        <v>0</v>
      </c>
      <c r="N156" s="340"/>
      <c r="O156" s="418"/>
      <c r="P156" s="51"/>
      <c r="Q156" s="52"/>
      <c r="R156" s="52"/>
      <c r="S156" s="53">
        <f t="shared" si="29"/>
        <v>0</v>
      </c>
      <c r="T156" s="340"/>
      <c r="U156" s="418"/>
    </row>
    <row r="157" spans="1:21" ht="20.100000000000001" customHeight="1" thickTop="1">
      <c r="A157" s="509"/>
      <c r="B157" s="511">
        <f>B155+1</f>
        <v>43100</v>
      </c>
      <c r="C157" s="520">
        <f>+C155+1</f>
        <v>31</v>
      </c>
      <c r="D157" s="352"/>
      <c r="E157" s="353"/>
      <c r="F157" s="48"/>
      <c r="G157" s="49">
        <f t="shared" si="27"/>
        <v>0</v>
      </c>
      <c r="H157" s="364">
        <f>G158+G157</f>
        <v>0</v>
      </c>
      <c r="I157" s="418"/>
      <c r="J157" s="352"/>
      <c r="K157" s="353"/>
      <c r="L157" s="48"/>
      <c r="M157" s="49">
        <f t="shared" si="28"/>
        <v>0</v>
      </c>
      <c r="N157" s="364">
        <f>M158+M157</f>
        <v>0</v>
      </c>
      <c r="O157" s="418"/>
      <c r="P157" s="352"/>
      <c r="Q157" s="353"/>
      <c r="R157" s="48"/>
      <c r="S157" s="49">
        <f t="shared" si="29"/>
        <v>0</v>
      </c>
      <c r="T157" s="364">
        <f>S158+S157</f>
        <v>0</v>
      </c>
      <c r="U157" s="418"/>
    </row>
    <row r="158" spans="1:21" ht="20.100000000000001" customHeight="1" thickBot="1">
      <c r="A158" s="509"/>
      <c r="B158" s="512"/>
      <c r="C158" s="521"/>
      <c r="D158" s="51"/>
      <c r="E158" s="52"/>
      <c r="F158" s="52"/>
      <c r="G158" s="53">
        <f t="shared" si="27"/>
        <v>0</v>
      </c>
      <c r="H158" s="340"/>
      <c r="I158" s="418"/>
      <c r="J158" s="51"/>
      <c r="K158" s="52"/>
      <c r="L158" s="52"/>
      <c r="M158" s="53">
        <f t="shared" si="28"/>
        <v>0</v>
      </c>
      <c r="N158" s="340"/>
      <c r="O158" s="418"/>
      <c r="P158" s="51"/>
      <c r="Q158" s="52"/>
      <c r="R158" s="52"/>
      <c r="S158" s="53">
        <f t="shared" si="29"/>
        <v>0</v>
      </c>
      <c r="T158" s="340"/>
      <c r="U158" s="418"/>
    </row>
    <row r="159" spans="1:21" ht="20.100000000000001" customHeight="1" thickTop="1" thickBot="1">
      <c r="A159" s="509"/>
      <c r="B159" s="522" t="s">
        <v>12</v>
      </c>
      <c r="C159" s="523"/>
      <c r="D159" s="280"/>
      <c r="E159" s="281"/>
      <c r="F159" s="281"/>
      <c r="G159" s="282">
        <f>SUM(G145:G158)</f>
        <v>0</v>
      </c>
      <c r="H159" s="342">
        <f>SUM(H145:H158)</f>
        <v>0</v>
      </c>
      <c r="I159" s="283"/>
      <c r="J159" s="280"/>
      <c r="K159" s="281"/>
      <c r="L159" s="281"/>
      <c r="M159" s="282">
        <f>SUM(M145:M158)</f>
        <v>0</v>
      </c>
      <c r="N159" s="342">
        <f>SUM(N145:N158)</f>
        <v>0</v>
      </c>
      <c r="O159" s="284"/>
      <c r="P159" s="280"/>
      <c r="Q159" s="281"/>
      <c r="R159" s="281"/>
      <c r="S159" s="282">
        <f>SUM(S145:S158)</f>
        <v>0</v>
      </c>
      <c r="T159" s="342">
        <f>SUM(T145:T158)</f>
        <v>0</v>
      </c>
      <c r="U159" s="284"/>
    </row>
    <row r="160" spans="1:21" ht="20.100000000000001" customHeight="1" thickBot="1">
      <c r="A160" s="510"/>
      <c r="B160" s="524" t="s">
        <v>14</v>
      </c>
      <c r="C160" s="525"/>
      <c r="D160" s="8"/>
      <c r="E160" s="9"/>
      <c r="F160" s="18"/>
      <c r="G160" s="10" t="str">
        <f>IF(D160="","0",IF(E160="","0",IF(D160&gt;0,E160-D160,"0")))</f>
        <v>0</v>
      </c>
      <c r="H160" s="10"/>
      <c r="I160" s="15"/>
      <c r="J160" s="8"/>
      <c r="K160" s="9"/>
      <c r="L160" s="18"/>
      <c r="M160" s="10" t="str">
        <f>IF(J160="","0",IF(K160="","0",IF(J160&gt;0,K160-J160,"0")))</f>
        <v>0</v>
      </c>
      <c r="N160" s="10"/>
      <c r="O160" s="15"/>
      <c r="P160" s="12"/>
      <c r="Q160" s="13"/>
      <c r="R160" s="16"/>
      <c r="S160" s="14" t="str">
        <f>IF(P160="","0",IF(Q160="","0",IF(P160&gt;0,Q160-P160,"0")))</f>
        <v>0</v>
      </c>
      <c r="T160" s="14"/>
      <c r="U160" s="15"/>
    </row>
    <row r="161" spans="1:3" ht="20.100000000000001" customHeight="1" thickTop="1">
      <c r="A161" s="34"/>
      <c r="B161" s="7"/>
      <c r="C161" s="5"/>
    </row>
    <row r="162" spans="1:3" ht="20.100000000000001" customHeight="1">
      <c r="A162" s="39" t="s">
        <v>69</v>
      </c>
    </row>
    <row r="163" spans="1:3" ht="20.100000000000001" customHeight="1">
      <c r="A163" s="39"/>
    </row>
    <row r="164" spans="1:3" ht="20.100000000000001" customHeight="1">
      <c r="A164" s="39" t="s">
        <v>70</v>
      </c>
    </row>
    <row r="165" spans="1:3" ht="20.100000000000001" customHeight="1">
      <c r="A165" s="39"/>
    </row>
    <row r="166" spans="1:3" ht="20.100000000000001" customHeight="1">
      <c r="A166" s="39" t="s">
        <v>71</v>
      </c>
    </row>
    <row r="167" spans="1:3" ht="20.100000000000001" customHeight="1" thickBot="1">
      <c r="A167" s="40"/>
      <c r="B167" s="41"/>
      <c r="C167" s="41"/>
    </row>
  </sheetData>
  <mergeCells count="185">
    <mergeCell ref="B159:C159"/>
    <mergeCell ref="B160:C160"/>
    <mergeCell ref="D86:U86"/>
    <mergeCell ref="C151:C152"/>
    <mergeCell ref="B153:B154"/>
    <mergeCell ref="C153:C154"/>
    <mergeCell ref="B155:B156"/>
    <mergeCell ref="C155:C156"/>
    <mergeCell ref="B157:B158"/>
    <mergeCell ref="C157:C158"/>
    <mergeCell ref="B143:C143"/>
    <mergeCell ref="B144:C144"/>
    <mergeCell ref="A145:A160"/>
    <mergeCell ref="B145:B146"/>
    <mergeCell ref="C145:C146"/>
    <mergeCell ref="B147:B148"/>
    <mergeCell ref="C147:C148"/>
    <mergeCell ref="B149:B150"/>
    <mergeCell ref="C149:C150"/>
    <mergeCell ref="B151:B152"/>
    <mergeCell ref="C135:C136"/>
    <mergeCell ref="B137:B138"/>
    <mergeCell ref="C137:C138"/>
    <mergeCell ref="B139:B140"/>
    <mergeCell ref="C139:C140"/>
    <mergeCell ref="B141:B142"/>
    <mergeCell ref="C141:C142"/>
    <mergeCell ref="B127:C127"/>
    <mergeCell ref="B128:C128"/>
    <mergeCell ref="A129:A144"/>
    <mergeCell ref="B129:B130"/>
    <mergeCell ref="C129:C130"/>
    <mergeCell ref="B131:B132"/>
    <mergeCell ref="C131:C132"/>
    <mergeCell ref="B133:B134"/>
    <mergeCell ref="C133:C134"/>
    <mergeCell ref="B135:B136"/>
    <mergeCell ref="B121:B122"/>
    <mergeCell ref="C121:C122"/>
    <mergeCell ref="B123:B124"/>
    <mergeCell ref="C123:C124"/>
    <mergeCell ref="B125:B126"/>
    <mergeCell ref="C125:C126"/>
    <mergeCell ref="B112:C112"/>
    <mergeCell ref="A113:A128"/>
    <mergeCell ref="B113:B114"/>
    <mergeCell ref="C113:C114"/>
    <mergeCell ref="B115:B116"/>
    <mergeCell ref="C115:C116"/>
    <mergeCell ref="B117:B118"/>
    <mergeCell ref="C117:C118"/>
    <mergeCell ref="B119:B120"/>
    <mergeCell ref="C119:C120"/>
    <mergeCell ref="C105:C106"/>
    <mergeCell ref="B107:B108"/>
    <mergeCell ref="C107:C108"/>
    <mergeCell ref="B109:B110"/>
    <mergeCell ref="C109:C110"/>
    <mergeCell ref="B111:C111"/>
    <mergeCell ref="A97:A112"/>
    <mergeCell ref="B97:B98"/>
    <mergeCell ref="C97:C98"/>
    <mergeCell ref="B99:B100"/>
    <mergeCell ref="C99:C100"/>
    <mergeCell ref="B101:B102"/>
    <mergeCell ref="C101:C102"/>
    <mergeCell ref="B103:B104"/>
    <mergeCell ref="C103:C104"/>
    <mergeCell ref="B105:B106"/>
    <mergeCell ref="A89:A96"/>
    <mergeCell ref="B89:B90"/>
    <mergeCell ref="C89:C90"/>
    <mergeCell ref="B91:B92"/>
    <mergeCell ref="C91:C92"/>
    <mergeCell ref="B93:B94"/>
    <mergeCell ref="C93:C94"/>
    <mergeCell ref="B95:C95"/>
    <mergeCell ref="B96:C96"/>
    <mergeCell ref="P87:Q87"/>
    <mergeCell ref="R87:U87"/>
    <mergeCell ref="B88:C88"/>
    <mergeCell ref="D88:E88"/>
    <mergeCell ref="J88:K88"/>
    <mergeCell ref="L88:M88"/>
    <mergeCell ref="P88:Q88"/>
    <mergeCell ref="R88:S88"/>
    <mergeCell ref="B74:C74"/>
    <mergeCell ref="A86:C86"/>
    <mergeCell ref="B87:C87"/>
    <mergeCell ref="D87:E87"/>
    <mergeCell ref="F87:I87"/>
    <mergeCell ref="J87:K87"/>
    <mergeCell ref="L87:O87"/>
    <mergeCell ref="A65:A74"/>
    <mergeCell ref="B65:B66"/>
    <mergeCell ref="C65:C66"/>
    <mergeCell ref="B67:B68"/>
    <mergeCell ref="C67:C68"/>
    <mergeCell ref="B69:B70"/>
    <mergeCell ref="C69:C70"/>
    <mergeCell ref="B71:B72"/>
    <mergeCell ref="C71:C72"/>
    <mergeCell ref="B73:C73"/>
    <mergeCell ref="B59:B60"/>
    <mergeCell ref="C59:C60"/>
    <mergeCell ref="B61:B62"/>
    <mergeCell ref="C61:C62"/>
    <mergeCell ref="B63:C63"/>
    <mergeCell ref="B64:C64"/>
    <mergeCell ref="B53:B54"/>
    <mergeCell ref="C53:C54"/>
    <mergeCell ref="B55:B56"/>
    <mergeCell ref="C55:C56"/>
    <mergeCell ref="P55:R55"/>
    <mergeCell ref="B57:B58"/>
    <mergeCell ref="C57:C58"/>
    <mergeCell ref="C43:C44"/>
    <mergeCell ref="B45:B46"/>
    <mergeCell ref="C45:C46"/>
    <mergeCell ref="B47:C47"/>
    <mergeCell ref="B48:C48"/>
    <mergeCell ref="A49:A64"/>
    <mergeCell ref="B49:B50"/>
    <mergeCell ref="C49:C50"/>
    <mergeCell ref="B51:B52"/>
    <mergeCell ref="C51:C52"/>
    <mergeCell ref="D35:E35"/>
    <mergeCell ref="B37:B38"/>
    <mergeCell ref="C37:C38"/>
    <mergeCell ref="B39:B40"/>
    <mergeCell ref="C39:C40"/>
    <mergeCell ref="B41:B42"/>
    <mergeCell ref="C41:C42"/>
    <mergeCell ref="B29:B30"/>
    <mergeCell ref="C29:C30"/>
    <mergeCell ref="B31:C31"/>
    <mergeCell ref="B32:C32"/>
    <mergeCell ref="A33:A48"/>
    <mergeCell ref="B33:B34"/>
    <mergeCell ref="C33:C34"/>
    <mergeCell ref="B35:B36"/>
    <mergeCell ref="C35:C36"/>
    <mergeCell ref="B43:B44"/>
    <mergeCell ref="D17:F17"/>
    <mergeCell ref="B19:B20"/>
    <mergeCell ref="C19:C20"/>
    <mergeCell ref="B21:B22"/>
    <mergeCell ref="C21:C22"/>
    <mergeCell ref="B23:B24"/>
    <mergeCell ref="C23:C24"/>
    <mergeCell ref="C13:C14"/>
    <mergeCell ref="B15:C15"/>
    <mergeCell ref="B16:C16"/>
    <mergeCell ref="A17:A32"/>
    <mergeCell ref="B17:B18"/>
    <mergeCell ref="C17:C18"/>
    <mergeCell ref="B25:B26"/>
    <mergeCell ref="C25:C26"/>
    <mergeCell ref="B27:B28"/>
    <mergeCell ref="C27:C28"/>
    <mergeCell ref="A5:A16"/>
    <mergeCell ref="B5:B6"/>
    <mergeCell ref="C5:C6"/>
    <mergeCell ref="B7:B8"/>
    <mergeCell ref="C7:C8"/>
    <mergeCell ref="B9:B10"/>
    <mergeCell ref="C9:C10"/>
    <mergeCell ref="B11:B12"/>
    <mergeCell ref="C11:C12"/>
    <mergeCell ref="B13:B14"/>
    <mergeCell ref="B4:C4"/>
    <mergeCell ref="D4:E4"/>
    <mergeCell ref="J4:K4"/>
    <mergeCell ref="L4:M4"/>
    <mergeCell ref="P4:Q4"/>
    <mergeCell ref="R4:S4"/>
    <mergeCell ref="A2:C2"/>
    <mergeCell ref="D2:U2"/>
    <mergeCell ref="B3:C3"/>
    <mergeCell ref="D3:E3"/>
    <mergeCell ref="F3:I3"/>
    <mergeCell ref="J3:K3"/>
    <mergeCell ref="L3:O3"/>
    <mergeCell ref="P3:Q3"/>
    <mergeCell ref="R3:U3"/>
  </mergeCells>
  <printOptions verticalCentered="1"/>
  <pageMargins left="0" right="7.874015748031496E-2" top="0.23622047244094491" bottom="0" header="0.11811023622047245" footer="0.31496062992125984"/>
  <pageSetup paperSize="8" scale="43" orientation="landscape" r:id="rId1"/>
  <rowBreaks count="1" manualBreakCount="1">
    <brk id="81" max="66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92D050"/>
  </sheetPr>
  <dimension ref="A1:WVW1555"/>
  <sheetViews>
    <sheetView showZeros="0" view="pageBreakPreview" topLeftCell="A1309" zoomScale="84" zoomScaleNormal="70" zoomScaleSheetLayoutView="84" workbookViewId="0">
      <selection activeCell="H1420" sqref="H1420"/>
    </sheetView>
  </sheetViews>
  <sheetFormatPr baseColWidth="10" defaultRowHeight="15.75"/>
  <cols>
    <col min="1" max="1" width="5.42578125" style="73" bestFit="1" customWidth="1"/>
    <col min="2" max="2" width="12.28515625" style="73" bestFit="1" customWidth="1"/>
    <col min="3" max="3" width="3.85546875" style="73" customWidth="1"/>
    <col min="4" max="4" width="15.42578125" style="193" customWidth="1"/>
    <col min="5" max="5" width="18.5703125" style="193" customWidth="1"/>
    <col min="6" max="6" width="23.7109375" style="193" customWidth="1"/>
    <col min="7" max="8" width="8.85546875" style="462" customWidth="1"/>
    <col min="9" max="9" width="9.28515625" style="196" customWidth="1"/>
    <col min="10" max="10" width="10.7109375" style="195" hidden="1" customWidth="1"/>
    <col min="11" max="11" width="9.7109375" style="462" customWidth="1"/>
    <col min="12" max="14" width="8.85546875" style="462" hidden="1" customWidth="1"/>
    <col min="15" max="15" width="1.140625" style="462" hidden="1" customWidth="1"/>
    <col min="16" max="16" width="9" style="462" customWidth="1"/>
    <col min="17" max="17" width="16.85546875" style="462" customWidth="1"/>
    <col min="18" max="256" width="11.42578125" style="73"/>
    <col min="257" max="257" width="5.42578125" style="73" bestFit="1" customWidth="1"/>
    <col min="258" max="258" width="3.140625" style="73" bestFit="1" customWidth="1"/>
    <col min="259" max="259" width="3.85546875" style="73" customWidth="1"/>
    <col min="260" max="260" width="15.42578125" style="73" customWidth="1"/>
    <col min="261" max="261" width="18.5703125" style="73" customWidth="1"/>
    <col min="262" max="262" width="23.7109375" style="73" customWidth="1"/>
    <col min="263" max="264" width="8.85546875" style="73" customWidth="1"/>
    <col min="265" max="265" width="9.28515625" style="73" customWidth="1"/>
    <col min="266" max="266" width="11.42578125" style="73" hidden="1" customWidth="1"/>
    <col min="267" max="267" width="9.7109375" style="73" customWidth="1"/>
    <col min="268" max="271" width="11.42578125" style="73" hidden="1" customWidth="1"/>
    <col min="272" max="272" width="9" style="73" customWidth="1"/>
    <col min="273" max="273" width="16.85546875" style="73" customWidth="1"/>
    <col min="274" max="512" width="11.42578125" style="73"/>
    <col min="513" max="513" width="5.42578125" style="73" bestFit="1" customWidth="1"/>
    <col min="514" max="514" width="3.140625" style="73" bestFit="1" customWidth="1"/>
    <col min="515" max="515" width="3.85546875" style="73" customWidth="1"/>
    <col min="516" max="516" width="15.42578125" style="73" customWidth="1"/>
    <col min="517" max="517" width="18.5703125" style="73" customWidth="1"/>
    <col min="518" max="518" width="23.7109375" style="73" customWidth="1"/>
    <col min="519" max="520" width="8.85546875" style="73" customWidth="1"/>
    <col min="521" max="521" width="9.28515625" style="73" customWidth="1"/>
    <col min="522" max="522" width="11.42578125" style="73" hidden="1" customWidth="1"/>
    <col min="523" max="523" width="9.7109375" style="73" customWidth="1"/>
    <col min="524" max="527" width="11.42578125" style="73" hidden="1" customWidth="1"/>
    <col min="528" max="528" width="9" style="73" customWidth="1"/>
    <col min="529" max="529" width="16.85546875" style="73" customWidth="1"/>
    <col min="530" max="768" width="11.42578125" style="73"/>
    <col min="769" max="769" width="5.42578125" style="73" bestFit="1" customWidth="1"/>
    <col min="770" max="770" width="3.140625" style="73" bestFit="1" customWidth="1"/>
    <col min="771" max="771" width="3.85546875" style="73" customWidth="1"/>
    <col min="772" max="772" width="15.42578125" style="73" customWidth="1"/>
    <col min="773" max="773" width="18.5703125" style="73" customWidth="1"/>
    <col min="774" max="774" width="23.7109375" style="73" customWidth="1"/>
    <col min="775" max="776" width="8.85546875" style="73" customWidth="1"/>
    <col min="777" max="777" width="9.28515625" style="73" customWidth="1"/>
    <col min="778" max="778" width="11.42578125" style="73" hidden="1" customWidth="1"/>
    <col min="779" max="779" width="9.7109375" style="73" customWidth="1"/>
    <col min="780" max="783" width="11.42578125" style="73" hidden="1" customWidth="1"/>
    <col min="784" max="784" width="9" style="73" customWidth="1"/>
    <col min="785" max="785" width="16.85546875" style="73" customWidth="1"/>
    <col min="786" max="1024" width="11.42578125" style="73"/>
    <col min="1025" max="1025" width="5.42578125" style="73" bestFit="1" customWidth="1"/>
    <col min="1026" max="1026" width="3.140625" style="73" bestFit="1" customWidth="1"/>
    <col min="1027" max="1027" width="3.85546875" style="73" customWidth="1"/>
    <col min="1028" max="1028" width="15.42578125" style="73" customWidth="1"/>
    <col min="1029" max="1029" width="18.5703125" style="73" customWidth="1"/>
    <col min="1030" max="1030" width="23.7109375" style="73" customWidth="1"/>
    <col min="1031" max="1032" width="8.85546875" style="73" customWidth="1"/>
    <col min="1033" max="1033" width="9.28515625" style="73" customWidth="1"/>
    <col min="1034" max="1034" width="11.42578125" style="73" hidden="1" customWidth="1"/>
    <col min="1035" max="1035" width="9.7109375" style="73" customWidth="1"/>
    <col min="1036" max="1039" width="11.42578125" style="73" hidden="1" customWidth="1"/>
    <col min="1040" max="1040" width="9" style="73" customWidth="1"/>
    <col min="1041" max="1041" width="16.85546875" style="73" customWidth="1"/>
    <col min="1042" max="1280" width="11.42578125" style="73"/>
    <col min="1281" max="1281" width="5.42578125" style="73" bestFit="1" customWidth="1"/>
    <col min="1282" max="1282" width="3.140625" style="73" bestFit="1" customWidth="1"/>
    <col min="1283" max="1283" width="3.85546875" style="73" customWidth="1"/>
    <col min="1284" max="1284" width="15.42578125" style="73" customWidth="1"/>
    <col min="1285" max="1285" width="18.5703125" style="73" customWidth="1"/>
    <col min="1286" max="1286" width="23.7109375" style="73" customWidth="1"/>
    <col min="1287" max="1288" width="8.85546875" style="73" customWidth="1"/>
    <col min="1289" max="1289" width="9.28515625" style="73" customWidth="1"/>
    <col min="1290" max="1290" width="11.42578125" style="73" hidden="1" customWidth="1"/>
    <col min="1291" max="1291" width="9.7109375" style="73" customWidth="1"/>
    <col min="1292" max="1295" width="11.42578125" style="73" hidden="1" customWidth="1"/>
    <col min="1296" max="1296" width="9" style="73" customWidth="1"/>
    <col min="1297" max="1297" width="16.85546875" style="73" customWidth="1"/>
    <col min="1298" max="1536" width="11.42578125" style="73"/>
    <col min="1537" max="1537" width="5.42578125" style="73" bestFit="1" customWidth="1"/>
    <col min="1538" max="1538" width="3.140625" style="73" bestFit="1" customWidth="1"/>
    <col min="1539" max="1539" width="3.85546875" style="73" customWidth="1"/>
    <col min="1540" max="1540" width="15.42578125" style="73" customWidth="1"/>
    <col min="1541" max="1541" width="18.5703125" style="73" customWidth="1"/>
    <col min="1542" max="1542" width="23.7109375" style="73" customWidth="1"/>
    <col min="1543" max="1544" width="8.85546875" style="73" customWidth="1"/>
    <col min="1545" max="1545" width="9.28515625" style="73" customWidth="1"/>
    <col min="1546" max="1546" width="11.42578125" style="73" hidden="1" customWidth="1"/>
    <col min="1547" max="1547" width="9.7109375" style="73" customWidth="1"/>
    <col min="1548" max="1551" width="11.42578125" style="73" hidden="1" customWidth="1"/>
    <col min="1552" max="1552" width="9" style="73" customWidth="1"/>
    <col min="1553" max="1553" width="16.85546875" style="73" customWidth="1"/>
    <col min="1554" max="1792" width="11.42578125" style="73"/>
    <col min="1793" max="1793" width="5.42578125" style="73" bestFit="1" customWidth="1"/>
    <col min="1794" max="1794" width="3.140625" style="73" bestFit="1" customWidth="1"/>
    <col min="1795" max="1795" width="3.85546875" style="73" customWidth="1"/>
    <col min="1796" max="1796" width="15.42578125" style="73" customWidth="1"/>
    <col min="1797" max="1797" width="18.5703125" style="73" customWidth="1"/>
    <col min="1798" max="1798" width="23.7109375" style="73" customWidth="1"/>
    <col min="1799" max="1800" width="8.85546875" style="73" customWidth="1"/>
    <col min="1801" max="1801" width="9.28515625" style="73" customWidth="1"/>
    <col min="1802" max="1802" width="11.42578125" style="73" hidden="1" customWidth="1"/>
    <col min="1803" max="1803" width="9.7109375" style="73" customWidth="1"/>
    <col min="1804" max="1807" width="11.42578125" style="73" hidden="1" customWidth="1"/>
    <col min="1808" max="1808" width="9" style="73" customWidth="1"/>
    <col min="1809" max="1809" width="16.85546875" style="73" customWidth="1"/>
    <col min="1810" max="2048" width="11.42578125" style="73"/>
    <col min="2049" max="2049" width="5.42578125" style="73" bestFit="1" customWidth="1"/>
    <col min="2050" max="2050" width="3.140625" style="73" bestFit="1" customWidth="1"/>
    <col min="2051" max="2051" width="3.85546875" style="73" customWidth="1"/>
    <col min="2052" max="2052" width="15.42578125" style="73" customWidth="1"/>
    <col min="2053" max="2053" width="18.5703125" style="73" customWidth="1"/>
    <col min="2054" max="2054" width="23.7109375" style="73" customWidth="1"/>
    <col min="2055" max="2056" width="8.85546875" style="73" customWidth="1"/>
    <col min="2057" max="2057" width="9.28515625" style="73" customWidth="1"/>
    <col min="2058" max="2058" width="11.42578125" style="73" hidden="1" customWidth="1"/>
    <col min="2059" max="2059" width="9.7109375" style="73" customWidth="1"/>
    <col min="2060" max="2063" width="11.42578125" style="73" hidden="1" customWidth="1"/>
    <col min="2064" max="2064" width="9" style="73" customWidth="1"/>
    <col min="2065" max="2065" width="16.85546875" style="73" customWidth="1"/>
    <col min="2066" max="2304" width="11.42578125" style="73"/>
    <col min="2305" max="2305" width="5.42578125" style="73" bestFit="1" customWidth="1"/>
    <col min="2306" max="2306" width="3.140625" style="73" bestFit="1" customWidth="1"/>
    <col min="2307" max="2307" width="3.85546875" style="73" customWidth="1"/>
    <col min="2308" max="2308" width="15.42578125" style="73" customWidth="1"/>
    <col min="2309" max="2309" width="18.5703125" style="73" customWidth="1"/>
    <col min="2310" max="2310" width="23.7109375" style="73" customWidth="1"/>
    <col min="2311" max="2312" width="8.85546875" style="73" customWidth="1"/>
    <col min="2313" max="2313" width="9.28515625" style="73" customWidth="1"/>
    <col min="2314" max="2314" width="11.42578125" style="73" hidden="1" customWidth="1"/>
    <col min="2315" max="2315" width="9.7109375" style="73" customWidth="1"/>
    <col min="2316" max="2319" width="11.42578125" style="73" hidden="1" customWidth="1"/>
    <col min="2320" max="2320" width="9" style="73" customWidth="1"/>
    <col min="2321" max="2321" width="16.85546875" style="73" customWidth="1"/>
    <col min="2322" max="2560" width="11.42578125" style="73"/>
    <col min="2561" max="2561" width="5.42578125" style="73" bestFit="1" customWidth="1"/>
    <col min="2562" max="2562" width="3.140625" style="73" bestFit="1" customWidth="1"/>
    <col min="2563" max="2563" width="3.85546875" style="73" customWidth="1"/>
    <col min="2564" max="2564" width="15.42578125" style="73" customWidth="1"/>
    <col min="2565" max="2565" width="18.5703125" style="73" customWidth="1"/>
    <col min="2566" max="2566" width="23.7109375" style="73" customWidth="1"/>
    <col min="2567" max="2568" width="8.85546875" style="73" customWidth="1"/>
    <col min="2569" max="2569" width="9.28515625" style="73" customWidth="1"/>
    <col min="2570" max="2570" width="11.42578125" style="73" hidden="1" customWidth="1"/>
    <col min="2571" max="2571" width="9.7109375" style="73" customWidth="1"/>
    <col min="2572" max="2575" width="11.42578125" style="73" hidden="1" customWidth="1"/>
    <col min="2576" max="2576" width="9" style="73" customWidth="1"/>
    <col min="2577" max="2577" width="16.85546875" style="73" customWidth="1"/>
    <col min="2578" max="2816" width="11.42578125" style="73"/>
    <col min="2817" max="2817" width="5.42578125" style="73" bestFit="1" customWidth="1"/>
    <col min="2818" max="2818" width="3.140625" style="73" bestFit="1" customWidth="1"/>
    <col min="2819" max="2819" width="3.85546875" style="73" customWidth="1"/>
    <col min="2820" max="2820" width="15.42578125" style="73" customWidth="1"/>
    <col min="2821" max="2821" width="18.5703125" style="73" customWidth="1"/>
    <col min="2822" max="2822" width="23.7109375" style="73" customWidth="1"/>
    <col min="2823" max="2824" width="8.85546875" style="73" customWidth="1"/>
    <col min="2825" max="2825" width="9.28515625" style="73" customWidth="1"/>
    <col min="2826" max="2826" width="11.42578125" style="73" hidden="1" customWidth="1"/>
    <col min="2827" max="2827" width="9.7109375" style="73" customWidth="1"/>
    <col min="2828" max="2831" width="11.42578125" style="73" hidden="1" customWidth="1"/>
    <col min="2832" max="2832" width="9" style="73" customWidth="1"/>
    <col min="2833" max="2833" width="16.85546875" style="73" customWidth="1"/>
    <col min="2834" max="3072" width="11.42578125" style="73"/>
    <col min="3073" max="3073" width="5.42578125" style="73" bestFit="1" customWidth="1"/>
    <col min="3074" max="3074" width="3.140625" style="73" bestFit="1" customWidth="1"/>
    <col min="3075" max="3075" width="3.85546875" style="73" customWidth="1"/>
    <col min="3076" max="3076" width="15.42578125" style="73" customWidth="1"/>
    <col min="3077" max="3077" width="18.5703125" style="73" customWidth="1"/>
    <col min="3078" max="3078" width="23.7109375" style="73" customWidth="1"/>
    <col min="3079" max="3080" width="8.85546875" style="73" customWidth="1"/>
    <col min="3081" max="3081" width="9.28515625" style="73" customWidth="1"/>
    <col min="3082" max="3082" width="11.42578125" style="73" hidden="1" customWidth="1"/>
    <col min="3083" max="3083" width="9.7109375" style="73" customWidth="1"/>
    <col min="3084" max="3087" width="11.42578125" style="73" hidden="1" customWidth="1"/>
    <col min="3088" max="3088" width="9" style="73" customWidth="1"/>
    <col min="3089" max="3089" width="16.85546875" style="73" customWidth="1"/>
    <col min="3090" max="3328" width="11.42578125" style="73"/>
    <col min="3329" max="3329" width="5.42578125" style="73" bestFit="1" customWidth="1"/>
    <col min="3330" max="3330" width="3.140625" style="73" bestFit="1" customWidth="1"/>
    <col min="3331" max="3331" width="3.85546875" style="73" customWidth="1"/>
    <col min="3332" max="3332" width="15.42578125" style="73" customWidth="1"/>
    <col min="3333" max="3333" width="18.5703125" style="73" customWidth="1"/>
    <col min="3334" max="3334" width="23.7109375" style="73" customWidth="1"/>
    <col min="3335" max="3336" width="8.85546875" style="73" customWidth="1"/>
    <col min="3337" max="3337" width="9.28515625" style="73" customWidth="1"/>
    <col min="3338" max="3338" width="11.42578125" style="73" hidden="1" customWidth="1"/>
    <col min="3339" max="3339" width="9.7109375" style="73" customWidth="1"/>
    <col min="3340" max="3343" width="11.42578125" style="73" hidden="1" customWidth="1"/>
    <col min="3344" max="3344" width="9" style="73" customWidth="1"/>
    <col min="3345" max="3345" width="16.85546875" style="73" customWidth="1"/>
    <col min="3346" max="3584" width="11.42578125" style="73"/>
    <col min="3585" max="3585" width="5.42578125" style="73" bestFit="1" customWidth="1"/>
    <col min="3586" max="3586" width="3.140625" style="73" bestFit="1" customWidth="1"/>
    <col min="3587" max="3587" width="3.85546875" style="73" customWidth="1"/>
    <col min="3588" max="3588" width="15.42578125" style="73" customWidth="1"/>
    <col min="3589" max="3589" width="18.5703125" style="73" customWidth="1"/>
    <col min="3590" max="3590" width="23.7109375" style="73" customWidth="1"/>
    <col min="3591" max="3592" width="8.85546875" style="73" customWidth="1"/>
    <col min="3593" max="3593" width="9.28515625" style="73" customWidth="1"/>
    <col min="3594" max="3594" width="11.42578125" style="73" hidden="1" customWidth="1"/>
    <col min="3595" max="3595" width="9.7109375" style="73" customWidth="1"/>
    <col min="3596" max="3599" width="11.42578125" style="73" hidden="1" customWidth="1"/>
    <col min="3600" max="3600" width="9" style="73" customWidth="1"/>
    <col min="3601" max="3601" width="16.85546875" style="73" customWidth="1"/>
    <col min="3602" max="3840" width="11.42578125" style="73"/>
    <col min="3841" max="3841" width="5.42578125" style="73" bestFit="1" customWidth="1"/>
    <col min="3842" max="3842" width="3.140625" style="73" bestFit="1" customWidth="1"/>
    <col min="3843" max="3843" width="3.85546875" style="73" customWidth="1"/>
    <col min="3844" max="3844" width="15.42578125" style="73" customWidth="1"/>
    <col min="3845" max="3845" width="18.5703125" style="73" customWidth="1"/>
    <col min="3846" max="3846" width="23.7109375" style="73" customWidth="1"/>
    <col min="3847" max="3848" width="8.85546875" style="73" customWidth="1"/>
    <col min="3849" max="3849" width="9.28515625" style="73" customWidth="1"/>
    <col min="3850" max="3850" width="11.42578125" style="73" hidden="1" customWidth="1"/>
    <col min="3851" max="3851" width="9.7109375" style="73" customWidth="1"/>
    <col min="3852" max="3855" width="11.42578125" style="73" hidden="1" customWidth="1"/>
    <col min="3856" max="3856" width="9" style="73" customWidth="1"/>
    <col min="3857" max="3857" width="16.85546875" style="73" customWidth="1"/>
    <col min="3858" max="4096" width="11.42578125" style="73"/>
    <col min="4097" max="4097" width="5.42578125" style="73" bestFit="1" customWidth="1"/>
    <col min="4098" max="4098" width="3.140625" style="73" bestFit="1" customWidth="1"/>
    <col min="4099" max="4099" width="3.85546875" style="73" customWidth="1"/>
    <col min="4100" max="4100" width="15.42578125" style="73" customWidth="1"/>
    <col min="4101" max="4101" width="18.5703125" style="73" customWidth="1"/>
    <col min="4102" max="4102" width="23.7109375" style="73" customWidth="1"/>
    <col min="4103" max="4104" width="8.85546875" style="73" customWidth="1"/>
    <col min="4105" max="4105" width="9.28515625" style="73" customWidth="1"/>
    <col min="4106" max="4106" width="11.42578125" style="73" hidden="1" customWidth="1"/>
    <col min="4107" max="4107" width="9.7109375" style="73" customWidth="1"/>
    <col min="4108" max="4111" width="11.42578125" style="73" hidden="1" customWidth="1"/>
    <col min="4112" max="4112" width="9" style="73" customWidth="1"/>
    <col min="4113" max="4113" width="16.85546875" style="73" customWidth="1"/>
    <col min="4114" max="4352" width="11.42578125" style="73"/>
    <col min="4353" max="4353" width="5.42578125" style="73" bestFit="1" customWidth="1"/>
    <col min="4354" max="4354" width="3.140625" style="73" bestFit="1" customWidth="1"/>
    <col min="4355" max="4355" width="3.85546875" style="73" customWidth="1"/>
    <col min="4356" max="4356" width="15.42578125" style="73" customWidth="1"/>
    <col min="4357" max="4357" width="18.5703125" style="73" customWidth="1"/>
    <col min="4358" max="4358" width="23.7109375" style="73" customWidth="1"/>
    <col min="4359" max="4360" width="8.85546875" style="73" customWidth="1"/>
    <col min="4361" max="4361" width="9.28515625" style="73" customWidth="1"/>
    <col min="4362" max="4362" width="11.42578125" style="73" hidden="1" customWidth="1"/>
    <col min="4363" max="4363" width="9.7109375" style="73" customWidth="1"/>
    <col min="4364" max="4367" width="11.42578125" style="73" hidden="1" customWidth="1"/>
    <col min="4368" max="4368" width="9" style="73" customWidth="1"/>
    <col min="4369" max="4369" width="16.85546875" style="73" customWidth="1"/>
    <col min="4370" max="4608" width="11.42578125" style="73"/>
    <col min="4609" max="4609" width="5.42578125" style="73" bestFit="1" customWidth="1"/>
    <col min="4610" max="4610" width="3.140625" style="73" bestFit="1" customWidth="1"/>
    <col min="4611" max="4611" width="3.85546875" style="73" customWidth="1"/>
    <col min="4612" max="4612" width="15.42578125" style="73" customWidth="1"/>
    <col min="4613" max="4613" width="18.5703125" style="73" customWidth="1"/>
    <col min="4614" max="4614" width="23.7109375" style="73" customWidth="1"/>
    <col min="4615" max="4616" width="8.85546875" style="73" customWidth="1"/>
    <col min="4617" max="4617" width="9.28515625" style="73" customWidth="1"/>
    <col min="4618" max="4618" width="11.42578125" style="73" hidden="1" customWidth="1"/>
    <col min="4619" max="4619" width="9.7109375" style="73" customWidth="1"/>
    <col min="4620" max="4623" width="11.42578125" style="73" hidden="1" customWidth="1"/>
    <col min="4624" max="4624" width="9" style="73" customWidth="1"/>
    <col min="4625" max="4625" width="16.85546875" style="73" customWidth="1"/>
    <col min="4626" max="4864" width="11.42578125" style="73"/>
    <col min="4865" max="4865" width="5.42578125" style="73" bestFit="1" customWidth="1"/>
    <col min="4866" max="4866" width="3.140625" style="73" bestFit="1" customWidth="1"/>
    <col min="4867" max="4867" width="3.85546875" style="73" customWidth="1"/>
    <col min="4868" max="4868" width="15.42578125" style="73" customWidth="1"/>
    <col min="4869" max="4869" width="18.5703125" style="73" customWidth="1"/>
    <col min="4870" max="4870" width="23.7109375" style="73" customWidth="1"/>
    <col min="4871" max="4872" width="8.85546875" style="73" customWidth="1"/>
    <col min="4873" max="4873" width="9.28515625" style="73" customWidth="1"/>
    <col min="4874" max="4874" width="11.42578125" style="73" hidden="1" customWidth="1"/>
    <col min="4875" max="4875" width="9.7109375" style="73" customWidth="1"/>
    <col min="4876" max="4879" width="11.42578125" style="73" hidden="1" customWidth="1"/>
    <col min="4880" max="4880" width="9" style="73" customWidth="1"/>
    <col min="4881" max="4881" width="16.85546875" style="73" customWidth="1"/>
    <col min="4882" max="5120" width="11.42578125" style="73"/>
    <col min="5121" max="5121" width="5.42578125" style="73" bestFit="1" customWidth="1"/>
    <col min="5122" max="5122" width="3.140625" style="73" bestFit="1" customWidth="1"/>
    <col min="5123" max="5123" width="3.85546875" style="73" customWidth="1"/>
    <col min="5124" max="5124" width="15.42578125" style="73" customWidth="1"/>
    <col min="5125" max="5125" width="18.5703125" style="73" customWidth="1"/>
    <col min="5126" max="5126" width="23.7109375" style="73" customWidth="1"/>
    <col min="5127" max="5128" width="8.85546875" style="73" customWidth="1"/>
    <col min="5129" max="5129" width="9.28515625" style="73" customWidth="1"/>
    <col min="5130" max="5130" width="11.42578125" style="73" hidden="1" customWidth="1"/>
    <col min="5131" max="5131" width="9.7109375" style="73" customWidth="1"/>
    <col min="5132" max="5135" width="11.42578125" style="73" hidden="1" customWidth="1"/>
    <col min="5136" max="5136" width="9" style="73" customWidth="1"/>
    <col min="5137" max="5137" width="16.85546875" style="73" customWidth="1"/>
    <col min="5138" max="5376" width="11.42578125" style="73"/>
    <col min="5377" max="5377" width="5.42578125" style="73" bestFit="1" customWidth="1"/>
    <col min="5378" max="5378" width="3.140625" style="73" bestFit="1" customWidth="1"/>
    <col min="5379" max="5379" width="3.85546875" style="73" customWidth="1"/>
    <col min="5380" max="5380" width="15.42578125" style="73" customWidth="1"/>
    <col min="5381" max="5381" width="18.5703125" style="73" customWidth="1"/>
    <col min="5382" max="5382" width="23.7109375" style="73" customWidth="1"/>
    <col min="5383" max="5384" width="8.85546875" style="73" customWidth="1"/>
    <col min="5385" max="5385" width="9.28515625" style="73" customWidth="1"/>
    <col min="5386" max="5386" width="11.42578125" style="73" hidden="1" customWidth="1"/>
    <col min="5387" max="5387" width="9.7109375" style="73" customWidth="1"/>
    <col min="5388" max="5391" width="11.42578125" style="73" hidden="1" customWidth="1"/>
    <col min="5392" max="5392" width="9" style="73" customWidth="1"/>
    <col min="5393" max="5393" width="16.85546875" style="73" customWidth="1"/>
    <col min="5394" max="5632" width="11.42578125" style="73"/>
    <col min="5633" max="5633" width="5.42578125" style="73" bestFit="1" customWidth="1"/>
    <col min="5634" max="5634" width="3.140625" style="73" bestFit="1" customWidth="1"/>
    <col min="5635" max="5635" width="3.85546875" style="73" customWidth="1"/>
    <col min="5636" max="5636" width="15.42578125" style="73" customWidth="1"/>
    <col min="5637" max="5637" width="18.5703125" style="73" customWidth="1"/>
    <col min="5638" max="5638" width="23.7109375" style="73" customWidth="1"/>
    <col min="5639" max="5640" width="8.85546875" style="73" customWidth="1"/>
    <col min="5641" max="5641" width="9.28515625" style="73" customWidth="1"/>
    <col min="5642" max="5642" width="11.42578125" style="73" hidden="1" customWidth="1"/>
    <col min="5643" max="5643" width="9.7109375" style="73" customWidth="1"/>
    <col min="5644" max="5647" width="11.42578125" style="73" hidden="1" customWidth="1"/>
    <col min="5648" max="5648" width="9" style="73" customWidth="1"/>
    <col min="5649" max="5649" width="16.85546875" style="73" customWidth="1"/>
    <col min="5650" max="5888" width="11.42578125" style="73"/>
    <col min="5889" max="5889" width="5.42578125" style="73" bestFit="1" customWidth="1"/>
    <col min="5890" max="5890" width="3.140625" style="73" bestFit="1" customWidth="1"/>
    <col min="5891" max="5891" width="3.85546875" style="73" customWidth="1"/>
    <col min="5892" max="5892" width="15.42578125" style="73" customWidth="1"/>
    <col min="5893" max="5893" width="18.5703125" style="73" customWidth="1"/>
    <col min="5894" max="5894" width="23.7109375" style="73" customWidth="1"/>
    <col min="5895" max="5896" width="8.85546875" style="73" customWidth="1"/>
    <col min="5897" max="5897" width="9.28515625" style="73" customWidth="1"/>
    <col min="5898" max="5898" width="11.42578125" style="73" hidden="1" customWidth="1"/>
    <col min="5899" max="5899" width="9.7109375" style="73" customWidth="1"/>
    <col min="5900" max="5903" width="11.42578125" style="73" hidden="1" customWidth="1"/>
    <col min="5904" max="5904" width="9" style="73" customWidth="1"/>
    <col min="5905" max="5905" width="16.85546875" style="73" customWidth="1"/>
    <col min="5906" max="6144" width="11.42578125" style="73"/>
    <col min="6145" max="6145" width="5.42578125" style="73" bestFit="1" customWidth="1"/>
    <col min="6146" max="6146" width="3.140625" style="73" bestFit="1" customWidth="1"/>
    <col min="6147" max="6147" width="3.85546875" style="73" customWidth="1"/>
    <col min="6148" max="6148" width="15.42578125" style="73" customWidth="1"/>
    <col min="6149" max="6149" width="18.5703125" style="73" customWidth="1"/>
    <col min="6150" max="6150" width="23.7109375" style="73" customWidth="1"/>
    <col min="6151" max="6152" width="8.85546875" style="73" customWidth="1"/>
    <col min="6153" max="6153" width="9.28515625" style="73" customWidth="1"/>
    <col min="6154" max="6154" width="11.42578125" style="73" hidden="1" customWidth="1"/>
    <col min="6155" max="6155" width="9.7109375" style="73" customWidth="1"/>
    <col min="6156" max="6159" width="11.42578125" style="73" hidden="1" customWidth="1"/>
    <col min="6160" max="6160" width="9" style="73" customWidth="1"/>
    <col min="6161" max="6161" width="16.85546875" style="73" customWidth="1"/>
    <col min="6162" max="6400" width="11.42578125" style="73"/>
    <col min="6401" max="6401" width="5.42578125" style="73" bestFit="1" customWidth="1"/>
    <col min="6402" max="6402" width="3.140625" style="73" bestFit="1" customWidth="1"/>
    <col min="6403" max="6403" width="3.85546875" style="73" customWidth="1"/>
    <col min="6404" max="6404" width="15.42578125" style="73" customWidth="1"/>
    <col min="6405" max="6405" width="18.5703125" style="73" customWidth="1"/>
    <col min="6406" max="6406" width="23.7109375" style="73" customWidth="1"/>
    <col min="6407" max="6408" width="8.85546875" style="73" customWidth="1"/>
    <col min="6409" max="6409" width="9.28515625" style="73" customWidth="1"/>
    <col min="6410" max="6410" width="11.42578125" style="73" hidden="1" customWidth="1"/>
    <col min="6411" max="6411" width="9.7109375" style="73" customWidth="1"/>
    <col min="6412" max="6415" width="11.42578125" style="73" hidden="1" customWidth="1"/>
    <col min="6416" max="6416" width="9" style="73" customWidth="1"/>
    <col min="6417" max="6417" width="16.85546875" style="73" customWidth="1"/>
    <col min="6418" max="6656" width="11.42578125" style="73"/>
    <col min="6657" max="6657" width="5.42578125" style="73" bestFit="1" customWidth="1"/>
    <col min="6658" max="6658" width="3.140625" style="73" bestFit="1" customWidth="1"/>
    <col min="6659" max="6659" width="3.85546875" style="73" customWidth="1"/>
    <col min="6660" max="6660" width="15.42578125" style="73" customWidth="1"/>
    <col min="6661" max="6661" width="18.5703125" style="73" customWidth="1"/>
    <col min="6662" max="6662" width="23.7109375" style="73" customWidth="1"/>
    <col min="6663" max="6664" width="8.85546875" style="73" customWidth="1"/>
    <col min="6665" max="6665" width="9.28515625" style="73" customWidth="1"/>
    <col min="6666" max="6666" width="11.42578125" style="73" hidden="1" customWidth="1"/>
    <col min="6667" max="6667" width="9.7109375" style="73" customWidth="1"/>
    <col min="6668" max="6671" width="11.42578125" style="73" hidden="1" customWidth="1"/>
    <col min="6672" max="6672" width="9" style="73" customWidth="1"/>
    <col min="6673" max="6673" width="16.85546875" style="73" customWidth="1"/>
    <col min="6674" max="6912" width="11.42578125" style="73"/>
    <col min="6913" max="6913" width="5.42578125" style="73" bestFit="1" customWidth="1"/>
    <col min="6914" max="6914" width="3.140625" style="73" bestFit="1" customWidth="1"/>
    <col min="6915" max="6915" width="3.85546875" style="73" customWidth="1"/>
    <col min="6916" max="6916" width="15.42578125" style="73" customWidth="1"/>
    <col min="6917" max="6917" width="18.5703125" style="73" customWidth="1"/>
    <col min="6918" max="6918" width="23.7109375" style="73" customWidth="1"/>
    <col min="6919" max="6920" width="8.85546875" style="73" customWidth="1"/>
    <col min="6921" max="6921" width="9.28515625" style="73" customWidth="1"/>
    <col min="6922" max="6922" width="11.42578125" style="73" hidden="1" customWidth="1"/>
    <col min="6923" max="6923" width="9.7109375" style="73" customWidth="1"/>
    <col min="6924" max="6927" width="11.42578125" style="73" hidden="1" customWidth="1"/>
    <col min="6928" max="6928" width="9" style="73" customWidth="1"/>
    <col min="6929" max="6929" width="16.85546875" style="73" customWidth="1"/>
    <col min="6930" max="7168" width="11.42578125" style="73"/>
    <col min="7169" max="7169" width="5.42578125" style="73" bestFit="1" customWidth="1"/>
    <col min="7170" max="7170" width="3.140625" style="73" bestFit="1" customWidth="1"/>
    <col min="7171" max="7171" width="3.85546875" style="73" customWidth="1"/>
    <col min="7172" max="7172" width="15.42578125" style="73" customWidth="1"/>
    <col min="7173" max="7173" width="18.5703125" style="73" customWidth="1"/>
    <col min="7174" max="7174" width="23.7109375" style="73" customWidth="1"/>
    <col min="7175" max="7176" width="8.85546875" style="73" customWidth="1"/>
    <col min="7177" max="7177" width="9.28515625" style="73" customWidth="1"/>
    <col min="7178" max="7178" width="11.42578125" style="73" hidden="1" customWidth="1"/>
    <col min="7179" max="7179" width="9.7109375" style="73" customWidth="1"/>
    <col min="7180" max="7183" width="11.42578125" style="73" hidden="1" customWidth="1"/>
    <col min="7184" max="7184" width="9" style="73" customWidth="1"/>
    <col min="7185" max="7185" width="16.85546875" style="73" customWidth="1"/>
    <col min="7186" max="7424" width="11.42578125" style="73"/>
    <col min="7425" max="7425" width="5.42578125" style="73" bestFit="1" customWidth="1"/>
    <col min="7426" max="7426" width="3.140625" style="73" bestFit="1" customWidth="1"/>
    <col min="7427" max="7427" width="3.85546875" style="73" customWidth="1"/>
    <col min="7428" max="7428" width="15.42578125" style="73" customWidth="1"/>
    <col min="7429" max="7429" width="18.5703125" style="73" customWidth="1"/>
    <col min="7430" max="7430" width="23.7109375" style="73" customWidth="1"/>
    <col min="7431" max="7432" width="8.85546875" style="73" customWidth="1"/>
    <col min="7433" max="7433" width="9.28515625" style="73" customWidth="1"/>
    <col min="7434" max="7434" width="11.42578125" style="73" hidden="1" customWidth="1"/>
    <col min="7435" max="7435" width="9.7109375" style="73" customWidth="1"/>
    <col min="7436" max="7439" width="11.42578125" style="73" hidden="1" customWidth="1"/>
    <col min="7440" max="7440" width="9" style="73" customWidth="1"/>
    <col min="7441" max="7441" width="16.85546875" style="73" customWidth="1"/>
    <col min="7442" max="7680" width="11.42578125" style="73"/>
    <col min="7681" max="7681" width="5.42578125" style="73" bestFit="1" customWidth="1"/>
    <col min="7682" max="7682" width="3.140625" style="73" bestFit="1" customWidth="1"/>
    <col min="7683" max="7683" width="3.85546875" style="73" customWidth="1"/>
    <col min="7684" max="7684" width="15.42578125" style="73" customWidth="1"/>
    <col min="7685" max="7685" width="18.5703125" style="73" customWidth="1"/>
    <col min="7686" max="7686" width="23.7109375" style="73" customWidth="1"/>
    <col min="7687" max="7688" width="8.85546875" style="73" customWidth="1"/>
    <col min="7689" max="7689" width="9.28515625" style="73" customWidth="1"/>
    <col min="7690" max="7690" width="11.42578125" style="73" hidden="1" customWidth="1"/>
    <col min="7691" max="7691" width="9.7109375" style="73" customWidth="1"/>
    <col min="7692" max="7695" width="11.42578125" style="73" hidden="1" customWidth="1"/>
    <col min="7696" max="7696" width="9" style="73" customWidth="1"/>
    <col min="7697" max="7697" width="16.85546875" style="73" customWidth="1"/>
    <col min="7698" max="7936" width="11.42578125" style="73"/>
    <col min="7937" max="7937" width="5.42578125" style="73" bestFit="1" customWidth="1"/>
    <col min="7938" max="7938" width="3.140625" style="73" bestFit="1" customWidth="1"/>
    <col min="7939" max="7939" width="3.85546875" style="73" customWidth="1"/>
    <col min="7940" max="7940" width="15.42578125" style="73" customWidth="1"/>
    <col min="7941" max="7941" width="18.5703125" style="73" customWidth="1"/>
    <col min="7942" max="7942" width="23.7109375" style="73" customWidth="1"/>
    <col min="7943" max="7944" width="8.85546875" style="73" customWidth="1"/>
    <col min="7945" max="7945" width="9.28515625" style="73" customWidth="1"/>
    <col min="7946" max="7946" width="11.42578125" style="73" hidden="1" customWidth="1"/>
    <col min="7947" max="7947" width="9.7109375" style="73" customWidth="1"/>
    <col min="7948" max="7951" width="11.42578125" style="73" hidden="1" customWidth="1"/>
    <col min="7952" max="7952" width="9" style="73" customWidth="1"/>
    <col min="7953" max="7953" width="16.85546875" style="73" customWidth="1"/>
    <col min="7954" max="8192" width="11.42578125" style="73"/>
    <col min="8193" max="8193" width="5.42578125" style="73" bestFit="1" customWidth="1"/>
    <col min="8194" max="8194" width="3.140625" style="73" bestFit="1" customWidth="1"/>
    <col min="8195" max="8195" width="3.85546875" style="73" customWidth="1"/>
    <col min="8196" max="8196" width="15.42578125" style="73" customWidth="1"/>
    <col min="8197" max="8197" width="18.5703125" style="73" customWidth="1"/>
    <col min="8198" max="8198" width="23.7109375" style="73" customWidth="1"/>
    <col min="8199" max="8200" width="8.85546875" style="73" customWidth="1"/>
    <col min="8201" max="8201" width="9.28515625" style="73" customWidth="1"/>
    <col min="8202" max="8202" width="11.42578125" style="73" hidden="1" customWidth="1"/>
    <col min="8203" max="8203" width="9.7109375" style="73" customWidth="1"/>
    <col min="8204" max="8207" width="11.42578125" style="73" hidden="1" customWidth="1"/>
    <col min="8208" max="8208" width="9" style="73" customWidth="1"/>
    <col min="8209" max="8209" width="16.85546875" style="73" customWidth="1"/>
    <col min="8210" max="8448" width="11.42578125" style="73"/>
    <col min="8449" max="8449" width="5.42578125" style="73" bestFit="1" customWidth="1"/>
    <col min="8450" max="8450" width="3.140625" style="73" bestFit="1" customWidth="1"/>
    <col min="8451" max="8451" width="3.85546875" style="73" customWidth="1"/>
    <col min="8452" max="8452" width="15.42578125" style="73" customWidth="1"/>
    <col min="8453" max="8453" width="18.5703125" style="73" customWidth="1"/>
    <col min="8454" max="8454" width="23.7109375" style="73" customWidth="1"/>
    <col min="8455" max="8456" width="8.85546875" style="73" customWidth="1"/>
    <col min="8457" max="8457" width="9.28515625" style="73" customWidth="1"/>
    <col min="8458" max="8458" width="11.42578125" style="73" hidden="1" customWidth="1"/>
    <col min="8459" max="8459" width="9.7109375" style="73" customWidth="1"/>
    <col min="8460" max="8463" width="11.42578125" style="73" hidden="1" customWidth="1"/>
    <col min="8464" max="8464" width="9" style="73" customWidth="1"/>
    <col min="8465" max="8465" width="16.85546875" style="73" customWidth="1"/>
    <col min="8466" max="8704" width="11.42578125" style="73"/>
    <col min="8705" max="8705" width="5.42578125" style="73" bestFit="1" customWidth="1"/>
    <col min="8706" max="8706" width="3.140625" style="73" bestFit="1" customWidth="1"/>
    <col min="8707" max="8707" width="3.85546875" style="73" customWidth="1"/>
    <col min="8708" max="8708" width="15.42578125" style="73" customWidth="1"/>
    <col min="8709" max="8709" width="18.5703125" style="73" customWidth="1"/>
    <col min="8710" max="8710" width="23.7109375" style="73" customWidth="1"/>
    <col min="8711" max="8712" width="8.85546875" style="73" customWidth="1"/>
    <col min="8713" max="8713" width="9.28515625" style="73" customWidth="1"/>
    <col min="8714" max="8714" width="11.42578125" style="73" hidden="1" customWidth="1"/>
    <col min="8715" max="8715" width="9.7109375" style="73" customWidth="1"/>
    <col min="8716" max="8719" width="11.42578125" style="73" hidden="1" customWidth="1"/>
    <col min="8720" max="8720" width="9" style="73" customWidth="1"/>
    <col min="8721" max="8721" width="16.85546875" style="73" customWidth="1"/>
    <col min="8722" max="8960" width="11.42578125" style="73"/>
    <col min="8961" max="8961" width="5.42578125" style="73" bestFit="1" customWidth="1"/>
    <col min="8962" max="8962" width="3.140625" style="73" bestFit="1" customWidth="1"/>
    <col min="8963" max="8963" width="3.85546875" style="73" customWidth="1"/>
    <col min="8964" max="8964" width="15.42578125" style="73" customWidth="1"/>
    <col min="8965" max="8965" width="18.5703125" style="73" customWidth="1"/>
    <col min="8966" max="8966" width="23.7109375" style="73" customWidth="1"/>
    <col min="8967" max="8968" width="8.85546875" style="73" customWidth="1"/>
    <col min="8969" max="8969" width="9.28515625" style="73" customWidth="1"/>
    <col min="8970" max="8970" width="11.42578125" style="73" hidden="1" customWidth="1"/>
    <col min="8971" max="8971" width="9.7109375" style="73" customWidth="1"/>
    <col min="8972" max="8975" width="11.42578125" style="73" hidden="1" customWidth="1"/>
    <col min="8976" max="8976" width="9" style="73" customWidth="1"/>
    <col min="8977" max="8977" width="16.85546875" style="73" customWidth="1"/>
    <col min="8978" max="9216" width="11.42578125" style="73"/>
    <col min="9217" max="9217" width="5.42578125" style="73" bestFit="1" customWidth="1"/>
    <col min="9218" max="9218" width="3.140625" style="73" bestFit="1" customWidth="1"/>
    <col min="9219" max="9219" width="3.85546875" style="73" customWidth="1"/>
    <col min="9220" max="9220" width="15.42578125" style="73" customWidth="1"/>
    <col min="9221" max="9221" width="18.5703125" style="73" customWidth="1"/>
    <col min="9222" max="9222" width="23.7109375" style="73" customWidth="1"/>
    <col min="9223" max="9224" width="8.85546875" style="73" customWidth="1"/>
    <col min="9225" max="9225" width="9.28515625" style="73" customWidth="1"/>
    <col min="9226" max="9226" width="11.42578125" style="73" hidden="1" customWidth="1"/>
    <col min="9227" max="9227" width="9.7109375" style="73" customWidth="1"/>
    <col min="9228" max="9231" width="11.42578125" style="73" hidden="1" customWidth="1"/>
    <col min="9232" max="9232" width="9" style="73" customWidth="1"/>
    <col min="9233" max="9233" width="16.85546875" style="73" customWidth="1"/>
    <col min="9234" max="9472" width="11.42578125" style="73"/>
    <col min="9473" max="9473" width="5.42578125" style="73" bestFit="1" customWidth="1"/>
    <col min="9474" max="9474" width="3.140625" style="73" bestFit="1" customWidth="1"/>
    <col min="9475" max="9475" width="3.85546875" style="73" customWidth="1"/>
    <col min="9476" max="9476" width="15.42578125" style="73" customWidth="1"/>
    <col min="9477" max="9477" width="18.5703125" style="73" customWidth="1"/>
    <col min="9478" max="9478" width="23.7109375" style="73" customWidth="1"/>
    <col min="9479" max="9480" width="8.85546875" style="73" customWidth="1"/>
    <col min="9481" max="9481" width="9.28515625" style="73" customWidth="1"/>
    <col min="9482" max="9482" width="11.42578125" style="73" hidden="1" customWidth="1"/>
    <col min="9483" max="9483" width="9.7109375" style="73" customWidth="1"/>
    <col min="9484" max="9487" width="11.42578125" style="73" hidden="1" customWidth="1"/>
    <col min="9488" max="9488" width="9" style="73" customWidth="1"/>
    <col min="9489" max="9489" width="16.85546875" style="73" customWidth="1"/>
    <col min="9490" max="9728" width="11.42578125" style="73"/>
    <col min="9729" max="9729" width="5.42578125" style="73" bestFit="1" customWidth="1"/>
    <col min="9730" max="9730" width="3.140625" style="73" bestFit="1" customWidth="1"/>
    <col min="9731" max="9731" width="3.85546875" style="73" customWidth="1"/>
    <col min="9732" max="9732" width="15.42578125" style="73" customWidth="1"/>
    <col min="9733" max="9733" width="18.5703125" style="73" customWidth="1"/>
    <col min="9734" max="9734" width="23.7109375" style="73" customWidth="1"/>
    <col min="9735" max="9736" width="8.85546875" style="73" customWidth="1"/>
    <col min="9737" max="9737" width="9.28515625" style="73" customWidth="1"/>
    <col min="9738" max="9738" width="11.42578125" style="73" hidden="1" customWidth="1"/>
    <col min="9739" max="9739" width="9.7109375" style="73" customWidth="1"/>
    <col min="9740" max="9743" width="11.42578125" style="73" hidden="1" customWidth="1"/>
    <col min="9744" max="9744" width="9" style="73" customWidth="1"/>
    <col min="9745" max="9745" width="16.85546875" style="73" customWidth="1"/>
    <col min="9746" max="9984" width="11.42578125" style="73"/>
    <col min="9985" max="9985" width="5.42578125" style="73" bestFit="1" customWidth="1"/>
    <col min="9986" max="9986" width="3.140625" style="73" bestFit="1" customWidth="1"/>
    <col min="9987" max="9987" width="3.85546875" style="73" customWidth="1"/>
    <col min="9988" max="9988" width="15.42578125" style="73" customWidth="1"/>
    <col min="9989" max="9989" width="18.5703125" style="73" customWidth="1"/>
    <col min="9990" max="9990" width="23.7109375" style="73" customWidth="1"/>
    <col min="9991" max="9992" width="8.85546875" style="73" customWidth="1"/>
    <col min="9993" max="9993" width="9.28515625" style="73" customWidth="1"/>
    <col min="9994" max="9994" width="11.42578125" style="73" hidden="1" customWidth="1"/>
    <col min="9995" max="9995" width="9.7109375" style="73" customWidth="1"/>
    <col min="9996" max="9999" width="11.42578125" style="73" hidden="1" customWidth="1"/>
    <col min="10000" max="10000" width="9" style="73" customWidth="1"/>
    <col min="10001" max="10001" width="16.85546875" style="73" customWidth="1"/>
    <col min="10002" max="10240" width="11.42578125" style="73"/>
    <col min="10241" max="10241" width="5.42578125" style="73" bestFit="1" customWidth="1"/>
    <col min="10242" max="10242" width="3.140625" style="73" bestFit="1" customWidth="1"/>
    <col min="10243" max="10243" width="3.85546875" style="73" customWidth="1"/>
    <col min="10244" max="10244" width="15.42578125" style="73" customWidth="1"/>
    <col min="10245" max="10245" width="18.5703125" style="73" customWidth="1"/>
    <col min="10246" max="10246" width="23.7109375" style="73" customWidth="1"/>
    <col min="10247" max="10248" width="8.85546875" style="73" customWidth="1"/>
    <col min="10249" max="10249" width="9.28515625" style="73" customWidth="1"/>
    <col min="10250" max="10250" width="11.42578125" style="73" hidden="1" customWidth="1"/>
    <col min="10251" max="10251" width="9.7109375" style="73" customWidth="1"/>
    <col min="10252" max="10255" width="11.42578125" style="73" hidden="1" customWidth="1"/>
    <col min="10256" max="10256" width="9" style="73" customWidth="1"/>
    <col min="10257" max="10257" width="16.85546875" style="73" customWidth="1"/>
    <col min="10258" max="10496" width="11.42578125" style="73"/>
    <col min="10497" max="10497" width="5.42578125" style="73" bestFit="1" customWidth="1"/>
    <col min="10498" max="10498" width="3.140625" style="73" bestFit="1" customWidth="1"/>
    <col min="10499" max="10499" width="3.85546875" style="73" customWidth="1"/>
    <col min="10500" max="10500" width="15.42578125" style="73" customWidth="1"/>
    <col min="10501" max="10501" width="18.5703125" style="73" customWidth="1"/>
    <col min="10502" max="10502" width="23.7109375" style="73" customWidth="1"/>
    <col min="10503" max="10504" width="8.85546875" style="73" customWidth="1"/>
    <col min="10505" max="10505" width="9.28515625" style="73" customWidth="1"/>
    <col min="10506" max="10506" width="11.42578125" style="73" hidden="1" customWidth="1"/>
    <col min="10507" max="10507" width="9.7109375" style="73" customWidth="1"/>
    <col min="10508" max="10511" width="11.42578125" style="73" hidden="1" customWidth="1"/>
    <col min="10512" max="10512" width="9" style="73" customWidth="1"/>
    <col min="10513" max="10513" width="16.85546875" style="73" customWidth="1"/>
    <col min="10514" max="10752" width="11.42578125" style="73"/>
    <col min="10753" max="10753" width="5.42578125" style="73" bestFit="1" customWidth="1"/>
    <col min="10754" max="10754" width="3.140625" style="73" bestFit="1" customWidth="1"/>
    <col min="10755" max="10755" width="3.85546875" style="73" customWidth="1"/>
    <col min="10756" max="10756" width="15.42578125" style="73" customWidth="1"/>
    <col min="10757" max="10757" width="18.5703125" style="73" customWidth="1"/>
    <col min="10758" max="10758" width="23.7109375" style="73" customWidth="1"/>
    <col min="10759" max="10760" width="8.85546875" style="73" customWidth="1"/>
    <col min="10761" max="10761" width="9.28515625" style="73" customWidth="1"/>
    <col min="10762" max="10762" width="11.42578125" style="73" hidden="1" customWidth="1"/>
    <col min="10763" max="10763" width="9.7109375" style="73" customWidth="1"/>
    <col min="10764" max="10767" width="11.42578125" style="73" hidden="1" customWidth="1"/>
    <col min="10768" max="10768" width="9" style="73" customWidth="1"/>
    <col min="10769" max="10769" width="16.85546875" style="73" customWidth="1"/>
    <col min="10770" max="11008" width="11.42578125" style="73"/>
    <col min="11009" max="11009" width="5.42578125" style="73" bestFit="1" customWidth="1"/>
    <col min="11010" max="11010" width="3.140625" style="73" bestFit="1" customWidth="1"/>
    <col min="11011" max="11011" width="3.85546875" style="73" customWidth="1"/>
    <col min="11012" max="11012" width="15.42578125" style="73" customWidth="1"/>
    <col min="11013" max="11013" width="18.5703125" style="73" customWidth="1"/>
    <col min="11014" max="11014" width="23.7109375" style="73" customWidth="1"/>
    <col min="11015" max="11016" width="8.85546875" style="73" customWidth="1"/>
    <col min="11017" max="11017" width="9.28515625" style="73" customWidth="1"/>
    <col min="11018" max="11018" width="11.42578125" style="73" hidden="1" customWidth="1"/>
    <col min="11019" max="11019" width="9.7109375" style="73" customWidth="1"/>
    <col min="11020" max="11023" width="11.42578125" style="73" hidden="1" customWidth="1"/>
    <col min="11024" max="11024" width="9" style="73" customWidth="1"/>
    <col min="11025" max="11025" width="16.85546875" style="73" customWidth="1"/>
    <col min="11026" max="11264" width="11.42578125" style="73"/>
    <col min="11265" max="11265" width="5.42578125" style="73" bestFit="1" customWidth="1"/>
    <col min="11266" max="11266" width="3.140625" style="73" bestFit="1" customWidth="1"/>
    <col min="11267" max="11267" width="3.85546875" style="73" customWidth="1"/>
    <col min="11268" max="11268" width="15.42578125" style="73" customWidth="1"/>
    <col min="11269" max="11269" width="18.5703125" style="73" customWidth="1"/>
    <col min="11270" max="11270" width="23.7109375" style="73" customWidth="1"/>
    <col min="11271" max="11272" width="8.85546875" style="73" customWidth="1"/>
    <col min="11273" max="11273" width="9.28515625" style="73" customWidth="1"/>
    <col min="11274" max="11274" width="11.42578125" style="73" hidden="1" customWidth="1"/>
    <col min="11275" max="11275" width="9.7109375" style="73" customWidth="1"/>
    <col min="11276" max="11279" width="11.42578125" style="73" hidden="1" customWidth="1"/>
    <col min="11280" max="11280" width="9" style="73" customWidth="1"/>
    <col min="11281" max="11281" width="16.85546875" style="73" customWidth="1"/>
    <col min="11282" max="11520" width="11.42578125" style="73"/>
    <col min="11521" max="11521" width="5.42578125" style="73" bestFit="1" customWidth="1"/>
    <col min="11522" max="11522" width="3.140625" style="73" bestFit="1" customWidth="1"/>
    <col min="11523" max="11523" width="3.85546875" style="73" customWidth="1"/>
    <col min="11524" max="11524" width="15.42578125" style="73" customWidth="1"/>
    <col min="11525" max="11525" width="18.5703125" style="73" customWidth="1"/>
    <col min="11526" max="11526" width="23.7109375" style="73" customWidth="1"/>
    <col min="11527" max="11528" width="8.85546875" style="73" customWidth="1"/>
    <col min="11529" max="11529" width="9.28515625" style="73" customWidth="1"/>
    <col min="11530" max="11530" width="11.42578125" style="73" hidden="1" customWidth="1"/>
    <col min="11531" max="11531" width="9.7109375" style="73" customWidth="1"/>
    <col min="11532" max="11535" width="11.42578125" style="73" hidden="1" customWidth="1"/>
    <col min="11536" max="11536" width="9" style="73" customWidth="1"/>
    <col min="11537" max="11537" width="16.85546875" style="73" customWidth="1"/>
    <col min="11538" max="11776" width="11.42578125" style="73"/>
    <col min="11777" max="11777" width="5.42578125" style="73" bestFit="1" customWidth="1"/>
    <col min="11778" max="11778" width="3.140625" style="73" bestFit="1" customWidth="1"/>
    <col min="11779" max="11779" width="3.85546875" style="73" customWidth="1"/>
    <col min="11780" max="11780" width="15.42578125" style="73" customWidth="1"/>
    <col min="11781" max="11781" width="18.5703125" style="73" customWidth="1"/>
    <col min="11782" max="11782" width="23.7109375" style="73" customWidth="1"/>
    <col min="11783" max="11784" width="8.85546875" style="73" customWidth="1"/>
    <col min="11785" max="11785" width="9.28515625" style="73" customWidth="1"/>
    <col min="11786" max="11786" width="11.42578125" style="73" hidden="1" customWidth="1"/>
    <col min="11787" max="11787" width="9.7109375" style="73" customWidth="1"/>
    <col min="11788" max="11791" width="11.42578125" style="73" hidden="1" customWidth="1"/>
    <col min="11792" max="11792" width="9" style="73" customWidth="1"/>
    <col min="11793" max="11793" width="16.85546875" style="73" customWidth="1"/>
    <col min="11794" max="12032" width="11.42578125" style="73"/>
    <col min="12033" max="12033" width="5.42578125" style="73" bestFit="1" customWidth="1"/>
    <col min="12034" max="12034" width="3.140625" style="73" bestFit="1" customWidth="1"/>
    <col min="12035" max="12035" width="3.85546875" style="73" customWidth="1"/>
    <col min="12036" max="12036" width="15.42578125" style="73" customWidth="1"/>
    <col min="12037" max="12037" width="18.5703125" style="73" customWidth="1"/>
    <col min="12038" max="12038" width="23.7109375" style="73" customWidth="1"/>
    <col min="12039" max="12040" width="8.85546875" style="73" customWidth="1"/>
    <col min="12041" max="12041" width="9.28515625" style="73" customWidth="1"/>
    <col min="12042" max="12042" width="11.42578125" style="73" hidden="1" customWidth="1"/>
    <col min="12043" max="12043" width="9.7109375" style="73" customWidth="1"/>
    <col min="12044" max="12047" width="11.42578125" style="73" hidden="1" customWidth="1"/>
    <col min="12048" max="12048" width="9" style="73" customWidth="1"/>
    <col min="12049" max="12049" width="16.85546875" style="73" customWidth="1"/>
    <col min="12050" max="12288" width="11.42578125" style="73"/>
    <col min="12289" max="12289" width="5.42578125" style="73" bestFit="1" customWidth="1"/>
    <col min="12290" max="12290" width="3.140625" style="73" bestFit="1" customWidth="1"/>
    <col min="12291" max="12291" width="3.85546875" style="73" customWidth="1"/>
    <col min="12292" max="12292" width="15.42578125" style="73" customWidth="1"/>
    <col min="12293" max="12293" width="18.5703125" style="73" customWidth="1"/>
    <col min="12294" max="12294" width="23.7109375" style="73" customWidth="1"/>
    <col min="12295" max="12296" width="8.85546875" style="73" customWidth="1"/>
    <col min="12297" max="12297" width="9.28515625" style="73" customWidth="1"/>
    <col min="12298" max="12298" width="11.42578125" style="73" hidden="1" customWidth="1"/>
    <col min="12299" max="12299" width="9.7109375" style="73" customWidth="1"/>
    <col min="12300" max="12303" width="11.42578125" style="73" hidden="1" customWidth="1"/>
    <col min="12304" max="12304" width="9" style="73" customWidth="1"/>
    <col min="12305" max="12305" width="16.85546875" style="73" customWidth="1"/>
    <col min="12306" max="12544" width="11.42578125" style="73"/>
    <col min="12545" max="12545" width="5.42578125" style="73" bestFit="1" customWidth="1"/>
    <col min="12546" max="12546" width="3.140625" style="73" bestFit="1" customWidth="1"/>
    <col min="12547" max="12547" width="3.85546875" style="73" customWidth="1"/>
    <col min="12548" max="12548" width="15.42578125" style="73" customWidth="1"/>
    <col min="12549" max="12549" width="18.5703125" style="73" customWidth="1"/>
    <col min="12550" max="12550" width="23.7109375" style="73" customWidth="1"/>
    <col min="12551" max="12552" width="8.85546875" style="73" customWidth="1"/>
    <col min="12553" max="12553" width="9.28515625" style="73" customWidth="1"/>
    <col min="12554" max="12554" width="11.42578125" style="73" hidden="1" customWidth="1"/>
    <col min="12555" max="12555" width="9.7109375" style="73" customWidth="1"/>
    <col min="12556" max="12559" width="11.42578125" style="73" hidden="1" customWidth="1"/>
    <col min="12560" max="12560" width="9" style="73" customWidth="1"/>
    <col min="12561" max="12561" width="16.85546875" style="73" customWidth="1"/>
    <col min="12562" max="12800" width="11.42578125" style="73"/>
    <col min="12801" max="12801" width="5.42578125" style="73" bestFit="1" customWidth="1"/>
    <col min="12802" max="12802" width="3.140625" style="73" bestFit="1" customWidth="1"/>
    <col min="12803" max="12803" width="3.85546875" style="73" customWidth="1"/>
    <col min="12804" max="12804" width="15.42578125" style="73" customWidth="1"/>
    <col min="12805" max="12805" width="18.5703125" style="73" customWidth="1"/>
    <col min="12806" max="12806" width="23.7109375" style="73" customWidth="1"/>
    <col min="12807" max="12808" width="8.85546875" style="73" customWidth="1"/>
    <col min="12809" max="12809" width="9.28515625" style="73" customWidth="1"/>
    <col min="12810" max="12810" width="11.42578125" style="73" hidden="1" customWidth="1"/>
    <col min="12811" max="12811" width="9.7109375" style="73" customWidth="1"/>
    <col min="12812" max="12815" width="11.42578125" style="73" hidden="1" customWidth="1"/>
    <col min="12816" max="12816" width="9" style="73" customWidth="1"/>
    <col min="12817" max="12817" width="16.85546875" style="73" customWidth="1"/>
    <col min="12818" max="13056" width="11.42578125" style="73"/>
    <col min="13057" max="13057" width="5.42578125" style="73" bestFit="1" customWidth="1"/>
    <col min="13058" max="13058" width="3.140625" style="73" bestFit="1" customWidth="1"/>
    <col min="13059" max="13059" width="3.85546875" style="73" customWidth="1"/>
    <col min="13060" max="13060" width="15.42578125" style="73" customWidth="1"/>
    <col min="13061" max="13061" width="18.5703125" style="73" customWidth="1"/>
    <col min="13062" max="13062" width="23.7109375" style="73" customWidth="1"/>
    <col min="13063" max="13064" width="8.85546875" style="73" customWidth="1"/>
    <col min="13065" max="13065" width="9.28515625" style="73" customWidth="1"/>
    <col min="13066" max="13066" width="11.42578125" style="73" hidden="1" customWidth="1"/>
    <col min="13067" max="13067" width="9.7109375" style="73" customWidth="1"/>
    <col min="13068" max="13071" width="11.42578125" style="73" hidden="1" customWidth="1"/>
    <col min="13072" max="13072" width="9" style="73" customWidth="1"/>
    <col min="13073" max="13073" width="16.85546875" style="73" customWidth="1"/>
    <col min="13074" max="13312" width="11.42578125" style="73"/>
    <col min="13313" max="13313" width="5.42578125" style="73" bestFit="1" customWidth="1"/>
    <col min="13314" max="13314" width="3.140625" style="73" bestFit="1" customWidth="1"/>
    <col min="13315" max="13315" width="3.85546875" style="73" customWidth="1"/>
    <col min="13316" max="13316" width="15.42578125" style="73" customWidth="1"/>
    <col min="13317" max="13317" width="18.5703125" style="73" customWidth="1"/>
    <col min="13318" max="13318" width="23.7109375" style="73" customWidth="1"/>
    <col min="13319" max="13320" width="8.85546875" style="73" customWidth="1"/>
    <col min="13321" max="13321" width="9.28515625" style="73" customWidth="1"/>
    <col min="13322" max="13322" width="11.42578125" style="73" hidden="1" customWidth="1"/>
    <col min="13323" max="13323" width="9.7109375" style="73" customWidth="1"/>
    <col min="13324" max="13327" width="11.42578125" style="73" hidden="1" customWidth="1"/>
    <col min="13328" max="13328" width="9" style="73" customWidth="1"/>
    <col min="13329" max="13329" width="16.85546875" style="73" customWidth="1"/>
    <col min="13330" max="13568" width="11.42578125" style="73"/>
    <col min="13569" max="13569" width="5.42578125" style="73" bestFit="1" customWidth="1"/>
    <col min="13570" max="13570" width="3.140625" style="73" bestFit="1" customWidth="1"/>
    <col min="13571" max="13571" width="3.85546875" style="73" customWidth="1"/>
    <col min="13572" max="13572" width="15.42578125" style="73" customWidth="1"/>
    <col min="13573" max="13573" width="18.5703125" style="73" customWidth="1"/>
    <col min="13574" max="13574" width="23.7109375" style="73" customWidth="1"/>
    <col min="13575" max="13576" width="8.85546875" style="73" customWidth="1"/>
    <col min="13577" max="13577" width="9.28515625" style="73" customWidth="1"/>
    <col min="13578" max="13578" width="11.42578125" style="73" hidden="1" customWidth="1"/>
    <col min="13579" max="13579" width="9.7109375" style="73" customWidth="1"/>
    <col min="13580" max="13583" width="11.42578125" style="73" hidden="1" customWidth="1"/>
    <col min="13584" max="13584" width="9" style="73" customWidth="1"/>
    <col min="13585" max="13585" width="16.85546875" style="73" customWidth="1"/>
    <col min="13586" max="13824" width="11.42578125" style="73"/>
    <col min="13825" max="13825" width="5.42578125" style="73" bestFit="1" customWidth="1"/>
    <col min="13826" max="13826" width="3.140625" style="73" bestFit="1" customWidth="1"/>
    <col min="13827" max="13827" width="3.85546875" style="73" customWidth="1"/>
    <col min="13828" max="13828" width="15.42578125" style="73" customWidth="1"/>
    <col min="13829" max="13829" width="18.5703125" style="73" customWidth="1"/>
    <col min="13830" max="13830" width="23.7109375" style="73" customWidth="1"/>
    <col min="13831" max="13832" width="8.85546875" style="73" customWidth="1"/>
    <col min="13833" max="13833" width="9.28515625" style="73" customWidth="1"/>
    <col min="13834" max="13834" width="11.42578125" style="73" hidden="1" customWidth="1"/>
    <col min="13835" max="13835" width="9.7109375" style="73" customWidth="1"/>
    <col min="13836" max="13839" width="11.42578125" style="73" hidden="1" customWidth="1"/>
    <col min="13840" max="13840" width="9" style="73" customWidth="1"/>
    <col min="13841" max="13841" width="16.85546875" style="73" customWidth="1"/>
    <col min="13842" max="14080" width="11.42578125" style="73"/>
    <col min="14081" max="14081" width="5.42578125" style="73" bestFit="1" customWidth="1"/>
    <col min="14082" max="14082" width="3.140625" style="73" bestFit="1" customWidth="1"/>
    <col min="14083" max="14083" width="3.85546875" style="73" customWidth="1"/>
    <col min="14084" max="14084" width="15.42578125" style="73" customWidth="1"/>
    <col min="14085" max="14085" width="18.5703125" style="73" customWidth="1"/>
    <col min="14086" max="14086" width="23.7109375" style="73" customWidth="1"/>
    <col min="14087" max="14088" width="8.85546875" style="73" customWidth="1"/>
    <col min="14089" max="14089" width="9.28515625" style="73" customWidth="1"/>
    <col min="14090" max="14090" width="11.42578125" style="73" hidden="1" customWidth="1"/>
    <col min="14091" max="14091" width="9.7109375" style="73" customWidth="1"/>
    <col min="14092" max="14095" width="11.42578125" style="73" hidden="1" customWidth="1"/>
    <col min="14096" max="14096" width="9" style="73" customWidth="1"/>
    <col min="14097" max="14097" width="16.85546875" style="73" customWidth="1"/>
    <col min="14098" max="14336" width="11.42578125" style="73"/>
    <col min="14337" max="14337" width="5.42578125" style="73" bestFit="1" customWidth="1"/>
    <col min="14338" max="14338" width="3.140625" style="73" bestFit="1" customWidth="1"/>
    <col min="14339" max="14339" width="3.85546875" style="73" customWidth="1"/>
    <col min="14340" max="14340" width="15.42578125" style="73" customWidth="1"/>
    <col min="14341" max="14341" width="18.5703125" style="73" customWidth="1"/>
    <col min="14342" max="14342" width="23.7109375" style="73" customWidth="1"/>
    <col min="14343" max="14344" width="8.85546875" style="73" customWidth="1"/>
    <col min="14345" max="14345" width="9.28515625" style="73" customWidth="1"/>
    <col min="14346" max="14346" width="11.42578125" style="73" hidden="1" customWidth="1"/>
    <col min="14347" max="14347" width="9.7109375" style="73" customWidth="1"/>
    <col min="14348" max="14351" width="11.42578125" style="73" hidden="1" customWidth="1"/>
    <col min="14352" max="14352" width="9" style="73" customWidth="1"/>
    <col min="14353" max="14353" width="16.85546875" style="73" customWidth="1"/>
    <col min="14354" max="14592" width="11.42578125" style="73"/>
    <col min="14593" max="14593" width="5.42578125" style="73" bestFit="1" customWidth="1"/>
    <col min="14594" max="14594" width="3.140625" style="73" bestFit="1" customWidth="1"/>
    <col min="14595" max="14595" width="3.85546875" style="73" customWidth="1"/>
    <col min="14596" max="14596" width="15.42578125" style="73" customWidth="1"/>
    <col min="14597" max="14597" width="18.5703125" style="73" customWidth="1"/>
    <col min="14598" max="14598" width="23.7109375" style="73" customWidth="1"/>
    <col min="14599" max="14600" width="8.85546875" style="73" customWidth="1"/>
    <col min="14601" max="14601" width="9.28515625" style="73" customWidth="1"/>
    <col min="14602" max="14602" width="11.42578125" style="73" hidden="1" customWidth="1"/>
    <col min="14603" max="14603" width="9.7109375" style="73" customWidth="1"/>
    <col min="14604" max="14607" width="11.42578125" style="73" hidden="1" customWidth="1"/>
    <col min="14608" max="14608" width="9" style="73" customWidth="1"/>
    <col min="14609" max="14609" width="16.85546875" style="73" customWidth="1"/>
    <col min="14610" max="14848" width="11.42578125" style="73"/>
    <col min="14849" max="14849" width="5.42578125" style="73" bestFit="1" customWidth="1"/>
    <col min="14850" max="14850" width="3.140625" style="73" bestFit="1" customWidth="1"/>
    <col min="14851" max="14851" width="3.85546875" style="73" customWidth="1"/>
    <col min="14852" max="14852" width="15.42578125" style="73" customWidth="1"/>
    <col min="14853" max="14853" width="18.5703125" style="73" customWidth="1"/>
    <col min="14854" max="14854" width="23.7109375" style="73" customWidth="1"/>
    <col min="14855" max="14856" width="8.85546875" style="73" customWidth="1"/>
    <col min="14857" max="14857" width="9.28515625" style="73" customWidth="1"/>
    <col min="14858" max="14858" width="11.42578125" style="73" hidden="1" customWidth="1"/>
    <col min="14859" max="14859" width="9.7109375" style="73" customWidth="1"/>
    <col min="14860" max="14863" width="11.42578125" style="73" hidden="1" customWidth="1"/>
    <col min="14864" max="14864" width="9" style="73" customWidth="1"/>
    <col min="14865" max="14865" width="16.85546875" style="73" customWidth="1"/>
    <col min="14866" max="15104" width="11.42578125" style="73"/>
    <col min="15105" max="15105" width="5.42578125" style="73" bestFit="1" customWidth="1"/>
    <col min="15106" max="15106" width="3.140625" style="73" bestFit="1" customWidth="1"/>
    <col min="15107" max="15107" width="3.85546875" style="73" customWidth="1"/>
    <col min="15108" max="15108" width="15.42578125" style="73" customWidth="1"/>
    <col min="15109" max="15109" width="18.5703125" style="73" customWidth="1"/>
    <col min="15110" max="15110" width="23.7109375" style="73" customWidth="1"/>
    <col min="15111" max="15112" width="8.85546875" style="73" customWidth="1"/>
    <col min="15113" max="15113" width="9.28515625" style="73" customWidth="1"/>
    <col min="15114" max="15114" width="11.42578125" style="73" hidden="1" customWidth="1"/>
    <col min="15115" max="15115" width="9.7109375" style="73" customWidth="1"/>
    <col min="15116" max="15119" width="11.42578125" style="73" hidden="1" customWidth="1"/>
    <col min="15120" max="15120" width="9" style="73" customWidth="1"/>
    <col min="15121" max="15121" width="16.85546875" style="73" customWidth="1"/>
    <col min="15122" max="15360" width="11.42578125" style="73"/>
    <col min="15361" max="15361" width="5.42578125" style="73" bestFit="1" customWidth="1"/>
    <col min="15362" max="15362" width="3.140625" style="73" bestFit="1" customWidth="1"/>
    <col min="15363" max="15363" width="3.85546875" style="73" customWidth="1"/>
    <col min="15364" max="15364" width="15.42578125" style="73" customWidth="1"/>
    <col min="15365" max="15365" width="18.5703125" style="73" customWidth="1"/>
    <col min="15366" max="15366" width="23.7109375" style="73" customWidth="1"/>
    <col min="15367" max="15368" width="8.85546875" style="73" customWidth="1"/>
    <col min="15369" max="15369" width="9.28515625" style="73" customWidth="1"/>
    <col min="15370" max="15370" width="11.42578125" style="73" hidden="1" customWidth="1"/>
    <col min="15371" max="15371" width="9.7109375" style="73" customWidth="1"/>
    <col min="15372" max="15375" width="11.42578125" style="73" hidden="1" customWidth="1"/>
    <col min="15376" max="15376" width="9" style="73" customWidth="1"/>
    <col min="15377" max="15377" width="16.85546875" style="73" customWidth="1"/>
    <col min="15378" max="15616" width="11.42578125" style="73"/>
    <col min="15617" max="15617" width="5.42578125" style="73" bestFit="1" customWidth="1"/>
    <col min="15618" max="15618" width="3.140625" style="73" bestFit="1" customWidth="1"/>
    <col min="15619" max="15619" width="3.85546875" style="73" customWidth="1"/>
    <col min="15620" max="15620" width="15.42578125" style="73" customWidth="1"/>
    <col min="15621" max="15621" width="18.5703125" style="73" customWidth="1"/>
    <col min="15622" max="15622" width="23.7109375" style="73" customWidth="1"/>
    <col min="15623" max="15624" width="8.85546875" style="73" customWidth="1"/>
    <col min="15625" max="15625" width="9.28515625" style="73" customWidth="1"/>
    <col min="15626" max="15626" width="11.42578125" style="73" hidden="1" customWidth="1"/>
    <col min="15627" max="15627" width="9.7109375" style="73" customWidth="1"/>
    <col min="15628" max="15631" width="11.42578125" style="73" hidden="1" customWidth="1"/>
    <col min="15632" max="15632" width="9" style="73" customWidth="1"/>
    <col min="15633" max="15633" width="16.85546875" style="73" customWidth="1"/>
    <col min="15634" max="15872" width="11.42578125" style="73"/>
    <col min="15873" max="15873" width="5.42578125" style="73" bestFit="1" customWidth="1"/>
    <col min="15874" max="15874" width="3.140625" style="73" bestFit="1" customWidth="1"/>
    <col min="15875" max="15875" width="3.85546875" style="73" customWidth="1"/>
    <col min="15876" max="15876" width="15.42578125" style="73" customWidth="1"/>
    <col min="15877" max="15877" width="18.5703125" style="73" customWidth="1"/>
    <col min="15878" max="15878" width="23.7109375" style="73" customWidth="1"/>
    <col min="15879" max="15880" width="8.85546875" style="73" customWidth="1"/>
    <col min="15881" max="15881" width="9.28515625" style="73" customWidth="1"/>
    <col min="15882" max="15882" width="11.42578125" style="73" hidden="1" customWidth="1"/>
    <col min="15883" max="15883" width="9.7109375" style="73" customWidth="1"/>
    <col min="15884" max="15887" width="11.42578125" style="73" hidden="1" customWidth="1"/>
    <col min="15888" max="15888" width="9" style="73" customWidth="1"/>
    <col min="15889" max="15889" width="16.85546875" style="73" customWidth="1"/>
    <col min="15890" max="16128" width="11.42578125" style="73"/>
    <col min="16129" max="16129" width="5.42578125" style="73" bestFit="1" customWidth="1"/>
    <col min="16130" max="16130" width="3.140625" style="73" bestFit="1" customWidth="1"/>
    <col min="16131" max="16131" width="3.85546875" style="73" customWidth="1"/>
    <col min="16132" max="16132" width="15.42578125" style="73" customWidth="1"/>
    <col min="16133" max="16133" width="18.5703125" style="73" customWidth="1"/>
    <col min="16134" max="16134" width="23.7109375" style="73" customWidth="1"/>
    <col min="16135" max="16136" width="8.85546875" style="73" customWidth="1"/>
    <col min="16137" max="16137" width="9.28515625" style="73" customWidth="1"/>
    <col min="16138" max="16138" width="11.42578125" style="73" hidden="1" customWidth="1"/>
    <col min="16139" max="16139" width="9.7109375" style="73" customWidth="1"/>
    <col min="16140" max="16143" width="11.42578125" style="73" hidden="1" customWidth="1"/>
    <col min="16144" max="16144" width="9" style="73" customWidth="1"/>
    <col min="16145" max="16145" width="16.85546875" style="73" customWidth="1"/>
    <col min="16146" max="16384" width="11.42578125" style="73"/>
  </cols>
  <sheetData>
    <row r="1" spans="1:18" ht="18.75" customHeight="1">
      <c r="A1" s="483" t="s">
        <v>94</v>
      </c>
      <c r="B1" s="484"/>
      <c r="C1" s="484"/>
      <c r="D1" s="484"/>
      <c r="E1" s="71"/>
      <c r="F1" s="72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</row>
    <row r="2" spans="1:18">
      <c r="A2" s="74"/>
      <c r="B2" s="74"/>
      <c r="C2" s="71"/>
      <c r="D2" s="71"/>
      <c r="E2" s="71"/>
      <c r="F2" s="72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5"/>
    </row>
    <row r="3" spans="1:18" s="81" customFormat="1" ht="17.25">
      <c r="A3" s="76" t="s">
        <v>79</v>
      </c>
      <c r="B3" s="77"/>
      <c r="C3" s="78"/>
      <c r="D3" s="79"/>
      <c r="E3" s="78" t="s">
        <v>95</v>
      </c>
      <c r="F3" s="80"/>
    </row>
    <row r="4" spans="1:18" s="81" customFormat="1" ht="17.25">
      <c r="A4" s="76"/>
      <c r="B4" s="77"/>
      <c r="C4" s="78"/>
      <c r="D4" s="79"/>
      <c r="E4" s="78"/>
      <c r="F4" s="80"/>
      <c r="G4" s="80"/>
      <c r="H4" s="82"/>
      <c r="I4" s="83"/>
      <c r="J4" s="83"/>
      <c r="K4" s="83"/>
      <c r="L4" s="83"/>
      <c r="M4" s="83"/>
      <c r="N4" s="83"/>
      <c r="O4" s="83"/>
      <c r="P4" s="83"/>
      <c r="Q4" s="80"/>
    </row>
    <row r="5" spans="1:18" s="81" customFormat="1" ht="17.25">
      <c r="A5" s="76" t="s">
        <v>80</v>
      </c>
      <c r="B5" s="77"/>
      <c r="C5" s="78"/>
      <c r="D5" s="79"/>
      <c r="E5" s="78"/>
      <c r="F5" s="84"/>
      <c r="G5" s="752" t="s">
        <v>81</v>
      </c>
      <c r="H5" s="752"/>
      <c r="I5" s="85">
        <v>42552</v>
      </c>
      <c r="J5" s="80"/>
      <c r="K5" s="80"/>
      <c r="L5" s="80"/>
      <c r="M5" s="80"/>
      <c r="N5" s="80"/>
      <c r="O5" s="80"/>
      <c r="P5" s="80"/>
      <c r="Q5" s="80"/>
    </row>
    <row r="6" spans="1:18" ht="16.5" thickBot="1">
      <c r="B6" s="74"/>
      <c r="C6" s="86"/>
      <c r="D6" s="71"/>
      <c r="E6" s="71"/>
      <c r="F6" s="71"/>
      <c r="G6" s="74"/>
      <c r="H6" s="73"/>
      <c r="I6" s="73"/>
      <c r="J6" s="73"/>
      <c r="K6" s="73"/>
      <c r="L6" s="73"/>
      <c r="M6" s="73"/>
      <c r="N6" s="73"/>
      <c r="O6" s="73"/>
      <c r="P6" s="73"/>
      <c r="Q6" s="73"/>
    </row>
    <row r="7" spans="1:18" s="75" customFormat="1" ht="16.5" customHeight="1" thickTop="1">
      <c r="A7" s="87"/>
      <c r="B7" s="88"/>
      <c r="C7" s="88"/>
      <c r="D7" s="89"/>
      <c r="E7" s="485"/>
      <c r="F7" s="485"/>
      <c r="G7" s="753" t="s">
        <v>82</v>
      </c>
      <c r="H7" s="754"/>
      <c r="I7" s="754"/>
      <c r="J7" s="754"/>
      <c r="K7" s="754"/>
      <c r="L7" s="754"/>
      <c r="M7" s="754"/>
      <c r="N7" s="754"/>
      <c r="O7" s="754"/>
      <c r="P7" s="754"/>
      <c r="Q7" s="755" t="s">
        <v>83</v>
      </c>
    </row>
    <row r="8" spans="1:18" s="75" customFormat="1" ht="16.5" customHeight="1" thickBot="1">
      <c r="A8" s="90"/>
      <c r="B8" s="91"/>
      <c r="C8" s="91"/>
      <c r="D8" s="92"/>
      <c r="E8" s="92"/>
      <c r="F8" s="92"/>
      <c r="G8" s="758" t="s">
        <v>84</v>
      </c>
      <c r="H8" s="759"/>
      <c r="I8" s="759"/>
      <c r="J8" s="759"/>
      <c r="K8" s="759"/>
      <c r="L8" s="759"/>
      <c r="M8" s="759"/>
      <c r="N8" s="759"/>
      <c r="O8" s="759"/>
      <c r="P8" s="759"/>
      <c r="Q8" s="756"/>
    </row>
    <row r="9" spans="1:18" s="75" customFormat="1" ht="17.25" customHeight="1" thickTop="1">
      <c r="A9" s="197" t="s">
        <v>9</v>
      </c>
      <c r="B9" s="486" t="s">
        <v>0</v>
      </c>
      <c r="C9" s="487"/>
      <c r="D9" s="487" t="s">
        <v>85</v>
      </c>
      <c r="E9" s="487" t="s">
        <v>86</v>
      </c>
      <c r="F9" s="490" t="s">
        <v>87</v>
      </c>
      <c r="G9" s="760" t="s">
        <v>1</v>
      </c>
      <c r="H9" s="761"/>
      <c r="I9" s="763" t="s">
        <v>88</v>
      </c>
      <c r="J9" s="764"/>
      <c r="K9" s="765"/>
      <c r="L9" s="93"/>
      <c r="M9" s="93"/>
      <c r="N9" s="93"/>
      <c r="O9" s="93"/>
      <c r="P9" s="766" t="s">
        <v>89</v>
      </c>
      <c r="Q9" s="756"/>
    </row>
    <row r="10" spans="1:18" s="75" customFormat="1" ht="16.5" thickBot="1">
      <c r="A10" s="198"/>
      <c r="B10" s="488"/>
      <c r="C10" s="489"/>
      <c r="D10" s="489"/>
      <c r="E10" s="489"/>
      <c r="F10" s="491"/>
      <c r="G10" s="762"/>
      <c r="H10" s="759"/>
      <c r="I10" s="94" t="s">
        <v>90</v>
      </c>
      <c r="J10" s="95"/>
      <c r="K10" s="96" t="s">
        <v>91</v>
      </c>
      <c r="L10" s="97"/>
      <c r="M10" s="97"/>
      <c r="N10" s="97"/>
      <c r="O10" s="97"/>
      <c r="P10" s="759"/>
      <c r="Q10" s="757"/>
    </row>
    <row r="11" spans="1:18" ht="16.5" customHeight="1" thickTop="1">
      <c r="A11" s="566" t="s">
        <v>19</v>
      </c>
      <c r="B11" s="595" t="s">
        <v>4</v>
      </c>
      <c r="C11" s="597">
        <f>+C9+1</f>
        <v>1</v>
      </c>
      <c r="D11" s="477"/>
      <c r="E11" s="477"/>
      <c r="F11" s="479"/>
      <c r="G11" s="131"/>
      <c r="H11" s="132"/>
      <c r="I11" s="133"/>
      <c r="J11" s="134">
        <f t="shared" ref="J11:J16" si="0">IF(G11="",0,IF(H11="",0,IF(G11&gt;0,H11-G11+I11,0)))</f>
        <v>0</v>
      </c>
      <c r="K11" s="135"/>
      <c r="L11" s="120">
        <f>H11-G11</f>
        <v>0</v>
      </c>
      <c r="M11" s="120">
        <f>IF(L11&gt;5,0.2,0)</f>
        <v>0</v>
      </c>
      <c r="N11" s="120" t="e">
        <f>#REF!-#REF!</f>
        <v>#REF!</v>
      </c>
      <c r="O11" s="120" t="e">
        <f>IF(N11&gt;5,0.2,0)</f>
        <v>#REF!</v>
      </c>
      <c r="P11" s="121" t="str">
        <f>IF(M11=0,"",M11+O11)</f>
        <v/>
      </c>
      <c r="Q11" s="122" t="str">
        <f t="shared" ref="Q11:Q16" si="1">IF(G11="","",(H11-G11)+I11)</f>
        <v/>
      </c>
      <c r="R11" s="75"/>
    </row>
    <row r="12" spans="1:18">
      <c r="A12" s="563"/>
      <c r="B12" s="596"/>
      <c r="C12" s="598"/>
      <c r="D12" s="472"/>
      <c r="E12" s="472"/>
      <c r="F12" s="474"/>
      <c r="G12" s="107"/>
      <c r="H12" s="108"/>
      <c r="I12" s="109"/>
      <c r="J12" s="110">
        <f t="shared" si="0"/>
        <v>0</v>
      </c>
      <c r="K12" s="111"/>
      <c r="L12" s="112"/>
      <c r="M12" s="112"/>
      <c r="N12" s="112"/>
      <c r="O12" s="112"/>
      <c r="P12" s="113"/>
      <c r="Q12" s="114" t="str">
        <f t="shared" si="1"/>
        <v/>
      </c>
      <c r="R12" s="75"/>
    </row>
    <row r="13" spans="1:18">
      <c r="A13" s="563"/>
      <c r="B13" s="611" t="s">
        <v>5</v>
      </c>
      <c r="C13" s="599">
        <f>+C11+1</f>
        <v>2</v>
      </c>
      <c r="D13" s="477"/>
      <c r="E13" s="477"/>
      <c r="F13" s="479"/>
      <c r="G13" s="115"/>
      <c r="H13" s="116"/>
      <c r="I13" s="117"/>
      <c r="J13" s="118">
        <f t="shared" si="0"/>
        <v>0</v>
      </c>
      <c r="K13" s="119"/>
      <c r="L13" s="120">
        <f>H13-G13</f>
        <v>0</v>
      </c>
      <c r="M13" s="120">
        <f>IF(L13&gt;5,0.2,0)</f>
        <v>0</v>
      </c>
      <c r="N13" s="120" t="e">
        <f>#REF!-#REF!</f>
        <v>#REF!</v>
      </c>
      <c r="O13" s="120" t="e">
        <f>IF(N13&gt;5,0.2,0)</f>
        <v>#REF!</v>
      </c>
      <c r="P13" s="121"/>
      <c r="Q13" s="122" t="str">
        <f t="shared" si="1"/>
        <v/>
      </c>
      <c r="R13" s="75"/>
    </row>
    <row r="14" spans="1:18">
      <c r="A14" s="563"/>
      <c r="B14" s="612"/>
      <c r="C14" s="613"/>
      <c r="D14" s="478"/>
      <c r="E14" s="478"/>
      <c r="F14" s="480"/>
      <c r="G14" s="123"/>
      <c r="H14" s="124"/>
      <c r="I14" s="125"/>
      <c r="J14" s="126">
        <f t="shared" si="0"/>
        <v>0</v>
      </c>
      <c r="K14" s="127"/>
      <c r="L14" s="128"/>
      <c r="M14" s="128"/>
      <c r="N14" s="128"/>
      <c r="O14" s="128"/>
      <c r="P14" s="129"/>
      <c r="Q14" s="130" t="str">
        <f t="shared" si="1"/>
        <v/>
      </c>
      <c r="R14" s="75"/>
    </row>
    <row r="15" spans="1:18">
      <c r="A15" s="563"/>
      <c r="B15" s="611" t="s">
        <v>6</v>
      </c>
      <c r="C15" s="599">
        <f>+C13+1</f>
        <v>3</v>
      </c>
      <c r="D15" s="465"/>
      <c r="E15" s="465"/>
      <c r="F15" s="467"/>
      <c r="G15" s="136"/>
      <c r="H15" s="137"/>
      <c r="I15" s="138"/>
      <c r="J15" s="139">
        <f t="shared" si="0"/>
        <v>0</v>
      </c>
      <c r="K15" s="140"/>
      <c r="L15" s="141">
        <f>H15-G15</f>
        <v>0</v>
      </c>
      <c r="M15" s="141">
        <f>IF(L15&gt;5,0.2,0)</f>
        <v>0</v>
      </c>
      <c r="N15" s="141" t="e">
        <f>#REF!-#REF!</f>
        <v>#REF!</v>
      </c>
      <c r="O15" s="141" t="e">
        <f>IF(N15&gt;5,0.2,0)</f>
        <v>#REF!</v>
      </c>
      <c r="P15" s="142"/>
      <c r="Q15" s="143" t="str">
        <f t="shared" si="1"/>
        <v/>
      </c>
      <c r="R15" s="728"/>
    </row>
    <row r="16" spans="1:18" ht="16.5" thickBot="1">
      <c r="A16" s="563"/>
      <c r="B16" s="614"/>
      <c r="C16" s="600"/>
      <c r="D16" s="466"/>
      <c r="E16" s="466"/>
      <c r="F16" s="468"/>
      <c r="G16" s="144"/>
      <c r="H16" s="145"/>
      <c r="I16" s="146"/>
      <c r="J16" s="147">
        <f t="shared" si="0"/>
        <v>0</v>
      </c>
      <c r="K16" s="148"/>
      <c r="L16" s="149"/>
      <c r="M16" s="149"/>
      <c r="N16" s="149"/>
      <c r="O16" s="149"/>
      <c r="P16" s="150"/>
      <c r="Q16" s="151" t="str">
        <f t="shared" si="1"/>
        <v/>
      </c>
      <c r="R16" s="728"/>
    </row>
    <row r="17" spans="1:18" ht="17.25" thickTop="1" thickBot="1">
      <c r="A17" s="563"/>
      <c r="B17" s="607"/>
      <c r="C17" s="608"/>
      <c r="D17" s="475"/>
      <c r="E17" s="475"/>
      <c r="F17" s="476"/>
      <c r="G17" s="731" t="s">
        <v>92</v>
      </c>
      <c r="H17" s="732"/>
      <c r="I17" s="152">
        <f>SUM(I11:I16)</f>
        <v>0</v>
      </c>
      <c r="J17" s="153" t="e">
        <f>SUM(#REF!)</f>
        <v>#REF!</v>
      </c>
      <c r="K17" s="154"/>
      <c r="L17" s="155"/>
      <c r="M17" s="155"/>
      <c r="N17" s="155"/>
      <c r="O17" s="155"/>
      <c r="P17" s="156"/>
      <c r="Q17" s="157">
        <f>SUM(Q11:Q16)</f>
        <v>0</v>
      </c>
      <c r="R17" s="728"/>
    </row>
    <row r="18" spans="1:18" ht="17.25" thickTop="1" thickBot="1">
      <c r="A18" s="564"/>
      <c r="B18" s="601"/>
      <c r="C18" s="602"/>
      <c r="D18" s="199"/>
      <c r="E18" s="199"/>
      <c r="F18" s="200"/>
      <c r="G18" s="457"/>
      <c r="H18" s="458"/>
      <c r="I18" s="201"/>
      <c r="J18" s="202"/>
      <c r="K18" s="203"/>
      <c r="L18" s="202"/>
      <c r="M18" s="202"/>
      <c r="N18" s="202"/>
      <c r="O18" s="202"/>
      <c r="P18" s="202"/>
      <c r="Q18" s="204"/>
      <c r="R18" s="728"/>
    </row>
    <row r="19" spans="1:18" ht="17.25" thickTop="1" thickBot="1">
      <c r="A19" s="692" t="s">
        <v>20</v>
      </c>
      <c r="B19" s="603" t="s">
        <v>2</v>
      </c>
      <c r="C19" s="605">
        <f>C15+1</f>
        <v>4</v>
      </c>
      <c r="D19" s="733" t="s">
        <v>93</v>
      </c>
      <c r="E19" s="471"/>
      <c r="F19" s="473"/>
      <c r="G19" s="28"/>
      <c r="H19" s="29"/>
      <c r="I19" s="29"/>
      <c r="J19" s="30">
        <f t="shared" ref="J19:J32" si="2">IF(G19="",0,IF(H19="",0,IF(G19&gt;0,H19-G19+I19,0)))</f>
        <v>0</v>
      </c>
      <c r="K19" s="163"/>
      <c r="L19" s="164">
        <f>H19-G19</f>
        <v>0</v>
      </c>
      <c r="M19" s="164">
        <f>IF(L19&gt;5,0.2,0)</f>
        <v>0</v>
      </c>
      <c r="N19" s="164" t="e">
        <f>#REF!-#REF!</f>
        <v>#REF!</v>
      </c>
      <c r="O19" s="164" t="e">
        <f>IF(N19&gt;5,0.2,0)</f>
        <v>#REF!</v>
      </c>
      <c r="P19" s="165"/>
      <c r="Q19" s="166" t="str">
        <f t="shared" ref="Q19:Q32" si="3">IF(G19="","",(H19-G19)+I19)</f>
        <v/>
      </c>
      <c r="R19" s="728"/>
    </row>
    <row r="20" spans="1:18" ht="16.5" thickBot="1">
      <c r="A20" s="675"/>
      <c r="B20" s="604"/>
      <c r="C20" s="606"/>
      <c r="D20" s="725"/>
      <c r="E20" s="472"/>
      <c r="F20" s="474"/>
      <c r="G20" s="25"/>
      <c r="H20" s="26"/>
      <c r="I20" s="26"/>
      <c r="J20" s="27">
        <f t="shared" si="2"/>
        <v>0</v>
      </c>
      <c r="K20" s="111"/>
      <c r="L20" s="112"/>
      <c r="M20" s="112"/>
      <c r="N20" s="112"/>
      <c r="O20" s="112"/>
      <c r="P20" s="113"/>
      <c r="Q20" s="114" t="str">
        <f t="shared" si="3"/>
        <v/>
      </c>
      <c r="R20" s="728"/>
    </row>
    <row r="21" spans="1:18" ht="16.5" thickBot="1">
      <c r="A21" s="688"/>
      <c r="B21" s="595" t="s">
        <v>3</v>
      </c>
      <c r="C21" s="597">
        <f>+C19+1</f>
        <v>5</v>
      </c>
      <c r="D21" s="724" t="s">
        <v>93</v>
      </c>
      <c r="E21" s="477"/>
      <c r="F21" s="479"/>
      <c r="G21" s="22"/>
      <c r="H21" s="23"/>
      <c r="I21" s="23"/>
      <c r="J21" s="24">
        <f t="shared" si="2"/>
        <v>0</v>
      </c>
      <c r="K21" s="119"/>
      <c r="L21" s="120">
        <f>H21-G21</f>
        <v>0</v>
      </c>
      <c r="M21" s="120">
        <f>IF(L21&gt;5,0.2,0)</f>
        <v>0</v>
      </c>
      <c r="N21" s="120" t="e">
        <f>#REF!-#REF!</f>
        <v>#REF!</v>
      </c>
      <c r="O21" s="120" t="e">
        <f>IF(N21&gt;5,0.2,0)</f>
        <v>#REF!</v>
      </c>
      <c r="P21" s="121" t="str">
        <f>IF(M21=0,"",M21+O21)</f>
        <v/>
      </c>
      <c r="Q21" s="122" t="str">
        <f t="shared" si="3"/>
        <v/>
      </c>
      <c r="R21" s="456"/>
    </row>
    <row r="22" spans="1:18" ht="16.5" thickBot="1">
      <c r="A22" s="688"/>
      <c r="B22" s="596"/>
      <c r="C22" s="598"/>
      <c r="D22" s="725"/>
      <c r="E22" s="478"/>
      <c r="F22" s="480"/>
      <c r="G22" s="25">
        <v>16</v>
      </c>
      <c r="H22" s="26">
        <v>22</v>
      </c>
      <c r="I22" s="56">
        <v>2</v>
      </c>
      <c r="J22" s="27">
        <f t="shared" si="2"/>
        <v>8</v>
      </c>
      <c r="K22" s="127"/>
      <c r="L22" s="128"/>
      <c r="M22" s="128"/>
      <c r="N22" s="128"/>
      <c r="O22" s="128"/>
      <c r="P22" s="129"/>
      <c r="Q22" s="130">
        <f t="shared" si="3"/>
        <v>8</v>
      </c>
      <c r="R22" s="456"/>
    </row>
    <row r="23" spans="1:18" ht="16.5" thickBot="1">
      <c r="A23" s="688"/>
      <c r="B23" s="595" t="s">
        <v>3</v>
      </c>
      <c r="C23" s="597">
        <f>+C21+1</f>
        <v>6</v>
      </c>
      <c r="D23" s="724" t="s">
        <v>93</v>
      </c>
      <c r="E23" s="477"/>
      <c r="F23" s="479"/>
      <c r="G23" s="22">
        <v>7</v>
      </c>
      <c r="H23" s="23">
        <v>9</v>
      </c>
      <c r="I23" s="23">
        <v>3</v>
      </c>
      <c r="J23" s="24">
        <f t="shared" si="2"/>
        <v>5</v>
      </c>
      <c r="K23" s="135"/>
      <c r="L23" s="167"/>
      <c r="M23" s="167"/>
      <c r="N23" s="167"/>
      <c r="O23" s="167"/>
      <c r="P23" s="168"/>
      <c r="Q23" s="169">
        <f t="shared" si="3"/>
        <v>5</v>
      </c>
      <c r="R23" s="456"/>
    </row>
    <row r="24" spans="1:18" ht="16.5" thickBot="1">
      <c r="A24" s="688"/>
      <c r="B24" s="596"/>
      <c r="C24" s="598"/>
      <c r="D24" s="725"/>
      <c r="E24" s="478"/>
      <c r="F24" s="480"/>
      <c r="G24" s="25"/>
      <c r="H24" s="26"/>
      <c r="I24" s="27"/>
      <c r="J24" s="27">
        <f t="shared" si="2"/>
        <v>0</v>
      </c>
      <c r="K24" s="111"/>
      <c r="L24" s="112"/>
      <c r="M24" s="112"/>
      <c r="N24" s="112"/>
      <c r="O24" s="112"/>
      <c r="P24" s="113"/>
      <c r="Q24" s="114" t="str">
        <f t="shared" si="3"/>
        <v/>
      </c>
      <c r="R24" s="456"/>
    </row>
    <row r="25" spans="1:18" s="158" customFormat="1" ht="16.5" customHeight="1" thickBot="1">
      <c r="A25" s="688"/>
      <c r="B25" s="595" t="s">
        <v>7</v>
      </c>
      <c r="C25" s="597">
        <f>+C23+1</f>
        <v>7</v>
      </c>
      <c r="D25" s="724" t="s">
        <v>93</v>
      </c>
      <c r="E25" s="477"/>
      <c r="F25" s="479"/>
      <c r="G25" s="22">
        <v>8.4499999999999993</v>
      </c>
      <c r="H25" s="23">
        <v>11.25</v>
      </c>
      <c r="I25" s="23"/>
      <c r="J25" s="24">
        <f t="shared" si="2"/>
        <v>2.8000000000000007</v>
      </c>
      <c r="K25" s="119"/>
      <c r="L25" s="120"/>
      <c r="M25" s="120"/>
      <c r="N25" s="120"/>
      <c r="O25" s="120"/>
      <c r="P25" s="121"/>
      <c r="Q25" s="122">
        <f t="shared" si="3"/>
        <v>2.8000000000000007</v>
      </c>
    </row>
    <row r="26" spans="1:18" ht="16.5" customHeight="1" thickBot="1">
      <c r="A26" s="688"/>
      <c r="B26" s="596"/>
      <c r="C26" s="598"/>
      <c r="D26" s="725"/>
      <c r="E26" s="478"/>
      <c r="F26" s="480"/>
      <c r="G26" s="25"/>
      <c r="H26" s="26"/>
      <c r="I26" s="26"/>
      <c r="J26" s="27">
        <f t="shared" si="2"/>
        <v>0</v>
      </c>
      <c r="K26" s="127"/>
      <c r="L26" s="128"/>
      <c r="M26" s="128"/>
      <c r="N26" s="128"/>
      <c r="O26" s="128"/>
      <c r="P26" s="129"/>
      <c r="Q26" s="130" t="str">
        <f t="shared" si="3"/>
        <v/>
      </c>
      <c r="R26" s="75"/>
    </row>
    <row r="27" spans="1:18" ht="16.5" thickBot="1">
      <c r="A27" s="688"/>
      <c r="B27" s="595" t="s">
        <v>4</v>
      </c>
      <c r="C27" s="597">
        <f>+C25+1</f>
        <v>8</v>
      </c>
      <c r="D27" s="477"/>
      <c r="E27" s="477"/>
      <c r="F27" s="479"/>
      <c r="G27" s="67">
        <v>7.5</v>
      </c>
      <c r="H27" s="66">
        <v>9.5</v>
      </c>
      <c r="I27" s="23"/>
      <c r="J27" s="24">
        <f t="shared" si="2"/>
        <v>2</v>
      </c>
      <c r="K27" s="135"/>
      <c r="L27" s="167"/>
      <c r="M27" s="167"/>
      <c r="N27" s="167"/>
      <c r="O27" s="167"/>
      <c r="P27" s="168"/>
      <c r="Q27" s="169">
        <f t="shared" si="3"/>
        <v>2</v>
      </c>
      <c r="R27" s="75"/>
    </row>
    <row r="28" spans="1:18" ht="16.5" thickBot="1">
      <c r="A28" s="688"/>
      <c r="B28" s="596"/>
      <c r="C28" s="598"/>
      <c r="D28" s="478"/>
      <c r="E28" s="478"/>
      <c r="F28" s="480"/>
      <c r="G28" s="25"/>
      <c r="H28" s="26"/>
      <c r="I28" s="26"/>
      <c r="J28" s="27">
        <f t="shared" si="2"/>
        <v>0</v>
      </c>
      <c r="K28" s="111"/>
      <c r="L28" s="112"/>
      <c r="M28" s="112"/>
      <c r="N28" s="112"/>
      <c r="O28" s="112"/>
      <c r="P28" s="113"/>
      <c r="Q28" s="114" t="str">
        <f t="shared" si="3"/>
        <v/>
      </c>
      <c r="R28" s="75"/>
    </row>
    <row r="29" spans="1:18" ht="16.5" thickBot="1">
      <c r="A29" s="688"/>
      <c r="B29" s="611" t="s">
        <v>5</v>
      </c>
      <c r="C29" s="599">
        <f>+C27+1</f>
        <v>9</v>
      </c>
      <c r="D29" s="477"/>
      <c r="E29" s="477"/>
      <c r="F29" s="479"/>
      <c r="G29" s="47"/>
      <c r="H29" s="48"/>
      <c r="I29" s="48"/>
      <c r="J29" s="49">
        <f t="shared" si="2"/>
        <v>0</v>
      </c>
      <c r="K29" s="119"/>
      <c r="L29" s="120">
        <f>H29-G29</f>
        <v>0</v>
      </c>
      <c r="M29" s="120">
        <f>IF(L29&gt;5,0.2,0)</f>
        <v>0</v>
      </c>
      <c r="N29" s="120" t="e">
        <f>#REF!-#REF!</f>
        <v>#REF!</v>
      </c>
      <c r="O29" s="120" t="e">
        <f>IF(N29&gt;5,0.2,0)</f>
        <v>#REF!</v>
      </c>
      <c r="P29" s="121"/>
      <c r="Q29" s="122" t="str">
        <f t="shared" si="3"/>
        <v/>
      </c>
      <c r="R29" s="75"/>
    </row>
    <row r="30" spans="1:18" ht="16.5" thickBot="1">
      <c r="A30" s="688"/>
      <c r="B30" s="612"/>
      <c r="C30" s="613"/>
      <c r="D30" s="478"/>
      <c r="E30" s="478"/>
      <c r="F30" s="480"/>
      <c r="G30" s="51"/>
      <c r="H30" s="52"/>
      <c r="I30" s="52"/>
      <c r="J30" s="53">
        <f t="shared" si="2"/>
        <v>0</v>
      </c>
      <c r="K30" s="127"/>
      <c r="L30" s="128"/>
      <c r="M30" s="128"/>
      <c r="N30" s="128"/>
      <c r="O30" s="128"/>
      <c r="P30" s="129"/>
      <c r="Q30" s="130" t="str">
        <f t="shared" si="3"/>
        <v/>
      </c>
      <c r="R30" s="728"/>
    </row>
    <row r="31" spans="1:18" ht="16.5" thickBot="1">
      <c r="A31" s="688"/>
      <c r="B31" s="611" t="s">
        <v>6</v>
      </c>
      <c r="C31" s="599">
        <f>+C29+1</f>
        <v>10</v>
      </c>
      <c r="D31" s="724" t="s">
        <v>93</v>
      </c>
      <c r="E31" s="465"/>
      <c r="F31" s="467"/>
      <c r="G31" s="47">
        <v>8.5</v>
      </c>
      <c r="H31" s="48">
        <v>12</v>
      </c>
      <c r="I31" s="48"/>
      <c r="J31" s="49">
        <f t="shared" si="2"/>
        <v>3.5</v>
      </c>
      <c r="K31" s="140"/>
      <c r="L31" s="141"/>
      <c r="M31" s="141"/>
      <c r="N31" s="141"/>
      <c r="O31" s="141"/>
      <c r="P31" s="142"/>
      <c r="Q31" s="143">
        <f t="shared" si="3"/>
        <v>3.5</v>
      </c>
      <c r="R31" s="728"/>
    </row>
    <row r="32" spans="1:18" ht="16.5" thickBot="1">
      <c r="A32" s="689"/>
      <c r="B32" s="614"/>
      <c r="C32" s="600"/>
      <c r="D32" s="725"/>
      <c r="E32" s="466"/>
      <c r="F32" s="468"/>
      <c r="G32" s="51">
        <v>12</v>
      </c>
      <c r="H32" s="52">
        <v>20.5</v>
      </c>
      <c r="I32" s="52"/>
      <c r="J32" s="53">
        <f t="shared" si="2"/>
        <v>8.5</v>
      </c>
      <c r="K32" s="148"/>
      <c r="L32" s="149"/>
      <c r="M32" s="149"/>
      <c r="N32" s="149"/>
      <c r="O32" s="149"/>
      <c r="P32" s="150"/>
      <c r="Q32" s="151">
        <f t="shared" si="3"/>
        <v>8.5</v>
      </c>
      <c r="R32" s="728"/>
    </row>
    <row r="33" spans="1:19" ht="15" customHeight="1" thickTop="1" thickBot="1">
      <c r="A33" s="689"/>
      <c r="B33" s="607"/>
      <c r="C33" s="608"/>
      <c r="D33" s="481"/>
      <c r="E33" s="481"/>
      <c r="F33" s="482"/>
      <c r="G33" s="238"/>
      <c r="H33" s="239"/>
      <c r="I33" s="239"/>
      <c r="J33" s="21">
        <f>SUM(J19:J32)</f>
        <v>29.8</v>
      </c>
      <c r="K33" s="173">
        <f>SUM(K23:K32)</f>
        <v>0</v>
      </c>
      <c r="L33" s="174"/>
      <c r="M33" s="174"/>
      <c r="N33" s="174"/>
      <c r="O33" s="174"/>
      <c r="P33" s="175"/>
      <c r="Q33" s="176">
        <f>SUM(Q19:Q32)</f>
        <v>29.8</v>
      </c>
      <c r="R33" s="728"/>
    </row>
    <row r="34" spans="1:19" ht="15" customHeight="1" thickBot="1">
      <c r="A34" s="689"/>
      <c r="B34" s="729"/>
      <c r="C34" s="730"/>
      <c r="D34" s="206"/>
      <c r="E34" s="206"/>
      <c r="F34" s="207"/>
      <c r="G34" s="12"/>
      <c r="H34" s="13"/>
      <c r="I34" s="16"/>
      <c r="J34" s="14" t="str">
        <f>IF(G34="","0",IF(H34="","0",IF(G34&gt;0,H34-G34,"0")))</f>
        <v>0</v>
      </c>
      <c r="K34" s="212"/>
      <c r="L34" s="211"/>
      <c r="M34" s="211"/>
      <c r="N34" s="211"/>
      <c r="O34" s="211"/>
      <c r="P34" s="211"/>
      <c r="Q34" s="213"/>
      <c r="R34" s="728"/>
    </row>
    <row r="35" spans="1:19" ht="15" customHeight="1" thickTop="1" thickBot="1">
      <c r="A35" s="684" t="s">
        <v>21</v>
      </c>
      <c r="B35" s="726" t="s">
        <v>2</v>
      </c>
      <c r="C35" s="727">
        <f>C31+1</f>
        <v>11</v>
      </c>
      <c r="D35" s="494"/>
      <c r="E35" s="471"/>
      <c r="F35" s="473"/>
      <c r="G35" s="28"/>
      <c r="H35" s="29"/>
      <c r="I35" s="29"/>
      <c r="J35" s="30">
        <f t="shared" ref="J35:J44" si="4">IF(G35="",0,IF(H35="",0,IF(G35&gt;0,H35-G35+I35,0)))</f>
        <v>0</v>
      </c>
      <c r="K35" s="135"/>
      <c r="L35" s="167">
        <f>H35-G35</f>
        <v>0</v>
      </c>
      <c r="M35" s="167">
        <f>IF(L35&gt;5,0.2,0)</f>
        <v>0</v>
      </c>
      <c r="N35" s="167" t="e">
        <f>#REF!-#REF!</f>
        <v>#REF!</v>
      </c>
      <c r="O35" s="167" t="e">
        <f>IF(N35&gt;5,0.2,0)</f>
        <v>#REF!</v>
      </c>
      <c r="P35" s="168"/>
      <c r="Q35" s="169" t="str">
        <f>IF(G35="","",(H35-G35)+I35)</f>
        <v/>
      </c>
      <c r="R35" s="728"/>
    </row>
    <row r="36" spans="1:19" ht="15" customHeight="1" thickBot="1">
      <c r="A36" s="685"/>
      <c r="B36" s="604"/>
      <c r="C36" s="606"/>
      <c r="D36" s="493"/>
      <c r="E36" s="472"/>
      <c r="F36" s="474"/>
      <c r="G36" s="25"/>
      <c r="H36" s="26"/>
      <c r="I36" s="26"/>
      <c r="J36" s="27">
        <f t="shared" si="4"/>
        <v>0</v>
      </c>
      <c r="K36" s="111"/>
      <c r="L36" s="112"/>
      <c r="M36" s="112"/>
      <c r="N36" s="112"/>
      <c r="O36" s="112"/>
      <c r="P36" s="113"/>
      <c r="Q36" s="114" t="str">
        <f>IF(G36="","",(H36-G36)+I36)</f>
        <v/>
      </c>
      <c r="R36" s="456"/>
    </row>
    <row r="37" spans="1:19" ht="15" customHeight="1" thickBot="1">
      <c r="A37" s="686"/>
      <c r="B37" s="595" t="s">
        <v>3</v>
      </c>
      <c r="C37" s="597">
        <f>+C35+1</f>
        <v>12</v>
      </c>
      <c r="D37" s="477"/>
      <c r="E37" s="477"/>
      <c r="F37" s="479"/>
      <c r="G37" s="22"/>
      <c r="H37" s="23"/>
      <c r="I37" s="23"/>
      <c r="J37" s="24">
        <f t="shared" si="4"/>
        <v>0</v>
      </c>
      <c r="K37" s="119"/>
      <c r="L37" s="120">
        <f>H37-G37</f>
        <v>0</v>
      </c>
      <c r="M37" s="120">
        <f>IF(L37&gt;5,0.2,0)</f>
        <v>0</v>
      </c>
      <c r="N37" s="120" t="e">
        <f>#REF!-#REF!</f>
        <v>#REF!</v>
      </c>
      <c r="O37" s="120" t="e">
        <f>IF(N37&gt;5,0.2,0)</f>
        <v>#REF!</v>
      </c>
      <c r="P37" s="121" t="str">
        <f>IF(M37=0,"",M37+O37)</f>
        <v/>
      </c>
      <c r="Q37" s="122" t="str">
        <f>IF(G37="","",(H37-G37)+I37)</f>
        <v/>
      </c>
      <c r="R37" s="456"/>
    </row>
    <row r="38" spans="1:19" ht="15" customHeight="1" thickBot="1">
      <c r="A38" s="686"/>
      <c r="B38" s="596"/>
      <c r="C38" s="598"/>
      <c r="D38" s="478"/>
      <c r="E38" s="478"/>
      <c r="F38" s="480"/>
      <c r="G38" s="25">
        <v>16.5</v>
      </c>
      <c r="H38" s="26">
        <v>21.5</v>
      </c>
      <c r="I38" s="26"/>
      <c r="J38" s="27">
        <f t="shared" si="4"/>
        <v>5</v>
      </c>
      <c r="K38" s="127"/>
      <c r="L38" s="128"/>
      <c r="M38" s="128"/>
      <c r="N38" s="128"/>
      <c r="O38" s="128"/>
      <c r="P38" s="129"/>
      <c r="Q38" s="130">
        <f>IF(G38="","",(H38-G38)+I38)</f>
        <v>5</v>
      </c>
      <c r="R38" s="456"/>
    </row>
    <row r="39" spans="1:19" ht="15" customHeight="1" thickTop="1" thickBot="1">
      <c r="A39" s="686"/>
      <c r="B39" s="595" t="s">
        <v>3</v>
      </c>
      <c r="C39" s="597">
        <f>+C37+1</f>
        <v>13</v>
      </c>
      <c r="D39" s="494"/>
      <c r="E39" s="471"/>
      <c r="F39" s="473"/>
      <c r="G39" s="22"/>
      <c r="H39" s="23"/>
      <c r="I39" s="23"/>
      <c r="J39" s="24">
        <f t="shared" si="4"/>
        <v>0</v>
      </c>
      <c r="K39" s="135"/>
      <c r="L39" s="167">
        <f>H39-G39</f>
        <v>0</v>
      </c>
      <c r="M39" s="167">
        <f>IF(L39&gt;5,0.2,0)</f>
        <v>0</v>
      </c>
      <c r="N39" s="167" t="e">
        <f>#REF!-#REF!</f>
        <v>#REF!</v>
      </c>
      <c r="O39" s="167" t="e">
        <f>IF(N39&gt;5,0.2,0)</f>
        <v>#REF!</v>
      </c>
      <c r="P39" s="168"/>
      <c r="Q39" s="169" t="str">
        <f t="shared" ref="Q39:Q48" si="5">IF(G39="","",(H39-G39)+I39)</f>
        <v/>
      </c>
      <c r="R39" s="456"/>
    </row>
    <row r="40" spans="1:19" s="158" customFormat="1" ht="20.100000000000001" customHeight="1" thickBot="1">
      <c r="A40" s="686"/>
      <c r="B40" s="596"/>
      <c r="C40" s="598"/>
      <c r="D40" s="493"/>
      <c r="E40" s="472"/>
      <c r="F40" s="474"/>
      <c r="G40" s="25"/>
      <c r="H40" s="26"/>
      <c r="I40" s="27"/>
      <c r="J40" s="27">
        <f t="shared" si="4"/>
        <v>0</v>
      </c>
      <c r="K40" s="111"/>
      <c r="L40" s="112"/>
      <c r="M40" s="112"/>
      <c r="N40" s="112"/>
      <c r="O40" s="112"/>
      <c r="P40" s="113"/>
      <c r="Q40" s="114" t="str">
        <f t="shared" si="5"/>
        <v/>
      </c>
      <c r="S40" s="170"/>
    </row>
    <row r="41" spans="1:19" ht="15" customHeight="1" thickBot="1">
      <c r="A41" s="686"/>
      <c r="B41" s="595" t="s">
        <v>7</v>
      </c>
      <c r="C41" s="597">
        <f>+C39+1</f>
        <v>14</v>
      </c>
      <c r="D41" s="477"/>
      <c r="E41" s="477"/>
      <c r="F41" s="479"/>
      <c r="G41" s="22"/>
      <c r="H41" s="23"/>
      <c r="I41" s="23"/>
      <c r="J41" s="24">
        <f t="shared" si="4"/>
        <v>0</v>
      </c>
      <c r="K41" s="119"/>
      <c r="L41" s="120">
        <f>H41-G41</f>
        <v>0</v>
      </c>
      <c r="M41" s="120">
        <f>IF(L41&gt;5,0.2,0)</f>
        <v>0</v>
      </c>
      <c r="N41" s="120" t="e">
        <f>#REF!-#REF!</f>
        <v>#REF!</v>
      </c>
      <c r="O41" s="120" t="e">
        <f>IF(N41&gt;5,0.2,0)</f>
        <v>#REF!</v>
      </c>
      <c r="P41" s="121" t="str">
        <f>IF(M41=0,"",M41+O41)</f>
        <v/>
      </c>
      <c r="Q41" s="122" t="str">
        <f t="shared" si="5"/>
        <v/>
      </c>
      <c r="R41" s="75"/>
    </row>
    <row r="42" spans="1:19" ht="15" customHeight="1" thickBot="1">
      <c r="A42" s="686"/>
      <c r="B42" s="596"/>
      <c r="C42" s="598"/>
      <c r="D42" s="478"/>
      <c r="E42" s="478"/>
      <c r="F42" s="480"/>
      <c r="G42" s="25"/>
      <c r="H42" s="26"/>
      <c r="I42" s="26"/>
      <c r="J42" s="27">
        <f t="shared" si="4"/>
        <v>0</v>
      </c>
      <c r="K42" s="127"/>
      <c r="L42" s="128"/>
      <c r="M42" s="128"/>
      <c r="N42" s="128"/>
      <c r="O42" s="128"/>
      <c r="P42" s="129"/>
      <c r="Q42" s="130" t="str">
        <f t="shared" si="5"/>
        <v/>
      </c>
      <c r="R42" s="75"/>
    </row>
    <row r="43" spans="1:19" ht="15" customHeight="1" thickBot="1">
      <c r="A43" s="686"/>
      <c r="B43" s="595" t="s">
        <v>4</v>
      </c>
      <c r="C43" s="597">
        <f>+C41+1</f>
        <v>15</v>
      </c>
      <c r="D43" s="477"/>
      <c r="E43" s="477"/>
      <c r="F43" s="479"/>
      <c r="G43" s="22">
        <v>7.5</v>
      </c>
      <c r="H43" s="29">
        <v>9.5</v>
      </c>
      <c r="I43" s="29"/>
      <c r="J43" s="24">
        <f t="shared" si="4"/>
        <v>2</v>
      </c>
      <c r="K43" s="119"/>
      <c r="L43" s="120">
        <f>H43-G43</f>
        <v>2</v>
      </c>
      <c r="M43" s="120">
        <f>IF(L43&gt;5,0.2,0)</f>
        <v>0</v>
      </c>
      <c r="N43" s="120" t="e">
        <f>#REF!-#REF!</f>
        <v>#REF!</v>
      </c>
      <c r="O43" s="120" t="e">
        <f>IF(N43&gt;5,0.2,0)</f>
        <v>#REF!</v>
      </c>
      <c r="P43" s="121" t="str">
        <f>IF(M43=0,"",M43+O43)</f>
        <v/>
      </c>
      <c r="Q43" s="122">
        <f t="shared" si="5"/>
        <v>2</v>
      </c>
      <c r="R43" s="75"/>
    </row>
    <row r="44" spans="1:19" ht="15" customHeight="1" thickBot="1">
      <c r="A44" s="686"/>
      <c r="B44" s="596"/>
      <c r="C44" s="598"/>
      <c r="D44" s="478"/>
      <c r="E44" s="478"/>
      <c r="F44" s="480"/>
      <c r="G44" s="69">
        <v>15.5</v>
      </c>
      <c r="H44" s="68">
        <v>18.5</v>
      </c>
      <c r="I44" s="26"/>
      <c r="J44" s="27">
        <f t="shared" si="4"/>
        <v>3</v>
      </c>
      <c r="K44" s="111"/>
      <c r="L44" s="112"/>
      <c r="M44" s="112"/>
      <c r="N44" s="112"/>
      <c r="O44" s="112"/>
      <c r="P44" s="113"/>
      <c r="Q44" s="114">
        <f t="shared" si="5"/>
        <v>3</v>
      </c>
      <c r="R44" s="75"/>
    </row>
    <row r="45" spans="1:19" ht="15" customHeight="1" thickBot="1">
      <c r="A45" s="686"/>
      <c r="B45" s="611" t="s">
        <v>5</v>
      </c>
      <c r="C45" s="599">
        <f>+C43+1</f>
        <v>16</v>
      </c>
      <c r="D45" s="477"/>
      <c r="E45" s="477"/>
      <c r="F45" s="479"/>
      <c r="G45" s="22"/>
      <c r="H45" s="23"/>
      <c r="I45" s="23"/>
      <c r="J45" s="49">
        <f>IF(G45="",0,IF(H45="",0,IF(G45&gt;0,H45-G45+I45,0)))</f>
        <v>0</v>
      </c>
      <c r="K45" s="119"/>
      <c r="L45" s="120">
        <f>H45-G45</f>
        <v>0</v>
      </c>
      <c r="M45" s="120">
        <f>IF(L45&gt;5,0.2,0)</f>
        <v>0</v>
      </c>
      <c r="N45" s="120" t="e">
        <f>#REF!-#REF!</f>
        <v>#REF!</v>
      </c>
      <c r="O45" s="120" t="e">
        <f>IF(N45&gt;5,0.2,0)</f>
        <v>#REF!</v>
      </c>
      <c r="P45" s="121"/>
      <c r="Q45" s="122" t="str">
        <f t="shared" si="5"/>
        <v/>
      </c>
      <c r="R45" s="728"/>
    </row>
    <row r="46" spans="1:19" ht="15" customHeight="1" thickBot="1">
      <c r="A46" s="686"/>
      <c r="B46" s="612"/>
      <c r="C46" s="613"/>
      <c r="D46" s="478"/>
      <c r="E46" s="478"/>
      <c r="F46" s="480"/>
      <c r="G46" s="25"/>
      <c r="H46" s="26"/>
      <c r="I46" s="27"/>
      <c r="J46" s="53">
        <f>IF(G46="",0,IF(H46="",0,IF(G46&gt;0,H46-G46+I46,0)))</f>
        <v>0</v>
      </c>
      <c r="K46" s="127"/>
      <c r="L46" s="128"/>
      <c r="M46" s="128"/>
      <c r="N46" s="128"/>
      <c r="O46" s="128"/>
      <c r="P46" s="129"/>
      <c r="Q46" s="130" t="str">
        <f t="shared" si="5"/>
        <v/>
      </c>
      <c r="R46" s="728"/>
    </row>
    <row r="47" spans="1:19" ht="15" customHeight="1" thickBot="1">
      <c r="A47" s="686"/>
      <c r="B47" s="611" t="s">
        <v>6</v>
      </c>
      <c r="C47" s="599">
        <f>+C45+1</f>
        <v>17</v>
      </c>
      <c r="D47" s="465"/>
      <c r="E47" s="465"/>
      <c r="F47" s="467"/>
      <c r="G47" s="22"/>
      <c r="H47" s="23"/>
      <c r="I47" s="23"/>
      <c r="J47" s="49">
        <f>IF(G47="",0,IF(H47="",0,IF(G47&gt;0,H47-G47+I47,0)))</f>
        <v>0</v>
      </c>
      <c r="K47" s="140"/>
      <c r="L47" s="141">
        <f>H47-G47</f>
        <v>0</v>
      </c>
      <c r="M47" s="141">
        <f>IF(L47&gt;5,0.2,0)</f>
        <v>0</v>
      </c>
      <c r="N47" s="141" t="e">
        <f>#REF!-#REF!</f>
        <v>#REF!</v>
      </c>
      <c r="O47" s="141" t="e">
        <f>IF(N47&gt;5,0.2,0)</f>
        <v>#REF!</v>
      </c>
      <c r="P47" s="142"/>
      <c r="Q47" s="143" t="str">
        <f t="shared" si="5"/>
        <v/>
      </c>
      <c r="R47" s="728"/>
    </row>
    <row r="48" spans="1:19" ht="15" customHeight="1" thickBot="1">
      <c r="A48" s="687"/>
      <c r="B48" s="614"/>
      <c r="C48" s="600"/>
      <c r="D48" s="466"/>
      <c r="E48" s="466"/>
      <c r="F48" s="468"/>
      <c r="G48" s="25"/>
      <c r="H48" s="26"/>
      <c r="I48" s="27"/>
      <c r="J48" s="53">
        <f>IF(G48="",0,IF(H48="",0,IF(G48&gt;0,H48-G48+I48,0)))</f>
        <v>0</v>
      </c>
      <c r="K48" s="148"/>
      <c r="L48" s="149"/>
      <c r="M48" s="149"/>
      <c r="N48" s="149"/>
      <c r="O48" s="149"/>
      <c r="P48" s="150"/>
      <c r="Q48" s="151" t="str">
        <f t="shared" si="5"/>
        <v/>
      </c>
      <c r="R48" s="728"/>
    </row>
    <row r="49" spans="1:18" ht="17.25" thickTop="1" thickBot="1">
      <c r="A49" s="687"/>
      <c r="B49" s="607"/>
      <c r="C49" s="608"/>
      <c r="D49" s="481"/>
      <c r="E49" s="481"/>
      <c r="F49" s="482"/>
      <c r="G49" s="238"/>
      <c r="H49" s="239"/>
      <c r="I49" s="239"/>
      <c r="J49" s="21">
        <f>SUM(J35:J48)</f>
        <v>10</v>
      </c>
      <c r="K49" s="173">
        <f>SUM(K39:K48)</f>
        <v>0</v>
      </c>
      <c r="L49" s="174"/>
      <c r="M49" s="174"/>
      <c r="N49" s="174"/>
      <c r="O49" s="174"/>
      <c r="P49" s="175"/>
      <c r="Q49" s="176">
        <f>SUM(Q35:Q48)</f>
        <v>10</v>
      </c>
      <c r="R49" s="728"/>
    </row>
    <row r="50" spans="1:18" ht="16.5" thickBot="1">
      <c r="A50" s="687"/>
      <c r="B50" s="729"/>
      <c r="C50" s="730"/>
      <c r="D50" s="206"/>
      <c r="E50" s="206"/>
      <c r="F50" s="207"/>
      <c r="G50" s="12"/>
      <c r="H50" s="13"/>
      <c r="I50" s="16"/>
      <c r="J50" s="14" t="str">
        <f>IF(G50="","0",IF(H50="","0",IF(G50&gt;0,H50-G50,"0")))</f>
        <v>0</v>
      </c>
      <c r="K50" s="212"/>
      <c r="L50" s="211"/>
      <c r="M50" s="211"/>
      <c r="N50" s="211"/>
      <c r="O50" s="211"/>
      <c r="P50" s="211"/>
      <c r="Q50" s="213"/>
      <c r="R50" s="728"/>
    </row>
    <row r="51" spans="1:18" ht="16.5" thickTop="1">
      <c r="A51" s="696" t="s">
        <v>22</v>
      </c>
      <c r="B51" s="603" t="s">
        <v>2</v>
      </c>
      <c r="C51" s="605">
        <f>C47+1</f>
        <v>18</v>
      </c>
      <c r="D51" s="494"/>
      <c r="E51" s="471"/>
      <c r="F51" s="473"/>
      <c r="G51" s="28"/>
      <c r="H51" s="29"/>
      <c r="I51" s="29"/>
      <c r="J51" s="30">
        <f t="shared" ref="J51:J64" si="6">IF(G51="",0,IF(H51="",0,IF(G51&gt;0,H51-G51+I51,0)))</f>
        <v>0</v>
      </c>
      <c r="K51" s="163"/>
      <c r="L51" s="164">
        <f>H51-G51</f>
        <v>0</v>
      </c>
      <c r="M51" s="164">
        <f>IF(L51&gt;5,0.2,0)</f>
        <v>0</v>
      </c>
      <c r="N51" s="164" t="e">
        <f>#REF!-#REF!</f>
        <v>#REF!</v>
      </c>
      <c r="O51" s="164" t="e">
        <f>IF(N51&gt;5,0.2,0)</f>
        <v>#REF!</v>
      </c>
      <c r="P51" s="165" t="str">
        <f>IF(M51=0,"",M51+O51)</f>
        <v/>
      </c>
      <c r="Q51" s="166" t="str">
        <f>IF(G51="","",(H51-G51)+I51)</f>
        <v/>
      </c>
      <c r="R51" s="456"/>
    </row>
    <row r="52" spans="1:18">
      <c r="A52" s="691"/>
      <c r="B52" s="604"/>
      <c r="C52" s="606"/>
      <c r="D52" s="493"/>
      <c r="E52" s="472"/>
      <c r="F52" s="474"/>
      <c r="G52" s="25">
        <v>16.5</v>
      </c>
      <c r="H52" s="26">
        <v>22</v>
      </c>
      <c r="I52" s="56">
        <v>2</v>
      </c>
      <c r="J52" s="27">
        <f t="shared" si="6"/>
        <v>7.5</v>
      </c>
      <c r="K52" s="111"/>
      <c r="L52" s="112"/>
      <c r="M52" s="112"/>
      <c r="N52" s="112"/>
      <c r="O52" s="112"/>
      <c r="P52" s="113"/>
      <c r="Q52" s="114">
        <f t="shared" ref="Q52:Q64" si="7">IF(G52="","",(H52-G52)+I52)</f>
        <v>7.5</v>
      </c>
      <c r="R52" s="456"/>
    </row>
    <row r="53" spans="1:18">
      <c r="A53" s="691"/>
      <c r="B53" s="595" t="s">
        <v>3</v>
      </c>
      <c r="C53" s="597">
        <f>+C51+1</f>
        <v>19</v>
      </c>
      <c r="D53" s="477"/>
      <c r="E53" s="477"/>
      <c r="F53" s="479"/>
      <c r="G53" s="22">
        <v>7</v>
      </c>
      <c r="H53" s="23">
        <v>9</v>
      </c>
      <c r="I53" s="23">
        <v>3</v>
      </c>
      <c r="J53" s="24">
        <f t="shared" si="6"/>
        <v>5</v>
      </c>
      <c r="K53" s="119"/>
      <c r="L53" s="120">
        <f>H53-G53</f>
        <v>2</v>
      </c>
      <c r="M53" s="120">
        <f>IF(L53&gt;5,0.2,0)</f>
        <v>0</v>
      </c>
      <c r="N53" s="120" t="e">
        <f>#REF!-#REF!</f>
        <v>#REF!</v>
      </c>
      <c r="O53" s="120" t="e">
        <f>IF(N53&gt;5,0.2,0)</f>
        <v>#REF!</v>
      </c>
      <c r="P53" s="121" t="str">
        <f>IF(M53=0,"",M53+O53)</f>
        <v/>
      </c>
      <c r="Q53" s="122">
        <f t="shared" si="7"/>
        <v>5</v>
      </c>
      <c r="R53" s="456"/>
    </row>
    <row r="54" spans="1:18">
      <c r="A54" s="691"/>
      <c r="B54" s="596"/>
      <c r="C54" s="598"/>
      <c r="D54" s="478"/>
      <c r="E54" s="478"/>
      <c r="F54" s="480"/>
      <c r="G54" s="25"/>
      <c r="H54" s="26"/>
      <c r="I54" s="70"/>
      <c r="J54" s="27">
        <f t="shared" si="6"/>
        <v>0</v>
      </c>
      <c r="K54" s="127"/>
      <c r="L54" s="128"/>
      <c r="M54" s="128"/>
      <c r="N54" s="128"/>
      <c r="O54" s="128"/>
      <c r="P54" s="129"/>
      <c r="Q54" s="130" t="str">
        <f t="shared" si="7"/>
        <v/>
      </c>
      <c r="R54" s="456"/>
    </row>
    <row r="55" spans="1:18" s="158" customFormat="1" ht="16.5" customHeight="1">
      <c r="A55" s="691"/>
      <c r="B55" s="595" t="s">
        <v>3</v>
      </c>
      <c r="C55" s="597">
        <f>+C53+1</f>
        <v>20</v>
      </c>
      <c r="D55" s="477"/>
      <c r="E55" s="477"/>
      <c r="F55" s="479"/>
      <c r="G55" s="22"/>
      <c r="H55" s="23"/>
      <c r="I55" s="66"/>
      <c r="J55" s="24">
        <f t="shared" si="6"/>
        <v>0</v>
      </c>
      <c r="K55" s="135"/>
      <c r="L55" s="167">
        <f>H55-G55</f>
        <v>0</v>
      </c>
      <c r="M55" s="167">
        <f>IF(L55&gt;5,0.2,0)</f>
        <v>0</v>
      </c>
      <c r="N55" s="167" t="e">
        <f>#REF!-#REF!</f>
        <v>#REF!</v>
      </c>
      <c r="O55" s="167" t="e">
        <f>IF(N55&gt;5,0.2,0)</f>
        <v>#REF!</v>
      </c>
      <c r="P55" s="168"/>
      <c r="Q55" s="169" t="str">
        <f t="shared" si="7"/>
        <v/>
      </c>
    </row>
    <row r="56" spans="1:18" ht="16.5" customHeight="1">
      <c r="A56" s="691"/>
      <c r="B56" s="596"/>
      <c r="C56" s="598"/>
      <c r="D56" s="478"/>
      <c r="E56" s="478"/>
      <c r="F56" s="480"/>
      <c r="G56" s="25"/>
      <c r="H56" s="26"/>
      <c r="I56" s="27"/>
      <c r="J56" s="27">
        <f t="shared" si="6"/>
        <v>0</v>
      </c>
      <c r="K56" s="111"/>
      <c r="L56" s="112"/>
      <c r="M56" s="112"/>
      <c r="N56" s="112"/>
      <c r="O56" s="112"/>
      <c r="P56" s="113"/>
      <c r="Q56" s="114" t="str">
        <f t="shared" si="7"/>
        <v/>
      </c>
      <c r="R56" s="75"/>
    </row>
    <row r="57" spans="1:18">
      <c r="A57" s="691"/>
      <c r="B57" s="595" t="s">
        <v>7</v>
      </c>
      <c r="C57" s="597">
        <f>+C55+1</f>
        <v>21</v>
      </c>
      <c r="D57" s="477"/>
      <c r="E57" s="477"/>
      <c r="F57" s="479"/>
      <c r="G57" s="22"/>
      <c r="H57" s="23"/>
      <c r="I57" s="23"/>
      <c r="J57" s="24">
        <f t="shared" si="6"/>
        <v>0</v>
      </c>
      <c r="K57" s="119"/>
      <c r="L57" s="120">
        <f>H57-G57</f>
        <v>0</v>
      </c>
      <c r="M57" s="120">
        <f>IF(L57&gt;5,0.2,0)</f>
        <v>0</v>
      </c>
      <c r="N57" s="120" t="e">
        <f>#REF!-#REF!</f>
        <v>#REF!</v>
      </c>
      <c r="O57" s="120" t="e">
        <f>IF(N57&gt;5,0.2,0)</f>
        <v>#REF!</v>
      </c>
      <c r="P57" s="121"/>
      <c r="Q57" s="122" t="str">
        <f t="shared" si="7"/>
        <v/>
      </c>
      <c r="R57" s="75"/>
    </row>
    <row r="58" spans="1:18">
      <c r="A58" s="691"/>
      <c r="B58" s="596"/>
      <c r="C58" s="598"/>
      <c r="D58" s="478"/>
      <c r="E58" s="478"/>
      <c r="F58" s="480"/>
      <c r="G58" s="25"/>
      <c r="H58" s="26"/>
      <c r="I58" s="26"/>
      <c r="J58" s="27">
        <f t="shared" si="6"/>
        <v>0</v>
      </c>
      <c r="K58" s="127"/>
      <c r="L58" s="128"/>
      <c r="M58" s="128"/>
      <c r="N58" s="128"/>
      <c r="O58" s="128"/>
      <c r="P58" s="129"/>
      <c r="Q58" s="130" t="str">
        <f t="shared" si="7"/>
        <v/>
      </c>
      <c r="R58" s="75"/>
    </row>
    <row r="59" spans="1:18">
      <c r="A59" s="691"/>
      <c r="B59" s="595" t="s">
        <v>4</v>
      </c>
      <c r="C59" s="597">
        <f>+C57+1</f>
        <v>22</v>
      </c>
      <c r="D59" s="477"/>
      <c r="E59" s="477"/>
      <c r="F59" s="479"/>
      <c r="G59" s="22"/>
      <c r="H59" s="23"/>
      <c r="I59" s="23"/>
      <c r="J59" s="24">
        <f t="shared" si="6"/>
        <v>0</v>
      </c>
      <c r="K59" s="119"/>
      <c r="L59" s="120">
        <f>H59-G59</f>
        <v>0</v>
      </c>
      <c r="M59" s="120">
        <f>IF(L59&gt;5,0.2,0)</f>
        <v>0</v>
      </c>
      <c r="N59" s="120" t="e">
        <f>#REF!-#REF!</f>
        <v>#REF!</v>
      </c>
      <c r="O59" s="120" t="e">
        <f>IF(N59&gt;5,0.2,0)</f>
        <v>#REF!</v>
      </c>
      <c r="P59" s="121" t="str">
        <f>IF(M59=0,"",M59+O59)</f>
        <v/>
      </c>
      <c r="Q59" s="122" t="str">
        <f t="shared" si="7"/>
        <v/>
      </c>
      <c r="R59" s="75"/>
    </row>
    <row r="60" spans="1:18">
      <c r="A60" s="691"/>
      <c r="B60" s="596"/>
      <c r="C60" s="598"/>
      <c r="D60" s="478"/>
      <c r="E60" s="478"/>
      <c r="F60" s="480"/>
      <c r="G60" s="25"/>
      <c r="H60" s="26"/>
      <c r="I60" s="26"/>
      <c r="J60" s="27">
        <f t="shared" si="6"/>
        <v>0</v>
      </c>
      <c r="K60" s="111"/>
      <c r="L60" s="112"/>
      <c r="M60" s="112"/>
      <c r="N60" s="112"/>
      <c r="O60" s="112"/>
      <c r="P60" s="113"/>
      <c r="Q60" s="114" t="str">
        <f t="shared" si="7"/>
        <v/>
      </c>
      <c r="R60" s="728"/>
    </row>
    <row r="61" spans="1:18">
      <c r="A61" s="691"/>
      <c r="B61" s="611" t="s">
        <v>5</v>
      </c>
      <c r="C61" s="599">
        <f>+C59+1</f>
        <v>23</v>
      </c>
      <c r="D61" s="477"/>
      <c r="E61" s="477"/>
      <c r="F61" s="479"/>
      <c r="G61" s="22"/>
      <c r="H61" s="23"/>
      <c r="I61" s="23"/>
      <c r="J61" s="49">
        <f t="shared" si="6"/>
        <v>0</v>
      </c>
      <c r="K61" s="119"/>
      <c r="L61" s="120">
        <f>H61-G61</f>
        <v>0</v>
      </c>
      <c r="M61" s="120">
        <f>IF(L61&gt;5,0.2,0)</f>
        <v>0</v>
      </c>
      <c r="N61" s="120" t="e">
        <f>#REF!-#REF!</f>
        <v>#REF!</v>
      </c>
      <c r="O61" s="120" t="e">
        <f>IF(N61&gt;5,0.2,0)</f>
        <v>#REF!</v>
      </c>
      <c r="P61" s="121"/>
      <c r="Q61" s="122" t="str">
        <f t="shared" si="7"/>
        <v/>
      </c>
      <c r="R61" s="728"/>
    </row>
    <row r="62" spans="1:18">
      <c r="A62" s="691"/>
      <c r="B62" s="612"/>
      <c r="C62" s="613"/>
      <c r="D62" s="478"/>
      <c r="E62" s="478"/>
      <c r="F62" s="480"/>
      <c r="G62" s="25"/>
      <c r="H62" s="26"/>
      <c r="I62" s="26"/>
      <c r="J62" s="53">
        <f t="shared" si="6"/>
        <v>0</v>
      </c>
      <c r="K62" s="127"/>
      <c r="L62" s="128"/>
      <c r="M62" s="128"/>
      <c r="N62" s="128"/>
      <c r="O62" s="128"/>
      <c r="P62" s="129"/>
      <c r="Q62" s="130" t="str">
        <f t="shared" si="7"/>
        <v/>
      </c>
      <c r="R62" s="728"/>
    </row>
    <row r="63" spans="1:18">
      <c r="A63" s="691"/>
      <c r="B63" s="611" t="s">
        <v>6</v>
      </c>
      <c r="C63" s="599">
        <f>+C61+1</f>
        <v>24</v>
      </c>
      <c r="D63" s="465"/>
      <c r="E63" s="465"/>
      <c r="F63" s="467"/>
      <c r="G63" s="22"/>
      <c r="H63" s="23"/>
      <c r="I63" s="23"/>
      <c r="J63" s="49">
        <f t="shared" si="6"/>
        <v>0</v>
      </c>
      <c r="K63" s="140"/>
      <c r="L63" s="141">
        <f>H63-G63</f>
        <v>0</v>
      </c>
      <c r="M63" s="141">
        <f>IF(L63&gt;5,0.2,0)</f>
        <v>0</v>
      </c>
      <c r="N63" s="141" t="e">
        <f>#REF!-#REF!</f>
        <v>#REF!</v>
      </c>
      <c r="O63" s="141" t="e">
        <f>IF(N63&gt;5,0.2,0)</f>
        <v>#REF!</v>
      </c>
      <c r="P63" s="142"/>
      <c r="Q63" s="143" t="str">
        <f t="shared" si="7"/>
        <v/>
      </c>
      <c r="R63" s="728"/>
    </row>
    <row r="64" spans="1:18" ht="16.5" thickBot="1">
      <c r="A64" s="691"/>
      <c r="B64" s="614"/>
      <c r="C64" s="600"/>
      <c r="D64" s="466"/>
      <c r="E64" s="466"/>
      <c r="F64" s="468"/>
      <c r="G64" s="25"/>
      <c r="H64" s="26"/>
      <c r="I64" s="26"/>
      <c r="J64" s="53">
        <f t="shared" si="6"/>
        <v>0</v>
      </c>
      <c r="K64" s="148"/>
      <c r="L64" s="149"/>
      <c r="M64" s="149"/>
      <c r="N64" s="149"/>
      <c r="O64" s="149"/>
      <c r="P64" s="150"/>
      <c r="Q64" s="151" t="str">
        <f t="shared" si="7"/>
        <v/>
      </c>
      <c r="R64" s="728"/>
    </row>
    <row r="65" spans="1:18" ht="17.25" thickTop="1" thickBot="1">
      <c r="A65" s="691"/>
      <c r="B65" s="607"/>
      <c r="C65" s="608"/>
      <c r="D65" s="481"/>
      <c r="E65" s="481"/>
      <c r="F65" s="482"/>
      <c r="G65" s="238"/>
      <c r="H65" s="239"/>
      <c r="I65" s="239"/>
      <c r="J65" s="21">
        <f>SUM(J51:J64)</f>
        <v>12.5</v>
      </c>
      <c r="K65" s="173">
        <f>SUM(K55:K64)</f>
        <v>0</v>
      </c>
      <c r="L65" s="174"/>
      <c r="M65" s="174"/>
      <c r="N65" s="174"/>
      <c r="O65" s="174"/>
      <c r="P65" s="175"/>
      <c r="Q65" s="176">
        <f>SUM(Q51:Q64)</f>
        <v>12.5</v>
      </c>
      <c r="R65" s="728"/>
    </row>
    <row r="66" spans="1:18" ht="16.5" thickBot="1">
      <c r="A66" s="691"/>
      <c r="B66" s="734"/>
      <c r="C66" s="735"/>
      <c r="D66" s="219"/>
      <c r="E66" s="219"/>
      <c r="F66" s="220"/>
      <c r="G66" s="12"/>
      <c r="H66" s="13"/>
      <c r="I66" s="16"/>
      <c r="J66" s="14" t="str">
        <f>IF(G66="","0",IF(H66="","0",IF(G66&gt;0,H66-G66,"0")))</f>
        <v>0</v>
      </c>
      <c r="K66" s="222"/>
      <c r="L66" s="221"/>
      <c r="M66" s="221"/>
      <c r="N66" s="221"/>
      <c r="O66" s="221"/>
      <c r="P66" s="221"/>
      <c r="Q66" s="223"/>
      <c r="R66" s="456"/>
    </row>
    <row r="67" spans="1:18" ht="16.5" thickTop="1">
      <c r="A67" s="746" t="s">
        <v>23</v>
      </c>
      <c r="B67" s="748" t="s">
        <v>2</v>
      </c>
      <c r="C67" s="749">
        <f>C63+1</f>
        <v>25</v>
      </c>
      <c r="D67" s="494"/>
      <c r="E67" s="471"/>
      <c r="F67" s="473"/>
      <c r="G67" s="28"/>
      <c r="H67" s="29"/>
      <c r="I67" s="29"/>
      <c r="J67" s="30">
        <f t="shared" ref="J67:J80" si="8">IF(G67="",0,IF(H67="",0,IF(G67&gt;0,H67-G67+I67,0)))</f>
        <v>0</v>
      </c>
      <c r="K67" s="163"/>
      <c r="L67" s="164">
        <f>H67-G67</f>
        <v>0</v>
      </c>
      <c r="M67" s="164">
        <f>IF(L67&gt;5,0.2,0)</f>
        <v>0</v>
      </c>
      <c r="N67" s="164" t="e">
        <f>#REF!-#REF!</f>
        <v>#REF!</v>
      </c>
      <c r="O67" s="164" t="e">
        <f>IF(N67&gt;5,0.2,0)</f>
        <v>#REF!</v>
      </c>
      <c r="P67" s="165" t="str">
        <f>IF(M67=0,"",M67+O67)</f>
        <v/>
      </c>
      <c r="Q67" s="166" t="str">
        <f t="shared" ref="Q67:Q80" si="9">IF(G67="","",(H67-G67)+I67)</f>
        <v/>
      </c>
      <c r="R67" s="456"/>
    </row>
    <row r="68" spans="1:18">
      <c r="A68" s="747"/>
      <c r="B68" s="604"/>
      <c r="C68" s="606"/>
      <c r="D68" s="493"/>
      <c r="E68" s="472"/>
      <c r="F68" s="474"/>
      <c r="G68" s="25"/>
      <c r="H68" s="26"/>
      <c r="I68" s="26"/>
      <c r="J68" s="27">
        <f t="shared" si="8"/>
        <v>0</v>
      </c>
      <c r="K68" s="111"/>
      <c r="L68" s="112"/>
      <c r="M68" s="112"/>
      <c r="N68" s="112"/>
      <c r="O68" s="112"/>
      <c r="P68" s="113"/>
      <c r="Q68" s="114" t="str">
        <f t="shared" si="9"/>
        <v/>
      </c>
      <c r="R68" s="456"/>
    </row>
    <row r="69" spans="1:18">
      <c r="A69" s="747"/>
      <c r="B69" s="595" t="s">
        <v>3</v>
      </c>
      <c r="C69" s="597">
        <f>+C67+1</f>
        <v>26</v>
      </c>
      <c r="D69" s="724" t="s">
        <v>93</v>
      </c>
      <c r="E69" s="477"/>
      <c r="F69" s="479"/>
      <c r="G69" s="22"/>
      <c r="H69" s="23"/>
      <c r="I69" s="23"/>
      <c r="J69" s="24">
        <f t="shared" si="8"/>
        <v>0</v>
      </c>
      <c r="K69" s="119"/>
      <c r="L69" s="120">
        <f>H69-G69</f>
        <v>0</v>
      </c>
      <c r="M69" s="120">
        <f>IF(L69&gt;5,0.2,0)</f>
        <v>0</v>
      </c>
      <c r="N69" s="120" t="e">
        <f>#REF!-#REF!</f>
        <v>#REF!</v>
      </c>
      <c r="O69" s="120" t="e">
        <f>IF(N69&gt;5,0.2,0)</f>
        <v>#REF!</v>
      </c>
      <c r="P69" s="121" t="str">
        <f>IF(M69=0,"",M69+O69)</f>
        <v/>
      </c>
      <c r="Q69" s="122" t="str">
        <f t="shared" si="9"/>
        <v/>
      </c>
      <c r="R69" s="456"/>
    </row>
    <row r="70" spans="1:18" s="158" customFormat="1" ht="16.5" customHeight="1">
      <c r="A70" s="747"/>
      <c r="B70" s="596"/>
      <c r="C70" s="598"/>
      <c r="D70" s="725"/>
      <c r="E70" s="478"/>
      <c r="F70" s="480"/>
      <c r="G70" s="25">
        <v>16</v>
      </c>
      <c r="H70" s="26">
        <v>21.5</v>
      </c>
      <c r="I70" s="26"/>
      <c r="J70" s="27">
        <f t="shared" si="8"/>
        <v>5.5</v>
      </c>
      <c r="K70" s="127"/>
      <c r="L70" s="128"/>
      <c r="M70" s="128"/>
      <c r="N70" s="128"/>
      <c r="O70" s="128"/>
      <c r="P70" s="129"/>
      <c r="Q70" s="130">
        <f t="shared" si="9"/>
        <v>5.5</v>
      </c>
    </row>
    <row r="71" spans="1:18" ht="16.5" customHeight="1">
      <c r="A71" s="747"/>
      <c r="B71" s="595" t="s">
        <v>3</v>
      </c>
      <c r="C71" s="597">
        <f>+C69+1</f>
        <v>27</v>
      </c>
      <c r="D71" s="477"/>
      <c r="E71" s="477"/>
      <c r="F71" s="479"/>
      <c r="G71" s="22"/>
      <c r="H71" s="23"/>
      <c r="I71" s="23"/>
      <c r="J71" s="24">
        <f t="shared" si="8"/>
        <v>0</v>
      </c>
      <c r="K71" s="135"/>
      <c r="L71" s="167"/>
      <c r="M71" s="167"/>
      <c r="N71" s="167"/>
      <c r="O71" s="167"/>
      <c r="P71" s="168"/>
      <c r="Q71" s="169" t="str">
        <f t="shared" si="9"/>
        <v/>
      </c>
      <c r="R71" s="75"/>
    </row>
    <row r="72" spans="1:18">
      <c r="A72" s="747"/>
      <c r="B72" s="596"/>
      <c r="C72" s="598"/>
      <c r="D72" s="478"/>
      <c r="E72" s="478"/>
      <c r="F72" s="480"/>
      <c r="G72" s="25"/>
      <c r="H72" s="26"/>
      <c r="I72" s="27"/>
      <c r="J72" s="27">
        <f t="shared" si="8"/>
        <v>0</v>
      </c>
      <c r="K72" s="111"/>
      <c r="L72" s="112"/>
      <c r="M72" s="112"/>
      <c r="N72" s="112"/>
      <c r="O72" s="112"/>
      <c r="P72" s="113"/>
      <c r="Q72" s="114" t="str">
        <f t="shared" si="9"/>
        <v/>
      </c>
      <c r="R72" s="75"/>
    </row>
    <row r="73" spans="1:18">
      <c r="A73" s="747"/>
      <c r="B73" s="595" t="s">
        <v>7</v>
      </c>
      <c r="C73" s="597">
        <f>+C71+1</f>
        <v>28</v>
      </c>
      <c r="D73" s="724" t="s">
        <v>93</v>
      </c>
      <c r="E73" s="477"/>
      <c r="F73" s="479"/>
      <c r="G73" s="22">
        <v>8.75</v>
      </c>
      <c r="H73" s="23">
        <v>11.25</v>
      </c>
      <c r="I73" s="23"/>
      <c r="J73" s="24">
        <f t="shared" si="8"/>
        <v>2.5</v>
      </c>
      <c r="K73" s="119"/>
      <c r="L73" s="120"/>
      <c r="M73" s="120"/>
      <c r="N73" s="120"/>
      <c r="O73" s="120"/>
      <c r="P73" s="121"/>
      <c r="Q73" s="122">
        <f t="shared" si="9"/>
        <v>2.5</v>
      </c>
      <c r="R73" s="75"/>
    </row>
    <row r="74" spans="1:18">
      <c r="A74" s="747"/>
      <c r="B74" s="596"/>
      <c r="C74" s="598"/>
      <c r="D74" s="725"/>
      <c r="E74" s="478"/>
      <c r="F74" s="480"/>
      <c r="G74" s="25">
        <v>16</v>
      </c>
      <c r="H74" s="68">
        <v>22</v>
      </c>
      <c r="I74" s="56">
        <v>2</v>
      </c>
      <c r="J74" s="27">
        <f t="shared" si="8"/>
        <v>8</v>
      </c>
      <c r="K74" s="127"/>
      <c r="L74" s="128"/>
      <c r="M74" s="128"/>
      <c r="N74" s="128"/>
      <c r="O74" s="128"/>
      <c r="P74" s="129"/>
      <c r="Q74" s="130">
        <f t="shared" si="9"/>
        <v>8</v>
      </c>
      <c r="R74" s="75"/>
    </row>
    <row r="75" spans="1:18">
      <c r="A75" s="747"/>
      <c r="B75" s="595" t="s">
        <v>4</v>
      </c>
      <c r="C75" s="597">
        <f>+C73+1</f>
        <v>29</v>
      </c>
      <c r="D75" s="724" t="s">
        <v>93</v>
      </c>
      <c r="E75" s="477"/>
      <c r="F75" s="479"/>
      <c r="G75" s="67">
        <v>7</v>
      </c>
      <c r="H75" s="66">
        <v>9</v>
      </c>
      <c r="I75" s="66">
        <v>5</v>
      </c>
      <c r="J75" s="24">
        <f t="shared" si="8"/>
        <v>7</v>
      </c>
      <c r="K75" s="102"/>
      <c r="L75" s="103">
        <f>H75-G75</f>
        <v>2</v>
      </c>
      <c r="M75" s="103">
        <f>IF(L75&gt;5,0.2,0)</f>
        <v>0</v>
      </c>
      <c r="N75" s="103" t="e">
        <f>#REF!-#REF!</f>
        <v>#REF!</v>
      </c>
      <c r="O75" s="103" t="e">
        <f>IF(N75&gt;5,0.2,0)</f>
        <v>#REF!</v>
      </c>
      <c r="P75" s="104" t="str">
        <f>IF(M75=0,"",M75+O75)</f>
        <v/>
      </c>
      <c r="Q75" s="105">
        <f t="shared" si="9"/>
        <v>7</v>
      </c>
      <c r="R75" s="728"/>
    </row>
    <row r="76" spans="1:18">
      <c r="A76" s="747"/>
      <c r="B76" s="596"/>
      <c r="C76" s="598"/>
      <c r="D76" s="725"/>
      <c r="E76" s="478"/>
      <c r="F76" s="480"/>
      <c r="G76" s="25"/>
      <c r="H76" s="26"/>
      <c r="I76" s="26"/>
      <c r="J76" s="27">
        <f t="shared" si="8"/>
        <v>0</v>
      </c>
      <c r="K76" s="98"/>
      <c r="L76" s="99"/>
      <c r="M76" s="99"/>
      <c r="N76" s="99"/>
      <c r="O76" s="99"/>
      <c r="P76" s="100"/>
      <c r="Q76" s="101" t="str">
        <f t="shared" si="9"/>
        <v/>
      </c>
      <c r="R76" s="728"/>
    </row>
    <row r="77" spans="1:18">
      <c r="A77" s="747"/>
      <c r="B77" s="611" t="s">
        <v>5</v>
      </c>
      <c r="C77" s="615">
        <f>+C75+1</f>
        <v>30</v>
      </c>
      <c r="D77" s="477"/>
      <c r="E77" s="477"/>
      <c r="F77" s="479"/>
      <c r="G77" s="47"/>
      <c r="H77" s="48"/>
      <c r="I77" s="48"/>
      <c r="J77" s="49">
        <f t="shared" si="8"/>
        <v>0</v>
      </c>
      <c r="K77" s="102"/>
      <c r="L77" s="103">
        <f>H77-G77</f>
        <v>0</v>
      </c>
      <c r="M77" s="103">
        <f>IF(L77&gt;5,0.2,0)</f>
        <v>0</v>
      </c>
      <c r="N77" s="103" t="e">
        <f>#REF!-#REF!</f>
        <v>#REF!</v>
      </c>
      <c r="O77" s="103" t="e">
        <f>IF(N77&gt;5,0.2,0)</f>
        <v>#REF!</v>
      </c>
      <c r="P77" s="104" t="str">
        <f>IF(M77=0,"",M77+O77)</f>
        <v/>
      </c>
      <c r="Q77" s="105" t="str">
        <f t="shared" si="9"/>
        <v/>
      </c>
      <c r="R77" s="728"/>
    </row>
    <row r="78" spans="1:18">
      <c r="A78" s="747"/>
      <c r="B78" s="612"/>
      <c r="C78" s="616"/>
      <c r="D78" s="478"/>
      <c r="E78" s="478"/>
      <c r="F78" s="480"/>
      <c r="G78" s="51"/>
      <c r="H78" s="52"/>
      <c r="I78" s="52"/>
      <c r="J78" s="53">
        <f t="shared" si="8"/>
        <v>0</v>
      </c>
      <c r="K78" s="177"/>
      <c r="L78" s="178"/>
      <c r="M78" s="178"/>
      <c r="N78" s="178"/>
      <c r="O78" s="178"/>
      <c r="P78" s="179"/>
      <c r="Q78" s="106" t="str">
        <f t="shared" si="9"/>
        <v/>
      </c>
      <c r="R78" s="728"/>
    </row>
    <row r="79" spans="1:18">
      <c r="A79" s="747"/>
      <c r="B79" s="611" t="s">
        <v>6</v>
      </c>
      <c r="C79" s="615">
        <f>+C77+1</f>
        <v>31</v>
      </c>
      <c r="D79" s="724" t="s">
        <v>93</v>
      </c>
      <c r="E79" s="465"/>
      <c r="F79" s="467"/>
      <c r="G79" s="47"/>
      <c r="H79" s="48"/>
      <c r="I79" s="48"/>
      <c r="J79" s="49">
        <f t="shared" si="8"/>
        <v>0</v>
      </c>
      <c r="K79" s="180"/>
      <c r="L79" s="181">
        <f>H79-G79</f>
        <v>0</v>
      </c>
      <c r="M79" s="181">
        <f>IF(L79&gt;5,0.2,0)</f>
        <v>0</v>
      </c>
      <c r="N79" s="181" t="e">
        <f>#REF!-#REF!</f>
        <v>#REF!</v>
      </c>
      <c r="O79" s="181" t="e">
        <f>IF(N79&gt;5,0.2,0)</f>
        <v>#REF!</v>
      </c>
      <c r="P79" s="182" t="str">
        <f>IF(M79=0,"",M79+O79)</f>
        <v/>
      </c>
      <c r="Q79" s="183" t="str">
        <f t="shared" si="9"/>
        <v/>
      </c>
      <c r="R79" s="728"/>
    </row>
    <row r="80" spans="1:18" ht="16.5" thickBot="1">
      <c r="A80" s="797"/>
      <c r="B80" s="614"/>
      <c r="C80" s="783"/>
      <c r="D80" s="725"/>
      <c r="E80" s="228"/>
      <c r="F80" s="229"/>
      <c r="G80" s="65">
        <v>15</v>
      </c>
      <c r="H80" s="52">
        <v>22</v>
      </c>
      <c r="I80" s="56">
        <v>2</v>
      </c>
      <c r="J80" s="53">
        <f t="shared" si="8"/>
        <v>9</v>
      </c>
      <c r="K80" s="230"/>
      <c r="L80" s="231"/>
      <c r="M80" s="231"/>
      <c r="N80" s="231"/>
      <c r="O80" s="231"/>
      <c r="P80" s="232"/>
      <c r="Q80" s="233">
        <f t="shared" si="9"/>
        <v>9</v>
      </c>
      <c r="R80" s="728"/>
    </row>
    <row r="81" spans="1:18" ht="17.25" thickTop="1" thickBot="1">
      <c r="A81" s="214"/>
      <c r="B81" s="798"/>
      <c r="C81" s="798"/>
      <c r="D81" s="199"/>
      <c r="E81" s="199"/>
      <c r="F81" s="205"/>
      <c r="G81" s="43"/>
      <c r="H81" s="44"/>
      <c r="I81" s="44"/>
      <c r="J81" s="21">
        <f>SUM(J67:J80)</f>
        <v>32</v>
      </c>
      <c r="K81" s="224">
        <f>SUM(K70:K79)</f>
        <v>0</v>
      </c>
      <c r="L81" s="225"/>
      <c r="M81" s="225"/>
      <c r="N81" s="225"/>
      <c r="O81" s="225"/>
      <c r="P81" s="226"/>
      <c r="Q81" s="227">
        <f>SUM(Q66:Q73)</f>
        <v>8</v>
      </c>
      <c r="R81" s="456"/>
    </row>
    <row r="82" spans="1:18" ht="17.25" thickTop="1" thickBot="1">
      <c r="A82" s="214"/>
      <c r="B82" s="781"/>
      <c r="C82" s="781"/>
      <c r="D82" s="199"/>
      <c r="E82" s="199"/>
      <c r="F82" s="205"/>
      <c r="G82" s="732"/>
      <c r="H82" s="732"/>
      <c r="I82" s="152"/>
      <c r="J82" s="153"/>
      <c r="K82" s="154"/>
      <c r="L82" s="155"/>
      <c r="M82" s="155"/>
      <c r="N82" s="155"/>
      <c r="O82" s="155"/>
      <c r="P82" s="156"/>
      <c r="Q82" s="157"/>
      <c r="R82" s="456"/>
    </row>
    <row r="83" spans="1:18" ht="16.5" thickTop="1">
      <c r="A83" s="215"/>
      <c r="B83" s="216"/>
      <c r="C83" s="216"/>
      <c r="D83" s="463"/>
      <c r="E83" s="463"/>
      <c r="F83" s="464"/>
      <c r="G83" s="736" t="s">
        <v>8</v>
      </c>
      <c r="H83" s="737"/>
      <c r="I83" s="740"/>
      <c r="J83" s="184" t="e">
        <f>SUM(J17:J82)</f>
        <v>#REF!</v>
      </c>
      <c r="K83" s="742"/>
      <c r="L83" s="185"/>
      <c r="M83" s="185">
        <f>SUM(M17:M82)</f>
        <v>0</v>
      </c>
      <c r="N83" s="185"/>
      <c r="O83" s="185" t="e">
        <f>SUM(O17:O82)</f>
        <v>#REF!</v>
      </c>
      <c r="P83" s="742"/>
      <c r="Q83" s="744">
        <f>+Q82+Q65+Q49+Q33+Q17</f>
        <v>52.3</v>
      </c>
      <c r="R83" s="456"/>
    </row>
    <row r="84" spans="1:18" ht="16.5" thickBot="1">
      <c r="A84" s="215"/>
      <c r="B84" s="216"/>
      <c r="C84" s="216"/>
      <c r="D84" s="463"/>
      <c r="E84" s="463"/>
      <c r="F84" s="464"/>
      <c r="G84" s="738"/>
      <c r="H84" s="739"/>
      <c r="I84" s="741"/>
      <c r="J84" s="186"/>
      <c r="K84" s="743"/>
      <c r="L84" s="187"/>
      <c r="M84" s="187"/>
      <c r="N84" s="187"/>
      <c r="O84" s="187"/>
      <c r="P84" s="743"/>
      <c r="Q84" s="745"/>
      <c r="R84" s="456"/>
    </row>
    <row r="85" spans="1:18" s="158" customFormat="1" ht="17.25" customHeight="1" thickTop="1">
      <c r="A85" s="217"/>
      <c r="B85" s="218"/>
      <c r="C85" s="218"/>
      <c r="D85" s="189"/>
      <c r="E85" s="189"/>
      <c r="F85" s="189"/>
      <c r="G85" s="190"/>
      <c r="H85" s="190"/>
      <c r="I85" s="191"/>
      <c r="J85" s="192"/>
      <c r="K85" s="190"/>
      <c r="L85" s="190"/>
      <c r="M85" s="190"/>
      <c r="N85" s="190"/>
      <c r="O85" s="190"/>
      <c r="P85" s="190"/>
      <c r="Q85" s="190"/>
    </row>
    <row r="86" spans="1:18" s="158" customFormat="1" ht="17.25" customHeight="1">
      <c r="A86" s="217"/>
      <c r="B86" s="218"/>
      <c r="C86" s="218"/>
      <c r="D86" s="189"/>
      <c r="E86" s="189"/>
      <c r="F86" s="189"/>
      <c r="G86" s="190"/>
      <c r="H86" s="190"/>
      <c r="I86" s="191"/>
      <c r="J86" s="192"/>
      <c r="K86" s="190"/>
      <c r="L86" s="190"/>
      <c r="M86" s="190"/>
      <c r="N86" s="190"/>
      <c r="O86" s="190"/>
      <c r="P86" s="190"/>
      <c r="Q86" s="190"/>
    </row>
    <row r="87" spans="1:18" s="158" customFormat="1" ht="17.25" customHeight="1">
      <c r="A87" s="217"/>
      <c r="B87" s="218"/>
      <c r="C87" s="218"/>
      <c r="D87" s="189"/>
      <c r="E87" s="189"/>
      <c r="F87" s="189"/>
      <c r="G87" s="190"/>
      <c r="H87" s="190"/>
      <c r="I87" s="191"/>
      <c r="J87" s="192"/>
      <c r="K87" s="190"/>
      <c r="L87" s="190"/>
      <c r="M87" s="190"/>
      <c r="N87" s="190"/>
      <c r="O87" s="190"/>
      <c r="P87" s="190"/>
      <c r="Q87" s="190"/>
    </row>
    <row r="88" spans="1:18">
      <c r="B88" s="463"/>
      <c r="C88" s="463"/>
      <c r="I88" s="194"/>
      <c r="Q88" s="329"/>
      <c r="R88" s="328"/>
    </row>
    <row r="89" spans="1:18">
      <c r="B89" s="463"/>
      <c r="C89" s="463"/>
      <c r="D89" s="73"/>
      <c r="R89" s="188"/>
    </row>
    <row r="90" spans="1:18" ht="18.75">
      <c r="A90" s="774" t="s">
        <v>101</v>
      </c>
      <c r="B90" s="784"/>
      <c r="C90" s="784"/>
      <c r="D90" s="784"/>
      <c r="E90" s="71"/>
      <c r="F90" s="72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</row>
    <row r="91" spans="1:18">
      <c r="A91" s="74"/>
      <c r="B91" s="74"/>
      <c r="C91" s="71"/>
      <c r="D91" s="71"/>
      <c r="E91" s="71"/>
      <c r="F91" s="72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</row>
    <row r="92" spans="1:18" ht="17.25">
      <c r="A92" s="76" t="s">
        <v>100</v>
      </c>
      <c r="B92" s="77"/>
      <c r="C92" s="78"/>
      <c r="D92" s="79"/>
      <c r="E92" s="78"/>
      <c r="F92" s="80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</row>
    <row r="93" spans="1:18" ht="17.25">
      <c r="A93" s="76"/>
      <c r="B93" s="77"/>
      <c r="C93" s="78"/>
      <c r="D93" s="79"/>
      <c r="E93" s="78"/>
      <c r="F93" s="80"/>
      <c r="G93" s="80"/>
      <c r="H93" s="82"/>
      <c r="I93" s="83"/>
      <c r="J93" s="83"/>
      <c r="K93" s="83"/>
      <c r="L93" s="83"/>
      <c r="M93" s="83"/>
      <c r="N93" s="83"/>
      <c r="O93" s="83"/>
      <c r="P93" s="83"/>
      <c r="Q93" s="80"/>
    </row>
    <row r="94" spans="1:18" ht="17.25">
      <c r="A94" s="76" t="s">
        <v>80</v>
      </c>
      <c r="B94" s="77"/>
      <c r="C94" s="78"/>
      <c r="D94" s="79"/>
      <c r="E94" s="78"/>
      <c r="F94" s="84"/>
      <c r="G94" s="752" t="s">
        <v>81</v>
      </c>
      <c r="H94" s="752"/>
      <c r="I94" s="85" t="s">
        <v>97</v>
      </c>
      <c r="J94" s="80"/>
      <c r="K94" s="80"/>
      <c r="L94" s="80"/>
      <c r="M94" s="80"/>
      <c r="N94" s="80"/>
      <c r="O94" s="80"/>
      <c r="P94" s="80"/>
      <c r="Q94" s="80"/>
    </row>
    <row r="95" spans="1:18" ht="16.5" thickBot="1">
      <c r="B95" s="74"/>
      <c r="C95" s="86"/>
      <c r="D95" s="71"/>
      <c r="E95" s="71"/>
      <c r="F95" s="71"/>
      <c r="G95" s="74"/>
      <c r="H95" s="73"/>
      <c r="I95" s="73"/>
      <c r="J95" s="73"/>
      <c r="K95" s="73"/>
      <c r="L95" s="73"/>
      <c r="M95" s="73"/>
      <c r="N95" s="73"/>
      <c r="O95" s="73"/>
      <c r="P95" s="73"/>
      <c r="Q95" s="73"/>
    </row>
    <row r="96" spans="1:18" ht="16.5" thickTop="1">
      <c r="A96" s="87"/>
      <c r="B96" s="88"/>
      <c r="C96" s="88"/>
      <c r="D96" s="89"/>
      <c r="E96" s="785"/>
      <c r="F96" s="785"/>
      <c r="G96" s="753" t="s">
        <v>82</v>
      </c>
      <c r="H96" s="754"/>
      <c r="I96" s="754"/>
      <c r="J96" s="754"/>
      <c r="K96" s="754"/>
      <c r="L96" s="754"/>
      <c r="M96" s="754"/>
      <c r="N96" s="754"/>
      <c r="O96" s="754"/>
      <c r="P96" s="754"/>
      <c r="Q96" s="755" t="s">
        <v>83</v>
      </c>
    </row>
    <row r="97" spans="1:17" ht="16.5" thickBot="1">
      <c r="A97" s="90"/>
      <c r="B97" s="91"/>
      <c r="C97" s="91"/>
      <c r="D97" s="92"/>
      <c r="E97" s="92"/>
      <c r="F97" s="92"/>
      <c r="G97" s="758" t="s">
        <v>84</v>
      </c>
      <c r="H97" s="759"/>
      <c r="I97" s="759"/>
      <c r="J97" s="759"/>
      <c r="K97" s="759"/>
      <c r="L97" s="759"/>
      <c r="M97" s="759"/>
      <c r="N97" s="759"/>
      <c r="O97" s="759"/>
      <c r="P97" s="759"/>
      <c r="Q97" s="756"/>
    </row>
    <row r="98" spans="1:17" ht="17.25" thickTop="1" thickBot="1">
      <c r="A98" s="786" t="s">
        <v>9</v>
      </c>
      <c r="B98" s="788" t="s">
        <v>0</v>
      </c>
      <c r="C98" s="789"/>
      <c r="D98" s="789" t="s">
        <v>85</v>
      </c>
      <c r="E98" s="789" t="s">
        <v>86</v>
      </c>
      <c r="F98" s="792" t="s">
        <v>87</v>
      </c>
      <c r="G98" s="794" t="s">
        <v>1</v>
      </c>
      <c r="H98" s="766"/>
      <c r="I98" s="763" t="s">
        <v>88</v>
      </c>
      <c r="J98" s="764"/>
      <c r="K98" s="765"/>
      <c r="L98" s="93"/>
      <c r="M98" s="93"/>
      <c r="N98" s="93"/>
      <c r="O98" s="93"/>
      <c r="P98" s="766" t="s">
        <v>89</v>
      </c>
      <c r="Q98" s="756"/>
    </row>
    <row r="99" spans="1:17" ht="16.5" thickBot="1">
      <c r="A99" s="787"/>
      <c r="B99" s="790"/>
      <c r="C99" s="791"/>
      <c r="D99" s="791"/>
      <c r="E99" s="791"/>
      <c r="F99" s="793"/>
      <c r="G99" s="795"/>
      <c r="H99" s="796"/>
      <c r="I99" s="335" t="s">
        <v>90</v>
      </c>
      <c r="J99" s="336"/>
      <c r="K99" s="337" t="s">
        <v>91</v>
      </c>
      <c r="L99" s="97"/>
      <c r="M99" s="97"/>
      <c r="N99" s="97"/>
      <c r="O99" s="97"/>
      <c r="P99" s="759"/>
      <c r="Q99" s="757"/>
    </row>
    <row r="100" spans="1:17" ht="16.5" thickTop="1">
      <c r="A100" s="799" t="s">
        <v>24</v>
      </c>
      <c r="B100" s="801" t="s">
        <v>2</v>
      </c>
      <c r="C100" s="803">
        <v>1</v>
      </c>
      <c r="D100" s="805"/>
      <c r="E100" s="805"/>
      <c r="F100" s="807"/>
      <c r="G100" s="288">
        <v>7</v>
      </c>
      <c r="H100" s="289">
        <v>10</v>
      </c>
      <c r="I100" s="289">
        <v>3</v>
      </c>
      <c r="J100" s="290">
        <f>IF(G100="",0,IF(H100="",0,IF(G100&gt;0,H100-G100+I100,0)))</f>
        <v>6</v>
      </c>
      <c r="K100" s="135"/>
      <c r="L100" s="164">
        <f>H100-G100</f>
        <v>3</v>
      </c>
      <c r="M100" s="164">
        <f>IF(L100&gt;5,0.2,0)</f>
        <v>0</v>
      </c>
      <c r="N100" s="164" t="e">
        <f>#REF!-#REF!</f>
        <v>#REF!</v>
      </c>
      <c r="O100" s="164" t="e">
        <f>IF(N100&gt;5,0.2,0)</f>
        <v>#REF!</v>
      </c>
      <c r="P100" s="165"/>
      <c r="Q100" s="166">
        <f t="shared" ref="Q100:Q106" si="10">IF(G100="","",(H100-G100)+I100)</f>
        <v>6</v>
      </c>
    </row>
    <row r="101" spans="1:17">
      <c r="A101" s="800"/>
      <c r="B101" s="802"/>
      <c r="C101" s="804"/>
      <c r="D101" s="806"/>
      <c r="E101" s="806"/>
      <c r="F101" s="808"/>
      <c r="G101" s="271"/>
      <c r="H101" s="272"/>
      <c r="I101" s="272"/>
      <c r="J101" s="273">
        <f>IF(G101="",0,IF(H101="",0,IF(G101&gt;0,H101-G101+I101,0)))</f>
        <v>0</v>
      </c>
      <c r="K101" s="111"/>
      <c r="L101" s="112"/>
      <c r="M101" s="112"/>
      <c r="N101" s="112"/>
      <c r="O101" s="112"/>
      <c r="P101" s="113"/>
      <c r="Q101" s="114" t="str">
        <f t="shared" si="10"/>
        <v/>
      </c>
    </row>
    <row r="102" spans="1:17">
      <c r="A102" s="800"/>
      <c r="B102" s="809" t="s">
        <v>3</v>
      </c>
      <c r="C102" s="811">
        <f>+C100+1</f>
        <v>2</v>
      </c>
      <c r="D102" s="813"/>
      <c r="E102" s="813"/>
      <c r="F102" s="815"/>
      <c r="G102" s="268"/>
      <c r="H102" s="269"/>
      <c r="I102" s="269"/>
      <c r="J102" s="270">
        <f>IF(G102="",0,IF(H102="",0,IF(G102&gt;0,H102-G102+I102,0)))</f>
        <v>0</v>
      </c>
      <c r="K102" s="119"/>
      <c r="L102" s="120">
        <f>H102-G102</f>
        <v>0</v>
      </c>
      <c r="M102" s="120">
        <f>IF(L102&gt;5,0.2,0)</f>
        <v>0</v>
      </c>
      <c r="N102" s="120" t="e">
        <f>#REF!-#REF!</f>
        <v>#REF!</v>
      </c>
      <c r="O102" s="120" t="e">
        <f>IF(N102&gt;5,0.2,0)</f>
        <v>#REF!</v>
      </c>
      <c r="P102" s="121" t="str">
        <f>IF(M102=0,"",M102+O102)</f>
        <v/>
      </c>
      <c r="Q102" s="122" t="str">
        <f t="shared" si="10"/>
        <v/>
      </c>
    </row>
    <row r="103" spans="1:17">
      <c r="A103" s="800"/>
      <c r="B103" s="810"/>
      <c r="C103" s="812"/>
      <c r="D103" s="814"/>
      <c r="E103" s="814"/>
      <c r="F103" s="816"/>
      <c r="G103" s="271">
        <v>16.5</v>
      </c>
      <c r="H103" s="272">
        <v>22</v>
      </c>
      <c r="I103" s="274">
        <v>2</v>
      </c>
      <c r="J103" s="273">
        <f>IF(G103="",0,IF(H103="",0,IF(G103&gt;0,H103-G103+I103,0)))</f>
        <v>7.5</v>
      </c>
      <c r="K103" s="127"/>
      <c r="L103" s="128"/>
      <c r="M103" s="128"/>
      <c r="N103" s="128"/>
      <c r="O103" s="128"/>
      <c r="P103" s="129"/>
      <c r="Q103" s="130">
        <f t="shared" si="10"/>
        <v>7.5</v>
      </c>
    </row>
    <row r="104" spans="1:17">
      <c r="A104" s="800"/>
      <c r="B104" s="817" t="s">
        <v>3</v>
      </c>
      <c r="C104" s="818">
        <f>+C102+1</f>
        <v>3</v>
      </c>
      <c r="D104" s="813"/>
      <c r="E104" s="813"/>
      <c r="F104" s="815"/>
      <c r="G104" s="268">
        <v>7</v>
      </c>
      <c r="H104" s="322">
        <v>11</v>
      </c>
      <c r="I104" s="269">
        <v>3</v>
      </c>
      <c r="J104" s="270">
        <f>IF(G104="",0,IF(H104="",0,IF(G104&gt;0,H104-G104+I104,0)))</f>
        <v>7</v>
      </c>
      <c r="K104" s="135"/>
      <c r="L104" s="167"/>
      <c r="M104" s="167"/>
      <c r="N104" s="167"/>
      <c r="O104" s="167"/>
      <c r="P104" s="168"/>
      <c r="Q104" s="169">
        <f t="shared" si="10"/>
        <v>7</v>
      </c>
    </row>
    <row r="105" spans="1:17">
      <c r="A105" s="800"/>
      <c r="B105" s="802"/>
      <c r="C105" s="804"/>
      <c r="D105" s="814"/>
      <c r="E105" s="814"/>
      <c r="F105" s="816"/>
      <c r="G105" s="271">
        <v>16</v>
      </c>
      <c r="H105" s="272">
        <v>22</v>
      </c>
      <c r="I105" s="274">
        <v>2</v>
      </c>
      <c r="J105" s="110"/>
      <c r="K105" s="111"/>
      <c r="L105" s="112"/>
      <c r="M105" s="112"/>
      <c r="N105" s="112"/>
      <c r="O105" s="112"/>
      <c r="P105" s="113"/>
      <c r="Q105" s="114">
        <f t="shared" si="10"/>
        <v>8</v>
      </c>
    </row>
    <row r="106" spans="1:17">
      <c r="A106" s="800"/>
      <c r="B106" s="809" t="s">
        <v>98</v>
      </c>
      <c r="C106" s="811">
        <f>+C104+1</f>
        <v>4</v>
      </c>
      <c r="D106" s="813"/>
      <c r="E106" s="813"/>
      <c r="F106" s="815"/>
      <c r="G106" s="268">
        <v>7</v>
      </c>
      <c r="H106" s="269">
        <v>9</v>
      </c>
      <c r="I106" s="269">
        <v>3</v>
      </c>
      <c r="J106" s="118"/>
      <c r="K106" s="119"/>
      <c r="L106" s="120"/>
      <c r="M106" s="120"/>
      <c r="N106" s="120"/>
      <c r="O106" s="120"/>
      <c r="P106" s="121"/>
      <c r="Q106" s="122">
        <f t="shared" si="10"/>
        <v>5</v>
      </c>
    </row>
    <row r="107" spans="1:17">
      <c r="A107" s="800"/>
      <c r="B107" s="810"/>
      <c r="C107" s="812"/>
      <c r="D107" s="814"/>
      <c r="E107" s="814"/>
      <c r="F107" s="816"/>
      <c r="I107" s="272"/>
      <c r="J107" s="126"/>
      <c r="K107" s="127"/>
      <c r="L107" s="128"/>
      <c r="M107" s="128"/>
      <c r="N107" s="128"/>
      <c r="O107" s="128"/>
      <c r="P107" s="129"/>
      <c r="Q107" s="130"/>
    </row>
    <row r="108" spans="1:17">
      <c r="A108" s="800"/>
      <c r="B108" s="809" t="s">
        <v>4</v>
      </c>
      <c r="C108" s="811">
        <f>+C106+1</f>
        <v>5</v>
      </c>
      <c r="D108" s="813"/>
      <c r="E108" s="813"/>
      <c r="F108" s="815"/>
      <c r="G108" s="22"/>
      <c r="H108" s="23"/>
      <c r="I108" s="23"/>
      <c r="J108" s="134">
        <v>12</v>
      </c>
      <c r="K108" s="135"/>
      <c r="L108" s="167"/>
      <c r="M108" s="167"/>
      <c r="N108" s="167"/>
      <c r="O108" s="167"/>
      <c r="P108" s="168"/>
      <c r="Q108" s="169" t="str">
        <f t="shared" ref="Q108:Q113" si="11">IF(G108="","",(H108-G108)+I108)</f>
        <v/>
      </c>
    </row>
    <row r="109" spans="1:17">
      <c r="A109" s="800"/>
      <c r="B109" s="802"/>
      <c r="C109" s="804"/>
      <c r="D109" s="814"/>
      <c r="E109" s="814"/>
      <c r="F109" s="816"/>
      <c r="G109" s="25"/>
      <c r="H109" s="26"/>
      <c r="I109" s="70"/>
      <c r="J109" s="110"/>
      <c r="K109" s="111"/>
      <c r="L109" s="112"/>
      <c r="M109" s="112"/>
      <c r="N109" s="112"/>
      <c r="O109" s="112"/>
      <c r="P109" s="113"/>
      <c r="Q109" s="114" t="str">
        <f t="shared" si="11"/>
        <v/>
      </c>
    </row>
    <row r="110" spans="1:17">
      <c r="A110" s="800"/>
      <c r="B110" s="809" t="s">
        <v>5</v>
      </c>
      <c r="C110" s="811">
        <f>+C108+1</f>
        <v>6</v>
      </c>
      <c r="D110" s="813"/>
      <c r="E110" s="813"/>
      <c r="F110" s="815"/>
      <c r="G110" s="47"/>
      <c r="H110" s="48"/>
      <c r="I110" s="48"/>
      <c r="J110" s="118">
        <f>IF(G110="",0,IF(H110="",0,IF(G110&gt;0,H110-G110+I110,0)))</f>
        <v>0</v>
      </c>
      <c r="K110" s="119"/>
      <c r="L110" s="120">
        <f>H110-G110</f>
        <v>0</v>
      </c>
      <c r="M110" s="120">
        <f>IF(L110&gt;5,0.2,0)</f>
        <v>0</v>
      </c>
      <c r="N110" s="120" t="e">
        <f>#REF!-#REF!</f>
        <v>#REF!</v>
      </c>
      <c r="O110" s="120" t="e">
        <f>IF(N110&gt;5,0.2,0)</f>
        <v>#REF!</v>
      </c>
      <c r="P110" s="121"/>
      <c r="Q110" s="122" t="str">
        <f t="shared" si="11"/>
        <v/>
      </c>
    </row>
    <row r="111" spans="1:17">
      <c r="A111" s="800"/>
      <c r="B111" s="810"/>
      <c r="C111" s="812"/>
      <c r="D111" s="814"/>
      <c r="E111" s="814"/>
      <c r="F111" s="816"/>
      <c r="G111" s="51"/>
      <c r="H111" s="52"/>
      <c r="I111" s="53"/>
      <c r="J111" s="126">
        <f>IF(G111="",0,IF(H111="",0,IF(G111&gt;0,H111-G111+I111,0)))</f>
        <v>0</v>
      </c>
      <c r="K111" s="127"/>
      <c r="L111" s="128"/>
      <c r="M111" s="128"/>
      <c r="N111" s="128"/>
      <c r="O111" s="128"/>
      <c r="P111" s="129"/>
      <c r="Q111" s="130" t="str">
        <f t="shared" si="11"/>
        <v/>
      </c>
    </row>
    <row r="112" spans="1:17">
      <c r="A112" s="800"/>
      <c r="B112" s="819" t="s">
        <v>6</v>
      </c>
      <c r="C112" s="821">
        <f>+C110+1</f>
        <v>7</v>
      </c>
      <c r="D112" s="823"/>
      <c r="E112" s="823"/>
      <c r="F112" s="825"/>
      <c r="G112" s="47"/>
      <c r="H112" s="48"/>
      <c r="I112" s="48"/>
      <c r="J112" s="139">
        <v>12</v>
      </c>
      <c r="K112" s="140"/>
      <c r="L112" s="141"/>
      <c r="M112" s="141"/>
      <c r="N112" s="141"/>
      <c r="O112" s="141"/>
      <c r="P112" s="142"/>
      <c r="Q112" s="143" t="str">
        <f t="shared" si="11"/>
        <v/>
      </c>
    </row>
    <row r="113" spans="1:17" ht="16.5" thickBot="1">
      <c r="A113" s="800"/>
      <c r="B113" s="820"/>
      <c r="C113" s="822"/>
      <c r="D113" s="824"/>
      <c r="E113" s="824"/>
      <c r="F113" s="826"/>
      <c r="G113" s="271">
        <v>14</v>
      </c>
      <c r="H113" s="272">
        <v>22</v>
      </c>
      <c r="I113" s="274">
        <v>2</v>
      </c>
      <c r="J113" s="147"/>
      <c r="K113" s="148"/>
      <c r="L113" s="149"/>
      <c r="M113" s="149"/>
      <c r="N113" s="149"/>
      <c r="O113" s="149"/>
      <c r="P113" s="150"/>
      <c r="Q113" s="151">
        <f t="shared" si="11"/>
        <v>10</v>
      </c>
    </row>
    <row r="114" spans="1:17" ht="16.5" customHeight="1" thickBot="1">
      <c r="A114" s="800"/>
      <c r="B114" s="243"/>
      <c r="C114" s="828"/>
      <c r="D114" s="828"/>
      <c r="E114" s="828"/>
      <c r="F114" s="829"/>
      <c r="G114" s="332"/>
      <c r="H114" s="333"/>
      <c r="I114" s="333"/>
      <c r="J114" s="153" t="e">
        <f>SUM(#REF!)</f>
        <v>#REF!</v>
      </c>
      <c r="K114" s="154"/>
      <c r="L114" s="155"/>
      <c r="M114" s="155"/>
      <c r="N114" s="155"/>
      <c r="O114" s="155"/>
      <c r="P114" s="156"/>
      <c r="Q114" s="157">
        <f>SUM(Q100:Q113)</f>
        <v>43.5</v>
      </c>
    </row>
    <row r="115" spans="1:17" ht="16.5" thickTop="1">
      <c r="A115" s="830" t="s">
        <v>99</v>
      </c>
      <c r="B115" s="817" t="s">
        <v>2</v>
      </c>
      <c r="C115" s="818">
        <f>+C112+1</f>
        <v>8</v>
      </c>
      <c r="D115" s="806"/>
      <c r="E115" s="806"/>
      <c r="F115" s="808"/>
      <c r="G115" s="288">
        <v>7</v>
      </c>
      <c r="H115" s="289">
        <v>10.5</v>
      </c>
      <c r="I115" s="289">
        <v>3</v>
      </c>
      <c r="J115" s="134" t="e">
        <f>IF(#REF!="",IF(F115=0," ",(24-#REF!)+(F115-0)),"")</f>
        <v>#REF!</v>
      </c>
      <c r="K115" s="135"/>
      <c r="L115" s="167">
        <f>H115-G115</f>
        <v>3.5</v>
      </c>
      <c r="M115" s="167">
        <f>IF(L115&gt;5,0.2,0)</f>
        <v>0</v>
      </c>
      <c r="N115" s="167" t="e">
        <f>#REF!-#REF!</f>
        <v>#REF!</v>
      </c>
      <c r="O115" s="167" t="e">
        <f>IF(N115&gt;5,0.2,0)</f>
        <v>#REF!</v>
      </c>
      <c r="P115" s="168" t="str">
        <f>IF(M115=0,"",M115+O115)</f>
        <v/>
      </c>
      <c r="Q115" s="169">
        <f>IF(G115="","",(H115-G115)+I115)</f>
        <v>6.5</v>
      </c>
    </row>
    <row r="116" spans="1:17">
      <c r="A116" s="830"/>
      <c r="B116" s="802"/>
      <c r="C116" s="804"/>
      <c r="D116" s="806"/>
      <c r="E116" s="806"/>
      <c r="F116" s="808"/>
      <c r="G116" s="271">
        <v>16</v>
      </c>
      <c r="H116" s="272">
        <v>22</v>
      </c>
      <c r="I116" s="291">
        <v>2</v>
      </c>
      <c r="J116" s="273">
        <f>IF(G116="",0,IF(H116="",0,IF(G116&gt;0,H116-G116+I116,0)))</f>
        <v>8</v>
      </c>
      <c r="K116" s="111"/>
      <c r="L116" s="112"/>
      <c r="M116" s="112"/>
      <c r="N116" s="112"/>
      <c r="O116" s="112"/>
      <c r="P116" s="113"/>
      <c r="Q116" s="114">
        <f>IF(G116="","",(H116-G116)+I116)</f>
        <v>8</v>
      </c>
    </row>
    <row r="117" spans="1:17">
      <c r="A117" s="830"/>
      <c r="B117" s="809" t="s">
        <v>3</v>
      </c>
      <c r="C117" s="811">
        <f>+C115+1</f>
        <v>9</v>
      </c>
      <c r="D117" s="813"/>
      <c r="E117" s="813"/>
      <c r="F117" s="815"/>
      <c r="G117" s="268">
        <v>7</v>
      </c>
      <c r="H117" s="269">
        <v>9</v>
      </c>
      <c r="I117" s="269">
        <v>3</v>
      </c>
      <c r="J117" s="270">
        <f>IF(G117="",0,IF(H117="",0,IF(G117&gt;0,H117-G117+I117,0)))</f>
        <v>5</v>
      </c>
      <c r="K117" s="119"/>
      <c r="L117" s="120">
        <f>H117-G117</f>
        <v>2</v>
      </c>
      <c r="M117" s="120">
        <f>IF(L117&gt;5,0.2,0)</f>
        <v>0</v>
      </c>
      <c r="N117" s="120" t="e">
        <f>#REF!-#REF!</f>
        <v>#REF!</v>
      </c>
      <c r="O117" s="120" t="e">
        <f>IF(N117&gt;5,0.2,0)</f>
        <v>#REF!</v>
      </c>
      <c r="P117" s="121" t="str">
        <f>IF(M117=0,"",M117+O117)</f>
        <v/>
      </c>
      <c r="Q117" s="122">
        <f>IF(G117="","",(H117-G117)+I117)</f>
        <v>5</v>
      </c>
    </row>
    <row r="118" spans="1:17">
      <c r="A118" s="830"/>
      <c r="B118" s="810"/>
      <c r="C118" s="812"/>
      <c r="D118" s="814"/>
      <c r="E118" s="814"/>
      <c r="F118" s="816"/>
      <c r="G118" s="271">
        <v>16</v>
      </c>
      <c r="H118" s="272">
        <v>22</v>
      </c>
      <c r="I118" s="274">
        <v>2</v>
      </c>
      <c r="J118" s="273">
        <f>IF(G118="",0,IF(H118="",0,IF(G118&gt;0,H118-G118+I118,0)))</f>
        <v>8</v>
      </c>
      <c r="K118" s="127"/>
      <c r="L118" s="128"/>
      <c r="M118" s="128"/>
      <c r="N118" s="128"/>
      <c r="O118" s="128"/>
      <c r="P118" s="129"/>
      <c r="Q118" s="130">
        <f>IF(G118="","",(H118-G118)+I118)</f>
        <v>8</v>
      </c>
    </row>
    <row r="119" spans="1:17">
      <c r="A119" s="830"/>
      <c r="B119" s="817" t="s">
        <v>3</v>
      </c>
      <c r="C119" s="818">
        <f>+C117+1</f>
        <v>10</v>
      </c>
      <c r="D119" s="813"/>
      <c r="E119" s="813"/>
      <c r="F119" s="815"/>
      <c r="G119" s="268">
        <v>7</v>
      </c>
      <c r="H119" s="269">
        <v>10</v>
      </c>
      <c r="I119" s="269">
        <v>3</v>
      </c>
      <c r="J119" s="270">
        <f>IF(G119="",0,IF(H119="",0,IF(G119&gt;0,H119-G119+I119,0)))</f>
        <v>6</v>
      </c>
      <c r="K119" s="135"/>
      <c r="L119" s="167">
        <f>H119-G119</f>
        <v>3</v>
      </c>
      <c r="M119" s="167">
        <f>IF(L119&gt;5,0.2,0)</f>
        <v>0</v>
      </c>
      <c r="N119" s="167" t="e">
        <f>#REF!-#REF!</f>
        <v>#REF!</v>
      </c>
      <c r="O119" s="167" t="e">
        <f>IF(N119&gt;5,0.2,0)</f>
        <v>#REF!</v>
      </c>
      <c r="P119" s="168"/>
      <c r="Q119" s="169">
        <f t="shared" ref="Q119:Q128" si="12">IF(G119="","",(H119-G119)+I119)</f>
        <v>6</v>
      </c>
    </row>
    <row r="120" spans="1:17">
      <c r="A120" s="830"/>
      <c r="B120" s="802"/>
      <c r="C120" s="804"/>
      <c r="D120" s="814"/>
      <c r="E120" s="814"/>
      <c r="F120" s="816"/>
      <c r="G120" s="271"/>
      <c r="H120" s="272"/>
      <c r="I120" s="321"/>
      <c r="J120" s="110"/>
      <c r="K120" s="111"/>
      <c r="L120" s="112"/>
      <c r="M120" s="112"/>
      <c r="N120" s="112"/>
      <c r="O120" s="112"/>
      <c r="P120" s="113"/>
      <c r="Q120" s="114" t="str">
        <f t="shared" si="12"/>
        <v/>
      </c>
    </row>
    <row r="121" spans="1:17">
      <c r="A121" s="830"/>
      <c r="B121" s="809" t="s">
        <v>98</v>
      </c>
      <c r="C121" s="811">
        <f>+C119+1</f>
        <v>11</v>
      </c>
      <c r="D121" s="813"/>
      <c r="E121" s="813"/>
      <c r="F121" s="815"/>
      <c r="G121" s="268">
        <v>7.5</v>
      </c>
      <c r="H121" s="269">
        <v>9.5</v>
      </c>
      <c r="I121" s="320"/>
      <c r="J121" s="118" t="e">
        <f>IF(#REF!="",IF(F121=0," ",(24-#REF!)+(F121-0)),"")</f>
        <v>#REF!</v>
      </c>
      <c r="K121" s="119"/>
      <c r="L121" s="120">
        <f>H121-G121</f>
        <v>2</v>
      </c>
      <c r="M121" s="120">
        <f>IF(L121&gt;5,0.2,0)</f>
        <v>0</v>
      </c>
      <c r="N121" s="120" t="e">
        <f>#REF!-#REF!</f>
        <v>#REF!</v>
      </c>
      <c r="O121" s="120" t="e">
        <f>IF(N121&gt;5,0.2,0)</f>
        <v>#REF!</v>
      </c>
      <c r="P121" s="121" t="str">
        <f>IF(M121=0,"",M121+O121)</f>
        <v/>
      </c>
      <c r="Q121" s="122">
        <f t="shared" si="12"/>
        <v>2</v>
      </c>
    </row>
    <row r="122" spans="1:17">
      <c r="A122" s="830"/>
      <c r="B122" s="810"/>
      <c r="C122" s="812"/>
      <c r="D122" s="814"/>
      <c r="E122" s="814"/>
      <c r="F122" s="816"/>
      <c r="G122" s="271"/>
      <c r="H122" s="272"/>
      <c r="I122" s="272"/>
      <c r="J122" s="126"/>
      <c r="K122" s="127"/>
      <c r="L122" s="128"/>
      <c r="M122" s="128"/>
      <c r="N122" s="128"/>
      <c r="O122" s="128"/>
      <c r="P122" s="129"/>
      <c r="Q122" s="130" t="str">
        <f t="shared" si="12"/>
        <v/>
      </c>
    </row>
    <row r="123" spans="1:17">
      <c r="A123" s="830"/>
      <c r="B123" s="809" t="s">
        <v>4</v>
      </c>
      <c r="C123" s="811">
        <f>+C121+1</f>
        <v>12</v>
      </c>
      <c r="D123" s="813"/>
      <c r="E123" s="813"/>
      <c r="F123" s="815"/>
      <c r="G123" s="22"/>
      <c r="H123" s="23"/>
      <c r="I123" s="117"/>
      <c r="J123" s="118" t="e">
        <f>IF(#REF!="",IF(F123=0," ",(24-#REF!)+(F123-0)),"")</f>
        <v>#REF!</v>
      </c>
      <c r="K123" s="119"/>
      <c r="L123" s="120">
        <f>H123-G123</f>
        <v>0</v>
      </c>
      <c r="M123" s="120">
        <f>IF(L123&gt;5,0.2,0)</f>
        <v>0</v>
      </c>
      <c r="N123" s="120" t="e">
        <f>#REF!-#REF!</f>
        <v>#REF!</v>
      </c>
      <c r="O123" s="120" t="e">
        <f>IF(N123&gt;5,0.2,0)</f>
        <v>#REF!</v>
      </c>
      <c r="P123" s="121" t="str">
        <f>IF(M123=0,"",M123+O123)</f>
        <v/>
      </c>
      <c r="Q123" s="122" t="str">
        <f t="shared" si="12"/>
        <v/>
      </c>
    </row>
    <row r="124" spans="1:17">
      <c r="A124" s="830"/>
      <c r="B124" s="802"/>
      <c r="C124" s="804"/>
      <c r="D124" s="806"/>
      <c r="E124" s="806"/>
      <c r="F124" s="808"/>
      <c r="G124" s="271">
        <v>15.5</v>
      </c>
      <c r="H124" s="272">
        <v>20</v>
      </c>
      <c r="I124" s="109"/>
      <c r="J124" s="110"/>
      <c r="K124" s="111"/>
      <c r="L124" s="112"/>
      <c r="M124" s="112"/>
      <c r="N124" s="112"/>
      <c r="O124" s="112"/>
      <c r="P124" s="113"/>
      <c r="Q124" s="114">
        <f t="shared" si="12"/>
        <v>4.5</v>
      </c>
    </row>
    <row r="125" spans="1:17">
      <c r="A125" s="830"/>
      <c r="B125" s="809" t="s">
        <v>5</v>
      </c>
      <c r="C125" s="811">
        <f>+C123+1</f>
        <v>13</v>
      </c>
      <c r="D125" s="813"/>
      <c r="E125" s="813"/>
      <c r="F125" s="815"/>
      <c r="G125" s="319"/>
      <c r="H125" s="320"/>
      <c r="I125" s="117"/>
      <c r="J125" s="118" t="e">
        <f>IF(#REF!="",IF(F125=0," ",(24-#REF!)+(F125-0)),"")</f>
        <v>#REF!</v>
      </c>
      <c r="K125" s="119"/>
      <c r="L125" s="120">
        <f>H125-G125</f>
        <v>0</v>
      </c>
      <c r="M125" s="120">
        <f>IF(L125&gt;5,0.2,0)</f>
        <v>0</v>
      </c>
      <c r="N125" s="120" t="e">
        <f>#REF!-#REF!</f>
        <v>#REF!</v>
      </c>
      <c r="O125" s="120" t="e">
        <f>IF(N125&gt;5,0.2,0)</f>
        <v>#REF!</v>
      </c>
      <c r="P125" s="121"/>
      <c r="Q125" s="122" t="str">
        <f t="shared" si="12"/>
        <v/>
      </c>
    </row>
    <row r="126" spans="1:17">
      <c r="A126" s="830"/>
      <c r="B126" s="810"/>
      <c r="C126" s="812"/>
      <c r="D126" s="814"/>
      <c r="E126" s="814"/>
      <c r="F126" s="816"/>
      <c r="G126" s="330"/>
      <c r="H126" s="331"/>
      <c r="I126" s="125"/>
      <c r="J126" s="126"/>
      <c r="K126" s="127"/>
      <c r="L126" s="128"/>
      <c r="M126" s="128"/>
      <c r="N126" s="128"/>
      <c r="O126" s="128"/>
      <c r="P126" s="129"/>
      <c r="Q126" s="130" t="str">
        <f t="shared" si="12"/>
        <v/>
      </c>
    </row>
    <row r="127" spans="1:17">
      <c r="A127" s="830"/>
      <c r="B127" s="819" t="s">
        <v>6</v>
      </c>
      <c r="C127" s="821">
        <f>+C125+1</f>
        <v>14</v>
      </c>
      <c r="D127" s="823"/>
      <c r="E127" s="823"/>
      <c r="F127" s="825"/>
      <c r="G127" s="136"/>
      <c r="H127" s="137"/>
      <c r="I127" s="138"/>
      <c r="J127" s="139" t="e">
        <f>IF(#REF!="",IF(F127=0," ",(24-#REF!)+(F127-0)),"")</f>
        <v>#REF!</v>
      </c>
      <c r="K127" s="140"/>
      <c r="L127" s="141">
        <f>H127-G127</f>
        <v>0</v>
      </c>
      <c r="M127" s="141">
        <f>IF(L127&gt;5,0.2,0)</f>
        <v>0</v>
      </c>
      <c r="N127" s="141" t="e">
        <f>#REF!-#REF!</f>
        <v>#REF!</v>
      </c>
      <c r="O127" s="141" t="e">
        <f>IF(N127&gt;5,0.2,0)</f>
        <v>#REF!</v>
      </c>
      <c r="P127" s="142"/>
      <c r="Q127" s="143" t="str">
        <f t="shared" si="12"/>
        <v/>
      </c>
    </row>
    <row r="128" spans="1:17" ht="16.5" thickBot="1">
      <c r="A128" s="830"/>
      <c r="B128" s="820"/>
      <c r="C128" s="822"/>
      <c r="D128" s="824"/>
      <c r="E128" s="824"/>
      <c r="F128" s="826"/>
      <c r="G128" s="144"/>
      <c r="H128" s="145"/>
      <c r="I128" s="146"/>
      <c r="J128" s="147"/>
      <c r="K128" s="148"/>
      <c r="L128" s="149"/>
      <c r="M128" s="149"/>
      <c r="N128" s="149"/>
      <c r="O128" s="149"/>
      <c r="P128" s="150"/>
      <c r="Q128" s="151" t="str">
        <f t="shared" si="12"/>
        <v/>
      </c>
    </row>
    <row r="129" spans="1:17" ht="16.5" thickBot="1">
      <c r="A129" s="830"/>
      <c r="B129" s="244"/>
      <c r="C129" s="832"/>
      <c r="D129" s="832"/>
      <c r="E129" s="832"/>
      <c r="F129" s="833"/>
      <c r="G129" s="731" t="s">
        <v>92</v>
      </c>
      <c r="H129" s="732"/>
      <c r="I129" s="334">
        <f>SUM(I119:I128)</f>
        <v>3</v>
      </c>
      <c r="J129" s="172" t="e">
        <f>SUM(#REF!)</f>
        <v>#REF!</v>
      </c>
      <c r="K129" s="173">
        <f>SUM(K119:K128)</f>
        <v>0</v>
      </c>
      <c r="L129" s="174"/>
      <c r="M129" s="174"/>
      <c r="N129" s="174"/>
      <c r="O129" s="174"/>
      <c r="P129" s="175"/>
      <c r="Q129" s="157">
        <f>SUM(Q115:Q128)</f>
        <v>40</v>
      </c>
    </row>
    <row r="130" spans="1:17" ht="16.5" thickTop="1">
      <c r="A130" s="834" t="s">
        <v>26</v>
      </c>
      <c r="B130" s="801" t="s">
        <v>2</v>
      </c>
      <c r="C130" s="803">
        <f>+C127+1</f>
        <v>15</v>
      </c>
      <c r="D130" s="805"/>
      <c r="E130" s="805"/>
      <c r="F130" s="807"/>
      <c r="G130" s="288">
        <v>9.5</v>
      </c>
      <c r="H130" s="289">
        <v>12</v>
      </c>
      <c r="I130" s="289"/>
      <c r="J130" s="162" t="e">
        <f>IF(#REF!="",IF(F130=0," ",(24-#REF!)+(F130-0)),"")</f>
        <v>#REF!</v>
      </c>
      <c r="K130" s="163"/>
      <c r="L130" s="164">
        <f>H130-G130</f>
        <v>2.5</v>
      </c>
      <c r="M130" s="164">
        <f>IF(L130&gt;5,0.2,0)</f>
        <v>0</v>
      </c>
      <c r="N130" s="164" t="e">
        <f>#REF!-#REF!</f>
        <v>#REF!</v>
      </c>
      <c r="O130" s="164" t="e">
        <f>IF(N130&gt;5,0.2,0)</f>
        <v>#REF!</v>
      </c>
      <c r="P130" s="165" t="str">
        <f>IF(M130=0,"",M130+O130)</f>
        <v/>
      </c>
      <c r="Q130" s="166">
        <f t="shared" ref="Q130:Q143" si="13">IF(G130="","",(H130-G130)+I130)</f>
        <v>2.5</v>
      </c>
    </row>
    <row r="131" spans="1:17">
      <c r="A131" s="834"/>
      <c r="B131" s="802"/>
      <c r="C131" s="804"/>
      <c r="D131" s="806"/>
      <c r="E131" s="806"/>
      <c r="F131" s="808"/>
      <c r="G131" s="271">
        <v>12</v>
      </c>
      <c r="H131" s="272">
        <v>21.5</v>
      </c>
      <c r="I131" s="317"/>
      <c r="J131" s="110"/>
      <c r="K131" s="111"/>
      <c r="L131" s="112"/>
      <c r="M131" s="112"/>
      <c r="N131" s="112"/>
      <c r="O131" s="112"/>
      <c r="P131" s="113"/>
      <c r="Q131" s="114">
        <f t="shared" si="13"/>
        <v>9.5</v>
      </c>
    </row>
    <row r="132" spans="1:17">
      <c r="A132" s="834"/>
      <c r="B132" s="809" t="s">
        <v>3</v>
      </c>
      <c r="C132" s="811">
        <f>+C130+1</f>
        <v>16</v>
      </c>
      <c r="D132" s="831"/>
      <c r="E132" s="831"/>
      <c r="F132" s="827"/>
      <c r="G132" s="268"/>
      <c r="H132" s="269"/>
      <c r="I132" s="269"/>
      <c r="J132" s="118" t="e">
        <f>IF(#REF!="",IF(F132=0," ",(24-#REF!)+(F132-0)),"")</f>
        <v>#REF!</v>
      </c>
      <c r="K132" s="119"/>
      <c r="L132" s="120">
        <f>H132-G132</f>
        <v>0</v>
      </c>
      <c r="M132" s="120">
        <f>IF(L132&gt;5,0.2,0)</f>
        <v>0</v>
      </c>
      <c r="N132" s="120" t="e">
        <f>#REF!-#REF!</f>
        <v>#REF!</v>
      </c>
      <c r="O132" s="120" t="e">
        <f>IF(N132&gt;5,0.2,0)</f>
        <v>#REF!</v>
      </c>
      <c r="P132" s="121" t="str">
        <f>IF(M132=0,"",M132+O132)</f>
        <v/>
      </c>
      <c r="Q132" s="122" t="str">
        <f t="shared" si="13"/>
        <v/>
      </c>
    </row>
    <row r="133" spans="1:17">
      <c r="A133" s="834"/>
      <c r="B133" s="810"/>
      <c r="C133" s="812"/>
      <c r="D133" s="831"/>
      <c r="E133" s="831"/>
      <c r="F133" s="827"/>
      <c r="G133" s="271">
        <v>16.5</v>
      </c>
      <c r="H133" s="272">
        <v>21.5</v>
      </c>
      <c r="I133" s="272"/>
      <c r="J133" s="126"/>
      <c r="K133" s="127"/>
      <c r="L133" s="128"/>
      <c r="M133" s="128"/>
      <c r="N133" s="128"/>
      <c r="O133" s="128"/>
      <c r="P133" s="129"/>
      <c r="Q133" s="130">
        <f t="shared" si="13"/>
        <v>5</v>
      </c>
    </row>
    <row r="134" spans="1:17">
      <c r="A134" s="834"/>
      <c r="B134" s="817" t="s">
        <v>3</v>
      </c>
      <c r="C134" s="818">
        <f>+C132+1</f>
        <v>17</v>
      </c>
      <c r="D134" s="831"/>
      <c r="E134" s="831"/>
      <c r="F134" s="827"/>
      <c r="G134" s="268"/>
      <c r="H134" s="269"/>
      <c r="I134" s="269"/>
      <c r="J134" s="134" t="e">
        <f>IF(#REF!="",IF(F134=0," ",(24-#REF!)+(F134-0)),"")</f>
        <v>#REF!</v>
      </c>
      <c r="K134" s="135"/>
      <c r="L134" s="167">
        <f>H134-G134</f>
        <v>0</v>
      </c>
      <c r="M134" s="167">
        <f>IF(L134&gt;5,0.2,0)</f>
        <v>0</v>
      </c>
      <c r="N134" s="167" t="e">
        <f>#REF!-#REF!</f>
        <v>#REF!</v>
      </c>
      <c r="O134" s="167" t="e">
        <f>IF(N134&gt;5,0.2,0)</f>
        <v>#REF!</v>
      </c>
      <c r="P134" s="168"/>
      <c r="Q134" s="169" t="str">
        <f t="shared" si="13"/>
        <v/>
      </c>
    </row>
    <row r="135" spans="1:17">
      <c r="A135" s="834"/>
      <c r="B135" s="802"/>
      <c r="C135" s="804"/>
      <c r="D135" s="831"/>
      <c r="E135" s="831"/>
      <c r="F135" s="827"/>
      <c r="G135" s="271"/>
      <c r="H135" s="272"/>
      <c r="I135" s="273"/>
      <c r="J135" s="110"/>
      <c r="K135" s="111"/>
      <c r="L135" s="112"/>
      <c r="M135" s="112"/>
      <c r="N135" s="112"/>
      <c r="O135" s="112"/>
      <c r="P135" s="113"/>
      <c r="Q135" s="114" t="str">
        <f t="shared" si="13"/>
        <v/>
      </c>
    </row>
    <row r="136" spans="1:17">
      <c r="A136" s="834"/>
      <c r="B136" s="809" t="s">
        <v>98</v>
      </c>
      <c r="C136" s="811">
        <f>+C134+1</f>
        <v>18</v>
      </c>
      <c r="D136" s="831"/>
      <c r="E136" s="831"/>
      <c r="F136" s="827"/>
      <c r="G136" s="268"/>
      <c r="H136" s="269"/>
      <c r="I136" s="269"/>
      <c r="J136" s="118" t="e">
        <f>IF(#REF!="",IF(F136=0," ",(24-#REF!)+(F136-0)),"")</f>
        <v>#REF!</v>
      </c>
      <c r="K136" s="119"/>
      <c r="L136" s="120">
        <f>H136-G136</f>
        <v>0</v>
      </c>
      <c r="M136" s="120">
        <f>IF(L136&gt;5,0.2,0)</f>
        <v>0</v>
      </c>
      <c r="N136" s="120" t="e">
        <f>#REF!-#REF!</f>
        <v>#REF!</v>
      </c>
      <c r="O136" s="120" t="e">
        <f>IF(N136&gt;5,0.2,0)</f>
        <v>#REF!</v>
      </c>
      <c r="P136" s="121"/>
      <c r="Q136" s="122" t="str">
        <f t="shared" si="13"/>
        <v/>
      </c>
    </row>
    <row r="137" spans="1:17">
      <c r="A137" s="834"/>
      <c r="B137" s="810"/>
      <c r="C137" s="812"/>
      <c r="D137" s="831"/>
      <c r="E137" s="831"/>
      <c r="F137" s="827"/>
      <c r="G137" s="271">
        <v>16</v>
      </c>
      <c r="H137" s="272">
        <v>21.5</v>
      </c>
      <c r="I137" s="272"/>
      <c r="J137" s="126"/>
      <c r="K137" s="127"/>
      <c r="L137" s="128"/>
      <c r="M137" s="128"/>
      <c r="N137" s="128"/>
      <c r="O137" s="128"/>
      <c r="P137" s="129"/>
      <c r="Q137" s="130">
        <f t="shared" si="13"/>
        <v>5.5</v>
      </c>
    </row>
    <row r="138" spans="1:17">
      <c r="A138" s="834"/>
      <c r="B138" s="809" t="s">
        <v>4</v>
      </c>
      <c r="C138" s="811">
        <f>+C136+1</f>
        <v>19</v>
      </c>
      <c r="D138" s="831"/>
      <c r="E138" s="831"/>
      <c r="F138" s="827"/>
      <c r="G138" s="268"/>
      <c r="H138" s="269"/>
      <c r="I138" s="269"/>
      <c r="J138" s="118" t="e">
        <f>IF(#REF!="",IF(F138=0," ",(24-#REF!)+(F138-0)),"")</f>
        <v>#REF!</v>
      </c>
      <c r="K138" s="119"/>
      <c r="L138" s="120">
        <f>H138-G138</f>
        <v>0</v>
      </c>
      <c r="M138" s="120">
        <f>IF(L138&gt;5,0.2,0)</f>
        <v>0</v>
      </c>
      <c r="N138" s="120" t="e">
        <f>#REF!-#REF!</f>
        <v>#REF!</v>
      </c>
      <c r="O138" s="120" t="e">
        <f>IF(N138&gt;5,0.2,0)</f>
        <v>#REF!</v>
      </c>
      <c r="P138" s="121" t="str">
        <f>IF(M138=0,"",M138+O138)</f>
        <v/>
      </c>
      <c r="Q138" s="122" t="str">
        <f t="shared" si="13"/>
        <v/>
      </c>
    </row>
    <row r="139" spans="1:17">
      <c r="A139" s="834"/>
      <c r="B139" s="802"/>
      <c r="C139" s="804"/>
      <c r="D139" s="831"/>
      <c r="E139" s="831"/>
      <c r="F139" s="827"/>
      <c r="G139" s="271">
        <v>16</v>
      </c>
      <c r="H139" s="272">
        <v>21.5</v>
      </c>
      <c r="I139" s="272"/>
      <c r="J139" s="110"/>
      <c r="K139" s="111"/>
      <c r="L139" s="112"/>
      <c r="M139" s="112"/>
      <c r="N139" s="112"/>
      <c r="O139" s="112"/>
      <c r="P139" s="113"/>
      <c r="Q139" s="114">
        <f t="shared" si="13"/>
        <v>5.5</v>
      </c>
    </row>
    <row r="140" spans="1:17">
      <c r="A140" s="834"/>
      <c r="B140" s="809" t="s">
        <v>5</v>
      </c>
      <c r="C140" s="811">
        <f>+C138+1</f>
        <v>20</v>
      </c>
      <c r="D140" s="831"/>
      <c r="E140" s="813"/>
      <c r="F140" s="815"/>
      <c r="G140" s="115"/>
      <c r="H140" s="116"/>
      <c r="I140" s="117"/>
      <c r="J140" s="118" t="e">
        <f>IF(#REF!="",IF(F140=0," ",(24-#REF!)+(F140-0)),"")</f>
        <v>#REF!</v>
      </c>
      <c r="K140" s="119"/>
      <c r="L140" s="120">
        <f>H140-G140</f>
        <v>0</v>
      </c>
      <c r="M140" s="120">
        <f>IF(L140&gt;5,0.2,0)</f>
        <v>0</v>
      </c>
      <c r="N140" s="120" t="e">
        <f>#REF!-#REF!</f>
        <v>#REF!</v>
      </c>
      <c r="O140" s="120" t="e">
        <f>IF(N140&gt;5,0.2,0)</f>
        <v>#REF!</v>
      </c>
      <c r="P140" s="121"/>
      <c r="Q140" s="122" t="str">
        <f t="shared" si="13"/>
        <v/>
      </c>
    </row>
    <row r="141" spans="1:17">
      <c r="A141" s="834"/>
      <c r="B141" s="810"/>
      <c r="C141" s="812"/>
      <c r="D141" s="831"/>
      <c r="E141" s="814"/>
      <c r="F141" s="816"/>
      <c r="G141" s="123"/>
      <c r="H141" s="124"/>
      <c r="I141" s="125"/>
      <c r="J141" s="126"/>
      <c r="K141" s="127"/>
      <c r="L141" s="128"/>
      <c r="M141" s="128"/>
      <c r="N141" s="128"/>
      <c r="O141" s="128"/>
      <c r="P141" s="129"/>
      <c r="Q141" s="130" t="str">
        <f t="shared" si="13"/>
        <v/>
      </c>
    </row>
    <row r="142" spans="1:17">
      <c r="A142" s="834"/>
      <c r="B142" s="819" t="s">
        <v>6</v>
      </c>
      <c r="C142" s="821">
        <f>+C140+1</f>
        <v>21</v>
      </c>
      <c r="D142" s="839"/>
      <c r="E142" s="823"/>
      <c r="F142" s="825"/>
      <c r="G142" s="136"/>
      <c r="H142" s="137"/>
      <c r="I142" s="138"/>
      <c r="J142" s="139" t="e">
        <f>IF(#REF!="",IF(F142=0," ",(24-#REF!)+(F142-0)),"")</f>
        <v>#REF!</v>
      </c>
      <c r="K142" s="140"/>
      <c r="L142" s="141">
        <f>H142-G142</f>
        <v>0</v>
      </c>
      <c r="M142" s="141">
        <f>IF(L142&gt;5,0.2,0)</f>
        <v>0</v>
      </c>
      <c r="N142" s="141" t="e">
        <f>#REF!-#REF!</f>
        <v>#REF!</v>
      </c>
      <c r="O142" s="141" t="e">
        <f>IF(N142&gt;5,0.2,0)</f>
        <v>#REF!</v>
      </c>
      <c r="P142" s="142"/>
      <c r="Q142" s="143" t="str">
        <f t="shared" si="13"/>
        <v/>
      </c>
    </row>
    <row r="143" spans="1:17" ht="16.5" thickBot="1">
      <c r="A143" s="834"/>
      <c r="B143" s="820"/>
      <c r="C143" s="822"/>
      <c r="D143" s="839"/>
      <c r="E143" s="824"/>
      <c r="F143" s="826"/>
      <c r="G143" s="144"/>
      <c r="H143" s="145"/>
      <c r="I143" s="146"/>
      <c r="J143" s="147"/>
      <c r="K143" s="148"/>
      <c r="L143" s="149"/>
      <c r="M143" s="149"/>
      <c r="N143" s="149"/>
      <c r="O143" s="149"/>
      <c r="P143" s="150"/>
      <c r="Q143" s="151" t="str">
        <f t="shared" si="13"/>
        <v/>
      </c>
    </row>
    <row r="144" spans="1:17" ht="16.5" thickBot="1">
      <c r="A144" s="834"/>
      <c r="B144" s="243"/>
      <c r="C144" s="828"/>
      <c r="D144" s="828"/>
      <c r="E144" s="828"/>
      <c r="F144" s="829"/>
      <c r="G144" s="731" t="s">
        <v>92</v>
      </c>
      <c r="H144" s="732"/>
      <c r="I144" s="152">
        <f>SUM(I134:I143)</f>
        <v>0</v>
      </c>
      <c r="J144" s="153" t="e">
        <f>SUM(#REF!)</f>
        <v>#REF!</v>
      </c>
      <c r="K144" s="154">
        <f>SUM(K134:K143)</f>
        <v>0</v>
      </c>
      <c r="L144" s="155"/>
      <c r="M144" s="155"/>
      <c r="N144" s="155"/>
      <c r="O144" s="155"/>
      <c r="P144" s="156"/>
      <c r="Q144" s="157">
        <f>SUM(Q130:Q143)</f>
        <v>28</v>
      </c>
    </row>
    <row r="145" spans="1:17" ht="16.5" thickTop="1">
      <c r="A145" s="840" t="s">
        <v>27</v>
      </c>
      <c r="B145" s="817" t="s">
        <v>2</v>
      </c>
      <c r="C145" s="818">
        <f>+C142+1</f>
        <v>22</v>
      </c>
      <c r="D145" s="806"/>
      <c r="E145" s="806"/>
      <c r="F145" s="808"/>
      <c r="G145" s="288"/>
      <c r="H145" s="289"/>
      <c r="I145" s="29"/>
      <c r="J145" s="134" t="e">
        <f>IF(#REF!="",IF(F145=0," ",(24-#REF!)+(F145-0)),"")</f>
        <v>#REF!</v>
      </c>
      <c r="K145" s="135"/>
      <c r="L145" s="167">
        <f>H145-G145</f>
        <v>0</v>
      </c>
      <c r="M145" s="167">
        <f>IF(L145&gt;5,0.2,0)</f>
        <v>0</v>
      </c>
      <c r="N145" s="167" t="e">
        <f>#REF!-#REF!</f>
        <v>#REF!</v>
      </c>
      <c r="O145" s="167" t="e">
        <f>IF(N145&gt;5,0.2,0)</f>
        <v>#REF!</v>
      </c>
      <c r="P145" s="168" t="str">
        <f>IF(M145=0,"",M145+O145)</f>
        <v/>
      </c>
      <c r="Q145" s="169" t="str">
        <f t="shared" ref="Q145:Q158" si="14">IF(G145="","",(H145-G145)+I145)</f>
        <v/>
      </c>
    </row>
    <row r="146" spans="1:17">
      <c r="A146" s="840"/>
      <c r="B146" s="802"/>
      <c r="C146" s="804"/>
      <c r="D146" s="806"/>
      <c r="E146" s="806"/>
      <c r="F146" s="808"/>
      <c r="G146" s="271"/>
      <c r="H146" s="272"/>
      <c r="I146" s="70"/>
      <c r="J146" s="110"/>
      <c r="K146" s="111"/>
      <c r="L146" s="112"/>
      <c r="M146" s="112"/>
      <c r="N146" s="112"/>
      <c r="O146" s="112"/>
      <c r="P146" s="113"/>
      <c r="Q146" s="114" t="str">
        <f t="shared" si="14"/>
        <v/>
      </c>
    </row>
    <row r="147" spans="1:17">
      <c r="A147" s="840"/>
      <c r="B147" s="809" t="s">
        <v>3</v>
      </c>
      <c r="C147" s="811">
        <f>+C145+1</f>
        <v>23</v>
      </c>
      <c r="D147" s="831"/>
      <c r="E147" s="813"/>
      <c r="F147" s="815"/>
      <c r="G147" s="268"/>
      <c r="H147" s="269"/>
      <c r="I147" s="66"/>
      <c r="J147" s="118" t="e">
        <f>IF(#REF!="",IF(F147=0," ",(24-#REF!)+(F147-0)),"")</f>
        <v>#REF!</v>
      </c>
      <c r="K147" s="119"/>
      <c r="L147" s="120">
        <f>H147-G147</f>
        <v>0</v>
      </c>
      <c r="M147" s="120">
        <f>IF(L147&gt;5,0.2,0)</f>
        <v>0</v>
      </c>
      <c r="N147" s="120" t="e">
        <f>#REF!-#REF!</f>
        <v>#REF!</v>
      </c>
      <c r="O147" s="120" t="e">
        <f>IF(N147&gt;5,0.2,0)</f>
        <v>#REF!</v>
      </c>
      <c r="P147" s="121" t="str">
        <f>IF(M147=0,"",M147+O147)</f>
        <v/>
      </c>
      <c r="Q147" s="122" t="str">
        <f t="shared" si="14"/>
        <v/>
      </c>
    </row>
    <row r="148" spans="1:17">
      <c r="A148" s="840"/>
      <c r="B148" s="810"/>
      <c r="C148" s="812"/>
      <c r="D148" s="831"/>
      <c r="E148" s="814"/>
      <c r="F148" s="816"/>
      <c r="G148" s="271">
        <v>16</v>
      </c>
      <c r="H148" s="272">
        <v>21.5</v>
      </c>
      <c r="I148" s="26"/>
      <c r="J148" s="126"/>
      <c r="K148" s="127"/>
      <c r="L148" s="128"/>
      <c r="M148" s="128"/>
      <c r="N148" s="128"/>
      <c r="O148" s="128"/>
      <c r="P148" s="129"/>
      <c r="Q148" s="130">
        <f t="shared" si="14"/>
        <v>5.5</v>
      </c>
    </row>
    <row r="149" spans="1:17">
      <c r="A149" s="840"/>
      <c r="B149" s="817" t="s">
        <v>3</v>
      </c>
      <c r="C149" s="818">
        <f>+C147+1</f>
        <v>24</v>
      </c>
      <c r="D149" s="831"/>
      <c r="E149" s="813"/>
      <c r="F149" s="815"/>
      <c r="G149" s="268"/>
      <c r="H149" s="269"/>
      <c r="I149" s="23"/>
      <c r="J149" s="134"/>
      <c r="K149" s="135"/>
      <c r="L149" s="167"/>
      <c r="M149" s="167"/>
      <c r="N149" s="167"/>
      <c r="O149" s="167"/>
      <c r="P149" s="168"/>
      <c r="Q149" s="169" t="str">
        <f t="shared" si="14"/>
        <v/>
      </c>
    </row>
    <row r="150" spans="1:17">
      <c r="A150" s="840"/>
      <c r="B150" s="802"/>
      <c r="C150" s="804"/>
      <c r="D150" s="831"/>
      <c r="E150" s="814"/>
      <c r="F150" s="816"/>
      <c r="G150" s="271"/>
      <c r="H150" s="272"/>
      <c r="I150" s="27"/>
      <c r="J150" s="110"/>
      <c r="K150" s="111"/>
      <c r="L150" s="112"/>
      <c r="M150" s="112"/>
      <c r="N150" s="112"/>
      <c r="O150" s="112"/>
      <c r="P150" s="113"/>
      <c r="Q150" s="114" t="str">
        <f t="shared" si="14"/>
        <v/>
      </c>
    </row>
    <row r="151" spans="1:17">
      <c r="A151" s="840"/>
      <c r="B151" s="809" t="s">
        <v>98</v>
      </c>
      <c r="C151" s="811">
        <f>+C149+1</f>
        <v>25</v>
      </c>
      <c r="D151" s="831"/>
      <c r="E151" s="813"/>
      <c r="F151" s="815"/>
      <c r="G151" s="268">
        <v>8.75</v>
      </c>
      <c r="H151" s="269">
        <v>11.25</v>
      </c>
      <c r="I151" s="23"/>
      <c r="J151" s="118"/>
      <c r="K151" s="119"/>
      <c r="L151" s="120"/>
      <c r="M151" s="120"/>
      <c r="N151" s="120"/>
      <c r="O151" s="120"/>
      <c r="P151" s="121"/>
      <c r="Q151" s="122">
        <f t="shared" si="14"/>
        <v>2.5</v>
      </c>
    </row>
    <row r="152" spans="1:17">
      <c r="A152" s="840"/>
      <c r="B152" s="810"/>
      <c r="C152" s="812"/>
      <c r="D152" s="831"/>
      <c r="E152" s="814"/>
      <c r="F152" s="816"/>
      <c r="G152" s="271"/>
      <c r="H152" s="272"/>
      <c r="I152" s="26"/>
      <c r="J152" s="126"/>
      <c r="K152" s="127"/>
      <c r="L152" s="128"/>
      <c r="M152" s="128"/>
      <c r="N152" s="128"/>
      <c r="O152" s="128"/>
      <c r="P152" s="129"/>
      <c r="Q152" s="130" t="str">
        <f t="shared" si="14"/>
        <v/>
      </c>
    </row>
    <row r="153" spans="1:17">
      <c r="A153" s="840"/>
      <c r="B153" s="809" t="s">
        <v>4</v>
      </c>
      <c r="C153" s="811">
        <f>+C151+1</f>
        <v>26</v>
      </c>
      <c r="D153" s="835"/>
      <c r="E153" s="835"/>
      <c r="F153" s="837"/>
      <c r="G153" s="268"/>
      <c r="H153" s="269"/>
      <c r="I153" s="247" t="str">
        <f>IF(G153="","",IF(#REF!=22,IF(G159=7,2,0),0)+IF(G153=7,IF(#REF!=22,3,0),0))</f>
        <v/>
      </c>
      <c r="J153" s="248" t="e">
        <f>IF(#REF!="",IF(F153=0," ",(24-#REF!)+(F153-0)),"")</f>
        <v>#REF!</v>
      </c>
      <c r="K153" s="249" t="str">
        <f>IF(I153=0,IF(#REF!&gt;=13,#REF!-13,0)+IF(J153&lt;11,11-J153,0),"")</f>
        <v/>
      </c>
      <c r="L153" s="250">
        <f>H153-G153</f>
        <v>0</v>
      </c>
      <c r="M153" s="250">
        <f>IF(L153&gt;5,0.2,0)</f>
        <v>0</v>
      </c>
      <c r="N153" s="250" t="e">
        <f>#REF!-#REF!</f>
        <v>#REF!</v>
      </c>
      <c r="O153" s="250" t="e">
        <f>IF(N153&gt;5,0.2,0)</f>
        <v>#REF!</v>
      </c>
      <c r="P153" s="251" t="str">
        <f>IF(M153=0,"",M153+O153)</f>
        <v/>
      </c>
      <c r="Q153" s="252" t="str">
        <f t="shared" si="14"/>
        <v/>
      </c>
    </row>
    <row r="154" spans="1:17">
      <c r="A154" s="840"/>
      <c r="B154" s="802"/>
      <c r="C154" s="812"/>
      <c r="D154" s="836"/>
      <c r="E154" s="836"/>
      <c r="F154" s="838"/>
      <c r="G154" s="271"/>
      <c r="H154" s="272"/>
      <c r="I154" s="253"/>
      <c r="J154" s="254"/>
      <c r="K154" s="255"/>
      <c r="L154" s="256"/>
      <c r="M154" s="256"/>
      <c r="N154" s="256"/>
      <c r="O154" s="256"/>
      <c r="P154" s="257"/>
      <c r="Q154" s="258" t="str">
        <f t="shared" si="14"/>
        <v/>
      </c>
    </row>
    <row r="155" spans="1:17">
      <c r="A155" s="840"/>
      <c r="B155" s="809" t="s">
        <v>5</v>
      </c>
      <c r="C155" s="811">
        <f>+C153+1</f>
        <v>27</v>
      </c>
      <c r="D155" s="835"/>
      <c r="E155" s="835"/>
      <c r="F155" s="837"/>
      <c r="G155" s="275"/>
      <c r="H155" s="276"/>
      <c r="I155" s="247" t="str">
        <f>IF(G155="","",IF(#REF!=22,IF(#REF!=7,2,0),0)+IF(G155=7,IF(#REF!=22,3,0),0))</f>
        <v/>
      </c>
      <c r="J155" s="248" t="e">
        <f>IF(#REF!="",IF(F155=0," ",(24-#REF!)+(F155-0)),"")</f>
        <v>#REF!</v>
      </c>
      <c r="K155" s="249" t="str">
        <f>IF(I155=0,IF(#REF!&gt;=13,#REF!-13,0)+IF(J155&lt;11,11-J155,0),"")</f>
        <v/>
      </c>
      <c r="L155" s="250">
        <f>H155-G155</f>
        <v>0</v>
      </c>
      <c r="M155" s="250">
        <f>IF(L155&gt;5,0.2,0)</f>
        <v>0</v>
      </c>
      <c r="N155" s="250" t="e">
        <f>#REF!-#REF!</f>
        <v>#REF!</v>
      </c>
      <c r="O155" s="250" t="e">
        <f>IF(N155&gt;5,0.2,0)</f>
        <v>#REF!</v>
      </c>
      <c r="P155" s="251" t="str">
        <f>IF(M155=0,"",M155+O155)</f>
        <v/>
      </c>
      <c r="Q155" s="252" t="str">
        <f t="shared" si="14"/>
        <v/>
      </c>
    </row>
    <row r="156" spans="1:17">
      <c r="A156" s="840"/>
      <c r="B156" s="810"/>
      <c r="C156" s="812"/>
      <c r="D156" s="841"/>
      <c r="E156" s="841"/>
      <c r="F156" s="842"/>
      <c r="G156" s="277"/>
      <c r="H156" s="278"/>
      <c r="I156" s="261"/>
      <c r="J156" s="262"/>
      <c r="K156" s="263"/>
      <c r="L156" s="264"/>
      <c r="M156" s="264"/>
      <c r="N156" s="264"/>
      <c r="O156" s="264"/>
      <c r="P156" s="265"/>
      <c r="Q156" s="266" t="str">
        <f t="shared" si="14"/>
        <v/>
      </c>
    </row>
    <row r="157" spans="1:17">
      <c r="A157" s="840"/>
      <c r="B157" s="819" t="s">
        <v>6</v>
      </c>
      <c r="C157" s="821">
        <f>+C155+1</f>
        <v>28</v>
      </c>
      <c r="D157" s="839"/>
      <c r="E157" s="823"/>
      <c r="F157" s="825"/>
      <c r="G157" s="275">
        <v>9</v>
      </c>
      <c r="H157" s="276">
        <v>12</v>
      </c>
      <c r="I157" s="138"/>
      <c r="J157" s="139" t="e">
        <f>IF(#REF!="",IF(F157=0," ",(24-#REF!)+(F157-0)),"")</f>
        <v>#REF!</v>
      </c>
      <c r="K157" s="140"/>
      <c r="L157" s="141">
        <f>H157-G157</f>
        <v>3</v>
      </c>
      <c r="M157" s="141">
        <f>IF(L157&gt;5,0.2,0)</f>
        <v>0</v>
      </c>
      <c r="N157" s="141" t="e">
        <f>#REF!-#REF!</f>
        <v>#REF!</v>
      </c>
      <c r="O157" s="141" t="e">
        <f>IF(N157&gt;5,0.2,0)</f>
        <v>#REF!</v>
      </c>
      <c r="P157" s="142" t="str">
        <f>IF(M157=0,"",M157+O157)</f>
        <v/>
      </c>
      <c r="Q157" s="143">
        <f t="shared" si="14"/>
        <v>3</v>
      </c>
    </row>
    <row r="158" spans="1:17" ht="16.5" thickBot="1">
      <c r="A158" s="840"/>
      <c r="B158" s="820"/>
      <c r="C158" s="822"/>
      <c r="D158" s="839"/>
      <c r="E158" s="824"/>
      <c r="F158" s="826"/>
      <c r="G158" s="277">
        <v>12</v>
      </c>
      <c r="H158" s="278">
        <v>21</v>
      </c>
      <c r="I158" s="146"/>
      <c r="J158" s="147"/>
      <c r="K158" s="148"/>
      <c r="L158" s="149"/>
      <c r="M158" s="149"/>
      <c r="N158" s="149"/>
      <c r="O158" s="149"/>
      <c r="P158" s="150"/>
      <c r="Q158" s="151">
        <f t="shared" si="14"/>
        <v>9</v>
      </c>
    </row>
    <row r="159" spans="1:17" ht="17.25" thickTop="1" thickBot="1">
      <c r="A159" s="840"/>
      <c r="B159" s="267"/>
      <c r="C159" s="846"/>
      <c r="D159" s="846"/>
      <c r="E159" s="846"/>
      <c r="F159" s="847"/>
      <c r="G159" s="732" t="s">
        <v>92</v>
      </c>
      <c r="H159" s="732"/>
      <c r="I159" s="152">
        <f>SUM(I149:I158)</f>
        <v>0</v>
      </c>
      <c r="J159" s="153" t="e">
        <f>SUM(#REF!)</f>
        <v>#REF!</v>
      </c>
      <c r="K159" s="154">
        <f>SUM(K149:K158)</f>
        <v>0</v>
      </c>
      <c r="L159" s="155"/>
      <c r="M159" s="155"/>
      <c r="N159" s="155"/>
      <c r="O159" s="155"/>
      <c r="P159" s="156"/>
      <c r="Q159" s="157">
        <f>SUM(Q145:Q158)</f>
        <v>20</v>
      </c>
    </row>
    <row r="160" spans="1:17" ht="16.5" thickTop="1">
      <c r="A160" s="800" t="s">
        <v>28</v>
      </c>
      <c r="B160" s="801" t="s">
        <v>2</v>
      </c>
      <c r="C160" s="803">
        <f>+C157+1</f>
        <v>29</v>
      </c>
      <c r="D160" s="805"/>
      <c r="E160" s="805"/>
      <c r="F160" s="807"/>
      <c r="G160" s="28"/>
      <c r="H160" s="29"/>
      <c r="I160" s="29"/>
      <c r="J160" s="162" t="e">
        <f>IF(#REF!="",IF(F160=0," ",(24-#REF!)+(F160-0)),"")</f>
        <v>#REF!</v>
      </c>
      <c r="K160" s="163"/>
      <c r="L160" s="164">
        <f>H160-G160</f>
        <v>0</v>
      </c>
      <c r="M160" s="164">
        <f>IF(L160&gt;5,0.2,0)</f>
        <v>0</v>
      </c>
      <c r="N160" s="164" t="e">
        <f>#REF!-#REF!</f>
        <v>#REF!</v>
      </c>
      <c r="O160" s="164" t="e">
        <f>IF(N160&gt;5,0.2,0)</f>
        <v>#REF!</v>
      </c>
      <c r="P160" s="165" t="str">
        <f>IF(M160=0,"",M160+O160)</f>
        <v/>
      </c>
      <c r="Q160" s="166" t="str">
        <f t="shared" ref="Q160:Q165" si="15">IF(G160="","",(H160-G160)+I160)</f>
        <v/>
      </c>
    </row>
    <row r="161" spans="1:18">
      <c r="A161" s="800"/>
      <c r="B161" s="802"/>
      <c r="C161" s="804"/>
      <c r="D161" s="806"/>
      <c r="E161" s="806"/>
      <c r="F161" s="808"/>
      <c r="G161" s="25"/>
      <c r="H161" s="26"/>
      <c r="I161" s="26"/>
      <c r="J161" s="110"/>
      <c r="K161" s="111"/>
      <c r="L161" s="112"/>
      <c r="M161" s="112"/>
      <c r="N161" s="112"/>
      <c r="O161" s="112"/>
      <c r="P161" s="113"/>
      <c r="Q161" s="114" t="str">
        <f t="shared" si="15"/>
        <v/>
      </c>
    </row>
    <row r="162" spans="1:18">
      <c r="A162" s="800"/>
      <c r="B162" s="809" t="s">
        <v>3</v>
      </c>
      <c r="C162" s="811">
        <f>+C160+1</f>
        <v>30</v>
      </c>
      <c r="D162" s="831"/>
      <c r="E162" s="831"/>
      <c r="F162" s="827"/>
      <c r="G162" s="22"/>
      <c r="H162" s="23"/>
      <c r="I162" s="23"/>
      <c r="J162" s="118" t="e">
        <f>IF(#REF!="",IF(F162=0," ",(24-#REF!)+(F162-0)),"")</f>
        <v>#REF!</v>
      </c>
      <c r="K162" s="119"/>
      <c r="L162" s="120">
        <f>H162-G162</f>
        <v>0</v>
      </c>
      <c r="M162" s="120">
        <f>IF(L162&gt;5,0.2,0)</f>
        <v>0</v>
      </c>
      <c r="N162" s="120" t="e">
        <f>#REF!-#REF!</f>
        <v>#REF!</v>
      </c>
      <c r="O162" s="120" t="e">
        <f>IF(N162&gt;5,0.2,0)</f>
        <v>#REF!</v>
      </c>
      <c r="P162" s="121" t="str">
        <f>IF(M162=0,"",M162+O162)</f>
        <v/>
      </c>
      <c r="Q162" s="122" t="str">
        <f t="shared" si="15"/>
        <v/>
      </c>
    </row>
    <row r="163" spans="1:18">
      <c r="A163" s="800"/>
      <c r="B163" s="810"/>
      <c r="C163" s="812"/>
      <c r="D163" s="831"/>
      <c r="E163" s="831"/>
      <c r="F163" s="827"/>
      <c r="G163" s="25"/>
      <c r="H163" s="26"/>
      <c r="I163" s="70"/>
      <c r="J163" s="126"/>
      <c r="K163" s="127"/>
      <c r="L163" s="128"/>
      <c r="M163" s="128"/>
      <c r="N163" s="128"/>
      <c r="O163" s="128"/>
      <c r="P163" s="129"/>
      <c r="Q163" s="130" t="str">
        <f t="shared" si="15"/>
        <v/>
      </c>
    </row>
    <row r="164" spans="1:18">
      <c r="A164" s="800"/>
      <c r="B164" s="817" t="s">
        <v>3</v>
      </c>
      <c r="C164" s="818">
        <f>+C162+1</f>
        <v>31</v>
      </c>
      <c r="D164" s="831"/>
      <c r="E164" s="831"/>
      <c r="F164" s="827"/>
      <c r="G164" s="22"/>
      <c r="H164" s="23"/>
      <c r="I164" s="66"/>
      <c r="J164" s="134" t="e">
        <f>IF(#REF!="",IF(F164=0," ",(24-#REF!)+(F164-0)),"")</f>
        <v>#REF!</v>
      </c>
      <c r="K164" s="135"/>
      <c r="L164" s="167">
        <f>H164-G164</f>
        <v>0</v>
      </c>
      <c r="M164" s="167">
        <f>IF(L164&gt;5,0.2,0)</f>
        <v>0</v>
      </c>
      <c r="N164" s="167" t="e">
        <f>#REF!-#REF!</f>
        <v>#REF!</v>
      </c>
      <c r="O164" s="167" t="e">
        <f>IF(N164&gt;5,0.2,0)</f>
        <v>#REF!</v>
      </c>
      <c r="P164" s="168"/>
      <c r="Q164" s="169" t="str">
        <f t="shared" si="15"/>
        <v/>
      </c>
    </row>
    <row r="165" spans="1:18" ht="16.5" thickBot="1">
      <c r="A165" s="800"/>
      <c r="B165" s="802"/>
      <c r="C165" s="804"/>
      <c r="D165" s="831"/>
      <c r="E165" s="831"/>
      <c r="F165" s="827"/>
      <c r="G165" s="25"/>
      <c r="H165" s="26"/>
      <c r="I165" s="27"/>
      <c r="J165" s="110"/>
      <c r="K165" s="111"/>
      <c r="L165" s="112"/>
      <c r="M165" s="112"/>
      <c r="N165" s="112"/>
      <c r="O165" s="112"/>
      <c r="P165" s="113"/>
      <c r="Q165" s="114" t="str">
        <f t="shared" si="15"/>
        <v/>
      </c>
    </row>
    <row r="166" spans="1:18" ht="16.5" thickBot="1">
      <c r="A166" s="800"/>
      <c r="B166" s="243"/>
      <c r="C166" s="828"/>
      <c r="D166" s="828"/>
      <c r="E166" s="828"/>
      <c r="F166" s="829"/>
      <c r="G166" s="731" t="s">
        <v>92</v>
      </c>
      <c r="H166" s="732"/>
      <c r="I166" s="152">
        <f>SUM(I156:I165)</f>
        <v>0</v>
      </c>
      <c r="J166" s="153" t="e">
        <f>SUM(#REF!)</f>
        <v>#REF!</v>
      </c>
      <c r="K166" s="154">
        <f>SUM(K156:K165)</f>
        <v>0</v>
      </c>
      <c r="L166" s="155"/>
      <c r="M166" s="155"/>
      <c r="N166" s="155"/>
      <c r="O166" s="155"/>
      <c r="P166" s="156"/>
      <c r="Q166" s="157">
        <f>SUM(Q160:Q165)</f>
        <v>0</v>
      </c>
    </row>
    <row r="167" spans="1:18" ht="16.5" thickTop="1">
      <c r="A167" s="800"/>
      <c r="B167" s="844"/>
      <c r="C167" s="844"/>
      <c r="D167" s="844"/>
      <c r="E167" s="844"/>
      <c r="F167" s="845"/>
      <c r="G167" s="736" t="s">
        <v>8</v>
      </c>
      <c r="H167" s="737"/>
      <c r="I167" s="740"/>
      <c r="J167" s="184" t="e">
        <f>SUM(J100:J159)</f>
        <v>#REF!</v>
      </c>
      <c r="K167" s="742"/>
      <c r="L167" s="185"/>
      <c r="M167" s="185">
        <f>SUM(M100:M159)</f>
        <v>0</v>
      </c>
      <c r="N167" s="185"/>
      <c r="O167" s="185" t="e">
        <f>SUM(O100:O159)</f>
        <v>#REF!</v>
      </c>
      <c r="P167" s="742"/>
      <c r="Q167" s="744">
        <f>+Q166+Q159+Q144+Q129+Q114</f>
        <v>131.5</v>
      </c>
    </row>
    <row r="168" spans="1:18" ht="16.5" thickBot="1">
      <c r="A168" s="843"/>
      <c r="B168" s="844"/>
      <c r="C168" s="844"/>
      <c r="D168" s="844"/>
      <c r="E168" s="844"/>
      <c r="F168" s="845"/>
      <c r="G168" s="738"/>
      <c r="H168" s="739"/>
      <c r="I168" s="741"/>
      <c r="J168" s="186"/>
      <c r="K168" s="743"/>
      <c r="L168" s="187"/>
      <c r="M168" s="187"/>
      <c r="N168" s="187"/>
      <c r="O168" s="187"/>
      <c r="P168" s="743"/>
      <c r="Q168" s="745"/>
    </row>
    <row r="169" spans="1:18" ht="16.5" thickTop="1"/>
    <row r="172" spans="1:18" ht="36" customHeight="1">
      <c r="A172" s="774" t="s">
        <v>94</v>
      </c>
      <c r="B172" s="774"/>
      <c r="C172" s="774"/>
      <c r="D172" s="774"/>
      <c r="E172" s="774"/>
      <c r="F172" s="72"/>
      <c r="G172" s="73"/>
      <c r="H172" s="73"/>
      <c r="I172" s="73"/>
      <c r="J172" s="73"/>
      <c r="K172" s="73"/>
      <c r="L172" s="73"/>
      <c r="M172" s="73"/>
      <c r="N172" s="73"/>
      <c r="O172" s="73"/>
      <c r="P172" s="73"/>
      <c r="Q172" s="73"/>
    </row>
    <row r="173" spans="1:18">
      <c r="A173" s="74"/>
      <c r="B173" s="74"/>
      <c r="C173" s="71"/>
      <c r="D173" s="71"/>
      <c r="E173" s="71"/>
      <c r="F173" s="72"/>
      <c r="G173" s="73"/>
      <c r="H173" s="73"/>
      <c r="I173" s="73"/>
      <c r="J173" s="73"/>
      <c r="K173" s="73"/>
      <c r="L173" s="73"/>
      <c r="M173" s="73"/>
      <c r="N173" s="73"/>
      <c r="O173" s="73"/>
      <c r="P173" s="73"/>
      <c r="Q173" s="73"/>
      <c r="R173" s="75"/>
    </row>
    <row r="174" spans="1:18" ht="17.25">
      <c r="A174" s="76" t="s">
        <v>79</v>
      </c>
      <c r="B174" s="77"/>
      <c r="C174" s="78"/>
      <c r="D174" s="79"/>
      <c r="E174" s="78" t="s">
        <v>95</v>
      </c>
      <c r="F174" s="80"/>
      <c r="G174" s="81"/>
      <c r="H174" s="81"/>
      <c r="I174" s="81"/>
      <c r="J174" s="81"/>
      <c r="K174" s="81"/>
      <c r="L174" s="81"/>
      <c r="M174" s="81"/>
      <c r="N174" s="81"/>
      <c r="O174" s="81"/>
      <c r="P174" s="81"/>
      <c r="Q174" s="81"/>
      <c r="R174" s="81"/>
    </row>
    <row r="175" spans="1:18" ht="17.25">
      <c r="A175" s="76"/>
      <c r="B175" s="77"/>
      <c r="C175" s="78"/>
      <c r="D175" s="79"/>
      <c r="E175" s="78"/>
      <c r="F175" s="80"/>
      <c r="G175" s="80"/>
      <c r="H175" s="82"/>
      <c r="I175" s="83"/>
      <c r="J175" s="83"/>
      <c r="K175" s="83"/>
      <c r="L175" s="83"/>
      <c r="M175" s="83"/>
      <c r="N175" s="83"/>
      <c r="O175" s="83"/>
      <c r="P175" s="83"/>
      <c r="Q175" s="80"/>
      <c r="R175" s="81"/>
    </row>
    <row r="176" spans="1:18" ht="17.25">
      <c r="A176" s="76" t="s">
        <v>80</v>
      </c>
      <c r="B176" s="77"/>
      <c r="C176" s="78"/>
      <c r="D176" s="79"/>
      <c r="E176" s="78"/>
      <c r="F176" s="84"/>
      <c r="G176" s="752" t="s">
        <v>81</v>
      </c>
      <c r="H176" s="752"/>
      <c r="I176" s="771">
        <v>42614</v>
      </c>
      <c r="J176" s="771"/>
      <c r="K176" s="771"/>
      <c r="L176" s="771"/>
      <c r="M176" s="771"/>
      <c r="N176" s="771"/>
      <c r="O176" s="771"/>
      <c r="P176" s="771"/>
      <c r="Q176" s="80"/>
      <c r="R176" s="81"/>
    </row>
    <row r="177" spans="1:18" ht="16.5" thickBot="1">
      <c r="B177" s="74"/>
      <c r="C177" s="86"/>
      <c r="D177" s="71"/>
      <c r="E177" s="71"/>
      <c r="F177" s="71"/>
      <c r="G177" s="74"/>
      <c r="H177" s="73"/>
      <c r="I177" s="73"/>
      <c r="J177" s="73"/>
      <c r="K177" s="73"/>
      <c r="L177" s="73"/>
      <c r="M177" s="73"/>
      <c r="N177" s="73"/>
      <c r="O177" s="73"/>
      <c r="P177" s="73"/>
      <c r="Q177" s="73"/>
    </row>
    <row r="178" spans="1:18" ht="16.5" thickTop="1">
      <c r="A178" s="87"/>
      <c r="B178" s="88"/>
      <c r="C178" s="88"/>
      <c r="D178" s="89"/>
      <c r="E178" s="485"/>
      <c r="F178" s="485"/>
      <c r="G178" s="753" t="s">
        <v>82</v>
      </c>
      <c r="H178" s="754"/>
      <c r="I178" s="754"/>
      <c r="J178" s="754"/>
      <c r="K178" s="754"/>
      <c r="L178" s="754"/>
      <c r="M178" s="754"/>
      <c r="N178" s="754"/>
      <c r="O178" s="754"/>
      <c r="P178" s="754"/>
      <c r="Q178" s="755" t="s">
        <v>83</v>
      </c>
      <c r="R178" s="75"/>
    </row>
    <row r="179" spans="1:18" ht="16.5" thickBot="1">
      <c r="A179" s="90"/>
      <c r="B179" s="91"/>
      <c r="C179" s="91"/>
      <c r="D179" s="92"/>
      <c r="E179" s="92"/>
      <c r="F179" s="92"/>
      <c r="G179" s="758" t="s">
        <v>84</v>
      </c>
      <c r="H179" s="759"/>
      <c r="I179" s="759"/>
      <c r="J179" s="759"/>
      <c r="K179" s="759"/>
      <c r="L179" s="759"/>
      <c r="M179" s="759"/>
      <c r="N179" s="759"/>
      <c r="O179" s="759"/>
      <c r="P179" s="759"/>
      <c r="Q179" s="756"/>
      <c r="R179" s="75"/>
    </row>
    <row r="180" spans="1:18" ht="16.5" thickTop="1">
      <c r="A180" s="197" t="s">
        <v>9</v>
      </c>
      <c r="B180" s="486" t="s">
        <v>0</v>
      </c>
      <c r="C180" s="487"/>
      <c r="D180" s="487" t="s">
        <v>85</v>
      </c>
      <c r="E180" s="487" t="s">
        <v>86</v>
      </c>
      <c r="F180" s="490" t="s">
        <v>87</v>
      </c>
      <c r="G180" s="760" t="s">
        <v>1</v>
      </c>
      <c r="H180" s="761"/>
      <c r="I180" s="763" t="s">
        <v>88</v>
      </c>
      <c r="J180" s="764"/>
      <c r="K180" s="765"/>
      <c r="L180" s="93"/>
      <c r="M180" s="93"/>
      <c r="N180" s="93"/>
      <c r="O180" s="93"/>
      <c r="P180" s="766" t="s">
        <v>89</v>
      </c>
      <c r="Q180" s="756"/>
      <c r="R180" s="75"/>
    </row>
    <row r="181" spans="1:18" ht="16.5" thickBot="1">
      <c r="A181" s="198"/>
      <c r="B181" s="488"/>
      <c r="C181" s="489"/>
      <c r="D181" s="489"/>
      <c r="E181" s="489"/>
      <c r="F181" s="491"/>
      <c r="G181" s="762"/>
      <c r="H181" s="759"/>
      <c r="I181" s="94" t="s">
        <v>90</v>
      </c>
      <c r="J181" s="95"/>
      <c r="K181" s="96" t="s">
        <v>91</v>
      </c>
      <c r="L181" s="97"/>
      <c r="M181" s="97"/>
      <c r="N181" s="97"/>
      <c r="O181" s="97"/>
      <c r="P181" s="759"/>
      <c r="Q181" s="757"/>
      <c r="R181" s="75"/>
    </row>
    <row r="182" spans="1:18" ht="17.25" customHeight="1" thickTop="1">
      <c r="A182" s="560" t="s">
        <v>29</v>
      </c>
      <c r="B182" s="848" t="s">
        <v>7</v>
      </c>
      <c r="C182" s="849">
        <v>1</v>
      </c>
      <c r="D182" s="477"/>
      <c r="E182" s="477"/>
      <c r="F182" s="479"/>
      <c r="G182" s="131"/>
      <c r="H182" s="132"/>
      <c r="I182" s="133"/>
      <c r="J182" s="134">
        <f t="shared" ref="J182:J189" si="16">IF(G182="",0,IF(H182="",0,IF(G182&gt;0,H182-G182+I182,0)))</f>
        <v>0</v>
      </c>
      <c r="K182" s="135"/>
      <c r="L182" s="120">
        <f>H182-G182</f>
        <v>0</v>
      </c>
      <c r="M182" s="120">
        <f>IF(L182&gt;5,0.2,0)</f>
        <v>0</v>
      </c>
      <c r="N182" s="120" t="e">
        <f>#REF!-#REF!</f>
        <v>#REF!</v>
      </c>
      <c r="O182" s="120" t="e">
        <f>IF(N182&gt;5,0.2,0)</f>
        <v>#REF!</v>
      </c>
      <c r="P182" s="121" t="str">
        <f>IF(M182=0,"",M182+O182)</f>
        <v/>
      </c>
      <c r="Q182" s="122" t="str">
        <f t="shared" ref="Q182:Q189" si="17">IF(G182="","",(H182-G182)+I182)</f>
        <v/>
      </c>
      <c r="R182" s="75"/>
    </row>
    <row r="183" spans="1:18">
      <c r="A183" s="553"/>
      <c r="B183" s="538"/>
      <c r="C183" s="518"/>
      <c r="D183" s="472"/>
      <c r="E183" s="472"/>
      <c r="F183" s="474"/>
      <c r="G183" s="107"/>
      <c r="H183" s="108"/>
      <c r="I183" s="109"/>
      <c r="J183" s="110">
        <f t="shared" si="16"/>
        <v>0</v>
      </c>
      <c r="K183" s="111"/>
      <c r="L183" s="112"/>
      <c r="M183" s="112"/>
      <c r="N183" s="112"/>
      <c r="O183" s="112"/>
      <c r="P183" s="113"/>
      <c r="Q183" s="114" t="str">
        <f t="shared" si="17"/>
        <v/>
      </c>
      <c r="R183" s="75"/>
    </row>
    <row r="184" spans="1:18">
      <c r="A184" s="553"/>
      <c r="B184" s="567" t="s">
        <v>4</v>
      </c>
      <c r="C184" s="517">
        <f>+C182+1</f>
        <v>2</v>
      </c>
      <c r="D184" s="477"/>
      <c r="E184" s="477"/>
      <c r="F184" s="479"/>
      <c r="G184" s="115"/>
      <c r="H184" s="116"/>
      <c r="I184" s="117"/>
      <c r="J184" s="118">
        <f t="shared" si="16"/>
        <v>0</v>
      </c>
      <c r="K184" s="119"/>
      <c r="L184" s="120">
        <f>H184-G184</f>
        <v>0</v>
      </c>
      <c r="M184" s="120">
        <f>IF(L184&gt;5,0.2,0)</f>
        <v>0</v>
      </c>
      <c r="N184" s="120" t="e">
        <f>#REF!-#REF!</f>
        <v>#REF!</v>
      </c>
      <c r="O184" s="120" t="e">
        <f>IF(N184&gt;5,0.2,0)</f>
        <v>#REF!</v>
      </c>
      <c r="P184" s="121"/>
      <c r="Q184" s="122" t="str">
        <f t="shared" si="17"/>
        <v/>
      </c>
      <c r="R184" s="75"/>
    </row>
    <row r="185" spans="1:18">
      <c r="A185" s="553"/>
      <c r="B185" s="538"/>
      <c r="C185" s="518"/>
      <c r="D185" s="478"/>
      <c r="E185" s="478"/>
      <c r="F185" s="480"/>
      <c r="G185" s="123"/>
      <c r="H185" s="124"/>
      <c r="I185" s="125"/>
      <c r="J185" s="126">
        <f t="shared" si="16"/>
        <v>0</v>
      </c>
      <c r="K185" s="127"/>
      <c r="L185" s="128"/>
      <c r="M185" s="128"/>
      <c r="N185" s="128"/>
      <c r="O185" s="128"/>
      <c r="P185" s="129"/>
      <c r="Q185" s="130" t="str">
        <f t="shared" si="17"/>
        <v/>
      </c>
      <c r="R185" s="75"/>
    </row>
    <row r="186" spans="1:18">
      <c r="A186" s="553"/>
      <c r="B186" s="568" t="s">
        <v>5</v>
      </c>
      <c r="C186" s="527">
        <f>+C184+1</f>
        <v>3</v>
      </c>
      <c r="D186" s="477"/>
      <c r="E186" s="477"/>
      <c r="F186" s="479"/>
      <c r="G186" s="115"/>
      <c r="H186" s="116"/>
      <c r="I186" s="117"/>
      <c r="J186" s="118">
        <f t="shared" si="16"/>
        <v>0</v>
      </c>
      <c r="K186" s="119"/>
      <c r="L186" s="120">
        <f>H186-G186</f>
        <v>0</v>
      </c>
      <c r="M186" s="120">
        <f>IF(L186&gt;5,0.2,0)</f>
        <v>0</v>
      </c>
      <c r="N186" s="120" t="e">
        <f>#REF!-#REF!</f>
        <v>#REF!</v>
      </c>
      <c r="O186" s="120" t="e">
        <f>IF(N186&gt;5,0.2,0)</f>
        <v>#REF!</v>
      </c>
      <c r="P186" s="121"/>
      <c r="Q186" s="122" t="str">
        <f t="shared" si="17"/>
        <v/>
      </c>
      <c r="R186" s="728"/>
    </row>
    <row r="187" spans="1:18">
      <c r="A187" s="553"/>
      <c r="B187" s="584"/>
      <c r="C187" s="528"/>
      <c r="D187" s="478"/>
      <c r="E187" s="478"/>
      <c r="F187" s="480"/>
      <c r="G187" s="123"/>
      <c r="H187" s="124"/>
      <c r="I187" s="125"/>
      <c r="J187" s="126">
        <f t="shared" si="16"/>
        <v>0</v>
      </c>
      <c r="K187" s="127"/>
      <c r="L187" s="128"/>
      <c r="M187" s="128"/>
      <c r="N187" s="128"/>
      <c r="O187" s="128"/>
      <c r="P187" s="129"/>
      <c r="Q187" s="130" t="str">
        <f t="shared" si="17"/>
        <v/>
      </c>
      <c r="R187" s="728"/>
    </row>
    <row r="188" spans="1:18" ht="17.25" customHeight="1">
      <c r="A188" s="553"/>
      <c r="B188" s="568" t="s">
        <v>6</v>
      </c>
      <c r="C188" s="527">
        <f>+C186+1</f>
        <v>4</v>
      </c>
      <c r="D188" s="465"/>
      <c r="E188" s="465"/>
      <c r="F188" s="467"/>
      <c r="G188" s="136"/>
      <c r="H188" s="137"/>
      <c r="I188" s="138"/>
      <c r="J188" s="139">
        <f t="shared" si="16"/>
        <v>0</v>
      </c>
      <c r="K188" s="140"/>
      <c r="L188" s="141">
        <f>H188-G188</f>
        <v>0</v>
      </c>
      <c r="M188" s="141">
        <f>IF(L188&gt;5,0.2,0)</f>
        <v>0</v>
      </c>
      <c r="N188" s="141" t="e">
        <f>#REF!-#REF!</f>
        <v>#REF!</v>
      </c>
      <c r="O188" s="141" t="e">
        <f>IF(N188&gt;5,0.2,0)</f>
        <v>#REF!</v>
      </c>
      <c r="P188" s="142"/>
      <c r="Q188" s="143" t="str">
        <f t="shared" si="17"/>
        <v/>
      </c>
      <c r="R188" s="728"/>
    </row>
    <row r="189" spans="1:18" ht="16.5" thickBot="1">
      <c r="A189" s="553"/>
      <c r="B189" s="569"/>
      <c r="C189" s="554"/>
      <c r="D189" s="466"/>
      <c r="E189" s="466"/>
      <c r="F189" s="468"/>
      <c r="G189" s="144"/>
      <c r="H189" s="145"/>
      <c r="I189" s="146"/>
      <c r="J189" s="147">
        <f t="shared" si="16"/>
        <v>0</v>
      </c>
      <c r="K189" s="148"/>
      <c r="L189" s="149"/>
      <c r="M189" s="149"/>
      <c r="N189" s="149"/>
      <c r="O189" s="149"/>
      <c r="P189" s="150"/>
      <c r="Q189" s="151" t="str">
        <f t="shared" si="17"/>
        <v/>
      </c>
      <c r="R189" s="728"/>
    </row>
    <row r="190" spans="1:18" ht="17.25" thickTop="1" thickBot="1">
      <c r="A190" s="553"/>
      <c r="B190" s="561" t="s">
        <v>12</v>
      </c>
      <c r="C190" s="562"/>
      <c r="D190" s="475"/>
      <c r="E190" s="475"/>
      <c r="F190" s="476"/>
      <c r="G190" s="731" t="s">
        <v>92</v>
      </c>
      <c r="H190" s="732"/>
      <c r="I190" s="152">
        <f>SUM(I182:I189)</f>
        <v>0</v>
      </c>
      <c r="J190" s="153" t="e">
        <f>SUM(#REF!)</f>
        <v>#REF!</v>
      </c>
      <c r="K190" s="154"/>
      <c r="L190" s="155"/>
      <c r="M190" s="155"/>
      <c r="N190" s="155"/>
      <c r="O190" s="155"/>
      <c r="P190" s="156"/>
      <c r="Q190" s="157">
        <f>SUM(Q182:Q189)</f>
        <v>0</v>
      </c>
      <c r="R190" s="728"/>
    </row>
    <row r="191" spans="1:18" ht="16.5" thickBot="1">
      <c r="A191" s="558"/>
      <c r="B191" s="524" t="s">
        <v>14</v>
      </c>
      <c r="C191" s="525"/>
      <c r="D191" s="199"/>
      <c r="E191" s="199"/>
      <c r="F191" s="200"/>
      <c r="G191" s="457"/>
      <c r="H191" s="458"/>
      <c r="I191" s="201"/>
      <c r="J191" s="202"/>
      <c r="K191" s="203"/>
      <c r="L191" s="202"/>
      <c r="M191" s="202"/>
      <c r="N191" s="202"/>
      <c r="O191" s="202"/>
      <c r="P191" s="202"/>
      <c r="Q191" s="204"/>
      <c r="R191" s="728"/>
    </row>
    <row r="192" spans="1:18" ht="17.25" customHeight="1" thickTop="1">
      <c r="A192" s="534" t="s">
        <v>30</v>
      </c>
      <c r="B192" s="589" t="s">
        <v>2</v>
      </c>
      <c r="C192" s="565">
        <f>C188+1</f>
        <v>5</v>
      </c>
      <c r="D192" s="494"/>
      <c r="E192" s="471"/>
      <c r="F192" s="473"/>
      <c r="G192" s="159"/>
      <c r="H192" s="160"/>
      <c r="I192" s="161"/>
      <c r="J192" s="162" t="e">
        <f>IF(#REF!="",IF(F192=0," ",(24-#REF!)+(F192-0)),"")</f>
        <v>#REF!</v>
      </c>
      <c r="K192" s="163"/>
      <c r="L192" s="164">
        <f>H192-G192</f>
        <v>0</v>
      </c>
      <c r="M192" s="164">
        <f>IF(L192&gt;5,0.2,0)</f>
        <v>0</v>
      </c>
      <c r="N192" s="164" t="e">
        <f>#REF!-#REF!</f>
        <v>#REF!</v>
      </c>
      <c r="O192" s="164" t="e">
        <f>IF(N192&gt;5,0.2,0)</f>
        <v>#REF!</v>
      </c>
      <c r="P192" s="165"/>
      <c r="Q192" s="166" t="str">
        <f t="shared" ref="Q192:Q205" si="18">IF(G192="","",(H192-G192)+I192)</f>
        <v/>
      </c>
      <c r="R192" s="456"/>
    </row>
    <row r="193" spans="1:18">
      <c r="A193" s="509"/>
      <c r="B193" s="590"/>
      <c r="C193" s="518"/>
      <c r="D193" s="493"/>
      <c r="E193" s="472"/>
      <c r="F193" s="474"/>
      <c r="G193" s="107"/>
      <c r="H193" s="108"/>
      <c r="I193" s="109"/>
      <c r="J193" s="110"/>
      <c r="K193" s="111"/>
      <c r="L193" s="112"/>
      <c r="M193" s="112"/>
      <c r="N193" s="112"/>
      <c r="O193" s="112"/>
      <c r="P193" s="113"/>
      <c r="Q193" s="114" t="str">
        <f t="shared" si="18"/>
        <v/>
      </c>
      <c r="R193" s="456"/>
    </row>
    <row r="194" spans="1:18">
      <c r="A194" s="509"/>
      <c r="B194" s="567" t="s">
        <v>3</v>
      </c>
      <c r="C194" s="517">
        <f>+C192+1</f>
        <v>6</v>
      </c>
      <c r="D194" s="477"/>
      <c r="E194" s="477"/>
      <c r="F194" s="479"/>
      <c r="G194" s="115"/>
      <c r="H194" s="116"/>
      <c r="I194" s="117"/>
      <c r="J194" s="118"/>
      <c r="K194" s="119"/>
      <c r="L194" s="120">
        <f>H194-G194</f>
        <v>0</v>
      </c>
      <c r="M194" s="120">
        <f>IF(L194&gt;5,0.2,0)</f>
        <v>0</v>
      </c>
      <c r="N194" s="120" t="e">
        <f>#REF!-#REF!</f>
        <v>#REF!</v>
      </c>
      <c r="O194" s="120" t="e">
        <f>IF(N194&gt;5,0.2,0)</f>
        <v>#REF!</v>
      </c>
      <c r="P194" s="121" t="str">
        <f>IF(M194=0,"",M194+O194)</f>
        <v/>
      </c>
      <c r="Q194" s="122" t="str">
        <f t="shared" si="18"/>
        <v/>
      </c>
      <c r="R194" s="456"/>
    </row>
    <row r="195" spans="1:18">
      <c r="A195" s="509"/>
      <c r="B195" s="538"/>
      <c r="C195" s="518"/>
      <c r="D195" s="478"/>
      <c r="E195" s="478"/>
      <c r="F195" s="480"/>
      <c r="G195" s="123"/>
      <c r="H195" s="124"/>
      <c r="I195" s="125"/>
      <c r="J195" s="126"/>
      <c r="K195" s="127"/>
      <c r="L195" s="128"/>
      <c r="M195" s="128"/>
      <c r="N195" s="128"/>
      <c r="O195" s="128"/>
      <c r="P195" s="129"/>
      <c r="Q195" s="130" t="str">
        <f t="shared" si="18"/>
        <v/>
      </c>
      <c r="R195" s="456"/>
    </row>
    <row r="196" spans="1:18">
      <c r="A196" s="509"/>
      <c r="B196" s="567" t="s">
        <v>3</v>
      </c>
      <c r="C196" s="517">
        <f>+C194+1</f>
        <v>7</v>
      </c>
      <c r="D196" s="477"/>
      <c r="E196" s="477"/>
      <c r="F196" s="479"/>
      <c r="G196" s="131"/>
      <c r="H196" s="132"/>
      <c r="I196" s="133"/>
      <c r="J196" s="134"/>
      <c r="K196" s="135"/>
      <c r="L196" s="167"/>
      <c r="M196" s="167"/>
      <c r="N196" s="167"/>
      <c r="O196" s="167"/>
      <c r="P196" s="168"/>
      <c r="Q196" s="169" t="str">
        <f t="shared" si="18"/>
        <v/>
      </c>
      <c r="R196" s="158"/>
    </row>
    <row r="197" spans="1:18">
      <c r="A197" s="509"/>
      <c r="B197" s="538"/>
      <c r="C197" s="518"/>
      <c r="D197" s="478"/>
      <c r="E197" s="478"/>
      <c r="F197" s="480"/>
      <c r="G197" s="107"/>
      <c r="H197" s="108"/>
      <c r="I197" s="109"/>
      <c r="J197" s="110"/>
      <c r="K197" s="111"/>
      <c r="L197" s="112"/>
      <c r="M197" s="112"/>
      <c r="N197" s="112"/>
      <c r="O197" s="112"/>
      <c r="P197" s="113"/>
      <c r="Q197" s="114" t="str">
        <f t="shared" si="18"/>
        <v/>
      </c>
      <c r="R197" s="75"/>
    </row>
    <row r="198" spans="1:18">
      <c r="A198" s="509"/>
      <c r="B198" s="567" t="s">
        <v>7</v>
      </c>
      <c r="C198" s="517">
        <f>+C196+1</f>
        <v>8</v>
      </c>
      <c r="D198" s="477"/>
      <c r="E198" s="477"/>
      <c r="F198" s="479"/>
      <c r="G198" s="115"/>
      <c r="H198" s="116"/>
      <c r="I198" s="117"/>
      <c r="J198" s="118"/>
      <c r="K198" s="119"/>
      <c r="L198" s="120"/>
      <c r="M198" s="120"/>
      <c r="N198" s="120"/>
      <c r="O198" s="120"/>
      <c r="P198" s="121"/>
      <c r="Q198" s="122" t="str">
        <f t="shared" si="18"/>
        <v/>
      </c>
      <c r="R198" s="75"/>
    </row>
    <row r="199" spans="1:18">
      <c r="A199" s="509"/>
      <c r="B199" s="538"/>
      <c r="C199" s="518"/>
      <c r="D199" s="478"/>
      <c r="E199" s="478"/>
      <c r="F199" s="480"/>
      <c r="G199" s="123"/>
      <c r="H199" s="124"/>
      <c r="I199" s="125"/>
      <c r="J199" s="126"/>
      <c r="K199" s="127"/>
      <c r="L199" s="128"/>
      <c r="M199" s="128"/>
      <c r="N199" s="128"/>
      <c r="O199" s="128"/>
      <c r="P199" s="129"/>
      <c r="Q199" s="130" t="str">
        <f t="shared" si="18"/>
        <v/>
      </c>
      <c r="R199" s="75"/>
    </row>
    <row r="200" spans="1:18">
      <c r="A200" s="509"/>
      <c r="B200" s="567" t="s">
        <v>4</v>
      </c>
      <c r="C200" s="517">
        <f>+C198+1</f>
        <v>9</v>
      </c>
      <c r="D200" s="477"/>
      <c r="E200" s="477"/>
      <c r="F200" s="479"/>
      <c r="G200" s="131"/>
      <c r="H200" s="132"/>
      <c r="I200" s="133"/>
      <c r="J200" s="134">
        <v>12</v>
      </c>
      <c r="K200" s="135"/>
      <c r="L200" s="167"/>
      <c r="M200" s="167"/>
      <c r="N200" s="167"/>
      <c r="O200" s="167"/>
      <c r="P200" s="168"/>
      <c r="Q200" s="169" t="str">
        <f t="shared" si="18"/>
        <v/>
      </c>
      <c r="R200" s="75"/>
    </row>
    <row r="201" spans="1:18">
      <c r="A201" s="509"/>
      <c r="B201" s="538"/>
      <c r="C201" s="518"/>
      <c r="D201" s="478"/>
      <c r="E201" s="478"/>
      <c r="F201" s="480"/>
      <c r="G201" s="107"/>
      <c r="H201" s="108"/>
      <c r="I201" s="109"/>
      <c r="J201" s="110"/>
      <c r="K201" s="111"/>
      <c r="L201" s="112"/>
      <c r="M201" s="112"/>
      <c r="N201" s="112"/>
      <c r="O201" s="112"/>
      <c r="P201" s="113"/>
      <c r="Q201" s="114" t="str">
        <f t="shared" si="18"/>
        <v/>
      </c>
      <c r="R201" s="728"/>
    </row>
    <row r="202" spans="1:18">
      <c r="A202" s="509"/>
      <c r="B202" s="568" t="s">
        <v>5</v>
      </c>
      <c r="C202" s="527">
        <f>+C200+1</f>
        <v>10</v>
      </c>
      <c r="D202" s="477"/>
      <c r="E202" s="477"/>
      <c r="F202" s="479"/>
      <c r="G202" s="115"/>
      <c r="H202" s="116"/>
      <c r="I202" s="117"/>
      <c r="J202" s="118">
        <f>IF(G202="",0,IF(H202="",0,IF(G202&gt;0,H202-G202+I202,0)))</f>
        <v>0</v>
      </c>
      <c r="K202" s="119"/>
      <c r="L202" s="120">
        <f>H202-G202</f>
        <v>0</v>
      </c>
      <c r="M202" s="120">
        <f>IF(L202&gt;5,0.2,0)</f>
        <v>0</v>
      </c>
      <c r="N202" s="120" t="e">
        <f>#REF!-#REF!</f>
        <v>#REF!</v>
      </c>
      <c r="O202" s="120" t="e">
        <f>IF(N202&gt;5,0.2,0)</f>
        <v>#REF!</v>
      </c>
      <c r="P202" s="121"/>
      <c r="Q202" s="122" t="str">
        <f t="shared" si="18"/>
        <v/>
      </c>
      <c r="R202" s="728"/>
    </row>
    <row r="203" spans="1:18">
      <c r="A203" s="509"/>
      <c r="B203" s="584"/>
      <c r="C203" s="528"/>
      <c r="D203" s="478"/>
      <c r="E203" s="478"/>
      <c r="F203" s="480"/>
      <c r="G203" s="123"/>
      <c r="H203" s="124"/>
      <c r="I203" s="125"/>
      <c r="J203" s="126">
        <f>IF(G203="",0,IF(H203="",0,IF(G203&gt;0,H203-G203+I203,0)))</f>
        <v>0</v>
      </c>
      <c r="K203" s="127"/>
      <c r="L203" s="128"/>
      <c r="M203" s="128"/>
      <c r="N203" s="128"/>
      <c r="O203" s="128"/>
      <c r="P203" s="129"/>
      <c r="Q203" s="130" t="str">
        <f t="shared" si="18"/>
        <v/>
      </c>
      <c r="R203" s="728"/>
    </row>
    <row r="204" spans="1:18" ht="17.25" customHeight="1">
      <c r="A204" s="509"/>
      <c r="B204" s="568" t="s">
        <v>6</v>
      </c>
      <c r="C204" s="527">
        <f>+C202+1</f>
        <v>11</v>
      </c>
      <c r="D204" s="465"/>
      <c r="E204" s="465"/>
      <c r="F204" s="467"/>
      <c r="G204" s="136"/>
      <c r="H204" s="137"/>
      <c r="I204" s="138"/>
      <c r="J204" s="139">
        <v>12</v>
      </c>
      <c r="K204" s="140"/>
      <c r="L204" s="141"/>
      <c r="M204" s="141"/>
      <c r="N204" s="141"/>
      <c r="O204" s="141"/>
      <c r="P204" s="142"/>
      <c r="Q204" s="143" t="str">
        <f t="shared" si="18"/>
        <v/>
      </c>
      <c r="R204" s="728"/>
    </row>
    <row r="205" spans="1:18" ht="16.5" thickBot="1">
      <c r="A205" s="509"/>
      <c r="B205" s="569"/>
      <c r="C205" s="554"/>
      <c r="D205" s="466"/>
      <c r="E205" s="466"/>
      <c r="F205" s="468"/>
      <c r="G205" s="144"/>
      <c r="H205" s="145"/>
      <c r="I205" s="146"/>
      <c r="J205" s="147"/>
      <c r="K205" s="148"/>
      <c r="L205" s="149"/>
      <c r="M205" s="149"/>
      <c r="N205" s="149"/>
      <c r="O205" s="149"/>
      <c r="P205" s="150"/>
      <c r="Q205" s="151" t="str">
        <f t="shared" si="18"/>
        <v/>
      </c>
      <c r="R205" s="728"/>
    </row>
    <row r="206" spans="1:18" ht="17.25" thickTop="1" thickBot="1">
      <c r="A206" s="509"/>
      <c r="B206" s="561" t="s">
        <v>12</v>
      </c>
      <c r="C206" s="562"/>
      <c r="D206" s="481"/>
      <c r="E206" s="481"/>
      <c r="F206" s="482"/>
      <c r="G206" s="768" t="s">
        <v>92</v>
      </c>
      <c r="H206" s="769"/>
      <c r="I206" s="171">
        <f>SUM(I196:I205)</f>
        <v>0</v>
      </c>
      <c r="J206" s="172" t="e">
        <f>SUM(#REF!)</f>
        <v>#REF!</v>
      </c>
      <c r="K206" s="173">
        <f>SUM(K196:K205)</f>
        <v>0</v>
      </c>
      <c r="L206" s="174"/>
      <c r="M206" s="174"/>
      <c r="N206" s="174"/>
      <c r="O206" s="174"/>
      <c r="P206" s="175"/>
      <c r="Q206" s="176">
        <f>SUM(Q192:Q205)</f>
        <v>0</v>
      </c>
      <c r="R206" s="728"/>
    </row>
    <row r="207" spans="1:18" ht="16.5" thickBot="1">
      <c r="A207" s="510"/>
      <c r="B207" s="524" t="s">
        <v>14</v>
      </c>
      <c r="C207" s="525"/>
      <c r="D207" s="206"/>
      <c r="E207" s="206"/>
      <c r="F207" s="207"/>
      <c r="G207" s="208"/>
      <c r="H207" s="209"/>
      <c r="I207" s="210"/>
      <c r="J207" s="211"/>
      <c r="K207" s="212"/>
      <c r="L207" s="211"/>
      <c r="M207" s="211"/>
      <c r="N207" s="211"/>
      <c r="O207" s="211"/>
      <c r="P207" s="211"/>
      <c r="Q207" s="213"/>
      <c r="R207" s="456"/>
    </row>
    <row r="208" spans="1:18" ht="17.25" customHeight="1" thickTop="1">
      <c r="A208" s="696" t="s">
        <v>31</v>
      </c>
      <c r="B208" s="589" t="s">
        <v>2</v>
      </c>
      <c r="C208" s="565">
        <f>C204+1</f>
        <v>12</v>
      </c>
      <c r="D208" s="494"/>
      <c r="E208" s="471"/>
      <c r="F208" s="473"/>
      <c r="G208" s="115"/>
      <c r="H208" s="116"/>
      <c r="I208" s="29"/>
      <c r="J208" s="30">
        <f>IF(G208="",0,IF(H208="",0,IF(G208&gt;0,H208-G208+I208,0)))</f>
        <v>0</v>
      </c>
      <c r="K208" s="135"/>
      <c r="L208" s="167">
        <f>H208-G208</f>
        <v>0</v>
      </c>
      <c r="M208" s="167">
        <f>IF(L208&gt;5,0.2,0)</f>
        <v>0</v>
      </c>
      <c r="N208" s="167" t="e">
        <f>#REF!-#REF!</f>
        <v>#REF!</v>
      </c>
      <c r="O208" s="167" t="e">
        <f>IF(N208&gt;5,0.2,0)</f>
        <v>#REF!</v>
      </c>
      <c r="P208" s="168"/>
      <c r="Q208" s="169" t="str">
        <f>IF(G208="","",(H208-G208)+I208)</f>
        <v/>
      </c>
      <c r="R208" s="456"/>
    </row>
    <row r="209" spans="1:18">
      <c r="A209" s="691"/>
      <c r="B209" s="590"/>
      <c r="C209" s="518"/>
      <c r="D209" s="493"/>
      <c r="E209" s="472"/>
      <c r="F209" s="474"/>
      <c r="G209" s="123"/>
      <c r="H209" s="124"/>
      <c r="I209" s="26"/>
      <c r="J209" s="27">
        <f>IF(G209="",0,IF(H209="",0,IF(G209&gt;0,H209-G209+I209,0)))</f>
        <v>0</v>
      </c>
      <c r="K209" s="111"/>
      <c r="L209" s="112"/>
      <c r="M209" s="112"/>
      <c r="N209" s="112"/>
      <c r="O209" s="112"/>
      <c r="P209" s="113"/>
      <c r="Q209" s="114" t="str">
        <f>IF(G209="","",(H209-G209)+I209)</f>
        <v/>
      </c>
      <c r="R209" s="456"/>
    </row>
    <row r="210" spans="1:18">
      <c r="A210" s="691"/>
      <c r="B210" s="567" t="s">
        <v>3</v>
      </c>
      <c r="C210" s="517">
        <f>+C208+1</f>
        <v>13</v>
      </c>
      <c r="D210" s="477"/>
      <c r="E210" s="477"/>
      <c r="F210" s="479"/>
      <c r="G210" s="115"/>
      <c r="H210" s="116"/>
      <c r="I210" s="23"/>
      <c r="J210" s="24">
        <f>IF(G210="",0,IF(H210="",0,IF(G210&gt;0,H210-G210+I210,0)))</f>
        <v>0</v>
      </c>
      <c r="K210" s="119"/>
      <c r="L210" s="120">
        <f>H210-G210</f>
        <v>0</v>
      </c>
      <c r="M210" s="120">
        <f>IF(L210&gt;5,0.2,0)</f>
        <v>0</v>
      </c>
      <c r="N210" s="120" t="e">
        <f>#REF!-#REF!</f>
        <v>#REF!</v>
      </c>
      <c r="O210" s="120" t="e">
        <f>IF(N210&gt;5,0.2,0)</f>
        <v>#REF!</v>
      </c>
      <c r="P210" s="121" t="str">
        <f>IF(M210=0,"",M210+O210)</f>
        <v/>
      </c>
      <c r="Q210" s="122" t="str">
        <f>IF(G210="","",(H210-G210)+I210)</f>
        <v/>
      </c>
      <c r="R210" s="456"/>
    </row>
    <row r="211" spans="1:18" ht="16.5" thickBot="1">
      <c r="A211" s="691"/>
      <c r="B211" s="538"/>
      <c r="C211" s="518"/>
      <c r="D211" s="478"/>
      <c r="E211" s="478"/>
      <c r="F211" s="480"/>
      <c r="G211" s="123"/>
      <c r="H211" s="124"/>
      <c r="I211" s="26"/>
      <c r="J211" s="27">
        <f>IF(G211="",0,IF(H211="",0,IF(G211&gt;0,H211-G211+I211,0)))</f>
        <v>0</v>
      </c>
      <c r="K211" s="127"/>
      <c r="L211" s="128"/>
      <c r="M211" s="128"/>
      <c r="N211" s="128"/>
      <c r="O211" s="128"/>
      <c r="P211" s="129"/>
      <c r="Q211" s="130" t="str">
        <f>IF(G211="","",(H211-G211)+I211)</f>
        <v/>
      </c>
      <c r="R211" s="158"/>
    </row>
    <row r="212" spans="1:18" ht="16.5" thickTop="1">
      <c r="A212" s="691"/>
      <c r="B212" s="567" t="s">
        <v>3</v>
      </c>
      <c r="C212" s="517">
        <f>+C210+1</f>
        <v>14</v>
      </c>
      <c r="D212" s="494"/>
      <c r="E212" s="471"/>
      <c r="F212" s="473"/>
      <c r="G212" s="268"/>
      <c r="H212" s="269"/>
      <c r="I212" s="269"/>
      <c r="J212" s="24"/>
      <c r="K212" s="135"/>
      <c r="L212" s="167">
        <f>H212-G212</f>
        <v>0</v>
      </c>
      <c r="M212" s="167">
        <f>IF(L212&gt;5,0.2,0)</f>
        <v>0</v>
      </c>
      <c r="N212" s="167" t="e">
        <f>#REF!-#REF!</f>
        <v>#REF!</v>
      </c>
      <c r="O212" s="167" t="e">
        <f>IF(N212&gt;5,0.2,0)</f>
        <v>#REF!</v>
      </c>
      <c r="P212" s="168"/>
      <c r="Q212" s="169" t="str">
        <f t="shared" ref="Q212:Q221" si="19">IF(G212="","",(H212-G212)+I212)</f>
        <v/>
      </c>
      <c r="R212" s="75"/>
    </row>
    <row r="213" spans="1:18">
      <c r="A213" s="691"/>
      <c r="B213" s="538"/>
      <c r="C213" s="518"/>
      <c r="D213" s="493"/>
      <c r="E213" s="472"/>
      <c r="F213" s="474"/>
      <c r="G213" s="271">
        <v>16.5</v>
      </c>
      <c r="H213" s="272">
        <v>21.5</v>
      </c>
      <c r="I213" s="273"/>
      <c r="J213" s="27"/>
      <c r="K213" s="111"/>
      <c r="L213" s="112"/>
      <c r="M213" s="112"/>
      <c r="N213" s="112"/>
      <c r="O213" s="112"/>
      <c r="P213" s="113"/>
      <c r="Q213" s="114">
        <f t="shared" si="19"/>
        <v>5</v>
      </c>
      <c r="R213" s="75"/>
    </row>
    <row r="214" spans="1:18">
      <c r="A214" s="691"/>
      <c r="B214" s="567" t="s">
        <v>7</v>
      </c>
      <c r="C214" s="517">
        <f>+C212+1</f>
        <v>15</v>
      </c>
      <c r="D214" s="477"/>
      <c r="E214" s="477"/>
      <c r="F214" s="479"/>
      <c r="G214" s="268">
        <v>8.75</v>
      </c>
      <c r="H214" s="269">
        <v>11.25</v>
      </c>
      <c r="I214" s="269"/>
      <c r="J214" s="24"/>
      <c r="K214" s="119"/>
      <c r="L214" s="120">
        <f>H214-G214</f>
        <v>2.5</v>
      </c>
      <c r="M214" s="120">
        <f>IF(L214&gt;5,0.2,0)</f>
        <v>0</v>
      </c>
      <c r="N214" s="120" t="e">
        <f>#REF!-#REF!</f>
        <v>#REF!</v>
      </c>
      <c r="O214" s="120" t="e">
        <f>IF(N214&gt;5,0.2,0)</f>
        <v>#REF!</v>
      </c>
      <c r="P214" s="121" t="str">
        <f>IF(M214=0,"",M214+O214)</f>
        <v/>
      </c>
      <c r="Q214" s="122">
        <f t="shared" si="19"/>
        <v>2.5</v>
      </c>
      <c r="R214" s="75"/>
    </row>
    <row r="215" spans="1:18">
      <c r="A215" s="691"/>
      <c r="B215" s="538"/>
      <c r="C215" s="518"/>
      <c r="D215" s="478"/>
      <c r="E215" s="478"/>
      <c r="F215" s="480"/>
      <c r="G215" s="271">
        <v>16</v>
      </c>
      <c r="H215" s="272">
        <v>21.5</v>
      </c>
      <c r="I215" s="272"/>
      <c r="J215" s="27"/>
      <c r="K215" s="127"/>
      <c r="L215" s="128"/>
      <c r="M215" s="128"/>
      <c r="N215" s="128"/>
      <c r="O215" s="128"/>
      <c r="P215" s="129"/>
      <c r="Q215" s="130">
        <f t="shared" si="19"/>
        <v>5.5</v>
      </c>
      <c r="R215" s="75"/>
    </row>
    <row r="216" spans="1:18">
      <c r="A216" s="691"/>
      <c r="B216" s="567" t="s">
        <v>4</v>
      </c>
      <c r="C216" s="517">
        <f>+C214+1</f>
        <v>16</v>
      </c>
      <c r="D216" s="477"/>
      <c r="E216" s="477"/>
      <c r="F216" s="479"/>
      <c r="G216" s="268"/>
      <c r="H216" s="269"/>
      <c r="I216" s="269"/>
      <c r="J216" s="24"/>
      <c r="K216" s="119"/>
      <c r="L216" s="120">
        <f>H216-G216</f>
        <v>0</v>
      </c>
      <c r="M216" s="120">
        <f>IF(L216&gt;5,0.2,0)</f>
        <v>0</v>
      </c>
      <c r="N216" s="120" t="e">
        <f>#REF!-#REF!</f>
        <v>#REF!</v>
      </c>
      <c r="O216" s="120" t="e">
        <f>IF(N216&gt;5,0.2,0)</f>
        <v>#REF!</v>
      </c>
      <c r="P216" s="121" t="str">
        <f>IF(M216=0,"",M216+O216)</f>
        <v/>
      </c>
      <c r="Q216" s="122" t="str">
        <f t="shared" si="19"/>
        <v/>
      </c>
      <c r="R216" s="728"/>
    </row>
    <row r="217" spans="1:18">
      <c r="A217" s="691"/>
      <c r="B217" s="538"/>
      <c r="C217" s="518"/>
      <c r="D217" s="478"/>
      <c r="E217" s="478"/>
      <c r="F217" s="480"/>
      <c r="G217" s="271"/>
      <c r="H217" s="272"/>
      <c r="I217" s="272"/>
      <c r="J217" s="27"/>
      <c r="K217" s="111"/>
      <c r="L217" s="112"/>
      <c r="M217" s="112"/>
      <c r="N217" s="112"/>
      <c r="O217" s="112"/>
      <c r="P217" s="113"/>
      <c r="Q217" s="114" t="str">
        <f t="shared" si="19"/>
        <v/>
      </c>
      <c r="R217" s="728"/>
    </row>
    <row r="218" spans="1:18">
      <c r="A218" s="691"/>
      <c r="B218" s="568" t="s">
        <v>5</v>
      </c>
      <c r="C218" s="527">
        <f>+C216+1</f>
        <v>17</v>
      </c>
      <c r="D218" s="477"/>
      <c r="E218" s="477"/>
      <c r="F218" s="479"/>
      <c r="G218" s="318">
        <v>11</v>
      </c>
      <c r="H218" s="322">
        <v>18</v>
      </c>
      <c r="I218" s="322"/>
      <c r="J218" s="49"/>
      <c r="K218" s="119"/>
      <c r="L218" s="120">
        <f>H218-G218</f>
        <v>7</v>
      </c>
      <c r="M218" s="120">
        <f>IF(L218&gt;5,0.2,0)</f>
        <v>0.2</v>
      </c>
      <c r="N218" s="120" t="e">
        <f>#REF!-#REF!</f>
        <v>#REF!</v>
      </c>
      <c r="O218" s="120" t="e">
        <f>IF(N218&gt;5,0.2,0)</f>
        <v>#REF!</v>
      </c>
      <c r="P218" s="121"/>
      <c r="Q218" s="122">
        <f t="shared" si="19"/>
        <v>7</v>
      </c>
      <c r="R218" s="728"/>
    </row>
    <row r="219" spans="1:18">
      <c r="A219" s="691"/>
      <c r="B219" s="584"/>
      <c r="C219" s="528"/>
      <c r="D219" s="478"/>
      <c r="E219" s="478"/>
      <c r="F219" s="480"/>
      <c r="G219" s="277"/>
      <c r="H219" s="278"/>
      <c r="I219" s="278"/>
      <c r="J219" s="53">
        <f>IF(G219="",0,IF(H219="",0,IF(G219&gt;0,H219-G219+I219,0)))</f>
        <v>0</v>
      </c>
      <c r="K219" s="127"/>
      <c r="L219" s="128"/>
      <c r="M219" s="128"/>
      <c r="N219" s="128"/>
      <c r="O219" s="128"/>
      <c r="P219" s="129"/>
      <c r="Q219" s="130" t="str">
        <f t="shared" si="19"/>
        <v/>
      </c>
      <c r="R219" s="728"/>
    </row>
    <row r="220" spans="1:18" ht="16.5" customHeight="1">
      <c r="A220" s="691"/>
      <c r="B220" s="568" t="s">
        <v>6</v>
      </c>
      <c r="C220" s="527">
        <f>+C218+1</f>
        <v>18</v>
      </c>
      <c r="D220" s="465"/>
      <c r="E220" s="465"/>
      <c r="F220" s="467"/>
      <c r="G220" s="275"/>
      <c r="H220" s="276"/>
      <c r="I220" s="276"/>
      <c r="J220" s="49">
        <f>IF(G220="",0,IF(H220="",0,IF(G220&gt;0,H220-G220+I220,0)))</f>
        <v>0</v>
      </c>
      <c r="K220" s="140"/>
      <c r="L220" s="141">
        <f>H220-G220</f>
        <v>0</v>
      </c>
      <c r="M220" s="141">
        <f>IF(L220&gt;5,0.2,0)</f>
        <v>0</v>
      </c>
      <c r="N220" s="141" t="e">
        <f>#REF!-#REF!</f>
        <v>#REF!</v>
      </c>
      <c r="O220" s="141" t="e">
        <f>IF(N220&gt;5,0.2,0)</f>
        <v>#REF!</v>
      </c>
      <c r="P220" s="142"/>
      <c r="Q220" s="143" t="str">
        <f t="shared" si="19"/>
        <v/>
      </c>
      <c r="R220" s="728"/>
    </row>
    <row r="221" spans="1:18" ht="16.5" thickBot="1">
      <c r="A221" s="691"/>
      <c r="B221" s="569"/>
      <c r="C221" s="554"/>
      <c r="D221" s="466"/>
      <c r="E221" s="466"/>
      <c r="F221" s="468"/>
      <c r="G221" s="277"/>
      <c r="H221" s="278"/>
      <c r="I221" s="278"/>
      <c r="J221" s="53">
        <f>IF(G221="",0,IF(H221="",0,IF(G221&gt;0,H221-G221+I221,0)))</f>
        <v>0</v>
      </c>
      <c r="K221" s="148"/>
      <c r="L221" s="149"/>
      <c r="M221" s="149"/>
      <c r="N221" s="149"/>
      <c r="O221" s="149"/>
      <c r="P221" s="150"/>
      <c r="Q221" s="151" t="str">
        <f t="shared" si="19"/>
        <v/>
      </c>
      <c r="R221" s="728"/>
    </row>
    <row r="222" spans="1:18" ht="17.25" thickTop="1" thickBot="1">
      <c r="A222" s="691"/>
      <c r="B222" s="561" t="s">
        <v>12</v>
      </c>
      <c r="C222" s="562"/>
      <c r="D222" s="481"/>
      <c r="E222" s="481"/>
      <c r="F222" s="482"/>
      <c r="G222" s="43"/>
      <c r="H222" s="44"/>
      <c r="I222" s="44"/>
      <c r="J222" s="21">
        <f>SUM(J208:J221)</f>
        <v>0</v>
      </c>
      <c r="K222" s="173">
        <f>SUM(K212:K221)</f>
        <v>0</v>
      </c>
      <c r="L222" s="174"/>
      <c r="M222" s="174"/>
      <c r="N222" s="174"/>
      <c r="O222" s="174"/>
      <c r="P222" s="175"/>
      <c r="Q222" s="176">
        <f>SUM(Q208:Q221)</f>
        <v>20</v>
      </c>
      <c r="R222" s="456"/>
    </row>
    <row r="223" spans="1:18" ht="16.5" thickBot="1">
      <c r="A223" s="691"/>
      <c r="B223" s="524" t="s">
        <v>14</v>
      </c>
      <c r="C223" s="525"/>
      <c r="D223" s="206"/>
      <c r="E223" s="206"/>
      <c r="F223" s="207"/>
      <c r="G223" s="12"/>
      <c r="H223" s="13"/>
      <c r="I223" s="16"/>
      <c r="J223" s="14" t="str">
        <f>IF(G223="","0",IF(H223="","0",IF(G223&gt;0,H223-G223,"0")))</f>
        <v>0</v>
      </c>
      <c r="K223" s="212"/>
      <c r="L223" s="211"/>
      <c r="M223" s="211"/>
      <c r="N223" s="211"/>
      <c r="O223" s="211"/>
      <c r="P223" s="211"/>
      <c r="Q223" s="213"/>
      <c r="R223" s="456"/>
    </row>
    <row r="224" spans="1:18" ht="16.5" customHeight="1" thickTop="1">
      <c r="A224" s="678" t="s">
        <v>32</v>
      </c>
      <c r="B224" s="589" t="s">
        <v>2</v>
      </c>
      <c r="C224" s="565">
        <f>C220+1</f>
        <v>19</v>
      </c>
      <c r="D224" s="494"/>
      <c r="E224" s="471"/>
      <c r="F224" s="473"/>
      <c r="G224" s="288"/>
      <c r="H224" s="289"/>
      <c r="I224" s="289"/>
      <c r="J224" s="30">
        <f t="shared" ref="J224:J237" si="20">IF(G224="",0,IF(H224="",0,IF(G224&gt;0,H224-G224+I224,0)))</f>
        <v>0</v>
      </c>
      <c r="K224" s="163"/>
      <c r="L224" s="164">
        <f>H224-G224</f>
        <v>0</v>
      </c>
      <c r="M224" s="164">
        <f>IF(L224&gt;5,0.2,0)</f>
        <v>0</v>
      </c>
      <c r="N224" s="164" t="e">
        <f>#REF!-#REF!</f>
        <v>#REF!</v>
      </c>
      <c r="O224" s="164" t="e">
        <f>IF(N224&gt;5,0.2,0)</f>
        <v>#REF!</v>
      </c>
      <c r="P224" s="165" t="str">
        <f>IF(M224=0,"",M224+O224)</f>
        <v/>
      </c>
      <c r="Q224" s="166" t="str">
        <f>IF(G224="","",(H224-G224)+I224)</f>
        <v/>
      </c>
      <c r="R224" s="456"/>
    </row>
    <row r="225" spans="1:18">
      <c r="A225" s="678"/>
      <c r="B225" s="590"/>
      <c r="C225" s="518"/>
      <c r="D225" s="493"/>
      <c r="E225" s="472"/>
      <c r="F225" s="474"/>
      <c r="G225" s="271"/>
      <c r="H225" s="272"/>
      <c r="I225" s="272"/>
      <c r="J225" s="27">
        <f t="shared" si="20"/>
        <v>0</v>
      </c>
      <c r="K225" s="111"/>
      <c r="L225" s="112"/>
      <c r="M225" s="112"/>
      <c r="N225" s="112"/>
      <c r="O225" s="112"/>
      <c r="P225" s="113"/>
      <c r="Q225" s="114" t="str">
        <f t="shared" ref="Q225:Q237" si="21">IF(G225="","",(H225-G225)+I225)</f>
        <v/>
      </c>
      <c r="R225" s="456"/>
    </row>
    <row r="226" spans="1:18">
      <c r="A226" s="678"/>
      <c r="B226" s="567" t="s">
        <v>3</v>
      </c>
      <c r="C226" s="517">
        <f>+C224+1</f>
        <v>20</v>
      </c>
      <c r="D226" s="477"/>
      <c r="E226" s="477"/>
      <c r="F226" s="479"/>
      <c r="G226" s="268"/>
      <c r="H226" s="269"/>
      <c r="I226" s="269"/>
      <c r="J226" s="24">
        <f t="shared" si="20"/>
        <v>0</v>
      </c>
      <c r="K226" s="119"/>
      <c r="L226" s="120">
        <f>H226-G226</f>
        <v>0</v>
      </c>
      <c r="M226" s="120">
        <f>IF(L226&gt;5,0.2,0)</f>
        <v>0</v>
      </c>
      <c r="N226" s="120" t="e">
        <f>#REF!-#REF!</f>
        <v>#REF!</v>
      </c>
      <c r="O226" s="120" t="e">
        <f>IF(N226&gt;5,0.2,0)</f>
        <v>#REF!</v>
      </c>
      <c r="P226" s="121" t="str">
        <f>IF(M226=0,"",M226+O226)</f>
        <v/>
      </c>
      <c r="Q226" s="122" t="str">
        <f t="shared" si="21"/>
        <v/>
      </c>
      <c r="R226" s="158"/>
    </row>
    <row r="227" spans="1:18">
      <c r="A227" s="678"/>
      <c r="B227" s="538"/>
      <c r="C227" s="518"/>
      <c r="D227" s="478"/>
      <c r="E227" s="478"/>
      <c r="F227" s="480"/>
      <c r="G227" s="271">
        <v>16</v>
      </c>
      <c r="H227" s="272">
        <v>21.5</v>
      </c>
      <c r="I227" s="272"/>
      <c r="J227" s="27">
        <f t="shared" si="20"/>
        <v>5.5</v>
      </c>
      <c r="K227" s="127"/>
      <c r="L227" s="128"/>
      <c r="M227" s="128"/>
      <c r="N227" s="128"/>
      <c r="O227" s="128"/>
      <c r="P227" s="129"/>
      <c r="Q227" s="130">
        <f t="shared" si="21"/>
        <v>5.5</v>
      </c>
      <c r="R227" s="75"/>
    </row>
    <row r="228" spans="1:18">
      <c r="A228" s="678"/>
      <c r="B228" s="567" t="s">
        <v>3</v>
      </c>
      <c r="C228" s="517">
        <f>+C226+1</f>
        <v>21</v>
      </c>
      <c r="D228" s="477"/>
      <c r="E228" s="477"/>
      <c r="F228" s="479"/>
      <c r="G228" s="268"/>
      <c r="H228" s="269"/>
      <c r="I228" s="269"/>
      <c r="J228" s="24">
        <f t="shared" si="20"/>
        <v>0</v>
      </c>
      <c r="K228" s="135"/>
      <c r="L228" s="167">
        <f>H228-G228</f>
        <v>0</v>
      </c>
      <c r="M228" s="167">
        <f>IF(L228&gt;5,0.2,0)</f>
        <v>0</v>
      </c>
      <c r="N228" s="167" t="e">
        <f>#REF!-#REF!</f>
        <v>#REF!</v>
      </c>
      <c r="O228" s="167" t="e">
        <f>IF(N228&gt;5,0.2,0)</f>
        <v>#REF!</v>
      </c>
      <c r="P228" s="168"/>
      <c r="Q228" s="169" t="str">
        <f t="shared" si="21"/>
        <v/>
      </c>
      <c r="R228" s="75"/>
    </row>
    <row r="229" spans="1:18">
      <c r="A229" s="678"/>
      <c r="B229" s="538"/>
      <c r="C229" s="518"/>
      <c r="D229" s="478"/>
      <c r="E229" s="478"/>
      <c r="F229" s="480"/>
      <c r="G229" s="271"/>
      <c r="H229" s="272"/>
      <c r="I229" s="273"/>
      <c r="J229" s="27">
        <f t="shared" si="20"/>
        <v>0</v>
      </c>
      <c r="K229" s="111"/>
      <c r="L229" s="112"/>
      <c r="M229" s="112"/>
      <c r="N229" s="112"/>
      <c r="O229" s="112"/>
      <c r="P229" s="113"/>
      <c r="Q229" s="114" t="str">
        <f t="shared" si="21"/>
        <v/>
      </c>
      <c r="R229" s="75"/>
    </row>
    <row r="230" spans="1:18">
      <c r="A230" s="678"/>
      <c r="B230" s="567" t="s">
        <v>7</v>
      </c>
      <c r="C230" s="513">
        <v>22</v>
      </c>
      <c r="D230" s="477"/>
      <c r="E230" s="477"/>
      <c r="F230" s="479"/>
      <c r="G230" s="268">
        <v>8.75</v>
      </c>
      <c r="H230" s="269">
        <v>11.25</v>
      </c>
      <c r="I230" s="269"/>
      <c r="J230" s="24">
        <f t="shared" si="20"/>
        <v>2.5</v>
      </c>
      <c r="K230" s="119"/>
      <c r="L230" s="120">
        <f>H230-G230</f>
        <v>2.5</v>
      </c>
      <c r="M230" s="120">
        <f>IF(L230&gt;5,0.2,0)</f>
        <v>0</v>
      </c>
      <c r="N230" s="120" t="e">
        <f>#REF!-#REF!</f>
        <v>#REF!</v>
      </c>
      <c r="O230" s="120" t="e">
        <f>IF(N230&gt;5,0.2,0)</f>
        <v>#REF!</v>
      </c>
      <c r="P230" s="121"/>
      <c r="Q230" s="122">
        <f t="shared" si="21"/>
        <v>2.5</v>
      </c>
      <c r="R230" s="75"/>
    </row>
    <row r="231" spans="1:18">
      <c r="A231" s="678"/>
      <c r="B231" s="538"/>
      <c r="C231" s="540"/>
      <c r="D231" s="478"/>
      <c r="E231" s="478"/>
      <c r="F231" s="480"/>
      <c r="G231" s="271"/>
      <c r="H231" s="272"/>
      <c r="I231" s="272"/>
      <c r="J231" s="27">
        <f t="shared" si="20"/>
        <v>0</v>
      </c>
      <c r="K231" s="127"/>
      <c r="L231" s="128"/>
      <c r="M231" s="128"/>
      <c r="N231" s="128"/>
      <c r="O231" s="128"/>
      <c r="P231" s="129"/>
      <c r="Q231" s="130" t="str">
        <f t="shared" si="21"/>
        <v/>
      </c>
      <c r="R231" s="728"/>
    </row>
    <row r="232" spans="1:18">
      <c r="A232" s="678"/>
      <c r="B232" s="567" t="s">
        <v>4</v>
      </c>
      <c r="C232" s="517">
        <f>+C230+1</f>
        <v>23</v>
      </c>
      <c r="D232" s="477"/>
      <c r="E232" s="477"/>
      <c r="F232" s="479"/>
      <c r="G232" s="268"/>
      <c r="H232" s="269"/>
      <c r="I232" s="269"/>
      <c r="J232" s="24">
        <f t="shared" si="20"/>
        <v>0</v>
      </c>
      <c r="K232" s="119"/>
      <c r="L232" s="120">
        <f>H232-G232</f>
        <v>0</v>
      </c>
      <c r="M232" s="120">
        <f>IF(L232&gt;5,0.2,0)</f>
        <v>0</v>
      </c>
      <c r="N232" s="120" t="e">
        <f>#REF!-#REF!</f>
        <v>#REF!</v>
      </c>
      <c r="O232" s="120" t="e">
        <f>IF(N232&gt;5,0.2,0)</f>
        <v>#REF!</v>
      </c>
      <c r="P232" s="121" t="str">
        <f>IF(M232=0,"",M232+O232)</f>
        <v/>
      </c>
      <c r="Q232" s="122" t="str">
        <f t="shared" si="21"/>
        <v/>
      </c>
      <c r="R232" s="728"/>
    </row>
    <row r="233" spans="1:18">
      <c r="A233" s="678"/>
      <c r="B233" s="538"/>
      <c r="C233" s="518"/>
      <c r="D233" s="478"/>
      <c r="E233" s="478"/>
      <c r="F233" s="480"/>
      <c r="G233" s="271"/>
      <c r="H233" s="272"/>
      <c r="I233" s="272"/>
      <c r="J233" s="27">
        <f t="shared" si="20"/>
        <v>0</v>
      </c>
      <c r="K233" s="111"/>
      <c r="L233" s="112"/>
      <c r="M233" s="112"/>
      <c r="N233" s="112"/>
      <c r="O233" s="112"/>
      <c r="P233" s="113"/>
      <c r="Q233" s="114" t="str">
        <f t="shared" si="21"/>
        <v/>
      </c>
      <c r="R233" s="728"/>
    </row>
    <row r="234" spans="1:18">
      <c r="A234" s="678"/>
      <c r="B234" s="568" t="s">
        <v>5</v>
      </c>
      <c r="C234" s="527">
        <f>+C232+1</f>
        <v>24</v>
      </c>
      <c r="D234" s="477"/>
      <c r="E234" s="477"/>
      <c r="F234" s="479"/>
      <c r="G234" s="275">
        <v>9</v>
      </c>
      <c r="H234" s="276">
        <v>12</v>
      </c>
      <c r="I234" s="276"/>
      <c r="J234" s="49">
        <f t="shared" si="20"/>
        <v>3</v>
      </c>
      <c r="K234" s="119"/>
      <c r="L234" s="120">
        <f>H234-G234</f>
        <v>3</v>
      </c>
      <c r="M234" s="120">
        <f>IF(L234&gt;5,0.2,0)</f>
        <v>0</v>
      </c>
      <c r="N234" s="120" t="e">
        <f>#REF!-#REF!</f>
        <v>#REF!</v>
      </c>
      <c r="O234" s="120" t="e">
        <f>IF(N234&gt;5,0.2,0)</f>
        <v>#REF!</v>
      </c>
      <c r="P234" s="121"/>
      <c r="Q234" s="122">
        <f t="shared" si="21"/>
        <v>3</v>
      </c>
      <c r="R234" s="728"/>
    </row>
    <row r="235" spans="1:18">
      <c r="A235" s="678"/>
      <c r="B235" s="584"/>
      <c r="C235" s="528"/>
      <c r="D235" s="478"/>
      <c r="E235" s="478"/>
      <c r="F235" s="480"/>
      <c r="G235" s="277">
        <v>12</v>
      </c>
      <c r="H235" s="278">
        <v>21</v>
      </c>
      <c r="I235" s="278"/>
      <c r="J235" s="53">
        <f t="shared" si="20"/>
        <v>9</v>
      </c>
      <c r="K235" s="127"/>
      <c r="L235" s="128"/>
      <c r="M235" s="128"/>
      <c r="N235" s="128"/>
      <c r="O235" s="128"/>
      <c r="P235" s="129"/>
      <c r="Q235" s="130">
        <f t="shared" si="21"/>
        <v>9</v>
      </c>
      <c r="R235" s="728"/>
    </row>
    <row r="236" spans="1:18" ht="17.25" customHeight="1">
      <c r="A236" s="678"/>
      <c r="B236" s="568" t="s">
        <v>6</v>
      </c>
      <c r="C236" s="527">
        <f>+C234+1</f>
        <v>25</v>
      </c>
      <c r="D236" s="465"/>
      <c r="E236" s="465"/>
      <c r="F236" s="467"/>
      <c r="G236" s="275"/>
      <c r="H236" s="276"/>
      <c r="I236" s="276"/>
      <c r="J236" s="49">
        <f t="shared" si="20"/>
        <v>0</v>
      </c>
      <c r="K236" s="140"/>
      <c r="L236" s="141">
        <f>H236-G236</f>
        <v>0</v>
      </c>
      <c r="M236" s="141">
        <f>IF(L236&gt;5,0.2,0)</f>
        <v>0</v>
      </c>
      <c r="N236" s="141" t="e">
        <f>#REF!-#REF!</f>
        <v>#REF!</v>
      </c>
      <c r="O236" s="141" t="e">
        <f>IF(N236&gt;5,0.2,0)</f>
        <v>#REF!</v>
      </c>
      <c r="P236" s="142"/>
      <c r="Q236" s="143" t="str">
        <f t="shared" si="21"/>
        <v/>
      </c>
      <c r="R236" s="728"/>
    </row>
    <row r="237" spans="1:18" ht="16.5" thickBot="1">
      <c r="A237" s="678"/>
      <c r="B237" s="569"/>
      <c r="C237" s="554"/>
      <c r="D237" s="466"/>
      <c r="E237" s="466"/>
      <c r="F237" s="468"/>
      <c r="G237" s="277"/>
      <c r="H237" s="278"/>
      <c r="I237" s="278"/>
      <c r="J237" s="53">
        <f t="shared" si="20"/>
        <v>0</v>
      </c>
      <c r="K237" s="148"/>
      <c r="L237" s="149"/>
      <c r="M237" s="149"/>
      <c r="N237" s="149"/>
      <c r="O237" s="149"/>
      <c r="P237" s="150"/>
      <c r="Q237" s="151" t="str">
        <f t="shared" si="21"/>
        <v/>
      </c>
      <c r="R237" s="456"/>
    </row>
    <row r="238" spans="1:18" ht="17.25" thickTop="1" thickBot="1">
      <c r="A238" s="678"/>
      <c r="B238" s="561" t="s">
        <v>12</v>
      </c>
      <c r="C238" s="562"/>
      <c r="D238" s="481"/>
      <c r="E238" s="481"/>
      <c r="F238" s="482"/>
      <c r="G238" s="43"/>
      <c r="H238" s="44"/>
      <c r="I238" s="44"/>
      <c r="J238" s="21">
        <f>SUM(J224:J237)</f>
        <v>20</v>
      </c>
      <c r="K238" s="173">
        <f>SUM(K228:K237)</f>
        <v>0</v>
      </c>
      <c r="L238" s="174"/>
      <c r="M238" s="174"/>
      <c r="N238" s="174"/>
      <c r="O238" s="174"/>
      <c r="P238" s="175"/>
      <c r="Q238" s="176">
        <f>SUM(Q224:Q237)</f>
        <v>20</v>
      </c>
      <c r="R238" s="456"/>
    </row>
    <row r="239" spans="1:18" ht="16.5" thickBot="1">
      <c r="A239" s="679"/>
      <c r="B239" s="524" t="s">
        <v>14</v>
      </c>
      <c r="C239" s="525"/>
      <c r="D239" s="219"/>
      <c r="E239" s="219"/>
      <c r="F239" s="220"/>
      <c r="G239" s="12"/>
      <c r="H239" s="13"/>
      <c r="I239" s="16"/>
      <c r="J239" s="14" t="str">
        <f>IF(G239="","0",IF(H239="","0",IF(G239&gt;0,H239-G239,"0")))</f>
        <v>0</v>
      </c>
      <c r="K239" s="222"/>
      <c r="L239" s="221"/>
      <c r="M239" s="221"/>
      <c r="N239" s="221"/>
      <c r="O239" s="221"/>
      <c r="P239" s="221"/>
      <c r="Q239" s="223"/>
      <c r="R239" s="456"/>
    </row>
    <row r="240" spans="1:18" ht="16.5" customHeight="1" thickTop="1">
      <c r="A240" s="560" t="s">
        <v>33</v>
      </c>
      <c r="B240" s="589" t="s">
        <v>2</v>
      </c>
      <c r="C240" s="565">
        <f>C236+1</f>
        <v>26</v>
      </c>
      <c r="D240" s="494"/>
      <c r="E240" s="471"/>
      <c r="F240" s="473"/>
      <c r="G240" s="288"/>
      <c r="H240" s="289"/>
      <c r="I240" s="289"/>
      <c r="J240" s="290">
        <f t="shared" ref="J240:J249" si="22">IF(G240="",0,IF(H240="",0,IF(G240&gt;0,H240-G240+I240,0)))</f>
        <v>0</v>
      </c>
      <c r="K240" s="163"/>
      <c r="L240" s="164">
        <f>H240-G240</f>
        <v>0</v>
      </c>
      <c r="M240" s="164">
        <f>IF(L240&gt;5,0.2,0)</f>
        <v>0</v>
      </c>
      <c r="N240" s="164" t="e">
        <f>#REF!-#REF!</f>
        <v>#REF!</v>
      </c>
      <c r="O240" s="164" t="e">
        <f>IF(N240&gt;5,0.2,0)</f>
        <v>#REF!</v>
      </c>
      <c r="P240" s="165" t="str">
        <f>IF(M240=0,"",M240+O240)</f>
        <v/>
      </c>
      <c r="Q240" s="166" t="str">
        <f t="shared" ref="Q240:Q253" si="23">IF(G240="","",(H240-G240)+I240)</f>
        <v/>
      </c>
      <c r="R240" s="456"/>
    </row>
    <row r="241" spans="1:18">
      <c r="A241" s="553"/>
      <c r="B241" s="590"/>
      <c r="C241" s="518"/>
      <c r="D241" s="493"/>
      <c r="E241" s="472"/>
      <c r="F241" s="474"/>
      <c r="G241" s="271"/>
      <c r="H241" s="272"/>
      <c r="I241" s="272"/>
      <c r="J241" s="273">
        <f t="shared" si="22"/>
        <v>0</v>
      </c>
      <c r="K241" s="111"/>
      <c r="L241" s="112"/>
      <c r="M241" s="112"/>
      <c r="N241" s="112"/>
      <c r="O241" s="112"/>
      <c r="P241" s="113"/>
      <c r="Q241" s="114" t="str">
        <f t="shared" si="23"/>
        <v/>
      </c>
      <c r="R241" s="158"/>
    </row>
    <row r="242" spans="1:18">
      <c r="A242" s="553"/>
      <c r="B242" s="567" t="s">
        <v>3</v>
      </c>
      <c r="C242" s="517">
        <f>+C240+1</f>
        <v>27</v>
      </c>
      <c r="D242" s="477"/>
      <c r="E242" s="477"/>
      <c r="F242" s="479"/>
      <c r="G242" s="268"/>
      <c r="H242" s="269"/>
      <c r="I242" s="269"/>
      <c r="J242" s="270">
        <f t="shared" si="22"/>
        <v>0</v>
      </c>
      <c r="K242" s="119"/>
      <c r="L242" s="120">
        <f>H242-G242</f>
        <v>0</v>
      </c>
      <c r="M242" s="120">
        <f>IF(L242&gt;5,0.2,0)</f>
        <v>0</v>
      </c>
      <c r="N242" s="120" t="e">
        <f>#REF!-#REF!</f>
        <v>#REF!</v>
      </c>
      <c r="O242" s="120" t="e">
        <f>IF(N242&gt;5,0.2,0)</f>
        <v>#REF!</v>
      </c>
      <c r="P242" s="121" t="str">
        <f>IF(M242=0,"",M242+O242)</f>
        <v/>
      </c>
      <c r="Q242" s="122" t="str">
        <f t="shared" si="23"/>
        <v/>
      </c>
      <c r="R242" s="75"/>
    </row>
    <row r="243" spans="1:18">
      <c r="A243" s="553"/>
      <c r="B243" s="538"/>
      <c r="C243" s="518"/>
      <c r="D243" s="478"/>
      <c r="E243" s="478"/>
      <c r="F243" s="480"/>
      <c r="G243" s="271">
        <v>16</v>
      </c>
      <c r="H243" s="272">
        <v>22</v>
      </c>
      <c r="I243" s="274">
        <v>2</v>
      </c>
      <c r="J243" s="273">
        <f t="shared" si="22"/>
        <v>8</v>
      </c>
      <c r="K243" s="127"/>
      <c r="L243" s="128"/>
      <c r="M243" s="128"/>
      <c r="N243" s="128"/>
      <c r="O243" s="128"/>
      <c r="P243" s="129"/>
      <c r="Q243" s="130">
        <f t="shared" si="23"/>
        <v>8</v>
      </c>
      <c r="R243" s="75"/>
    </row>
    <row r="244" spans="1:18">
      <c r="A244" s="553"/>
      <c r="B244" s="567" t="s">
        <v>3</v>
      </c>
      <c r="C244" s="517">
        <f>+C242+1</f>
        <v>28</v>
      </c>
      <c r="D244" s="477"/>
      <c r="E244" s="477"/>
      <c r="F244" s="479"/>
      <c r="G244" s="268">
        <v>7</v>
      </c>
      <c r="H244" s="269">
        <v>9</v>
      </c>
      <c r="I244" s="269">
        <v>3</v>
      </c>
      <c r="J244" s="270">
        <f t="shared" si="22"/>
        <v>5</v>
      </c>
      <c r="K244" s="135"/>
      <c r="L244" s="167"/>
      <c r="M244" s="167"/>
      <c r="N244" s="167"/>
      <c r="O244" s="167"/>
      <c r="P244" s="168"/>
      <c r="Q244" s="169">
        <f t="shared" si="23"/>
        <v>5</v>
      </c>
      <c r="R244" s="75"/>
    </row>
    <row r="245" spans="1:18">
      <c r="A245" s="553"/>
      <c r="B245" s="538"/>
      <c r="C245" s="518"/>
      <c r="D245" s="478"/>
      <c r="E245" s="478"/>
      <c r="F245" s="480"/>
      <c r="G245" s="271"/>
      <c r="H245" s="272"/>
      <c r="I245" s="273"/>
      <c r="J245" s="273">
        <f t="shared" si="22"/>
        <v>0</v>
      </c>
      <c r="K245" s="111"/>
      <c r="L245" s="112"/>
      <c r="M245" s="112"/>
      <c r="N245" s="112"/>
      <c r="O245" s="112"/>
      <c r="P245" s="113"/>
      <c r="Q245" s="114" t="str">
        <f t="shared" si="23"/>
        <v/>
      </c>
      <c r="R245" s="75"/>
    </row>
    <row r="246" spans="1:18">
      <c r="A246" s="553"/>
      <c r="B246" s="567" t="s">
        <v>7</v>
      </c>
      <c r="C246" s="517">
        <f>+C244+1</f>
        <v>29</v>
      </c>
      <c r="D246" s="477"/>
      <c r="E246" s="477"/>
      <c r="F246" s="479"/>
      <c r="G246" s="268">
        <v>8.4499999999999993</v>
      </c>
      <c r="H246" s="269">
        <v>11.25</v>
      </c>
      <c r="I246" s="269"/>
      <c r="J246" s="270">
        <f t="shared" si="22"/>
        <v>2.8000000000000007</v>
      </c>
      <c r="K246" s="119"/>
      <c r="L246" s="120"/>
      <c r="M246" s="120"/>
      <c r="N246" s="120"/>
      <c r="O246" s="120"/>
      <c r="P246" s="121"/>
      <c r="Q246" s="122">
        <f t="shared" si="23"/>
        <v>2.8000000000000007</v>
      </c>
      <c r="R246" s="728"/>
    </row>
    <row r="247" spans="1:18">
      <c r="A247" s="553"/>
      <c r="B247" s="538"/>
      <c r="C247" s="518"/>
      <c r="D247" s="478"/>
      <c r="E247" s="478"/>
      <c r="F247" s="480"/>
      <c r="G247" s="271"/>
      <c r="H247" s="272"/>
      <c r="I247" s="272"/>
      <c r="J247" s="273">
        <f t="shared" si="22"/>
        <v>0</v>
      </c>
      <c r="K247" s="127"/>
      <c r="L247" s="128"/>
      <c r="M247" s="128"/>
      <c r="N247" s="128"/>
      <c r="O247" s="128"/>
      <c r="P247" s="129"/>
      <c r="Q247" s="130" t="str">
        <f t="shared" si="23"/>
        <v/>
      </c>
      <c r="R247" s="728"/>
    </row>
    <row r="248" spans="1:18">
      <c r="A248" s="553"/>
      <c r="B248" s="567" t="s">
        <v>4</v>
      </c>
      <c r="C248" s="517">
        <f>+C246+1</f>
        <v>30</v>
      </c>
      <c r="D248" s="477"/>
      <c r="E248" s="477"/>
      <c r="F248" s="479"/>
      <c r="G248" s="268"/>
      <c r="H248" s="269"/>
      <c r="I248" s="269"/>
      <c r="J248" s="270">
        <f t="shared" si="22"/>
        <v>0</v>
      </c>
      <c r="K248" s="119"/>
      <c r="L248" s="120"/>
      <c r="M248" s="120"/>
      <c r="N248" s="120"/>
      <c r="O248" s="120"/>
      <c r="P248" s="121"/>
      <c r="Q248" s="122" t="str">
        <f t="shared" si="23"/>
        <v/>
      </c>
      <c r="R248" s="728"/>
    </row>
    <row r="249" spans="1:18" ht="16.5" thickBot="1">
      <c r="A249" s="553"/>
      <c r="B249" s="777"/>
      <c r="C249" s="778"/>
      <c r="D249" s="478"/>
      <c r="E249" s="478"/>
      <c r="F249" s="480"/>
      <c r="G249" s="271"/>
      <c r="H249" s="272"/>
      <c r="I249" s="272"/>
      <c r="J249" s="273">
        <f t="shared" si="22"/>
        <v>0</v>
      </c>
      <c r="K249" s="127"/>
      <c r="L249" s="128"/>
      <c r="M249" s="128"/>
      <c r="N249" s="128"/>
      <c r="O249" s="128"/>
      <c r="P249" s="129"/>
      <c r="Q249" s="130" t="str">
        <f t="shared" si="23"/>
        <v/>
      </c>
      <c r="R249" s="728"/>
    </row>
    <row r="250" spans="1:18" ht="17.25" thickTop="1" thickBot="1">
      <c r="A250" s="553"/>
      <c r="B250" s="561" t="s">
        <v>12</v>
      </c>
      <c r="C250" s="562"/>
      <c r="D250" s="477"/>
      <c r="E250" s="477"/>
      <c r="F250" s="479"/>
      <c r="G250" s="115"/>
      <c r="H250" s="116"/>
      <c r="I250" s="23"/>
      <c r="J250" s="49">
        <f>IF(G250="",0,IF(H250="",0,IF(G250&gt;0,H250-G250+I250,0)))</f>
        <v>0</v>
      </c>
      <c r="K250" s="102"/>
      <c r="L250" s="103">
        <f>H250-G250</f>
        <v>0</v>
      </c>
      <c r="M250" s="103">
        <f>IF(L250&gt;5,0.2,0)</f>
        <v>0</v>
      </c>
      <c r="N250" s="103" t="e">
        <f>#REF!-#REF!</f>
        <v>#REF!</v>
      </c>
      <c r="O250" s="103" t="e">
        <f>IF(N250&gt;5,0.2,0)</f>
        <v>#REF!</v>
      </c>
      <c r="P250" s="104" t="str">
        <f>IF(M250=0,"",M250+O250)</f>
        <v/>
      </c>
      <c r="Q250" s="105" t="str">
        <f t="shared" si="23"/>
        <v/>
      </c>
      <c r="R250" s="728"/>
    </row>
    <row r="251" spans="1:18" ht="16.5" thickBot="1">
      <c r="A251" s="675"/>
      <c r="B251" s="524" t="s">
        <v>14</v>
      </c>
      <c r="C251" s="525"/>
      <c r="D251" s="478"/>
      <c r="E251" s="478"/>
      <c r="F251" s="480"/>
      <c r="G251" s="123"/>
      <c r="H251" s="124"/>
      <c r="I251" s="27"/>
      <c r="J251" s="53">
        <f>IF(G251="",0,IF(H251="",0,IF(G251&gt;0,H251-G251+I251,0)))</f>
        <v>0</v>
      </c>
      <c r="K251" s="177"/>
      <c r="L251" s="178"/>
      <c r="M251" s="178"/>
      <c r="N251" s="178"/>
      <c r="O251" s="178"/>
      <c r="P251" s="179"/>
      <c r="Q251" s="106" t="str">
        <f t="shared" si="23"/>
        <v/>
      </c>
      <c r="R251" s="728"/>
    </row>
    <row r="252" spans="1:18" ht="16.5" customHeight="1" thickTop="1">
      <c r="A252" s="214"/>
      <c r="B252" s="779"/>
      <c r="C252" s="780"/>
      <c r="D252" s="465"/>
      <c r="E252" s="465"/>
      <c r="F252" s="467"/>
      <c r="G252" s="22"/>
      <c r="H252" s="23"/>
      <c r="I252" s="23"/>
      <c r="J252" s="49">
        <f>IF(G252="",0,IF(H252="",0,IF(G252&gt;0,H252-G252+I252,0)))</f>
        <v>0</v>
      </c>
      <c r="K252" s="180"/>
      <c r="L252" s="181">
        <f>H252-G252</f>
        <v>0</v>
      </c>
      <c r="M252" s="181">
        <f>IF(L252&gt;5,0.2,0)</f>
        <v>0</v>
      </c>
      <c r="N252" s="181" t="e">
        <f>#REF!-#REF!</f>
        <v>#REF!</v>
      </c>
      <c r="O252" s="181" t="e">
        <f>IF(N252&gt;5,0.2,0)</f>
        <v>#REF!</v>
      </c>
      <c r="P252" s="182" t="str">
        <f>IF(M252=0,"",M252+O252)</f>
        <v/>
      </c>
      <c r="Q252" s="183" t="str">
        <f t="shared" si="23"/>
        <v/>
      </c>
      <c r="R252" s="456"/>
    </row>
    <row r="253" spans="1:18" ht="16.5" thickBot="1">
      <c r="A253" s="214"/>
      <c r="B253" s="781"/>
      <c r="C253" s="782"/>
      <c r="D253" s="228"/>
      <c r="E253" s="228"/>
      <c r="F253" s="229"/>
      <c r="G253" s="25"/>
      <c r="H253" s="26"/>
      <c r="I253" s="27"/>
      <c r="J253" s="53">
        <f>IF(G253="",0,IF(H253="",0,IF(G253&gt;0,H253-G253+I253,0)))</f>
        <v>0</v>
      </c>
      <c r="K253" s="230"/>
      <c r="L253" s="231"/>
      <c r="M253" s="231"/>
      <c r="N253" s="231"/>
      <c r="O253" s="231"/>
      <c r="P253" s="232"/>
      <c r="Q253" s="233" t="str">
        <f t="shared" si="23"/>
        <v/>
      </c>
      <c r="R253" s="456"/>
    </row>
    <row r="254" spans="1:18" ht="17.25" thickTop="1" thickBot="1">
      <c r="A254" s="215"/>
      <c r="B254" s="216"/>
      <c r="C254" s="216"/>
      <c r="D254" s="199"/>
      <c r="E254" s="199"/>
      <c r="F254" s="205"/>
      <c r="G254" s="43"/>
      <c r="H254" s="44"/>
      <c r="I254" s="44"/>
      <c r="J254" s="21">
        <f>SUM(J240:J253)</f>
        <v>15.8</v>
      </c>
      <c r="K254" s="224">
        <f>SUM(K243:K252)</f>
        <v>0</v>
      </c>
      <c r="L254" s="225"/>
      <c r="M254" s="225"/>
      <c r="N254" s="225"/>
      <c r="O254" s="225"/>
      <c r="P254" s="226"/>
      <c r="Q254" s="227">
        <f>SUM(Q240:Q249)</f>
        <v>15.8</v>
      </c>
      <c r="R254" s="456"/>
    </row>
    <row r="255" spans="1:18" ht="17.25" thickTop="1" thickBot="1">
      <c r="A255" s="215"/>
      <c r="B255" s="216"/>
      <c r="C255" s="216"/>
      <c r="D255" s="199"/>
      <c r="E255" s="199"/>
      <c r="F255" s="205"/>
      <c r="G255" s="732"/>
      <c r="H255" s="732"/>
      <c r="I255" s="152"/>
      <c r="J255" s="153"/>
      <c r="K255" s="154"/>
      <c r="L255" s="155"/>
      <c r="M255" s="155"/>
      <c r="N255" s="155"/>
      <c r="O255" s="155"/>
      <c r="P255" s="156"/>
      <c r="Q255" s="157"/>
      <c r="R255" s="456"/>
    </row>
    <row r="256" spans="1:18" ht="16.5" thickTop="1">
      <c r="A256" s="217"/>
      <c r="B256" s="218"/>
      <c r="C256" s="218"/>
      <c r="D256" s="463"/>
      <c r="E256" s="463"/>
      <c r="F256" s="464"/>
      <c r="G256" s="736" t="s">
        <v>8</v>
      </c>
      <c r="H256" s="737"/>
      <c r="I256" s="740"/>
      <c r="J256" s="184" t="e">
        <f>SUM(J190:J255)</f>
        <v>#REF!</v>
      </c>
      <c r="K256" s="742"/>
      <c r="L256" s="185"/>
      <c r="M256" s="185">
        <f>SUM(M190:M255)</f>
        <v>0.2</v>
      </c>
      <c r="N256" s="185"/>
      <c r="O256" s="185" t="e">
        <f>SUM(O190:O255)</f>
        <v>#REF!</v>
      </c>
      <c r="P256" s="742"/>
      <c r="Q256" s="744">
        <f>+Q255+Q238+Q222+Q206+Q190+Q254</f>
        <v>55.8</v>
      </c>
      <c r="R256" s="158"/>
    </row>
    <row r="257" spans="1:18" ht="16.5" thickBot="1">
      <c r="D257" s="463"/>
      <c r="E257" s="463"/>
      <c r="F257" s="464"/>
      <c r="G257" s="738"/>
      <c r="H257" s="739"/>
      <c r="I257" s="741"/>
      <c r="J257" s="186"/>
      <c r="K257" s="743"/>
      <c r="L257" s="187"/>
      <c r="M257" s="187"/>
      <c r="N257" s="187"/>
      <c r="O257" s="187"/>
      <c r="P257" s="743"/>
      <c r="Q257" s="745"/>
    </row>
    <row r="258" spans="1:18" ht="16.5" thickTop="1">
      <c r="D258" s="189"/>
      <c r="E258" s="189"/>
      <c r="F258" s="189"/>
      <c r="G258" s="190"/>
      <c r="H258" s="190"/>
      <c r="I258" s="191"/>
      <c r="J258" s="192"/>
      <c r="K258" s="190"/>
      <c r="L258" s="190"/>
      <c r="M258" s="190"/>
      <c r="N258" s="190"/>
      <c r="O258" s="190"/>
      <c r="P258" s="190"/>
      <c r="Q258" s="190"/>
    </row>
    <row r="259" spans="1:18" ht="36" customHeight="1">
      <c r="A259" s="774" t="s">
        <v>94</v>
      </c>
      <c r="B259" s="774"/>
      <c r="C259" s="774"/>
      <c r="D259" s="774"/>
      <c r="E259" s="774"/>
      <c r="F259" s="72"/>
      <c r="G259" s="73"/>
      <c r="H259" s="73"/>
      <c r="I259" s="73"/>
      <c r="J259" s="73"/>
      <c r="K259" s="73"/>
      <c r="L259" s="73"/>
      <c r="M259" s="73"/>
      <c r="N259" s="73"/>
      <c r="O259" s="73"/>
      <c r="P259" s="73"/>
      <c r="Q259" s="73"/>
    </row>
    <row r="260" spans="1:18">
      <c r="A260" s="74"/>
      <c r="B260" s="74"/>
      <c r="C260" s="71"/>
      <c r="D260" s="71"/>
      <c r="E260" s="71"/>
      <c r="F260" s="72"/>
      <c r="G260" s="73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5"/>
    </row>
    <row r="261" spans="1:18" ht="17.25">
      <c r="A261" s="76" t="s">
        <v>79</v>
      </c>
      <c r="B261" s="77"/>
      <c r="C261" s="78"/>
      <c r="D261" s="79"/>
      <c r="E261" s="78" t="s">
        <v>95</v>
      </c>
      <c r="F261" s="80"/>
      <c r="G261" s="81"/>
      <c r="H261" s="81"/>
      <c r="I261" s="81"/>
      <c r="J261" s="81"/>
      <c r="K261" s="81"/>
      <c r="L261" s="81"/>
      <c r="M261" s="81"/>
      <c r="N261" s="81"/>
      <c r="O261" s="81"/>
      <c r="P261" s="81"/>
      <c r="Q261" s="81"/>
      <c r="R261" s="81"/>
    </row>
    <row r="262" spans="1:18" ht="17.25">
      <c r="A262" s="76"/>
      <c r="B262" s="77"/>
      <c r="C262" s="78"/>
      <c r="D262" s="79"/>
      <c r="E262" s="78"/>
      <c r="F262" s="80"/>
      <c r="G262" s="80"/>
      <c r="H262" s="82"/>
      <c r="I262" s="83"/>
      <c r="J262" s="83"/>
      <c r="K262" s="83"/>
      <c r="L262" s="83"/>
      <c r="M262" s="83"/>
      <c r="N262" s="83"/>
      <c r="O262" s="83"/>
      <c r="P262" s="83"/>
      <c r="Q262" s="80"/>
      <c r="R262" s="81"/>
    </row>
    <row r="263" spans="1:18" ht="17.25">
      <c r="A263" s="76" t="s">
        <v>80</v>
      </c>
      <c r="B263" s="77"/>
      <c r="C263" s="78"/>
      <c r="D263" s="79"/>
      <c r="E263" s="78"/>
      <c r="F263" s="84"/>
      <c r="G263" s="752" t="s">
        <v>81</v>
      </c>
      <c r="H263" s="752"/>
      <c r="I263" s="771">
        <v>42644</v>
      </c>
      <c r="J263" s="771"/>
      <c r="K263" s="771"/>
      <c r="L263" s="771"/>
      <c r="M263" s="771"/>
      <c r="N263" s="771"/>
      <c r="O263" s="771"/>
      <c r="P263" s="771"/>
      <c r="Q263" s="80"/>
      <c r="R263" s="81"/>
    </row>
    <row r="264" spans="1:18" ht="16.5" thickBot="1">
      <c r="B264" s="74"/>
      <c r="C264" s="86"/>
      <c r="D264" s="71"/>
      <c r="E264" s="71"/>
      <c r="F264" s="71"/>
      <c r="G264" s="74"/>
      <c r="H264" s="73"/>
      <c r="I264" s="73"/>
      <c r="J264" s="73"/>
      <c r="K264" s="73"/>
      <c r="L264" s="73"/>
      <c r="M264" s="73"/>
      <c r="N264" s="73"/>
      <c r="O264" s="73"/>
      <c r="P264" s="73"/>
      <c r="Q264" s="73"/>
    </row>
    <row r="265" spans="1:18" ht="16.5" thickTop="1">
      <c r="A265" s="87"/>
      <c r="B265" s="88"/>
      <c r="C265" s="88"/>
      <c r="D265" s="89"/>
      <c r="E265" s="485"/>
      <c r="F265" s="485"/>
      <c r="G265" s="753" t="s">
        <v>82</v>
      </c>
      <c r="H265" s="754"/>
      <c r="I265" s="754"/>
      <c r="J265" s="754"/>
      <c r="K265" s="754"/>
      <c r="L265" s="754"/>
      <c r="M265" s="754"/>
      <c r="N265" s="754"/>
      <c r="O265" s="754"/>
      <c r="P265" s="754"/>
      <c r="Q265" s="755" t="s">
        <v>83</v>
      </c>
      <c r="R265" s="75"/>
    </row>
    <row r="266" spans="1:18" ht="16.5" thickBot="1">
      <c r="A266" s="90"/>
      <c r="B266" s="91"/>
      <c r="C266" s="91"/>
      <c r="D266" s="92"/>
      <c r="E266" s="92"/>
      <c r="F266" s="92"/>
      <c r="G266" s="758" t="s">
        <v>84</v>
      </c>
      <c r="H266" s="759"/>
      <c r="I266" s="759"/>
      <c r="J266" s="759"/>
      <c r="K266" s="759"/>
      <c r="L266" s="759"/>
      <c r="M266" s="759"/>
      <c r="N266" s="759"/>
      <c r="O266" s="759"/>
      <c r="P266" s="759"/>
      <c r="Q266" s="756"/>
      <c r="R266" s="75"/>
    </row>
    <row r="267" spans="1:18" ht="16.5" thickTop="1">
      <c r="A267" s="197" t="s">
        <v>9</v>
      </c>
      <c r="B267" s="486" t="s">
        <v>0</v>
      </c>
      <c r="C267" s="487"/>
      <c r="D267" s="487" t="s">
        <v>85</v>
      </c>
      <c r="E267" s="487" t="s">
        <v>86</v>
      </c>
      <c r="F267" s="490" t="s">
        <v>87</v>
      </c>
      <c r="G267" s="760" t="s">
        <v>1</v>
      </c>
      <c r="H267" s="761"/>
      <c r="I267" s="763" t="s">
        <v>88</v>
      </c>
      <c r="J267" s="764"/>
      <c r="K267" s="765"/>
      <c r="L267" s="93"/>
      <c r="M267" s="93"/>
      <c r="N267" s="93"/>
      <c r="O267" s="93"/>
      <c r="P267" s="766" t="s">
        <v>89</v>
      </c>
      <c r="Q267" s="756"/>
      <c r="R267" s="75"/>
    </row>
    <row r="268" spans="1:18" ht="16.5" thickBot="1">
      <c r="A268" s="198"/>
      <c r="B268" s="488"/>
      <c r="C268" s="489"/>
      <c r="D268" s="489"/>
      <c r="E268" s="489"/>
      <c r="F268" s="491"/>
      <c r="G268" s="762"/>
      <c r="H268" s="759"/>
      <c r="I268" s="94" t="s">
        <v>90</v>
      </c>
      <c r="J268" s="95"/>
      <c r="K268" s="96" t="s">
        <v>91</v>
      </c>
      <c r="L268" s="97"/>
      <c r="M268" s="97"/>
      <c r="N268" s="97"/>
      <c r="O268" s="97"/>
      <c r="P268" s="759"/>
      <c r="Q268" s="757"/>
      <c r="R268" s="75"/>
    </row>
    <row r="269" spans="1:18" ht="17.25" customHeight="1" thickTop="1" thickBot="1">
      <c r="A269" s="688" t="s">
        <v>33</v>
      </c>
      <c r="B269" s="568" t="s">
        <v>5</v>
      </c>
      <c r="C269" s="527">
        <v>1</v>
      </c>
      <c r="D269" s="477"/>
      <c r="E269" s="477"/>
      <c r="F269" s="479"/>
      <c r="G269" s="275">
        <v>11</v>
      </c>
      <c r="H269" s="276">
        <v>21</v>
      </c>
      <c r="I269" s="133"/>
      <c r="J269" s="134">
        <f>IF(G269="",0,IF(H269="",0,IF(G269&gt;0,H269-G269+I269,0)))</f>
        <v>10</v>
      </c>
      <c r="K269" s="135"/>
      <c r="L269" s="120">
        <f>H269-G269</f>
        <v>10</v>
      </c>
      <c r="M269" s="120">
        <f>IF(L269&gt;5,0.2,0)</f>
        <v>0.2</v>
      </c>
      <c r="N269" s="120" t="e">
        <f>#REF!-#REF!</f>
        <v>#REF!</v>
      </c>
      <c r="O269" s="120" t="e">
        <f>IF(N269&gt;5,0.2,0)</f>
        <v>#REF!</v>
      </c>
      <c r="P269" s="121"/>
      <c r="Q269" s="122">
        <f>IF(G269="","",(H269-G269)+I269)</f>
        <v>10</v>
      </c>
      <c r="R269" s="75"/>
    </row>
    <row r="270" spans="1:18" ht="16.5" thickBot="1">
      <c r="A270" s="688"/>
      <c r="B270" s="584"/>
      <c r="C270" s="528"/>
      <c r="D270" s="472"/>
      <c r="E270" s="472"/>
      <c r="F270" s="474"/>
      <c r="G270" s="277"/>
      <c r="H270" s="278"/>
      <c r="I270" s="109"/>
      <c r="J270" s="110">
        <f>IF(G270="",0,IF(H270="",0,IF(G270&gt;0,H270-G270+I270,0)))</f>
        <v>0</v>
      </c>
      <c r="K270" s="111"/>
      <c r="L270" s="112"/>
      <c r="M270" s="112"/>
      <c r="N270" s="112"/>
      <c r="O270" s="112"/>
      <c r="P270" s="113"/>
      <c r="Q270" s="114" t="str">
        <f>IF(G270="","",(H270-G270)+I270)</f>
        <v/>
      </c>
      <c r="R270" s="75"/>
    </row>
    <row r="271" spans="1:18" ht="16.5" thickBot="1">
      <c r="A271" s="688"/>
      <c r="B271" s="568" t="s">
        <v>6</v>
      </c>
      <c r="C271" s="527">
        <f>+C269+1</f>
        <v>2</v>
      </c>
      <c r="D271" s="465"/>
      <c r="E271" s="465"/>
      <c r="F271" s="467"/>
      <c r="G271" s="136"/>
      <c r="H271" s="137"/>
      <c r="I271" s="138"/>
      <c r="J271" s="139">
        <f>IF(G271="",0,IF(H271="",0,IF(G271&gt;0,H271-G271+I271,0)))</f>
        <v>0</v>
      </c>
      <c r="K271" s="140"/>
      <c r="L271" s="141">
        <f>H271-G271</f>
        <v>0</v>
      </c>
      <c r="M271" s="141">
        <f>IF(L271&gt;5,0.2,0)</f>
        <v>0</v>
      </c>
      <c r="N271" s="141" t="e">
        <f>#REF!-#REF!</f>
        <v>#REF!</v>
      </c>
      <c r="O271" s="141" t="e">
        <f>IF(N271&gt;5,0.2,0)</f>
        <v>#REF!</v>
      </c>
      <c r="P271" s="142"/>
      <c r="Q271" s="143" t="str">
        <f>IF(G271="","",(H271-G271)+I271)</f>
        <v/>
      </c>
      <c r="R271" s="75"/>
    </row>
    <row r="272" spans="1:18" ht="16.5" thickBot="1">
      <c r="A272" s="689"/>
      <c r="B272" s="569"/>
      <c r="C272" s="554"/>
      <c r="D272" s="466"/>
      <c r="E272" s="466"/>
      <c r="F272" s="468"/>
      <c r="G272" s="144"/>
      <c r="H272" s="145"/>
      <c r="I272" s="146"/>
      <c r="J272" s="147">
        <f>IF(G272="",0,IF(H272="",0,IF(G272&gt;0,H272-G272+I272,0)))</f>
        <v>0</v>
      </c>
      <c r="K272" s="148"/>
      <c r="L272" s="149"/>
      <c r="M272" s="149"/>
      <c r="N272" s="149"/>
      <c r="O272" s="149"/>
      <c r="P272" s="150"/>
      <c r="Q272" s="151" t="str">
        <f>IF(G272="","",(H272-G272)+I272)</f>
        <v/>
      </c>
      <c r="R272" s="75"/>
    </row>
    <row r="273" spans="1:18" ht="17.25" thickTop="1" thickBot="1">
      <c r="A273" s="689"/>
      <c r="B273" s="522" t="s">
        <v>12</v>
      </c>
      <c r="C273" s="523"/>
      <c r="D273" s="475"/>
      <c r="E273" s="475"/>
      <c r="F273" s="476"/>
      <c r="G273" s="731" t="s">
        <v>92</v>
      </c>
      <c r="H273" s="732"/>
      <c r="I273" s="152">
        <f>SUM(I269:I272)</f>
        <v>0</v>
      </c>
      <c r="J273" s="153" t="e">
        <f>SUM(#REF!)</f>
        <v>#REF!</v>
      </c>
      <c r="K273" s="154"/>
      <c r="L273" s="155"/>
      <c r="M273" s="155"/>
      <c r="N273" s="155"/>
      <c r="O273" s="155"/>
      <c r="P273" s="156"/>
      <c r="Q273" s="157">
        <f>SUM(Q269:Q272)</f>
        <v>10</v>
      </c>
      <c r="R273" s="728"/>
    </row>
    <row r="274" spans="1:18" ht="17.25" thickTop="1" thickBot="1">
      <c r="A274" s="689"/>
      <c r="B274" s="524" t="s">
        <v>14</v>
      </c>
      <c r="C274" s="525"/>
      <c r="D274" s="199"/>
      <c r="E274" s="199"/>
      <c r="F274" s="200"/>
      <c r="G274" s="457"/>
      <c r="H274" s="458"/>
      <c r="I274" s="201"/>
      <c r="J274" s="202"/>
      <c r="K274" s="203"/>
      <c r="L274" s="202"/>
      <c r="M274" s="202"/>
      <c r="N274" s="202"/>
      <c r="O274" s="202"/>
      <c r="P274" s="202"/>
      <c r="Q274" s="204"/>
      <c r="R274" s="728"/>
    </row>
    <row r="275" spans="1:18" ht="17.25" customHeight="1" thickTop="1" thickBot="1">
      <c r="A275" s="684" t="s">
        <v>34</v>
      </c>
      <c r="B275" s="589" t="s">
        <v>2</v>
      </c>
      <c r="C275" s="515">
        <f>C271+1</f>
        <v>3</v>
      </c>
      <c r="D275" s="494"/>
      <c r="E275" s="471"/>
      <c r="F275" s="473"/>
      <c r="G275" s="159"/>
      <c r="H275" s="160"/>
      <c r="I275" s="161"/>
      <c r="J275" s="162" t="e">
        <f>IF(#REF!="",IF(F275=0," ",(24-#REF!)+(F275-0)),"")</f>
        <v>#REF!</v>
      </c>
      <c r="K275" s="163"/>
      <c r="L275" s="164">
        <f>H275-G275</f>
        <v>0</v>
      </c>
      <c r="M275" s="164">
        <f>IF(L275&gt;5,0.2,0)</f>
        <v>0</v>
      </c>
      <c r="N275" s="164" t="e">
        <f>#REF!-#REF!</f>
        <v>#REF!</v>
      </c>
      <c r="O275" s="164" t="e">
        <f>IF(N275&gt;5,0.2,0)</f>
        <v>#REF!</v>
      </c>
      <c r="P275" s="165"/>
      <c r="Q275" s="166" t="str">
        <f t="shared" ref="Q275:Q288" si="24">IF(G275="","",(H275-G275)+I275)</f>
        <v/>
      </c>
      <c r="R275" s="728"/>
    </row>
    <row r="276" spans="1:18" ht="16.5" thickBot="1">
      <c r="A276" s="685"/>
      <c r="B276" s="590"/>
      <c r="C276" s="516"/>
      <c r="D276" s="493"/>
      <c r="E276" s="472"/>
      <c r="F276" s="474"/>
      <c r="G276" s="271"/>
      <c r="H276" s="272"/>
      <c r="I276" s="109"/>
      <c r="J276" s="110"/>
      <c r="K276" s="111"/>
      <c r="L276" s="112"/>
      <c r="M276" s="112"/>
      <c r="N276" s="112"/>
      <c r="O276" s="112"/>
      <c r="P276" s="113"/>
      <c r="Q276" s="114" t="str">
        <f t="shared" si="24"/>
        <v/>
      </c>
      <c r="R276" s="728"/>
    </row>
    <row r="277" spans="1:18" ht="16.5" thickBot="1">
      <c r="A277" s="686"/>
      <c r="B277" s="567" t="s">
        <v>3</v>
      </c>
      <c r="C277" s="517">
        <f>+C275+1</f>
        <v>4</v>
      </c>
      <c r="D277" s="477"/>
      <c r="E277" s="477"/>
      <c r="F277" s="479"/>
      <c r="G277" s="268"/>
      <c r="H277" s="269"/>
      <c r="I277" s="269"/>
      <c r="J277" s="118"/>
      <c r="K277" s="119"/>
      <c r="L277" s="120">
        <f>H277-G277</f>
        <v>0</v>
      </c>
      <c r="M277" s="120">
        <f>IF(L277&gt;5,0.2,0)</f>
        <v>0</v>
      </c>
      <c r="N277" s="120" t="e">
        <f>#REF!-#REF!</f>
        <v>#REF!</v>
      </c>
      <c r="O277" s="120" t="e">
        <f>IF(N277&gt;5,0.2,0)</f>
        <v>#REF!</v>
      </c>
      <c r="P277" s="121" t="str">
        <f>IF(M277=0,"",M277+O277)</f>
        <v/>
      </c>
      <c r="Q277" s="122" t="str">
        <f t="shared" si="24"/>
        <v/>
      </c>
      <c r="R277" s="728"/>
    </row>
    <row r="278" spans="1:18" ht="16.5" thickBot="1">
      <c r="A278" s="686"/>
      <c r="B278" s="538"/>
      <c r="C278" s="518"/>
      <c r="D278" s="478"/>
      <c r="E278" s="478"/>
      <c r="F278" s="480"/>
      <c r="G278" s="271"/>
      <c r="H278" s="272"/>
      <c r="I278" s="272"/>
      <c r="J278" s="126"/>
      <c r="K278" s="127"/>
      <c r="L278" s="128"/>
      <c r="M278" s="128"/>
      <c r="N278" s="128"/>
      <c r="O278" s="128"/>
      <c r="P278" s="129"/>
      <c r="Q278" s="130" t="str">
        <f t="shared" si="24"/>
        <v/>
      </c>
      <c r="R278" s="728"/>
    </row>
    <row r="279" spans="1:18" ht="17.25" customHeight="1" thickBot="1">
      <c r="A279" s="686"/>
      <c r="B279" s="567" t="s">
        <v>3</v>
      </c>
      <c r="C279" s="517">
        <f>+C277+1</f>
        <v>5</v>
      </c>
      <c r="D279" s="477"/>
      <c r="E279" s="477"/>
      <c r="F279" s="479"/>
      <c r="G279" s="268"/>
      <c r="H279" s="269"/>
      <c r="I279" s="269"/>
      <c r="J279" s="134"/>
      <c r="K279" s="135"/>
      <c r="L279" s="167"/>
      <c r="M279" s="167"/>
      <c r="N279" s="167"/>
      <c r="O279" s="167"/>
      <c r="P279" s="168"/>
      <c r="Q279" s="169" t="str">
        <f t="shared" si="24"/>
        <v/>
      </c>
      <c r="R279" s="456"/>
    </row>
    <row r="280" spans="1:18" ht="16.5" thickBot="1">
      <c r="A280" s="686"/>
      <c r="B280" s="538"/>
      <c r="C280" s="518"/>
      <c r="D280" s="478"/>
      <c r="E280" s="478"/>
      <c r="F280" s="480"/>
      <c r="G280" s="271">
        <v>12</v>
      </c>
      <c r="H280" s="272">
        <v>21.5</v>
      </c>
      <c r="I280" s="273"/>
      <c r="J280" s="110"/>
      <c r="K280" s="111"/>
      <c r="L280" s="112"/>
      <c r="M280" s="112"/>
      <c r="N280" s="112"/>
      <c r="O280" s="112"/>
      <c r="P280" s="113"/>
      <c r="Q280" s="114">
        <f t="shared" si="24"/>
        <v>9.5</v>
      </c>
      <c r="R280" s="456"/>
    </row>
    <row r="281" spans="1:18" ht="16.5" thickBot="1">
      <c r="A281" s="686"/>
      <c r="B281" s="567" t="s">
        <v>7</v>
      </c>
      <c r="C281" s="517">
        <f>+C279+1</f>
        <v>6</v>
      </c>
      <c r="D281" s="477"/>
      <c r="E281" s="477"/>
      <c r="F281" s="479"/>
      <c r="G281" s="268">
        <v>8.75</v>
      </c>
      <c r="H281" s="269">
        <v>11.25</v>
      </c>
      <c r="I281" s="269"/>
      <c r="J281" s="118"/>
      <c r="K281" s="119"/>
      <c r="L281" s="120"/>
      <c r="M281" s="120"/>
      <c r="N281" s="120"/>
      <c r="O281" s="120"/>
      <c r="P281" s="121"/>
      <c r="Q281" s="122">
        <f t="shared" si="24"/>
        <v>2.5</v>
      </c>
      <c r="R281" s="456"/>
    </row>
    <row r="282" spans="1:18" ht="16.5" thickBot="1">
      <c r="A282" s="686"/>
      <c r="B282" s="538"/>
      <c r="C282" s="518"/>
      <c r="D282" s="478"/>
      <c r="E282" s="478"/>
      <c r="F282" s="480"/>
      <c r="G282" s="271"/>
      <c r="H282" s="272"/>
      <c r="I282" s="272"/>
      <c r="J282" s="126"/>
      <c r="K282" s="127"/>
      <c r="L282" s="128"/>
      <c r="M282" s="128"/>
      <c r="N282" s="128"/>
      <c r="O282" s="128"/>
      <c r="P282" s="129"/>
      <c r="Q282" s="130" t="str">
        <f t="shared" si="24"/>
        <v/>
      </c>
      <c r="R282" s="456"/>
    </row>
    <row r="283" spans="1:18" ht="16.5" thickBot="1">
      <c r="A283" s="686"/>
      <c r="B283" s="567" t="s">
        <v>4</v>
      </c>
      <c r="C283" s="517">
        <f>+C281+1</f>
        <v>7</v>
      </c>
      <c r="D283" s="477"/>
      <c r="E283" s="477"/>
      <c r="F283" s="479"/>
      <c r="G283" s="268">
        <v>7.5</v>
      </c>
      <c r="H283" s="269">
        <v>9.5</v>
      </c>
      <c r="I283" s="269"/>
      <c r="J283" s="134">
        <v>12</v>
      </c>
      <c r="K283" s="135"/>
      <c r="L283" s="167"/>
      <c r="M283" s="167"/>
      <c r="N283" s="167"/>
      <c r="O283" s="167"/>
      <c r="P283" s="168"/>
      <c r="Q283" s="169">
        <f t="shared" si="24"/>
        <v>2</v>
      </c>
      <c r="R283" s="158"/>
    </row>
    <row r="284" spans="1:18" ht="16.5" thickBot="1">
      <c r="A284" s="686"/>
      <c r="B284" s="538"/>
      <c r="C284" s="518"/>
      <c r="D284" s="478"/>
      <c r="E284" s="478"/>
      <c r="F284" s="480"/>
      <c r="G284" s="271"/>
      <c r="H284" s="272"/>
      <c r="I284" s="272"/>
      <c r="J284" s="110"/>
      <c r="K284" s="111"/>
      <c r="L284" s="112"/>
      <c r="M284" s="112"/>
      <c r="N284" s="112"/>
      <c r="O284" s="112"/>
      <c r="P284" s="113"/>
      <c r="Q284" s="114" t="str">
        <f t="shared" si="24"/>
        <v/>
      </c>
      <c r="R284" s="75"/>
    </row>
    <row r="285" spans="1:18" ht="16.5" thickBot="1">
      <c r="A285" s="686"/>
      <c r="B285" s="568" t="s">
        <v>5</v>
      </c>
      <c r="C285" s="527">
        <f>+C283+1</f>
        <v>8</v>
      </c>
      <c r="D285" s="477"/>
      <c r="E285" s="477"/>
      <c r="F285" s="479"/>
      <c r="G285" s="275"/>
      <c r="H285" s="276"/>
      <c r="I285" s="276"/>
      <c r="J285" s="118">
        <f>IF(G285="",0,IF(H285="",0,IF(G285&gt;0,H285-G285+I285,0)))</f>
        <v>0</v>
      </c>
      <c r="K285" s="119"/>
      <c r="L285" s="120">
        <f>H285-G285</f>
        <v>0</v>
      </c>
      <c r="M285" s="120">
        <f>IF(L285&gt;5,0.2,0)</f>
        <v>0</v>
      </c>
      <c r="N285" s="120" t="e">
        <f>#REF!-#REF!</f>
        <v>#REF!</v>
      </c>
      <c r="O285" s="120" t="e">
        <f>IF(N285&gt;5,0.2,0)</f>
        <v>#REF!</v>
      </c>
      <c r="P285" s="121"/>
      <c r="Q285" s="122" t="str">
        <f t="shared" si="24"/>
        <v/>
      </c>
      <c r="R285" s="75"/>
    </row>
    <row r="286" spans="1:18" ht="16.5" thickBot="1">
      <c r="A286" s="686"/>
      <c r="B286" s="584"/>
      <c r="C286" s="528"/>
      <c r="D286" s="478"/>
      <c r="E286" s="478"/>
      <c r="F286" s="480"/>
      <c r="G286" s="277"/>
      <c r="H286" s="278"/>
      <c r="I286" s="279"/>
      <c r="J286" s="126">
        <f>IF(G286="",0,IF(H286="",0,IF(G286&gt;0,H286-G286+I286,0)))</f>
        <v>0</v>
      </c>
      <c r="K286" s="127"/>
      <c r="L286" s="128"/>
      <c r="M286" s="128"/>
      <c r="N286" s="128"/>
      <c r="O286" s="128"/>
      <c r="P286" s="129"/>
      <c r="Q286" s="130" t="str">
        <f t="shared" si="24"/>
        <v/>
      </c>
      <c r="R286" s="75"/>
    </row>
    <row r="287" spans="1:18" ht="16.5" thickBot="1">
      <c r="A287" s="686"/>
      <c r="B287" s="568" t="s">
        <v>6</v>
      </c>
      <c r="C287" s="527">
        <f>+C285+1</f>
        <v>9</v>
      </c>
      <c r="D287" s="465"/>
      <c r="E287" s="465"/>
      <c r="F287" s="467"/>
      <c r="G287" s="275"/>
      <c r="H287" s="276"/>
      <c r="I287" s="276"/>
      <c r="J287" s="139">
        <v>12</v>
      </c>
      <c r="K287" s="140"/>
      <c r="L287" s="141"/>
      <c r="M287" s="141"/>
      <c r="N287" s="141"/>
      <c r="O287" s="141"/>
      <c r="P287" s="142"/>
      <c r="Q287" s="143" t="str">
        <f t="shared" si="24"/>
        <v/>
      </c>
      <c r="R287" s="75"/>
    </row>
    <row r="288" spans="1:18" ht="16.5" thickBot="1">
      <c r="A288" s="687"/>
      <c r="B288" s="569"/>
      <c r="C288" s="554"/>
      <c r="D288" s="466"/>
      <c r="E288" s="466"/>
      <c r="F288" s="468"/>
      <c r="G288" s="277"/>
      <c r="H288" s="278"/>
      <c r="I288" s="279"/>
      <c r="J288" s="147"/>
      <c r="K288" s="148"/>
      <c r="L288" s="149"/>
      <c r="M288" s="149"/>
      <c r="N288" s="149"/>
      <c r="O288" s="149"/>
      <c r="P288" s="150"/>
      <c r="Q288" s="151" t="str">
        <f t="shared" si="24"/>
        <v/>
      </c>
      <c r="R288" s="728"/>
    </row>
    <row r="289" spans="1:18" ht="17.25" thickTop="1" thickBot="1">
      <c r="A289" s="687"/>
      <c r="B289" s="522" t="s">
        <v>12</v>
      </c>
      <c r="C289" s="523"/>
      <c r="D289" s="481"/>
      <c r="E289" s="481"/>
      <c r="F289" s="482"/>
      <c r="G289" s="768" t="s">
        <v>92</v>
      </c>
      <c r="H289" s="769"/>
      <c r="I289" s="171">
        <f>SUM(I279:I288)</f>
        <v>0</v>
      </c>
      <c r="J289" s="172" t="e">
        <f>SUM(#REF!)</f>
        <v>#REF!</v>
      </c>
      <c r="K289" s="173">
        <f>SUM(K279:K288)</f>
        <v>0</v>
      </c>
      <c r="L289" s="174"/>
      <c r="M289" s="174"/>
      <c r="N289" s="174"/>
      <c r="O289" s="174"/>
      <c r="P289" s="175"/>
      <c r="Q289" s="176">
        <f>SUM(Q275:Q288)</f>
        <v>14</v>
      </c>
      <c r="R289" s="728"/>
    </row>
    <row r="290" spans="1:18" ht="16.5" thickBot="1">
      <c r="A290" s="687"/>
      <c r="B290" s="524" t="s">
        <v>14</v>
      </c>
      <c r="C290" s="525"/>
      <c r="D290" s="206"/>
      <c r="E290" s="206"/>
      <c r="F290" s="207"/>
      <c r="G290" s="208"/>
      <c r="H290" s="209"/>
      <c r="I290" s="210"/>
      <c r="J290" s="211"/>
      <c r="K290" s="212"/>
      <c r="L290" s="211"/>
      <c r="M290" s="211"/>
      <c r="N290" s="211"/>
      <c r="O290" s="211"/>
      <c r="P290" s="211"/>
      <c r="Q290" s="213"/>
      <c r="R290" s="728"/>
    </row>
    <row r="291" spans="1:18" ht="17.25" customHeight="1" thickTop="1" thickBot="1">
      <c r="A291" s="680" t="s">
        <v>35</v>
      </c>
      <c r="B291" s="589" t="s">
        <v>2</v>
      </c>
      <c r="C291" s="515">
        <f>C287+1</f>
        <v>10</v>
      </c>
      <c r="D291" s="494"/>
      <c r="E291" s="471"/>
      <c r="F291" s="473"/>
      <c r="G291" s="288"/>
      <c r="H291" s="289"/>
      <c r="I291" s="289"/>
      <c r="J291" s="30">
        <f>IF(G291="",0,IF(H291="",0,IF(G291&gt;0,H291-G291+I291,0)))</f>
        <v>0</v>
      </c>
      <c r="K291" s="135"/>
      <c r="L291" s="167">
        <f>H291-G291</f>
        <v>0</v>
      </c>
      <c r="M291" s="167">
        <f>IF(L291&gt;5,0.2,0)</f>
        <v>0</v>
      </c>
      <c r="N291" s="167" t="e">
        <f>#REF!-#REF!</f>
        <v>#REF!</v>
      </c>
      <c r="O291" s="167" t="e">
        <f>IF(N291&gt;5,0.2,0)</f>
        <v>#REF!</v>
      </c>
      <c r="P291" s="168"/>
      <c r="Q291" s="169" t="str">
        <f t="shared" ref="Q291:Q304" si="25">IF(G291="","",(H291-G291)+I291)</f>
        <v/>
      </c>
      <c r="R291" s="728"/>
    </row>
    <row r="292" spans="1:18" ht="16.5" thickBot="1">
      <c r="A292" s="681"/>
      <c r="B292" s="590"/>
      <c r="C292" s="516"/>
      <c r="D292" s="493"/>
      <c r="E292" s="472"/>
      <c r="F292" s="474"/>
      <c r="G292" s="271">
        <v>16.5</v>
      </c>
      <c r="H292" s="272">
        <v>22</v>
      </c>
      <c r="I292" s="274">
        <v>2</v>
      </c>
      <c r="J292" s="27">
        <f>IF(G292="",0,IF(H292="",0,IF(G292&gt;0,H292-G292+I292,0)))</f>
        <v>7.5</v>
      </c>
      <c r="K292" s="111"/>
      <c r="L292" s="112"/>
      <c r="M292" s="112"/>
      <c r="N292" s="112"/>
      <c r="O292" s="112"/>
      <c r="P292" s="113"/>
      <c r="Q292" s="114">
        <f t="shared" si="25"/>
        <v>7.5</v>
      </c>
      <c r="R292" s="728"/>
    </row>
    <row r="293" spans="1:18" ht="16.5" thickBot="1">
      <c r="A293" s="682"/>
      <c r="B293" s="567" t="s">
        <v>3</v>
      </c>
      <c r="C293" s="517">
        <f>+C291+1</f>
        <v>11</v>
      </c>
      <c r="D293" s="477"/>
      <c r="E293" s="477"/>
      <c r="F293" s="479"/>
      <c r="G293" s="268">
        <v>7</v>
      </c>
      <c r="H293" s="269">
        <v>9</v>
      </c>
      <c r="I293" s="269">
        <v>3</v>
      </c>
      <c r="J293" s="24">
        <f>IF(G293="",0,IF(H293="",0,IF(G293&gt;0,H293-G293+I293,0)))</f>
        <v>5</v>
      </c>
      <c r="K293" s="119"/>
      <c r="L293" s="120">
        <f>H293-G293</f>
        <v>2</v>
      </c>
      <c r="M293" s="120">
        <f>IF(L293&gt;5,0.2,0)</f>
        <v>0</v>
      </c>
      <c r="N293" s="120" t="e">
        <f>#REF!-#REF!</f>
        <v>#REF!</v>
      </c>
      <c r="O293" s="120" t="e">
        <f>IF(N293&gt;5,0.2,0)</f>
        <v>#REF!</v>
      </c>
      <c r="P293" s="121" t="str">
        <f>IF(M293=0,"",M293+O293)</f>
        <v/>
      </c>
      <c r="Q293" s="122">
        <f t="shared" si="25"/>
        <v>5</v>
      </c>
      <c r="R293" s="728"/>
    </row>
    <row r="294" spans="1:18" ht="16.5" thickBot="1">
      <c r="A294" s="682"/>
      <c r="B294" s="538"/>
      <c r="C294" s="518"/>
      <c r="D294" s="478"/>
      <c r="E294" s="478"/>
      <c r="F294" s="480"/>
      <c r="G294" s="271"/>
      <c r="H294" s="272"/>
      <c r="I294" s="272"/>
      <c r="J294" s="27">
        <f>IF(G294="",0,IF(H294="",0,IF(G294&gt;0,H294-G294+I294,0)))</f>
        <v>0</v>
      </c>
      <c r="K294" s="127"/>
      <c r="L294" s="128"/>
      <c r="M294" s="128"/>
      <c r="N294" s="128"/>
      <c r="O294" s="128"/>
      <c r="P294" s="129"/>
      <c r="Q294" s="130" t="str">
        <f t="shared" si="25"/>
        <v/>
      </c>
      <c r="R294" s="456"/>
    </row>
    <row r="295" spans="1:18" ht="17.25" customHeight="1" thickTop="1" thickBot="1">
      <c r="A295" s="682"/>
      <c r="B295" s="567" t="s">
        <v>3</v>
      </c>
      <c r="C295" s="517">
        <f>+C293+1</f>
        <v>12</v>
      </c>
      <c r="D295" s="494"/>
      <c r="E295" s="471"/>
      <c r="F295" s="473"/>
      <c r="G295" s="268"/>
      <c r="H295" s="269"/>
      <c r="I295" s="269"/>
      <c r="J295" s="24"/>
      <c r="K295" s="135"/>
      <c r="L295" s="167">
        <f>H295-G295</f>
        <v>0</v>
      </c>
      <c r="M295" s="167">
        <f>IF(L295&gt;5,0.2,0)</f>
        <v>0</v>
      </c>
      <c r="N295" s="167" t="e">
        <f>#REF!-#REF!</f>
        <v>#REF!</v>
      </c>
      <c r="O295" s="167" t="e">
        <f>IF(N295&gt;5,0.2,0)</f>
        <v>#REF!</v>
      </c>
      <c r="P295" s="168"/>
      <c r="Q295" s="169" t="str">
        <f t="shared" si="25"/>
        <v/>
      </c>
      <c r="R295" s="456"/>
    </row>
    <row r="296" spans="1:18" ht="16.5" thickBot="1">
      <c r="A296" s="682"/>
      <c r="B296" s="538"/>
      <c r="C296" s="518"/>
      <c r="D296" s="493"/>
      <c r="E296" s="472"/>
      <c r="F296" s="474"/>
      <c r="G296" s="271"/>
      <c r="H296" s="272"/>
      <c r="I296" s="273"/>
      <c r="J296" s="27"/>
      <c r="K296" s="111"/>
      <c r="L296" s="112"/>
      <c r="M296" s="112"/>
      <c r="N296" s="112"/>
      <c r="O296" s="112"/>
      <c r="P296" s="113"/>
      <c r="Q296" s="114" t="str">
        <f t="shared" si="25"/>
        <v/>
      </c>
      <c r="R296" s="456"/>
    </row>
    <row r="297" spans="1:18" ht="16.5" thickBot="1">
      <c r="A297" s="682"/>
      <c r="B297" s="567" t="s">
        <v>7</v>
      </c>
      <c r="C297" s="517">
        <f>+C295+1</f>
        <v>13</v>
      </c>
      <c r="D297" s="477"/>
      <c r="E297" s="477"/>
      <c r="F297" s="479"/>
      <c r="G297" s="268">
        <v>8.75</v>
      </c>
      <c r="H297" s="269">
        <v>11.25</v>
      </c>
      <c r="I297" s="269"/>
      <c r="J297" s="24"/>
      <c r="K297" s="119"/>
      <c r="L297" s="120">
        <f>H297-G297</f>
        <v>2.5</v>
      </c>
      <c r="M297" s="120">
        <f>IF(L297&gt;5,0.2,0)</f>
        <v>0</v>
      </c>
      <c r="N297" s="120" t="e">
        <f>#REF!-#REF!</f>
        <v>#REF!</v>
      </c>
      <c r="O297" s="120" t="e">
        <f>IF(N297&gt;5,0.2,0)</f>
        <v>#REF!</v>
      </c>
      <c r="P297" s="121" t="str">
        <f>IF(M297=0,"",M297+O297)</f>
        <v/>
      </c>
      <c r="Q297" s="122">
        <f t="shared" si="25"/>
        <v>2.5</v>
      </c>
      <c r="R297" s="456"/>
    </row>
    <row r="298" spans="1:18" ht="16.5" thickBot="1">
      <c r="A298" s="682"/>
      <c r="B298" s="538"/>
      <c r="C298" s="518"/>
      <c r="D298" s="478"/>
      <c r="E298" s="478"/>
      <c r="F298" s="480"/>
      <c r="G298" s="271"/>
      <c r="H298" s="272"/>
      <c r="I298" s="273"/>
      <c r="J298" s="27"/>
      <c r="K298" s="127"/>
      <c r="L298" s="128"/>
      <c r="M298" s="128"/>
      <c r="N298" s="128"/>
      <c r="O298" s="128"/>
      <c r="P298" s="129"/>
      <c r="Q298" s="130" t="str">
        <f t="shared" si="25"/>
        <v/>
      </c>
      <c r="R298" s="158"/>
    </row>
    <row r="299" spans="1:18" ht="16.5" thickBot="1">
      <c r="A299" s="682"/>
      <c r="B299" s="567" t="s">
        <v>4</v>
      </c>
      <c r="C299" s="517">
        <f>+C297+1</f>
        <v>14</v>
      </c>
      <c r="D299" s="477"/>
      <c r="E299" s="477"/>
      <c r="F299" s="479"/>
      <c r="G299" s="268"/>
      <c r="H299" s="269"/>
      <c r="I299" s="269"/>
      <c r="J299" s="24"/>
      <c r="K299" s="119"/>
      <c r="L299" s="120">
        <f>H299-G299</f>
        <v>0</v>
      </c>
      <c r="M299" s="120">
        <f>IF(L299&gt;5,0.2,0)</f>
        <v>0</v>
      </c>
      <c r="N299" s="120" t="e">
        <f>#REF!-#REF!</f>
        <v>#REF!</v>
      </c>
      <c r="O299" s="120" t="e">
        <f>IF(N299&gt;5,0.2,0)</f>
        <v>#REF!</v>
      </c>
      <c r="P299" s="121" t="str">
        <f>IF(M299=0,"",M299+O299)</f>
        <v/>
      </c>
      <c r="Q299" s="122" t="str">
        <f t="shared" si="25"/>
        <v/>
      </c>
      <c r="R299" s="75"/>
    </row>
    <row r="300" spans="1:18" ht="16.5" thickBot="1">
      <c r="A300" s="682"/>
      <c r="B300" s="538"/>
      <c r="C300" s="518"/>
      <c r="D300" s="478"/>
      <c r="E300" s="478"/>
      <c r="F300" s="480"/>
      <c r="G300" s="271"/>
      <c r="H300" s="272"/>
      <c r="I300" s="272"/>
      <c r="J300" s="27"/>
      <c r="K300" s="111"/>
      <c r="L300" s="112"/>
      <c r="M300" s="112"/>
      <c r="N300" s="112"/>
      <c r="O300" s="112"/>
      <c r="P300" s="113"/>
      <c r="Q300" s="114" t="str">
        <f t="shared" si="25"/>
        <v/>
      </c>
      <c r="R300" s="75"/>
    </row>
    <row r="301" spans="1:18" ht="16.5" thickBot="1">
      <c r="A301" s="682"/>
      <c r="B301" s="568" t="s">
        <v>5</v>
      </c>
      <c r="C301" s="527">
        <f>+C299+1</f>
        <v>15</v>
      </c>
      <c r="D301" s="477"/>
      <c r="E301" s="477"/>
      <c r="F301" s="479"/>
      <c r="G301" s="275"/>
      <c r="H301" s="276"/>
      <c r="I301" s="276"/>
      <c r="J301" s="49"/>
      <c r="K301" s="119"/>
      <c r="L301" s="120">
        <f>H301-G301</f>
        <v>0</v>
      </c>
      <c r="M301" s="120">
        <f>IF(L301&gt;5,0.2,0)</f>
        <v>0</v>
      </c>
      <c r="N301" s="120" t="e">
        <f>#REF!-#REF!</f>
        <v>#REF!</v>
      </c>
      <c r="O301" s="120" t="e">
        <f>IF(N301&gt;5,0.2,0)</f>
        <v>#REF!</v>
      </c>
      <c r="P301" s="121"/>
      <c r="Q301" s="122" t="str">
        <f t="shared" si="25"/>
        <v/>
      </c>
      <c r="R301" s="75"/>
    </row>
    <row r="302" spans="1:18" ht="16.5" thickBot="1">
      <c r="A302" s="682"/>
      <c r="B302" s="584"/>
      <c r="C302" s="528"/>
      <c r="D302" s="478"/>
      <c r="E302" s="478"/>
      <c r="F302" s="480"/>
      <c r="G302" s="277">
        <v>18</v>
      </c>
      <c r="H302" s="278">
        <v>22</v>
      </c>
      <c r="I302" s="274">
        <v>2</v>
      </c>
      <c r="J302" s="53">
        <f>IF(G302="",0,IF(H302="",0,IF(G302&gt;0,H302-G302+I302,0)))</f>
        <v>6</v>
      </c>
      <c r="K302" s="127"/>
      <c r="L302" s="128"/>
      <c r="M302" s="128"/>
      <c r="N302" s="128"/>
      <c r="O302" s="128"/>
      <c r="P302" s="129"/>
      <c r="Q302" s="130">
        <f t="shared" si="25"/>
        <v>6</v>
      </c>
      <c r="R302" s="75"/>
    </row>
    <row r="303" spans="1:18" ht="16.5" thickBot="1">
      <c r="A303" s="682"/>
      <c r="B303" s="568" t="s">
        <v>6</v>
      </c>
      <c r="C303" s="527">
        <f>+C301+1</f>
        <v>16</v>
      </c>
      <c r="D303" s="465"/>
      <c r="E303" s="465"/>
      <c r="F303" s="467"/>
      <c r="G303" s="275">
        <v>7</v>
      </c>
      <c r="H303" s="276">
        <v>9.5</v>
      </c>
      <c r="I303" s="276">
        <v>5</v>
      </c>
      <c r="J303" s="49">
        <f>IF(G303="",0,IF(H303="",0,IF(G303&gt;0,H303-G303+I303,0)))</f>
        <v>7.5</v>
      </c>
      <c r="K303" s="140"/>
      <c r="L303" s="141">
        <f>H303-G303</f>
        <v>2.5</v>
      </c>
      <c r="M303" s="141">
        <f>IF(L303&gt;5,0.2,0)</f>
        <v>0</v>
      </c>
      <c r="N303" s="141" t="e">
        <f>#REF!-#REF!</f>
        <v>#REF!</v>
      </c>
      <c r="O303" s="141" t="e">
        <f>IF(N303&gt;5,0.2,0)</f>
        <v>#REF!</v>
      </c>
      <c r="P303" s="142"/>
      <c r="Q303" s="143">
        <f t="shared" si="25"/>
        <v>7.5</v>
      </c>
      <c r="R303" s="728"/>
    </row>
    <row r="304" spans="1:18" ht="16.5" thickBot="1">
      <c r="A304" s="683"/>
      <c r="B304" s="569"/>
      <c r="C304" s="554"/>
      <c r="D304" s="466"/>
      <c r="E304" s="466"/>
      <c r="F304" s="468"/>
      <c r="G304" s="277">
        <v>18</v>
      </c>
      <c r="H304" s="278">
        <v>22</v>
      </c>
      <c r="I304" s="274">
        <v>2</v>
      </c>
      <c r="J304" s="53">
        <f>IF(G304="",0,IF(H304="",0,IF(G304&gt;0,H304-G304+I304,0)))</f>
        <v>6</v>
      </c>
      <c r="K304" s="148"/>
      <c r="L304" s="149"/>
      <c r="M304" s="149"/>
      <c r="N304" s="149"/>
      <c r="O304" s="149"/>
      <c r="P304" s="150"/>
      <c r="Q304" s="151">
        <f t="shared" si="25"/>
        <v>6</v>
      </c>
      <c r="R304" s="728"/>
    </row>
    <row r="305" spans="1:18" ht="17.25" thickTop="1" thickBot="1">
      <c r="A305" s="683"/>
      <c r="B305" s="522" t="s">
        <v>12</v>
      </c>
      <c r="C305" s="523"/>
      <c r="D305" s="481"/>
      <c r="E305" s="481"/>
      <c r="F305" s="482"/>
      <c r="G305" s="285"/>
      <c r="H305" s="286"/>
      <c r="I305" s="287"/>
      <c r="J305" s="21">
        <f>SUM(J291:J304)</f>
        <v>32</v>
      </c>
      <c r="K305" s="173">
        <f>SUM(K295:K304)</f>
        <v>0</v>
      </c>
      <c r="L305" s="174"/>
      <c r="M305" s="174"/>
      <c r="N305" s="174"/>
      <c r="O305" s="174"/>
      <c r="P305" s="175"/>
      <c r="Q305" s="176">
        <f>SUM(Q291:Q304)</f>
        <v>34.5</v>
      </c>
      <c r="R305" s="728"/>
    </row>
    <row r="306" spans="1:18" ht="17.25" thickTop="1" thickBot="1">
      <c r="A306" s="683"/>
      <c r="B306" s="524" t="s">
        <v>14</v>
      </c>
      <c r="C306" s="525"/>
      <c r="D306" s="206"/>
      <c r="E306" s="206"/>
      <c r="F306" s="207"/>
      <c r="G306" s="288"/>
      <c r="H306" s="289"/>
      <c r="I306" s="289"/>
      <c r="J306" s="14" t="str">
        <f>IF(G306="","0",IF(H306="","0",IF(G306&gt;0,H306-G306,"0")))</f>
        <v>0</v>
      </c>
      <c r="K306" s="212"/>
      <c r="L306" s="211"/>
      <c r="M306" s="211"/>
      <c r="N306" s="211"/>
      <c r="O306" s="211"/>
      <c r="P306" s="211"/>
      <c r="Q306" s="213"/>
      <c r="R306" s="728"/>
    </row>
    <row r="307" spans="1:18" ht="16.5" customHeight="1" thickTop="1">
      <c r="A307" s="563" t="s">
        <v>36</v>
      </c>
      <c r="B307" s="589" t="s">
        <v>2</v>
      </c>
      <c r="C307" s="515">
        <f>C303+1</f>
        <v>17</v>
      </c>
      <c r="D307" s="494"/>
      <c r="E307" s="471"/>
      <c r="F307" s="473"/>
      <c r="G307" s="288">
        <v>7</v>
      </c>
      <c r="H307" s="289">
        <v>9.5</v>
      </c>
      <c r="I307" s="289">
        <v>3</v>
      </c>
      <c r="J307" s="30">
        <f t="shared" ref="J307:J320" si="26">IF(G307="",0,IF(H307="",0,IF(G307&gt;0,H307-G307+I307,0)))</f>
        <v>5.5</v>
      </c>
      <c r="K307" s="163"/>
      <c r="L307" s="164">
        <f>H307-G307</f>
        <v>2.5</v>
      </c>
      <c r="M307" s="164">
        <f>IF(L307&gt;5,0.2,0)</f>
        <v>0</v>
      </c>
      <c r="N307" s="164" t="e">
        <f>#REF!-#REF!</f>
        <v>#REF!</v>
      </c>
      <c r="O307" s="164" t="e">
        <f>IF(N307&gt;5,0.2,0)</f>
        <v>#REF!</v>
      </c>
      <c r="P307" s="165" t="str">
        <f>IF(M307=0,"",M307+O307)</f>
        <v/>
      </c>
      <c r="Q307" s="166">
        <f>IF(G307="","",(H307-G307)+I307)</f>
        <v>5.5</v>
      </c>
      <c r="R307" s="728"/>
    </row>
    <row r="308" spans="1:18">
      <c r="A308" s="563"/>
      <c r="B308" s="590"/>
      <c r="C308" s="516"/>
      <c r="D308" s="493"/>
      <c r="E308" s="472"/>
      <c r="F308" s="474"/>
      <c r="G308" s="271"/>
      <c r="H308" s="272"/>
      <c r="I308" s="317"/>
      <c r="J308" s="27">
        <f t="shared" si="26"/>
        <v>0</v>
      </c>
      <c r="K308" s="111"/>
      <c r="L308" s="112"/>
      <c r="M308" s="112"/>
      <c r="N308" s="112"/>
      <c r="O308" s="112"/>
      <c r="P308" s="113"/>
      <c r="Q308" s="114" t="str">
        <f t="shared" ref="Q308:Q320" si="27">IF(G308="","",(H308-G308)+I308)</f>
        <v/>
      </c>
      <c r="R308" s="728"/>
    </row>
    <row r="309" spans="1:18">
      <c r="A309" s="563"/>
      <c r="B309" s="567" t="s">
        <v>3</v>
      </c>
      <c r="C309" s="517">
        <f>+C307+1</f>
        <v>18</v>
      </c>
      <c r="D309" s="477"/>
      <c r="E309" s="477"/>
      <c r="F309" s="479"/>
      <c r="G309" s="268"/>
      <c r="H309" s="269"/>
      <c r="I309" s="269"/>
      <c r="J309" s="24">
        <f t="shared" si="26"/>
        <v>0</v>
      </c>
      <c r="K309" s="119"/>
      <c r="L309" s="120">
        <f>H309-G309</f>
        <v>0</v>
      </c>
      <c r="M309" s="120">
        <f>IF(L309&gt;5,0.2,0)</f>
        <v>0</v>
      </c>
      <c r="N309" s="120" t="e">
        <f>#REF!-#REF!</f>
        <v>#REF!</v>
      </c>
      <c r="O309" s="120" t="e">
        <f>IF(N309&gt;5,0.2,0)</f>
        <v>#REF!</v>
      </c>
      <c r="P309" s="121" t="str">
        <f>IF(M309=0,"",M309+O309)</f>
        <v/>
      </c>
      <c r="Q309" s="122" t="str">
        <f t="shared" si="27"/>
        <v/>
      </c>
      <c r="R309" s="456"/>
    </row>
    <row r="310" spans="1:18">
      <c r="A310" s="563"/>
      <c r="B310" s="538"/>
      <c r="C310" s="518"/>
      <c r="D310" s="478"/>
      <c r="E310" s="478"/>
      <c r="F310" s="480"/>
      <c r="G310" s="271">
        <v>16</v>
      </c>
      <c r="H310" s="272">
        <v>22</v>
      </c>
      <c r="I310" s="274">
        <v>2</v>
      </c>
      <c r="J310" s="27">
        <f t="shared" si="26"/>
        <v>8</v>
      </c>
      <c r="K310" s="127"/>
      <c r="L310" s="128"/>
      <c r="M310" s="128"/>
      <c r="N310" s="128"/>
      <c r="O310" s="128"/>
      <c r="P310" s="129"/>
      <c r="Q310" s="130">
        <f t="shared" si="27"/>
        <v>8</v>
      </c>
      <c r="R310" s="456"/>
    </row>
    <row r="311" spans="1:18" ht="16.5" customHeight="1">
      <c r="A311" s="563"/>
      <c r="B311" s="567" t="s">
        <v>3</v>
      </c>
      <c r="C311" s="517">
        <f>+C309+1</f>
        <v>19</v>
      </c>
      <c r="D311" s="477"/>
      <c r="E311" s="477"/>
      <c r="F311" s="479"/>
      <c r="G311" s="268">
        <v>7</v>
      </c>
      <c r="H311" s="269">
        <v>9</v>
      </c>
      <c r="I311" s="269">
        <v>3</v>
      </c>
      <c r="J311" s="24">
        <f t="shared" si="26"/>
        <v>5</v>
      </c>
      <c r="K311" s="135"/>
      <c r="L311" s="167">
        <f>H311-G311</f>
        <v>2</v>
      </c>
      <c r="M311" s="167">
        <f>IF(L311&gt;5,0.2,0)</f>
        <v>0</v>
      </c>
      <c r="N311" s="167" t="e">
        <f>#REF!-#REF!</f>
        <v>#REF!</v>
      </c>
      <c r="O311" s="167" t="e">
        <f>IF(N311&gt;5,0.2,0)</f>
        <v>#REF!</v>
      </c>
      <c r="P311" s="168"/>
      <c r="Q311" s="169">
        <f t="shared" si="27"/>
        <v>5</v>
      </c>
      <c r="R311" s="456"/>
    </row>
    <row r="312" spans="1:18">
      <c r="A312" s="563"/>
      <c r="B312" s="538"/>
      <c r="C312" s="518"/>
      <c r="D312" s="478"/>
      <c r="E312" s="478"/>
      <c r="F312" s="480"/>
      <c r="G312" s="271"/>
      <c r="H312" s="272"/>
      <c r="I312" s="273"/>
      <c r="J312" s="27">
        <f t="shared" si="26"/>
        <v>0</v>
      </c>
      <c r="K312" s="111"/>
      <c r="L312" s="112"/>
      <c r="M312" s="112"/>
      <c r="N312" s="112"/>
      <c r="O312" s="112"/>
      <c r="P312" s="113"/>
      <c r="Q312" s="114" t="str">
        <f t="shared" si="27"/>
        <v/>
      </c>
      <c r="R312" s="456"/>
    </row>
    <row r="313" spans="1:18">
      <c r="A313" s="563"/>
      <c r="B313" s="567" t="s">
        <v>7</v>
      </c>
      <c r="C313" s="517">
        <f>+C311+1</f>
        <v>20</v>
      </c>
      <c r="D313" s="477"/>
      <c r="E313" s="477"/>
      <c r="F313" s="479"/>
      <c r="G313" s="348">
        <v>8.75</v>
      </c>
      <c r="H313" s="349">
        <v>20.75</v>
      </c>
      <c r="I313" s="349"/>
      <c r="J313" s="24">
        <f t="shared" si="26"/>
        <v>12</v>
      </c>
      <c r="K313" s="119"/>
      <c r="L313" s="120">
        <f>H313-G313</f>
        <v>12</v>
      </c>
      <c r="M313" s="120">
        <f>IF(L313&gt;5,0.2,0)</f>
        <v>0.2</v>
      </c>
      <c r="N313" s="120" t="e">
        <f>#REF!-#REF!</f>
        <v>#REF!</v>
      </c>
      <c r="O313" s="120" t="e">
        <f>IF(N313&gt;5,0.2,0)</f>
        <v>#REF!</v>
      </c>
      <c r="P313" s="121"/>
      <c r="Q313" s="122">
        <f t="shared" si="27"/>
        <v>12</v>
      </c>
      <c r="R313" s="158"/>
    </row>
    <row r="314" spans="1:18">
      <c r="A314" s="563"/>
      <c r="B314" s="538"/>
      <c r="C314" s="518"/>
      <c r="D314" s="478"/>
      <c r="E314" s="478"/>
      <c r="F314" s="480"/>
      <c r="G314" s="271"/>
      <c r="H314" s="272"/>
      <c r="I314" s="272"/>
      <c r="J314" s="27">
        <f t="shared" si="26"/>
        <v>0</v>
      </c>
      <c r="K314" s="127"/>
      <c r="L314" s="128"/>
      <c r="M314" s="128"/>
      <c r="N314" s="128"/>
      <c r="O314" s="128"/>
      <c r="P314" s="129"/>
      <c r="Q314" s="130" t="str">
        <f t="shared" si="27"/>
        <v/>
      </c>
      <c r="R314" s="75"/>
    </row>
    <row r="315" spans="1:18">
      <c r="A315" s="563"/>
      <c r="B315" s="567" t="s">
        <v>4</v>
      </c>
      <c r="C315" s="517">
        <f>C313+1</f>
        <v>21</v>
      </c>
      <c r="D315" s="477"/>
      <c r="E315" s="477"/>
      <c r="F315" s="479"/>
      <c r="G315" s="268"/>
      <c r="H315" s="269"/>
      <c r="I315" s="269"/>
      <c r="J315" s="24">
        <f t="shared" si="26"/>
        <v>0</v>
      </c>
      <c r="K315" s="119"/>
      <c r="L315" s="120">
        <f>H315-G315</f>
        <v>0</v>
      </c>
      <c r="M315" s="120">
        <f>IF(L315&gt;5,0.2,0)</f>
        <v>0</v>
      </c>
      <c r="N315" s="120" t="e">
        <f>#REF!-#REF!</f>
        <v>#REF!</v>
      </c>
      <c r="O315" s="120" t="e">
        <f>IF(N315&gt;5,0.2,0)</f>
        <v>#REF!</v>
      </c>
      <c r="P315" s="121" t="str">
        <f>IF(M315=0,"",M315+O315)</f>
        <v/>
      </c>
      <c r="Q315" s="122" t="str">
        <f t="shared" si="27"/>
        <v/>
      </c>
      <c r="R315" s="75"/>
    </row>
    <row r="316" spans="1:18">
      <c r="A316" s="563"/>
      <c r="B316" s="538"/>
      <c r="C316" s="518"/>
      <c r="D316" s="478"/>
      <c r="E316" s="478"/>
      <c r="F316" s="480"/>
      <c r="G316" s="271"/>
      <c r="H316" s="272"/>
      <c r="I316" s="272"/>
      <c r="J316" s="27">
        <f t="shared" si="26"/>
        <v>0</v>
      </c>
      <c r="K316" s="111"/>
      <c r="L316" s="112"/>
      <c r="M316" s="112"/>
      <c r="N316" s="112"/>
      <c r="O316" s="112"/>
      <c r="P316" s="113"/>
      <c r="Q316" s="114" t="str">
        <f t="shared" si="27"/>
        <v/>
      </c>
      <c r="R316" s="75"/>
    </row>
    <row r="317" spans="1:18">
      <c r="A317" s="563"/>
      <c r="B317" s="568" t="s">
        <v>5</v>
      </c>
      <c r="C317" s="527">
        <f>+C315+1</f>
        <v>22</v>
      </c>
      <c r="D317" s="477"/>
      <c r="E317" s="477"/>
      <c r="F317" s="479"/>
      <c r="G317" s="275">
        <v>9.5</v>
      </c>
      <c r="H317" s="276">
        <v>12</v>
      </c>
      <c r="I317" s="276"/>
      <c r="J317" s="49">
        <f t="shared" si="26"/>
        <v>2.5</v>
      </c>
      <c r="K317" s="119"/>
      <c r="L317" s="120">
        <f>H317-G317</f>
        <v>2.5</v>
      </c>
      <c r="M317" s="120">
        <f>IF(L317&gt;5,0.2,0)</f>
        <v>0</v>
      </c>
      <c r="N317" s="120" t="e">
        <f>#REF!-#REF!</f>
        <v>#REF!</v>
      </c>
      <c r="O317" s="120" t="e">
        <f>IF(N317&gt;5,0.2,0)</f>
        <v>#REF!</v>
      </c>
      <c r="P317" s="121"/>
      <c r="Q317" s="122">
        <f t="shared" si="27"/>
        <v>2.5</v>
      </c>
      <c r="R317" s="75"/>
    </row>
    <row r="318" spans="1:18">
      <c r="A318" s="563"/>
      <c r="B318" s="584"/>
      <c r="C318" s="528"/>
      <c r="D318" s="478"/>
      <c r="E318" s="478"/>
      <c r="F318" s="480"/>
      <c r="G318" s="277">
        <v>12</v>
      </c>
      <c r="H318" s="278">
        <v>21.5</v>
      </c>
      <c r="I318" s="278"/>
      <c r="J318" s="53">
        <f t="shared" si="26"/>
        <v>9.5</v>
      </c>
      <c r="K318" s="127"/>
      <c r="L318" s="128"/>
      <c r="M318" s="128"/>
      <c r="N318" s="128"/>
      <c r="O318" s="128"/>
      <c r="P318" s="129"/>
      <c r="Q318" s="130">
        <f t="shared" si="27"/>
        <v>9.5</v>
      </c>
      <c r="R318" s="728"/>
    </row>
    <row r="319" spans="1:18">
      <c r="A319" s="563"/>
      <c r="B319" s="568" t="s">
        <v>6</v>
      </c>
      <c r="C319" s="527">
        <f>+C317+1</f>
        <v>23</v>
      </c>
      <c r="D319" s="465"/>
      <c r="E319" s="465"/>
      <c r="F319" s="467"/>
      <c r="G319" s="275"/>
      <c r="H319" s="276"/>
      <c r="I319" s="276"/>
      <c r="J319" s="49">
        <f t="shared" si="26"/>
        <v>0</v>
      </c>
      <c r="K319" s="140"/>
      <c r="L319" s="141">
        <f>H319-G319</f>
        <v>0</v>
      </c>
      <c r="M319" s="141">
        <f>IF(L319&gt;5,0.2,0)</f>
        <v>0</v>
      </c>
      <c r="N319" s="141" t="e">
        <f>#REF!-#REF!</f>
        <v>#REF!</v>
      </c>
      <c r="O319" s="141" t="e">
        <f>IF(N319&gt;5,0.2,0)</f>
        <v>#REF!</v>
      </c>
      <c r="P319" s="142"/>
      <c r="Q319" s="143" t="str">
        <f t="shared" si="27"/>
        <v/>
      </c>
      <c r="R319" s="728"/>
    </row>
    <row r="320" spans="1:18" ht="16.5" thickBot="1">
      <c r="A320" s="563"/>
      <c r="B320" s="569"/>
      <c r="C320" s="554"/>
      <c r="D320" s="466"/>
      <c r="E320" s="466"/>
      <c r="F320" s="468"/>
      <c r="G320" s="277"/>
      <c r="H320" s="278"/>
      <c r="I320" s="278"/>
      <c r="J320" s="53">
        <f t="shared" si="26"/>
        <v>0</v>
      </c>
      <c r="K320" s="148"/>
      <c r="L320" s="149"/>
      <c r="M320" s="149"/>
      <c r="N320" s="149"/>
      <c r="O320" s="149"/>
      <c r="P320" s="150"/>
      <c r="Q320" s="151" t="str">
        <f t="shared" si="27"/>
        <v/>
      </c>
      <c r="R320" s="728"/>
    </row>
    <row r="321" spans="1:18" ht="17.25" thickTop="1" thickBot="1">
      <c r="A321" s="563"/>
      <c r="B321" s="522" t="s">
        <v>12</v>
      </c>
      <c r="C321" s="523"/>
      <c r="D321" s="481"/>
      <c r="E321" s="481"/>
      <c r="F321" s="482"/>
      <c r="G321" s="43"/>
      <c r="H321" s="44"/>
      <c r="I321" s="44"/>
      <c r="J321" s="21">
        <f>SUM(J307:J320)</f>
        <v>42.5</v>
      </c>
      <c r="K321" s="173">
        <f>SUM(K311:K320)</f>
        <v>0</v>
      </c>
      <c r="L321" s="174"/>
      <c r="M321" s="174"/>
      <c r="N321" s="174"/>
      <c r="O321" s="174"/>
      <c r="P321" s="175"/>
      <c r="Q321" s="176">
        <f>SUM(Q307:Q320)</f>
        <v>42.5</v>
      </c>
      <c r="R321" s="728"/>
    </row>
    <row r="322" spans="1:18" ht="16.5" thickBot="1">
      <c r="A322" s="564"/>
      <c r="B322" s="524" t="s">
        <v>14</v>
      </c>
      <c r="C322" s="525"/>
      <c r="D322" s="219"/>
      <c r="E322" s="219"/>
      <c r="F322" s="220"/>
      <c r="G322" s="12"/>
      <c r="H322" s="13"/>
      <c r="I322" s="16"/>
      <c r="J322" s="14" t="str">
        <f>IF(G322="","0",IF(H322="","0",IF(G322&gt;0,H322-G322,"0")))</f>
        <v>0</v>
      </c>
      <c r="K322" s="222"/>
      <c r="L322" s="221"/>
      <c r="M322" s="221"/>
      <c r="N322" s="221"/>
      <c r="O322" s="221"/>
      <c r="P322" s="221"/>
      <c r="Q322" s="223"/>
      <c r="R322" s="728"/>
    </row>
    <row r="323" spans="1:18" ht="17.25" customHeight="1" thickTop="1" thickBot="1">
      <c r="A323" s="692" t="s">
        <v>37</v>
      </c>
      <c r="B323" s="589" t="s">
        <v>2</v>
      </c>
      <c r="C323" s="515">
        <f>C319+1</f>
        <v>24</v>
      </c>
      <c r="D323" s="494"/>
      <c r="E323" s="471"/>
      <c r="F323" s="473"/>
      <c r="G323" s="288"/>
      <c r="H323" s="289"/>
      <c r="I323" s="289"/>
      <c r="J323" s="290">
        <f t="shared" ref="J323:J336" si="28">IF(G323="",0,IF(H323="",0,IF(G323&gt;0,H323-G323+I323,0)))</f>
        <v>0</v>
      </c>
      <c r="K323" s="163"/>
      <c r="L323" s="164">
        <f>H323-G323</f>
        <v>0</v>
      </c>
      <c r="M323" s="164">
        <f>IF(L323&gt;5,0.2,0)</f>
        <v>0</v>
      </c>
      <c r="N323" s="164" t="e">
        <f>#REF!-#REF!</f>
        <v>#REF!</v>
      </c>
      <c r="O323" s="164" t="e">
        <f>IF(N323&gt;5,0.2,0)</f>
        <v>#REF!</v>
      </c>
      <c r="P323" s="165" t="str">
        <f>IF(M323=0,"",M323+O323)</f>
        <v/>
      </c>
      <c r="Q323" s="166" t="str">
        <f t="shared" ref="Q323:Q336" si="29">IF(G323="","",(H323-G323)+I323)</f>
        <v/>
      </c>
      <c r="R323" s="728"/>
    </row>
    <row r="324" spans="1:18" ht="16.5" thickBot="1">
      <c r="A324" s="675"/>
      <c r="B324" s="590"/>
      <c r="C324" s="516"/>
      <c r="D324" s="493"/>
      <c r="E324" s="472"/>
      <c r="F324" s="474"/>
      <c r="G324" s="271">
        <v>16</v>
      </c>
      <c r="H324" s="272">
        <v>22</v>
      </c>
      <c r="I324" s="274">
        <v>2</v>
      </c>
      <c r="J324" s="273">
        <f t="shared" si="28"/>
        <v>8</v>
      </c>
      <c r="K324" s="111"/>
      <c r="L324" s="112"/>
      <c r="M324" s="112"/>
      <c r="N324" s="112"/>
      <c r="O324" s="112"/>
      <c r="P324" s="113"/>
      <c r="Q324" s="114">
        <f t="shared" si="29"/>
        <v>8</v>
      </c>
      <c r="R324" s="456"/>
    </row>
    <row r="325" spans="1:18" ht="16.5" thickBot="1">
      <c r="A325" s="688"/>
      <c r="B325" s="567" t="s">
        <v>3</v>
      </c>
      <c r="C325" s="517">
        <f>+C323+1</f>
        <v>25</v>
      </c>
      <c r="D325" s="477"/>
      <c r="E325" s="477"/>
      <c r="F325" s="479"/>
      <c r="G325" s="268">
        <v>7</v>
      </c>
      <c r="H325" s="269">
        <v>9</v>
      </c>
      <c r="I325" s="269">
        <v>3</v>
      </c>
      <c r="J325" s="270">
        <f t="shared" si="28"/>
        <v>5</v>
      </c>
      <c r="K325" s="119"/>
      <c r="L325" s="120">
        <f>H325-G325</f>
        <v>2</v>
      </c>
      <c r="M325" s="120">
        <f>IF(L325&gt;5,0.2,0)</f>
        <v>0</v>
      </c>
      <c r="N325" s="120" t="e">
        <f>#REF!-#REF!</f>
        <v>#REF!</v>
      </c>
      <c r="O325" s="120" t="e">
        <f>IF(N325&gt;5,0.2,0)</f>
        <v>#REF!</v>
      </c>
      <c r="P325" s="121" t="str">
        <f>IF(M325=0,"",M325+O325)</f>
        <v/>
      </c>
      <c r="Q325" s="122">
        <f t="shared" si="29"/>
        <v>5</v>
      </c>
      <c r="R325" s="456"/>
    </row>
    <row r="326" spans="1:18" ht="16.5" thickBot="1">
      <c r="A326" s="688"/>
      <c r="B326" s="538"/>
      <c r="C326" s="518"/>
      <c r="D326" s="478"/>
      <c r="E326" s="478"/>
      <c r="F326" s="480"/>
      <c r="G326" s="271">
        <v>16.5</v>
      </c>
      <c r="H326" s="272">
        <v>21.5</v>
      </c>
      <c r="I326" s="327">
        <v>1</v>
      </c>
      <c r="J326" s="273">
        <f t="shared" si="28"/>
        <v>6</v>
      </c>
      <c r="K326" s="127"/>
      <c r="L326" s="128"/>
      <c r="M326" s="128"/>
      <c r="N326" s="128"/>
      <c r="O326" s="128"/>
      <c r="P326" s="129"/>
      <c r="Q326" s="130">
        <f t="shared" si="29"/>
        <v>6</v>
      </c>
      <c r="R326" s="456"/>
    </row>
    <row r="327" spans="1:18" ht="16.5" customHeight="1" thickBot="1">
      <c r="A327" s="688"/>
      <c r="B327" s="567" t="s">
        <v>3</v>
      </c>
      <c r="C327" s="517">
        <f>+C325+1</f>
        <v>26</v>
      </c>
      <c r="D327" s="477"/>
      <c r="E327" s="477"/>
      <c r="F327" s="479"/>
      <c r="G327" s="268"/>
      <c r="H327" s="269"/>
      <c r="I327" s="269"/>
      <c r="J327" s="270">
        <f t="shared" si="28"/>
        <v>0</v>
      </c>
      <c r="K327" s="135"/>
      <c r="L327" s="167"/>
      <c r="M327" s="167"/>
      <c r="N327" s="167"/>
      <c r="O327" s="167"/>
      <c r="P327" s="168"/>
      <c r="Q327" s="169" t="str">
        <f t="shared" si="29"/>
        <v/>
      </c>
      <c r="R327" s="456"/>
    </row>
    <row r="328" spans="1:18" ht="16.5" thickBot="1">
      <c r="A328" s="688"/>
      <c r="B328" s="538"/>
      <c r="C328" s="518"/>
      <c r="D328" s="478"/>
      <c r="E328" s="478"/>
      <c r="F328" s="480"/>
      <c r="G328" s="271"/>
      <c r="H328" s="272"/>
      <c r="I328" s="273"/>
      <c r="J328" s="273">
        <f t="shared" si="28"/>
        <v>0</v>
      </c>
      <c r="K328" s="111"/>
      <c r="L328" s="112"/>
      <c r="M328" s="112"/>
      <c r="N328" s="112"/>
      <c r="O328" s="112"/>
      <c r="P328" s="113"/>
      <c r="Q328" s="114" t="str">
        <f t="shared" si="29"/>
        <v/>
      </c>
      <c r="R328" s="158"/>
    </row>
    <row r="329" spans="1:18" ht="16.5" thickBot="1">
      <c r="A329" s="688"/>
      <c r="B329" s="567" t="s">
        <v>7</v>
      </c>
      <c r="C329" s="517">
        <f>+C327+1</f>
        <v>27</v>
      </c>
      <c r="D329" s="477"/>
      <c r="E329" s="477"/>
      <c r="F329" s="479"/>
      <c r="G329" s="350">
        <v>14</v>
      </c>
      <c r="H329" s="351">
        <v>16</v>
      </c>
      <c r="I329" s="269"/>
      <c r="J329" s="270">
        <f t="shared" si="28"/>
        <v>2</v>
      </c>
      <c r="K329" s="119"/>
      <c r="L329" s="120"/>
      <c r="M329" s="120"/>
      <c r="N329" s="120"/>
      <c r="O329" s="120"/>
      <c r="P329" s="121"/>
      <c r="Q329" s="122">
        <f t="shared" si="29"/>
        <v>2</v>
      </c>
      <c r="R329" s="75"/>
    </row>
    <row r="330" spans="1:18" ht="16.5" thickBot="1">
      <c r="A330" s="688"/>
      <c r="B330" s="538"/>
      <c r="C330" s="518"/>
      <c r="D330" s="478"/>
      <c r="E330" s="478"/>
      <c r="F330" s="480"/>
      <c r="G330" s="271"/>
      <c r="H330" s="272"/>
      <c r="I330" s="272"/>
      <c r="J330" s="273">
        <f t="shared" si="28"/>
        <v>0</v>
      </c>
      <c r="K330" s="127"/>
      <c r="L330" s="128"/>
      <c r="M330" s="128"/>
      <c r="N330" s="128"/>
      <c r="O330" s="128"/>
      <c r="P330" s="129"/>
      <c r="Q330" s="130" t="str">
        <f t="shared" si="29"/>
        <v/>
      </c>
      <c r="R330" s="75"/>
    </row>
    <row r="331" spans="1:18" ht="16.5" thickBot="1">
      <c r="A331" s="688"/>
      <c r="B331" s="567" t="s">
        <v>4</v>
      </c>
      <c r="C331" s="517">
        <f>+C329+1</f>
        <v>28</v>
      </c>
      <c r="D331" s="477"/>
      <c r="E331" s="477"/>
      <c r="F331" s="479"/>
      <c r="G331" s="268"/>
      <c r="H331" s="269"/>
      <c r="I331" s="269"/>
      <c r="J331" s="270">
        <f t="shared" si="28"/>
        <v>0</v>
      </c>
      <c r="K331" s="119"/>
      <c r="L331" s="120"/>
      <c r="M331" s="120"/>
      <c r="N331" s="120"/>
      <c r="O331" s="120"/>
      <c r="P331" s="121"/>
      <c r="Q331" s="122" t="str">
        <f t="shared" si="29"/>
        <v/>
      </c>
      <c r="R331" s="75"/>
    </row>
    <row r="332" spans="1:18" ht="16.5" thickBot="1">
      <c r="A332" s="688"/>
      <c r="B332" s="538"/>
      <c r="C332" s="518"/>
      <c r="D332" s="478"/>
      <c r="E332" s="478"/>
      <c r="F332" s="480"/>
      <c r="G332" s="271"/>
      <c r="H332" s="272"/>
      <c r="I332" s="272"/>
      <c r="J332" s="273">
        <f t="shared" si="28"/>
        <v>0</v>
      </c>
      <c r="K332" s="127"/>
      <c r="L332" s="128"/>
      <c r="M332" s="128"/>
      <c r="N332" s="128"/>
      <c r="O332" s="128"/>
      <c r="P332" s="129"/>
      <c r="Q332" s="130" t="str">
        <f t="shared" si="29"/>
        <v/>
      </c>
      <c r="R332" s="75"/>
    </row>
    <row r="333" spans="1:18" ht="16.5" thickBot="1">
      <c r="A333" s="688"/>
      <c r="B333" s="568" t="s">
        <v>5</v>
      </c>
      <c r="C333" s="527">
        <f>+C331+1</f>
        <v>29</v>
      </c>
      <c r="D333" s="477"/>
      <c r="E333" s="477"/>
      <c r="F333" s="479"/>
      <c r="G333" s="275"/>
      <c r="H333" s="276"/>
      <c r="I333" s="276"/>
      <c r="J333" s="49">
        <f t="shared" si="28"/>
        <v>0</v>
      </c>
      <c r="K333" s="102"/>
      <c r="L333" s="103">
        <f>H333-G333</f>
        <v>0</v>
      </c>
      <c r="M333" s="103">
        <f>IF(L333&gt;5,0.2,0)</f>
        <v>0</v>
      </c>
      <c r="N333" s="103" t="e">
        <f>#REF!-#REF!</f>
        <v>#REF!</v>
      </c>
      <c r="O333" s="103" t="e">
        <f>IF(N333&gt;5,0.2,0)</f>
        <v>#REF!</v>
      </c>
      <c r="P333" s="104" t="str">
        <f>IF(M333=0,"",M333+O333)</f>
        <v/>
      </c>
      <c r="Q333" s="105" t="str">
        <f t="shared" si="29"/>
        <v/>
      </c>
      <c r="R333" s="728"/>
    </row>
    <row r="334" spans="1:18" ht="16.5" thickBot="1">
      <c r="A334" s="688"/>
      <c r="B334" s="584"/>
      <c r="C334" s="528"/>
      <c r="D334" s="478"/>
      <c r="E334" s="478"/>
      <c r="F334" s="480"/>
      <c r="G334" s="277">
        <v>18</v>
      </c>
      <c r="H334" s="278">
        <v>22</v>
      </c>
      <c r="I334" s="274">
        <v>2</v>
      </c>
      <c r="J334" s="53">
        <f t="shared" si="28"/>
        <v>6</v>
      </c>
      <c r="K334" s="177"/>
      <c r="L334" s="178"/>
      <c r="M334" s="178"/>
      <c r="N334" s="178"/>
      <c r="O334" s="178"/>
      <c r="P334" s="179"/>
      <c r="Q334" s="106">
        <f t="shared" si="29"/>
        <v>6</v>
      </c>
      <c r="R334" s="728"/>
    </row>
    <row r="335" spans="1:18" ht="16.5" thickBot="1">
      <c r="A335" s="688"/>
      <c r="B335" s="568" t="s">
        <v>6</v>
      </c>
      <c r="C335" s="527">
        <f>+C333+1</f>
        <v>30</v>
      </c>
      <c r="D335" s="465"/>
      <c r="E335" s="465"/>
      <c r="F335" s="467"/>
      <c r="G335" s="275">
        <v>7</v>
      </c>
      <c r="H335" s="276">
        <v>10</v>
      </c>
      <c r="I335" s="276">
        <v>5</v>
      </c>
      <c r="J335" s="49">
        <f t="shared" si="28"/>
        <v>8</v>
      </c>
      <c r="K335" s="180"/>
      <c r="L335" s="181">
        <f>H335-G335</f>
        <v>3</v>
      </c>
      <c r="M335" s="181">
        <f>IF(L335&gt;5,0.2,0)</f>
        <v>0</v>
      </c>
      <c r="N335" s="181" t="e">
        <f>#REF!-#REF!</f>
        <v>#REF!</v>
      </c>
      <c r="O335" s="181" t="e">
        <f>IF(N335&gt;5,0.2,0)</f>
        <v>#REF!</v>
      </c>
      <c r="P335" s="182" t="str">
        <f>IF(M335=0,"",M335+O335)</f>
        <v/>
      </c>
      <c r="Q335" s="183">
        <f t="shared" si="29"/>
        <v>8</v>
      </c>
      <c r="R335" s="728"/>
    </row>
    <row r="336" spans="1:18" ht="16.5" thickBot="1">
      <c r="A336" s="689"/>
      <c r="B336" s="569"/>
      <c r="C336" s="554"/>
      <c r="D336" s="228"/>
      <c r="E336" s="228"/>
      <c r="F336" s="229"/>
      <c r="G336" s="277">
        <v>18</v>
      </c>
      <c r="H336" s="278">
        <v>22</v>
      </c>
      <c r="I336" s="274">
        <v>2</v>
      </c>
      <c r="J336" s="53">
        <f t="shared" si="28"/>
        <v>6</v>
      </c>
      <c r="K336" s="230"/>
      <c r="L336" s="231"/>
      <c r="M336" s="231"/>
      <c r="N336" s="231"/>
      <c r="O336" s="231"/>
      <c r="P336" s="232"/>
      <c r="Q336" s="233">
        <f t="shared" si="29"/>
        <v>6</v>
      </c>
      <c r="R336" s="728"/>
    </row>
    <row r="337" spans="1:18" ht="17.25" thickTop="1" thickBot="1">
      <c r="A337" s="689"/>
      <c r="B337" s="522" t="s">
        <v>12</v>
      </c>
      <c r="C337" s="523"/>
      <c r="D337" s="481"/>
      <c r="E337" s="481"/>
      <c r="F337" s="482"/>
      <c r="G337" s="43"/>
      <c r="H337" s="44"/>
      <c r="I337" s="44"/>
      <c r="J337" s="21">
        <f>SUM(J323:J336)</f>
        <v>41</v>
      </c>
      <c r="K337" s="173">
        <f>SUM(K327:K336)</f>
        <v>0</v>
      </c>
      <c r="L337" s="174"/>
      <c r="M337" s="174"/>
      <c r="N337" s="174"/>
      <c r="O337" s="174"/>
      <c r="P337" s="175"/>
      <c r="Q337" s="176">
        <f>SUM(Q323:Q336)</f>
        <v>41</v>
      </c>
      <c r="R337" s="728"/>
    </row>
    <row r="338" spans="1:18" ht="16.5" thickBot="1">
      <c r="A338" s="689"/>
      <c r="B338" s="524" t="s">
        <v>14</v>
      </c>
      <c r="C338" s="525"/>
      <c r="D338" s="219"/>
      <c r="E338" s="219"/>
      <c r="F338" s="220"/>
      <c r="G338" s="12"/>
      <c r="H338" s="13"/>
      <c r="I338" s="16"/>
      <c r="J338" s="14" t="str">
        <f>IF(G338="","0",IF(H338="","0",IF(G338&gt;0,H338-G338,"0")))</f>
        <v>0</v>
      </c>
      <c r="K338" s="222"/>
      <c r="L338" s="221"/>
      <c r="M338" s="221"/>
      <c r="N338" s="221"/>
      <c r="O338" s="221"/>
      <c r="P338" s="221"/>
      <c r="Q338" s="223"/>
      <c r="R338" s="728"/>
    </row>
    <row r="339" spans="1:18" ht="16.5" customHeight="1" thickTop="1">
      <c r="A339" s="534" t="s">
        <v>38</v>
      </c>
      <c r="B339" s="589" t="s">
        <v>2</v>
      </c>
      <c r="C339" s="515">
        <f>C335+1</f>
        <v>31</v>
      </c>
      <c r="D339" s="494"/>
      <c r="E339" s="471"/>
      <c r="F339" s="473"/>
      <c r="G339" s="288">
        <v>7</v>
      </c>
      <c r="H339" s="289">
        <v>9.5</v>
      </c>
      <c r="I339" s="289">
        <v>3</v>
      </c>
      <c r="J339" s="290">
        <f>IF(G339="",0,IF(H339="",0,IF(G339&gt;0,H339-G339+I339,0)))</f>
        <v>5.5</v>
      </c>
      <c r="K339" s="163"/>
      <c r="L339" s="164">
        <f>H339-G339</f>
        <v>2.5</v>
      </c>
      <c r="M339" s="164">
        <f>IF(L339&gt;5,0.2,0)</f>
        <v>0</v>
      </c>
      <c r="N339" s="164" t="e">
        <f>#REF!-#REF!</f>
        <v>#REF!</v>
      </c>
      <c r="O339" s="164" t="e">
        <f>IF(N339&gt;5,0.2,0)</f>
        <v>#REF!</v>
      </c>
      <c r="P339" s="165" t="str">
        <f>IF(M339=0,"",M339+O339)</f>
        <v/>
      </c>
      <c r="Q339" s="166">
        <f>IF(G339="","",(H339-G339)+I339)</f>
        <v>5.5</v>
      </c>
      <c r="R339" s="456"/>
    </row>
    <row r="340" spans="1:18" ht="16.5" thickBot="1">
      <c r="A340" s="509"/>
      <c r="B340" s="590"/>
      <c r="C340" s="516"/>
      <c r="D340" s="493"/>
      <c r="E340" s="472"/>
      <c r="F340" s="474"/>
      <c r="G340" s="271"/>
      <c r="H340" s="272"/>
      <c r="I340" s="272"/>
      <c r="J340" s="273">
        <f>IF(G340="",0,IF(H340="",0,IF(G340&gt;0,H340-G340+I340,0)))</f>
        <v>0</v>
      </c>
      <c r="K340" s="111"/>
      <c r="L340" s="112"/>
      <c r="M340" s="112"/>
      <c r="N340" s="112"/>
      <c r="O340" s="112"/>
      <c r="P340" s="113"/>
      <c r="Q340" s="114" t="str">
        <f>IF(G340="","",(H340-G340)+I340)</f>
        <v/>
      </c>
      <c r="R340" s="456"/>
    </row>
    <row r="341" spans="1:18" ht="17.25" thickTop="1" thickBot="1">
      <c r="A341" s="509"/>
      <c r="B341" s="522" t="s">
        <v>12</v>
      </c>
      <c r="C341" s="523"/>
      <c r="D341" s="481"/>
      <c r="E341" s="481"/>
      <c r="F341" s="482"/>
      <c r="G341" s="43"/>
      <c r="H341" s="44"/>
      <c r="I341" s="44"/>
      <c r="J341" s="21">
        <f>SUM(J327:J340)</f>
        <v>68.5</v>
      </c>
      <c r="K341" s="173">
        <f>SUM(K331:K340)</f>
        <v>0</v>
      </c>
      <c r="L341" s="174"/>
      <c r="M341" s="174"/>
      <c r="N341" s="174"/>
      <c r="O341" s="174"/>
      <c r="P341" s="175"/>
      <c r="Q341" s="176">
        <f>SUM(Q339:Q340)</f>
        <v>5.5</v>
      </c>
      <c r="R341" s="456"/>
    </row>
    <row r="342" spans="1:18" ht="16.5" thickBot="1">
      <c r="A342" s="510"/>
      <c r="B342" s="524" t="s">
        <v>14</v>
      </c>
      <c r="C342" s="525"/>
      <c r="D342" s="219"/>
      <c r="E342" s="219"/>
      <c r="F342" s="220"/>
      <c r="G342" s="12"/>
      <c r="H342" s="13"/>
      <c r="I342" s="16"/>
      <c r="J342" s="14" t="str">
        <f>IF(G342="","0",IF(H342="","0",IF(G342&gt;0,H342-G342,"0")))</f>
        <v>0</v>
      </c>
      <c r="K342" s="222"/>
      <c r="L342" s="221"/>
      <c r="M342" s="221"/>
      <c r="N342" s="221"/>
      <c r="O342" s="221"/>
      <c r="P342" s="221"/>
      <c r="Q342" s="223"/>
      <c r="R342" s="456"/>
    </row>
    <row r="343" spans="1:18" ht="16.5" thickTop="1">
      <c r="A343" s="217"/>
      <c r="B343" s="218"/>
      <c r="C343" s="218"/>
      <c r="G343" s="736" t="s">
        <v>8</v>
      </c>
      <c r="H343" s="737"/>
      <c r="I343" s="740"/>
      <c r="J343" s="184" t="e">
        <f>SUM(J277:J342)</f>
        <v>#REF!</v>
      </c>
      <c r="K343" s="742"/>
      <c r="L343" s="185"/>
      <c r="M343" s="185">
        <f>SUM(M277:M342)</f>
        <v>0.2</v>
      </c>
      <c r="N343" s="185"/>
      <c r="O343" s="185" t="e">
        <f>SUM(O277:O342)</f>
        <v>#REF!</v>
      </c>
      <c r="P343" s="742"/>
      <c r="Q343" s="744">
        <f>+Q342+Q337+Q321+Q289+Q273+Q341+Q305</f>
        <v>147.5</v>
      </c>
      <c r="R343" s="158"/>
    </row>
    <row r="344" spans="1:18" ht="16.5" thickBot="1">
      <c r="G344" s="738"/>
      <c r="H344" s="739"/>
      <c r="I344" s="741"/>
      <c r="J344" s="186"/>
      <c r="K344" s="743"/>
      <c r="L344" s="187"/>
      <c r="M344" s="187"/>
      <c r="N344" s="187"/>
      <c r="O344" s="187"/>
      <c r="P344" s="743"/>
      <c r="Q344" s="745"/>
    </row>
    <row r="345" spans="1:18" ht="16.5" thickTop="1"/>
    <row r="348" spans="1:18" ht="18.75" customHeight="1">
      <c r="A348" s="774" t="s">
        <v>94</v>
      </c>
      <c r="B348" s="774"/>
      <c r="C348" s="774"/>
      <c r="D348" s="774"/>
      <c r="E348" s="774"/>
      <c r="F348" s="72"/>
      <c r="G348" s="73"/>
      <c r="H348" s="73"/>
      <c r="I348" s="73"/>
      <c r="J348" s="73"/>
      <c r="K348" s="73"/>
      <c r="L348" s="73"/>
      <c r="M348" s="73"/>
      <c r="N348" s="73"/>
      <c r="O348" s="73"/>
      <c r="P348" s="73"/>
      <c r="Q348" s="73"/>
    </row>
    <row r="349" spans="1:18">
      <c r="A349" s="74"/>
      <c r="B349" s="74"/>
      <c r="C349" s="71"/>
      <c r="D349" s="71"/>
      <c r="E349" s="71"/>
      <c r="F349" s="72"/>
      <c r="G349" s="73"/>
      <c r="H349" s="73"/>
      <c r="I349" s="73"/>
      <c r="J349" s="73"/>
      <c r="K349" s="73"/>
      <c r="L349" s="73"/>
      <c r="M349" s="73"/>
      <c r="N349" s="73"/>
      <c r="O349" s="73"/>
      <c r="P349" s="73"/>
      <c r="Q349" s="73"/>
      <c r="R349" s="75"/>
    </row>
    <row r="350" spans="1:18" ht="17.25">
      <c r="A350" s="76" t="s">
        <v>79</v>
      </c>
      <c r="B350" s="77"/>
      <c r="C350" s="78"/>
      <c r="D350" s="79"/>
      <c r="E350" s="78" t="s">
        <v>95</v>
      </c>
      <c r="F350" s="80"/>
      <c r="G350" s="81"/>
      <c r="H350" s="81"/>
      <c r="I350" s="81"/>
      <c r="J350" s="81"/>
      <c r="K350" s="81"/>
      <c r="L350" s="81"/>
      <c r="M350" s="81"/>
      <c r="N350" s="81"/>
      <c r="O350" s="81"/>
      <c r="P350" s="81"/>
      <c r="Q350" s="81"/>
      <c r="R350" s="81"/>
    </row>
    <row r="351" spans="1:18" ht="17.25">
      <c r="A351" s="76"/>
      <c r="B351" s="77"/>
      <c r="C351" s="78"/>
      <c r="D351" s="79"/>
      <c r="E351" s="78"/>
      <c r="F351" s="80"/>
      <c r="G351" s="80"/>
      <c r="H351" s="82"/>
      <c r="I351" s="83"/>
      <c r="J351" s="83"/>
      <c r="K351" s="83"/>
      <c r="L351" s="83"/>
      <c r="M351" s="83"/>
      <c r="N351" s="83"/>
      <c r="O351" s="83"/>
      <c r="P351" s="83"/>
      <c r="Q351" s="80"/>
      <c r="R351" s="81"/>
    </row>
    <row r="352" spans="1:18" ht="17.25">
      <c r="A352" s="76" t="s">
        <v>80</v>
      </c>
      <c r="B352" s="77"/>
      <c r="C352" s="78"/>
      <c r="D352" s="79"/>
      <c r="E352" s="78"/>
      <c r="F352" s="84"/>
      <c r="G352" s="752" t="s">
        <v>81</v>
      </c>
      <c r="H352" s="752"/>
      <c r="I352" s="771">
        <v>42675</v>
      </c>
      <c r="J352" s="771"/>
      <c r="K352" s="771"/>
      <c r="L352" s="771"/>
      <c r="M352" s="771"/>
      <c r="N352" s="771"/>
      <c r="O352" s="771"/>
      <c r="P352" s="771"/>
      <c r="Q352" s="80"/>
      <c r="R352" s="81"/>
    </row>
    <row r="353" spans="1:18" ht="16.5" thickBot="1">
      <c r="B353" s="74"/>
      <c r="C353" s="86"/>
      <c r="D353" s="71"/>
      <c r="E353" s="71"/>
      <c r="F353" s="71"/>
      <c r="G353" s="74"/>
      <c r="H353" s="73"/>
      <c r="I353" s="73"/>
      <c r="J353" s="73"/>
      <c r="K353" s="73"/>
      <c r="L353" s="73"/>
      <c r="M353" s="73"/>
      <c r="N353" s="73"/>
      <c r="O353" s="73"/>
      <c r="P353" s="73"/>
      <c r="Q353" s="73"/>
    </row>
    <row r="354" spans="1:18" ht="16.5" customHeight="1" thickTop="1">
      <c r="A354" s="87"/>
      <c r="B354" s="88"/>
      <c r="C354" s="88"/>
      <c r="D354" s="89"/>
      <c r="E354" s="485"/>
      <c r="F354" s="485"/>
      <c r="G354" s="753" t="s">
        <v>82</v>
      </c>
      <c r="H354" s="754"/>
      <c r="I354" s="754"/>
      <c r="J354" s="754"/>
      <c r="K354" s="754"/>
      <c r="L354" s="754"/>
      <c r="M354" s="754"/>
      <c r="N354" s="754"/>
      <c r="O354" s="754"/>
      <c r="P354" s="754"/>
      <c r="Q354" s="755" t="s">
        <v>83</v>
      </c>
      <c r="R354" s="75"/>
    </row>
    <row r="355" spans="1:18" ht="16.5" customHeight="1" thickBot="1">
      <c r="A355" s="90"/>
      <c r="B355" s="91"/>
      <c r="C355" s="91"/>
      <c r="D355" s="92"/>
      <c r="E355" s="92"/>
      <c r="F355" s="92"/>
      <c r="G355" s="758" t="s">
        <v>84</v>
      </c>
      <c r="H355" s="759"/>
      <c r="I355" s="759"/>
      <c r="J355" s="759"/>
      <c r="K355" s="759"/>
      <c r="L355" s="759"/>
      <c r="M355" s="759"/>
      <c r="N355" s="759"/>
      <c r="O355" s="759"/>
      <c r="P355" s="759"/>
      <c r="Q355" s="756"/>
      <c r="R355" s="75"/>
    </row>
    <row r="356" spans="1:18" ht="16.5" customHeight="1" thickTop="1">
      <c r="A356" s="197" t="s">
        <v>9</v>
      </c>
      <c r="B356" s="486" t="s">
        <v>0</v>
      </c>
      <c r="C356" s="487"/>
      <c r="D356" s="487" t="s">
        <v>85</v>
      </c>
      <c r="E356" s="487" t="s">
        <v>86</v>
      </c>
      <c r="F356" s="490" t="s">
        <v>87</v>
      </c>
      <c r="G356" s="760" t="s">
        <v>1</v>
      </c>
      <c r="H356" s="761"/>
      <c r="I356" s="763" t="s">
        <v>88</v>
      </c>
      <c r="J356" s="764"/>
      <c r="K356" s="765"/>
      <c r="L356" s="93"/>
      <c r="M356" s="93"/>
      <c r="N356" s="93"/>
      <c r="O356" s="93"/>
      <c r="P356" s="766" t="s">
        <v>89</v>
      </c>
      <c r="Q356" s="756"/>
      <c r="R356" s="75"/>
    </row>
    <row r="357" spans="1:18" ht="16.5" thickBot="1">
      <c r="A357" s="198"/>
      <c r="B357" s="488"/>
      <c r="C357" s="489"/>
      <c r="D357" s="489"/>
      <c r="E357" s="489"/>
      <c r="F357" s="491"/>
      <c r="G357" s="762"/>
      <c r="H357" s="759"/>
      <c r="I357" s="94" t="s">
        <v>90</v>
      </c>
      <c r="J357" s="95"/>
      <c r="K357" s="96" t="s">
        <v>91</v>
      </c>
      <c r="L357" s="97"/>
      <c r="M357" s="97"/>
      <c r="N357" s="97"/>
      <c r="O357" s="97"/>
      <c r="P357" s="759"/>
      <c r="Q357" s="757"/>
      <c r="R357" s="75"/>
    </row>
    <row r="358" spans="1:18" ht="17.25" customHeight="1" thickTop="1" thickBot="1">
      <c r="A358" s="686" t="s">
        <v>38</v>
      </c>
      <c r="B358" s="567" t="s">
        <v>3</v>
      </c>
      <c r="C358" s="517">
        <v>1</v>
      </c>
      <c r="D358" s="477"/>
      <c r="E358" s="477"/>
      <c r="F358" s="479"/>
      <c r="G358" s="271">
        <v>16</v>
      </c>
      <c r="H358" s="272">
        <v>21.5</v>
      </c>
      <c r="I358" s="269"/>
      <c r="J358" s="134">
        <f>IF(G358="",0,IF(H358="",0,IF(G358&gt;0,H358-G358+I358,0)))</f>
        <v>5.5</v>
      </c>
      <c r="K358" s="135"/>
      <c r="L358" s="120">
        <f>H358-G358</f>
        <v>5.5</v>
      </c>
      <c r="M358" s="120">
        <f>IF(L358&gt;5,0.2,0)</f>
        <v>0.2</v>
      </c>
      <c r="N358" s="120" t="e">
        <f>#REF!-#REF!</f>
        <v>#REF!</v>
      </c>
      <c r="O358" s="120" t="e">
        <f>IF(N358&gt;5,0.2,0)</f>
        <v>#REF!</v>
      </c>
      <c r="P358" s="121"/>
      <c r="Q358" s="122">
        <f>IF(G358="","",(H358-G358)+I358)</f>
        <v>5.5</v>
      </c>
      <c r="R358" s="75"/>
    </row>
    <row r="359" spans="1:18" ht="16.5" thickBot="1">
      <c r="A359" s="686"/>
      <c r="B359" s="538"/>
      <c r="C359" s="518"/>
      <c r="D359" s="472"/>
      <c r="E359" s="472"/>
      <c r="F359" s="474"/>
      <c r="G359" s="271"/>
      <c r="H359" s="272"/>
      <c r="I359" s="317"/>
      <c r="J359" s="110">
        <f>IF(G359="",0,IF(H359="",0,IF(G359&gt;0,H359-G359+I359,0)))</f>
        <v>0</v>
      </c>
      <c r="K359" s="111"/>
      <c r="L359" s="112"/>
      <c r="M359" s="112"/>
      <c r="N359" s="112"/>
      <c r="O359" s="112"/>
      <c r="P359" s="113"/>
      <c r="Q359" s="122" t="str">
        <f t="shared" ref="Q359:Q367" si="30">IF(G359="","",(H359-G359)+I359)</f>
        <v/>
      </c>
      <c r="R359" s="75"/>
    </row>
    <row r="360" spans="1:18" ht="16.5" thickBot="1">
      <c r="A360" s="686"/>
      <c r="B360" s="567" t="s">
        <v>3</v>
      </c>
      <c r="C360" s="517">
        <f>+C358+1</f>
        <v>2</v>
      </c>
      <c r="D360" s="492"/>
      <c r="E360" s="477"/>
      <c r="F360" s="479"/>
      <c r="G360" s="268">
        <v>12.5</v>
      </c>
      <c r="H360" s="269">
        <v>21.5</v>
      </c>
      <c r="I360" s="269"/>
      <c r="J360" s="118"/>
      <c r="K360" s="119"/>
      <c r="L360" s="120"/>
      <c r="M360" s="120"/>
      <c r="N360" s="120"/>
      <c r="O360" s="120"/>
      <c r="P360" s="121"/>
      <c r="Q360" s="122">
        <f t="shared" si="30"/>
        <v>9</v>
      </c>
      <c r="R360" s="75"/>
    </row>
    <row r="361" spans="1:18" ht="16.5" thickBot="1">
      <c r="A361" s="686"/>
      <c r="B361" s="538"/>
      <c r="C361" s="518"/>
      <c r="D361" s="493"/>
      <c r="E361" s="478"/>
      <c r="F361" s="480"/>
      <c r="G361" s="271"/>
      <c r="H361" s="272"/>
      <c r="I361" s="273"/>
      <c r="J361" s="126"/>
      <c r="K361" s="127"/>
      <c r="L361" s="128"/>
      <c r="M361" s="128"/>
      <c r="N361" s="128"/>
      <c r="O361" s="128"/>
      <c r="P361" s="129"/>
      <c r="Q361" s="122" t="str">
        <f t="shared" si="30"/>
        <v/>
      </c>
      <c r="R361" s="75"/>
    </row>
    <row r="362" spans="1:18" ht="17.25" customHeight="1" thickBot="1">
      <c r="A362" s="686"/>
      <c r="B362" s="567" t="s">
        <v>7</v>
      </c>
      <c r="C362" s="517">
        <f>+C360+1</f>
        <v>3</v>
      </c>
      <c r="D362" s="492"/>
      <c r="E362" s="477"/>
      <c r="F362" s="479"/>
      <c r="G362" s="268">
        <v>14.5</v>
      </c>
      <c r="H362" s="269">
        <v>17</v>
      </c>
      <c r="I362" s="269"/>
      <c r="J362" s="118"/>
      <c r="K362" s="119"/>
      <c r="L362" s="120"/>
      <c r="M362" s="120"/>
      <c r="N362" s="120"/>
      <c r="O362" s="120"/>
      <c r="P362" s="121"/>
      <c r="Q362" s="122">
        <f t="shared" si="30"/>
        <v>2.5</v>
      </c>
      <c r="R362" s="728"/>
    </row>
    <row r="363" spans="1:18" ht="16.5" thickBot="1">
      <c r="A363" s="686"/>
      <c r="B363" s="538"/>
      <c r="C363" s="518"/>
      <c r="D363" s="493"/>
      <c r="E363" s="478"/>
      <c r="F363" s="480"/>
      <c r="G363" s="271"/>
      <c r="H363" s="272"/>
      <c r="I363" s="321"/>
      <c r="J363" s="126"/>
      <c r="K363" s="127"/>
      <c r="L363" s="128"/>
      <c r="M363" s="128"/>
      <c r="N363" s="128"/>
      <c r="O363" s="128"/>
      <c r="P363" s="129"/>
      <c r="Q363" s="122" t="str">
        <f t="shared" si="30"/>
        <v/>
      </c>
      <c r="R363" s="728"/>
    </row>
    <row r="364" spans="1:18" ht="17.25" customHeight="1" thickBot="1">
      <c r="A364" s="686"/>
      <c r="B364" s="567" t="s">
        <v>4</v>
      </c>
      <c r="C364" s="517">
        <f>+C362+1</f>
        <v>4</v>
      </c>
      <c r="D364" s="492"/>
      <c r="E364" s="477"/>
      <c r="F364" s="479"/>
      <c r="G364" s="271"/>
      <c r="H364" s="272"/>
      <c r="I364" s="320"/>
      <c r="J364" s="118"/>
      <c r="K364" s="119"/>
      <c r="L364" s="120"/>
      <c r="M364" s="120"/>
      <c r="N364" s="120"/>
      <c r="O364" s="120"/>
      <c r="P364" s="121"/>
      <c r="Q364" s="122" t="str">
        <f t="shared" si="30"/>
        <v/>
      </c>
      <c r="R364" s="728"/>
    </row>
    <row r="365" spans="1:18" ht="16.5" thickBot="1">
      <c r="A365" s="686"/>
      <c r="B365" s="538"/>
      <c r="C365" s="518"/>
      <c r="D365" s="493"/>
      <c r="E365" s="478"/>
      <c r="F365" s="480"/>
      <c r="G365" s="271"/>
      <c r="H365" s="272"/>
      <c r="I365" s="273"/>
      <c r="J365" s="126"/>
      <c r="K365" s="127"/>
      <c r="L365" s="128"/>
      <c r="M365" s="128"/>
      <c r="N365" s="128"/>
      <c r="O365" s="128"/>
      <c r="P365" s="129"/>
      <c r="Q365" s="122" t="str">
        <f t="shared" si="30"/>
        <v/>
      </c>
      <c r="R365" s="728"/>
    </row>
    <row r="366" spans="1:18" ht="16.5" thickBot="1">
      <c r="A366" s="686"/>
      <c r="B366" s="568" t="s">
        <v>5</v>
      </c>
      <c r="C366" s="527">
        <f>+C364+1</f>
        <v>5</v>
      </c>
      <c r="D366" s="492"/>
      <c r="E366" s="477"/>
      <c r="F366" s="479"/>
      <c r="G366" s="275">
        <v>9.5</v>
      </c>
      <c r="H366" s="276">
        <v>12</v>
      </c>
      <c r="I366" s="276"/>
      <c r="J366" s="367"/>
      <c r="K366" s="368"/>
      <c r="L366" s="369"/>
      <c r="M366" s="369"/>
      <c r="N366" s="369"/>
      <c r="O366" s="369"/>
      <c r="P366" s="370"/>
      <c r="Q366" s="371">
        <f t="shared" si="30"/>
        <v>2.5</v>
      </c>
      <c r="R366" s="728"/>
    </row>
    <row r="367" spans="1:18" ht="16.5" thickBot="1">
      <c r="A367" s="686"/>
      <c r="B367" s="584"/>
      <c r="C367" s="528"/>
      <c r="D367" s="493"/>
      <c r="E367" s="478"/>
      <c r="F367" s="480"/>
      <c r="G367" s="277">
        <v>12</v>
      </c>
      <c r="H367" s="278">
        <v>21</v>
      </c>
      <c r="I367" s="278"/>
      <c r="J367" s="372"/>
      <c r="K367" s="373"/>
      <c r="L367" s="374"/>
      <c r="M367" s="374"/>
      <c r="N367" s="374"/>
      <c r="O367" s="374"/>
      <c r="P367" s="375"/>
      <c r="Q367" s="371">
        <f t="shared" si="30"/>
        <v>9</v>
      </c>
      <c r="R367" s="728"/>
    </row>
    <row r="368" spans="1:18" ht="16.5" thickBot="1">
      <c r="A368" s="686"/>
      <c r="B368" s="568" t="s">
        <v>6</v>
      </c>
      <c r="C368" s="527">
        <f>+C366+1</f>
        <v>6</v>
      </c>
      <c r="D368" s="465"/>
      <c r="E368" s="465"/>
      <c r="F368" s="467"/>
      <c r="G368" s="376"/>
      <c r="H368" s="377"/>
      <c r="I368" s="366"/>
      <c r="J368" s="367">
        <f>IF(G368="",0,IF(H368="",0,IF(G368&gt;0,H368-G368+I368,0)))</f>
        <v>0</v>
      </c>
      <c r="K368" s="368"/>
      <c r="L368" s="369">
        <f>H368-G368</f>
        <v>0</v>
      </c>
      <c r="M368" s="369">
        <f>IF(L368&gt;5,0.2,0)</f>
        <v>0</v>
      </c>
      <c r="N368" s="369" t="e">
        <f>#REF!-#REF!</f>
        <v>#REF!</v>
      </c>
      <c r="O368" s="369" t="e">
        <f>IF(N368&gt;5,0.2,0)</f>
        <v>#REF!</v>
      </c>
      <c r="P368" s="370"/>
      <c r="Q368" s="371" t="str">
        <f>IF(G368="","",(H368-G368)+I368)</f>
        <v/>
      </c>
      <c r="R368" s="456"/>
    </row>
    <row r="369" spans="1:18" ht="16.5" thickBot="1">
      <c r="A369" s="687"/>
      <c r="B369" s="569"/>
      <c r="C369" s="554"/>
      <c r="D369" s="466"/>
      <c r="E369" s="466"/>
      <c r="F369" s="468"/>
      <c r="G369" s="277"/>
      <c r="H369" s="278"/>
      <c r="I369" s="279"/>
      <c r="J369" s="372">
        <f>IF(G369="",0,IF(H369="",0,IF(G369&gt;0,H369-G369+I369,0)))</f>
        <v>0</v>
      </c>
      <c r="K369" s="373"/>
      <c r="L369" s="374"/>
      <c r="M369" s="374"/>
      <c r="N369" s="374"/>
      <c r="O369" s="374"/>
      <c r="P369" s="375"/>
      <c r="Q369" s="378" t="str">
        <f>IF(G369="","",(H369-G369)+I369)</f>
        <v/>
      </c>
      <c r="R369" s="456"/>
    </row>
    <row r="370" spans="1:18" ht="17.25" thickTop="1" thickBot="1">
      <c r="A370" s="687"/>
      <c r="B370" s="522" t="s">
        <v>12</v>
      </c>
      <c r="C370" s="523"/>
      <c r="D370" s="475"/>
      <c r="E370" s="475"/>
      <c r="F370" s="476"/>
      <c r="G370" s="731" t="s">
        <v>92</v>
      </c>
      <c r="H370" s="732"/>
      <c r="I370" s="152">
        <f>SUM(I358:I369)</f>
        <v>0</v>
      </c>
      <c r="J370" s="153" t="e">
        <f>SUM(#REF!)</f>
        <v>#REF!</v>
      </c>
      <c r="K370" s="154"/>
      <c r="L370" s="155"/>
      <c r="M370" s="155"/>
      <c r="N370" s="155"/>
      <c r="O370" s="155"/>
      <c r="P370" s="156"/>
      <c r="Q370" s="157">
        <f>SUM(Q358:Q369)</f>
        <v>28.5</v>
      </c>
      <c r="R370" s="456"/>
    </row>
    <row r="371" spans="1:18" ht="17.25" thickTop="1" thickBot="1">
      <c r="A371" s="687"/>
      <c r="B371" s="524" t="s">
        <v>14</v>
      </c>
      <c r="C371" s="525"/>
      <c r="D371" s="199"/>
      <c r="E371" s="199"/>
      <c r="F371" s="200"/>
      <c r="G371" s="457"/>
      <c r="H371" s="458"/>
      <c r="I371" s="201"/>
      <c r="J371" s="202"/>
      <c r="K371" s="203"/>
      <c r="L371" s="202"/>
      <c r="M371" s="202"/>
      <c r="N371" s="202"/>
      <c r="O371" s="202"/>
      <c r="P371" s="202"/>
      <c r="Q371" s="204"/>
      <c r="R371" s="456"/>
    </row>
    <row r="372" spans="1:18" ht="17.25" thickTop="1" thickBot="1">
      <c r="A372" s="680" t="s">
        <v>39</v>
      </c>
      <c r="B372" s="589" t="s">
        <v>2</v>
      </c>
      <c r="C372" s="515">
        <f>C368+1</f>
        <v>7</v>
      </c>
      <c r="D372" s="494"/>
      <c r="E372" s="471"/>
      <c r="F372" s="473"/>
      <c r="G372" s="288"/>
      <c r="H372" s="289"/>
      <c r="I372" s="289"/>
      <c r="J372" s="162" t="e">
        <f>IF(#REF!="",IF(F372=0," ",(24-#REF!)+(F372-0)),"")</f>
        <v>#REF!</v>
      </c>
      <c r="K372" s="163"/>
      <c r="L372" s="164">
        <f>H372-G372</f>
        <v>0</v>
      </c>
      <c r="M372" s="164">
        <f>IF(L372&gt;5,0.2,0)</f>
        <v>0</v>
      </c>
      <c r="N372" s="164" t="e">
        <f>#REF!-#REF!</f>
        <v>#REF!</v>
      </c>
      <c r="O372" s="164" t="e">
        <f>IF(N372&gt;5,0.2,0)</f>
        <v>#REF!</v>
      </c>
      <c r="P372" s="165"/>
      <c r="Q372" s="166" t="str">
        <f t="shared" ref="Q372:Q385" si="31">IF(G372="","",(H372-G372)+I372)</f>
        <v/>
      </c>
      <c r="R372" s="158"/>
    </row>
    <row r="373" spans="1:18" ht="16.5" thickBot="1">
      <c r="A373" s="681"/>
      <c r="B373" s="590"/>
      <c r="C373" s="516"/>
      <c r="D373" s="493"/>
      <c r="E373" s="472"/>
      <c r="F373" s="474"/>
      <c r="G373" s="271">
        <v>16</v>
      </c>
      <c r="H373" s="272">
        <v>21.5</v>
      </c>
      <c r="I373" s="317"/>
      <c r="J373" s="110"/>
      <c r="K373" s="111"/>
      <c r="L373" s="112"/>
      <c r="M373" s="112"/>
      <c r="N373" s="112"/>
      <c r="O373" s="112"/>
      <c r="P373" s="113"/>
      <c r="Q373" s="114">
        <f t="shared" si="31"/>
        <v>5.5</v>
      </c>
      <c r="R373" s="75"/>
    </row>
    <row r="374" spans="1:18" ht="16.5" thickBot="1">
      <c r="A374" s="682"/>
      <c r="B374" s="567" t="s">
        <v>3</v>
      </c>
      <c r="C374" s="517">
        <f>+C372+1</f>
        <v>8</v>
      </c>
      <c r="D374" s="477"/>
      <c r="E374" s="477"/>
      <c r="F374" s="479"/>
      <c r="G374" s="268">
        <v>14</v>
      </c>
      <c r="H374" s="269">
        <v>16</v>
      </c>
      <c r="I374" s="269"/>
      <c r="J374" s="118"/>
      <c r="K374" s="119"/>
      <c r="L374" s="120">
        <f>H374-G374</f>
        <v>2</v>
      </c>
      <c r="M374" s="120">
        <f>IF(L374&gt;5,0.2,0)</f>
        <v>0</v>
      </c>
      <c r="N374" s="120" t="e">
        <f>#REF!-#REF!</f>
        <v>#REF!</v>
      </c>
      <c r="O374" s="120" t="e">
        <f>IF(N374&gt;5,0.2,0)</f>
        <v>#REF!</v>
      </c>
      <c r="P374" s="121" t="str">
        <f>IF(M374=0,"",M374+O374)</f>
        <v/>
      </c>
      <c r="Q374" s="122">
        <f t="shared" si="31"/>
        <v>2</v>
      </c>
      <c r="R374" s="75"/>
    </row>
    <row r="375" spans="1:18" ht="16.5" thickBot="1">
      <c r="A375" s="682"/>
      <c r="B375" s="538"/>
      <c r="C375" s="518"/>
      <c r="D375" s="478"/>
      <c r="E375" s="478"/>
      <c r="F375" s="480"/>
      <c r="G375" s="271"/>
      <c r="H375" s="272"/>
      <c r="I375" s="272"/>
      <c r="J375" s="126"/>
      <c r="K375" s="127"/>
      <c r="L375" s="128"/>
      <c r="M375" s="128"/>
      <c r="N375" s="128"/>
      <c r="O375" s="128"/>
      <c r="P375" s="129"/>
      <c r="Q375" s="130" t="str">
        <f t="shared" si="31"/>
        <v/>
      </c>
      <c r="R375" s="75"/>
    </row>
    <row r="376" spans="1:18" ht="16.5" thickBot="1">
      <c r="A376" s="682"/>
      <c r="B376" s="567" t="s">
        <v>3</v>
      </c>
      <c r="C376" s="517">
        <f>+C374+1</f>
        <v>9</v>
      </c>
      <c r="D376" s="477"/>
      <c r="E376" s="477"/>
      <c r="F376" s="479"/>
      <c r="G376" s="268">
        <v>14.5</v>
      </c>
      <c r="H376" s="269">
        <v>16.5</v>
      </c>
      <c r="I376" s="269"/>
      <c r="J376" s="134"/>
      <c r="K376" s="135"/>
      <c r="L376" s="167"/>
      <c r="M376" s="167"/>
      <c r="N376" s="167"/>
      <c r="O376" s="167"/>
      <c r="P376" s="168"/>
      <c r="Q376" s="169">
        <f t="shared" si="31"/>
        <v>2</v>
      </c>
      <c r="R376" s="75"/>
    </row>
    <row r="377" spans="1:18" ht="16.5" thickBot="1">
      <c r="A377" s="682"/>
      <c r="B377" s="538"/>
      <c r="C377" s="518"/>
      <c r="D377" s="478"/>
      <c r="E377" s="478"/>
      <c r="F377" s="480"/>
      <c r="G377" s="271">
        <v>16.5</v>
      </c>
      <c r="H377" s="272">
        <v>21.5</v>
      </c>
      <c r="I377" s="273"/>
      <c r="J377" s="110"/>
      <c r="K377" s="111"/>
      <c r="L377" s="112"/>
      <c r="M377" s="112"/>
      <c r="N377" s="112"/>
      <c r="O377" s="112"/>
      <c r="P377" s="113"/>
      <c r="Q377" s="114">
        <f t="shared" si="31"/>
        <v>5</v>
      </c>
      <c r="R377" s="728"/>
    </row>
    <row r="378" spans="1:18" ht="17.25" customHeight="1" thickBot="1">
      <c r="A378" s="682"/>
      <c r="B378" s="567" t="s">
        <v>7</v>
      </c>
      <c r="C378" s="517">
        <f>+C376+1</f>
        <v>10</v>
      </c>
      <c r="D378" s="477"/>
      <c r="E378" s="477"/>
      <c r="F378" s="479"/>
      <c r="G378" s="268"/>
      <c r="H378" s="269"/>
      <c r="I378" s="269"/>
      <c r="J378" s="118"/>
      <c r="K378" s="119"/>
      <c r="L378" s="120"/>
      <c r="M378" s="120"/>
      <c r="N378" s="120"/>
      <c r="O378" s="120"/>
      <c r="P378" s="121"/>
      <c r="Q378" s="122" t="str">
        <f t="shared" si="31"/>
        <v/>
      </c>
      <c r="R378" s="728"/>
    </row>
    <row r="379" spans="1:18" ht="16.5" thickBot="1">
      <c r="A379" s="682"/>
      <c r="B379" s="538"/>
      <c r="C379" s="518"/>
      <c r="D379" s="478"/>
      <c r="E379" s="478"/>
      <c r="F379" s="480"/>
      <c r="G379" s="271">
        <v>16</v>
      </c>
      <c r="H379" s="272">
        <v>21.5</v>
      </c>
      <c r="I379" s="272"/>
      <c r="J379" s="126"/>
      <c r="K379" s="127"/>
      <c r="L379" s="128"/>
      <c r="M379" s="128"/>
      <c r="N379" s="128"/>
      <c r="O379" s="128"/>
      <c r="P379" s="129"/>
      <c r="Q379" s="130">
        <f t="shared" si="31"/>
        <v>5.5</v>
      </c>
      <c r="R379" s="728"/>
    </row>
    <row r="380" spans="1:18" ht="17.25" customHeight="1" thickBot="1">
      <c r="A380" s="682"/>
      <c r="B380" s="567" t="s">
        <v>4</v>
      </c>
      <c r="C380" s="517">
        <f>+C378+1</f>
        <v>11</v>
      </c>
      <c r="D380" s="477"/>
      <c r="E380" s="477"/>
      <c r="F380" s="479"/>
      <c r="G380" s="268">
        <v>9.5</v>
      </c>
      <c r="H380" s="269">
        <v>17</v>
      </c>
      <c r="I380" s="269"/>
      <c r="J380" s="134">
        <v>12</v>
      </c>
      <c r="K380" s="135"/>
      <c r="L380" s="167"/>
      <c r="M380" s="167"/>
      <c r="N380" s="167"/>
      <c r="O380" s="167"/>
      <c r="P380" s="168"/>
      <c r="Q380" s="169">
        <f t="shared" si="31"/>
        <v>7.5</v>
      </c>
      <c r="R380" s="728"/>
    </row>
    <row r="381" spans="1:18" ht="16.5" thickBot="1">
      <c r="A381" s="682"/>
      <c r="B381" s="538"/>
      <c r="C381" s="518"/>
      <c r="D381" s="478"/>
      <c r="E381" s="478"/>
      <c r="F381" s="480"/>
      <c r="G381" s="271"/>
      <c r="H381" s="272"/>
      <c r="I381" s="272"/>
      <c r="J381" s="110"/>
      <c r="K381" s="111"/>
      <c r="L381" s="112"/>
      <c r="M381" s="112"/>
      <c r="N381" s="112"/>
      <c r="O381" s="112"/>
      <c r="P381" s="113"/>
      <c r="Q381" s="114" t="str">
        <f t="shared" si="31"/>
        <v/>
      </c>
      <c r="R381" s="728"/>
    </row>
    <row r="382" spans="1:18" ht="16.5" thickBot="1">
      <c r="A382" s="682"/>
      <c r="B382" s="568" t="s">
        <v>5</v>
      </c>
      <c r="C382" s="527">
        <f>+C380+1</f>
        <v>12</v>
      </c>
      <c r="D382" s="477"/>
      <c r="E382" s="477"/>
      <c r="F382" s="479"/>
      <c r="G382" s="275"/>
      <c r="H382" s="276"/>
      <c r="I382" s="276"/>
      <c r="J382" s="118">
        <f>IF(G382="",0,IF(H382="",0,IF(G382&gt;0,H382-G382+I382,0)))</f>
        <v>0</v>
      </c>
      <c r="K382" s="119"/>
      <c r="L382" s="120">
        <f>H382-G382</f>
        <v>0</v>
      </c>
      <c r="M382" s="120">
        <f>IF(L382&gt;5,0.2,0)</f>
        <v>0</v>
      </c>
      <c r="N382" s="120" t="e">
        <f>#REF!-#REF!</f>
        <v>#REF!</v>
      </c>
      <c r="O382" s="120" t="e">
        <f>IF(N382&gt;5,0.2,0)</f>
        <v>#REF!</v>
      </c>
      <c r="P382" s="121"/>
      <c r="Q382" s="122" t="str">
        <f t="shared" si="31"/>
        <v/>
      </c>
      <c r="R382" s="728"/>
    </row>
    <row r="383" spans="1:18" ht="16.5" thickBot="1">
      <c r="A383" s="682"/>
      <c r="B383" s="584"/>
      <c r="C383" s="528"/>
      <c r="D383" s="478"/>
      <c r="E383" s="478"/>
      <c r="F383" s="480"/>
      <c r="G383" s="277"/>
      <c r="H383" s="278"/>
      <c r="I383" s="278"/>
      <c r="J383" s="126">
        <f>IF(G383="",0,IF(H383="",0,IF(G383&gt;0,H383-G383+I383,0)))</f>
        <v>0</v>
      </c>
      <c r="K383" s="127"/>
      <c r="L383" s="128"/>
      <c r="M383" s="128"/>
      <c r="N383" s="128"/>
      <c r="O383" s="128"/>
      <c r="P383" s="129"/>
      <c r="Q383" s="130" t="str">
        <f t="shared" si="31"/>
        <v/>
      </c>
      <c r="R383" s="456"/>
    </row>
    <row r="384" spans="1:18" ht="16.5" thickBot="1">
      <c r="A384" s="682"/>
      <c r="B384" s="568" t="s">
        <v>6</v>
      </c>
      <c r="C384" s="527">
        <f>+C382+1</f>
        <v>13</v>
      </c>
      <c r="D384" s="465"/>
      <c r="E384" s="465"/>
      <c r="F384" s="467"/>
      <c r="G384" s="275"/>
      <c r="H384" s="276"/>
      <c r="I384" s="276"/>
      <c r="J384" s="139">
        <v>12</v>
      </c>
      <c r="K384" s="140"/>
      <c r="L384" s="141"/>
      <c r="M384" s="141"/>
      <c r="N384" s="141"/>
      <c r="O384" s="141"/>
      <c r="P384" s="142"/>
      <c r="Q384" s="143" t="str">
        <f t="shared" si="31"/>
        <v/>
      </c>
      <c r="R384" s="456"/>
    </row>
    <row r="385" spans="1:18" ht="16.5" thickBot="1">
      <c r="A385" s="683"/>
      <c r="B385" s="569"/>
      <c r="C385" s="554"/>
      <c r="D385" s="466"/>
      <c r="E385" s="466"/>
      <c r="F385" s="468"/>
      <c r="G385" s="277"/>
      <c r="H385" s="278"/>
      <c r="I385" s="278"/>
      <c r="J385" s="147"/>
      <c r="K385" s="148"/>
      <c r="L385" s="149"/>
      <c r="M385" s="149"/>
      <c r="N385" s="149"/>
      <c r="O385" s="149"/>
      <c r="P385" s="150"/>
      <c r="Q385" s="151" t="str">
        <f t="shared" si="31"/>
        <v/>
      </c>
      <c r="R385" s="456"/>
    </row>
    <row r="386" spans="1:18" ht="17.25" thickTop="1" thickBot="1">
      <c r="A386" s="683"/>
      <c r="B386" s="522" t="s">
        <v>12</v>
      </c>
      <c r="C386" s="523"/>
      <c r="D386" s="481"/>
      <c r="E386" s="481"/>
      <c r="F386" s="482"/>
      <c r="G386" s="768" t="s">
        <v>92</v>
      </c>
      <c r="H386" s="769"/>
      <c r="I386" s="171">
        <f>SUM(I376:I385)</f>
        <v>0</v>
      </c>
      <c r="J386" s="172" t="e">
        <f>SUM(#REF!)</f>
        <v>#REF!</v>
      </c>
      <c r="K386" s="173">
        <f>SUM(K376:K385)</f>
        <v>0</v>
      </c>
      <c r="L386" s="174"/>
      <c r="M386" s="174"/>
      <c r="N386" s="174"/>
      <c r="O386" s="174"/>
      <c r="P386" s="175"/>
      <c r="Q386" s="176">
        <f>SUM(Q372:Q385)</f>
        <v>27.5</v>
      </c>
      <c r="R386" s="456"/>
    </row>
    <row r="387" spans="1:18" ht="16.5" thickBot="1">
      <c r="A387" s="683"/>
      <c r="B387" s="524" t="s">
        <v>14</v>
      </c>
      <c r="C387" s="525"/>
      <c r="D387" s="206"/>
      <c r="E387" s="206"/>
      <c r="F387" s="207"/>
      <c r="G387" s="208"/>
      <c r="H387" s="209"/>
      <c r="I387" s="210"/>
      <c r="J387" s="211"/>
      <c r="K387" s="212"/>
      <c r="L387" s="211"/>
      <c r="M387" s="211"/>
      <c r="N387" s="211"/>
      <c r="O387" s="211"/>
      <c r="P387" s="211"/>
      <c r="Q387" s="213"/>
      <c r="R387" s="158"/>
    </row>
    <row r="388" spans="1:18" ht="16.5" thickTop="1">
      <c r="A388" s="563" t="s">
        <v>40</v>
      </c>
      <c r="B388" s="589" t="s">
        <v>2</v>
      </c>
      <c r="C388" s="515">
        <f>C384+1</f>
        <v>14</v>
      </c>
      <c r="D388" s="494"/>
      <c r="E388" s="471"/>
      <c r="F388" s="473"/>
      <c r="G388" s="316">
        <v>16</v>
      </c>
      <c r="H388" s="317">
        <v>21.5</v>
      </c>
      <c r="I388" s="317"/>
      <c r="J388" s="162" t="e">
        <f>IF(#REF!="",IF(F388=0," ",(24-#REF!)+(F388-0)),"")</f>
        <v>#REF!</v>
      </c>
      <c r="K388" s="163"/>
      <c r="L388" s="167">
        <f>H388-G388</f>
        <v>5.5</v>
      </c>
      <c r="M388" s="167">
        <f>IF(L388&gt;5,0.2,0)</f>
        <v>0.2</v>
      </c>
      <c r="N388" s="167" t="e">
        <f>#REF!-#REF!</f>
        <v>#REF!</v>
      </c>
      <c r="O388" s="167" t="e">
        <f>IF(N388&gt;5,0.2,0)</f>
        <v>#REF!</v>
      </c>
      <c r="P388" s="168"/>
      <c r="Q388" s="169">
        <f t="shared" ref="Q388:Q401" si="32">IF(G388="","",(H388-G388)+I388)</f>
        <v>5.5</v>
      </c>
      <c r="R388" s="75"/>
    </row>
    <row r="389" spans="1:18">
      <c r="A389" s="563"/>
      <c r="B389" s="590"/>
      <c r="C389" s="516"/>
      <c r="D389" s="493"/>
      <c r="E389" s="472"/>
      <c r="F389" s="474"/>
      <c r="G389" s="271"/>
      <c r="H389" s="272"/>
      <c r="I389" s="125"/>
      <c r="J389" s="110"/>
      <c r="K389" s="111"/>
      <c r="L389" s="112"/>
      <c r="M389" s="112"/>
      <c r="N389" s="112"/>
      <c r="O389" s="112"/>
      <c r="P389" s="113"/>
      <c r="Q389" s="114" t="str">
        <f t="shared" si="32"/>
        <v/>
      </c>
      <c r="R389" s="75"/>
    </row>
    <row r="390" spans="1:18">
      <c r="A390" s="563"/>
      <c r="B390" s="567" t="s">
        <v>3</v>
      </c>
      <c r="C390" s="517">
        <f>+C388+1</f>
        <v>15</v>
      </c>
      <c r="D390" s="477"/>
      <c r="E390" s="477"/>
      <c r="F390" s="479"/>
      <c r="G390" s="271">
        <v>16</v>
      </c>
      <c r="H390" s="272">
        <v>21.5</v>
      </c>
      <c r="I390" s="133"/>
      <c r="J390" s="118"/>
      <c r="K390" s="119"/>
      <c r="L390" s="120">
        <f>H390-G390</f>
        <v>5.5</v>
      </c>
      <c r="M390" s="120">
        <f>IF(L390&gt;5,0.2,0)</f>
        <v>0.2</v>
      </c>
      <c r="N390" s="120" t="e">
        <f>#REF!-#REF!</f>
        <v>#REF!</v>
      </c>
      <c r="O390" s="120" t="e">
        <f>IF(N390&gt;5,0.2,0)</f>
        <v>#REF!</v>
      </c>
      <c r="P390" s="121"/>
      <c r="Q390" s="122">
        <f t="shared" si="32"/>
        <v>5.5</v>
      </c>
      <c r="R390" s="75"/>
    </row>
    <row r="391" spans="1:18" ht="16.5" thickBot="1">
      <c r="A391" s="563"/>
      <c r="B391" s="538"/>
      <c r="C391" s="518"/>
      <c r="D391" s="478"/>
      <c r="E391" s="478"/>
      <c r="F391" s="480"/>
      <c r="G391" s="271"/>
      <c r="H391" s="272"/>
      <c r="I391" s="109"/>
      <c r="J391" s="126"/>
      <c r="K391" s="127"/>
      <c r="L391" s="128"/>
      <c r="M391" s="128"/>
      <c r="N391" s="128"/>
      <c r="O391" s="128"/>
      <c r="P391" s="129"/>
      <c r="Q391" s="130" t="str">
        <f t="shared" si="32"/>
        <v/>
      </c>
      <c r="R391" s="75"/>
    </row>
    <row r="392" spans="1:18" ht="16.5" thickTop="1">
      <c r="A392" s="563"/>
      <c r="B392" s="567" t="s">
        <v>3</v>
      </c>
      <c r="C392" s="517">
        <f>+C390+1</f>
        <v>16</v>
      </c>
      <c r="D392" s="494"/>
      <c r="E392" s="471"/>
      <c r="F392" s="473"/>
      <c r="G392" s="268"/>
      <c r="H392" s="269"/>
      <c r="I392" s="269"/>
      <c r="J392" s="134"/>
      <c r="K392" s="135"/>
      <c r="L392" s="167">
        <f>H392-G392</f>
        <v>0</v>
      </c>
      <c r="M392" s="167">
        <f>IF(L392&gt;5,0.2,0)</f>
        <v>0</v>
      </c>
      <c r="N392" s="167" t="e">
        <f>#REF!-#REF!</f>
        <v>#REF!</v>
      </c>
      <c r="O392" s="167" t="e">
        <f>IF(N392&gt;5,0.2,0)</f>
        <v>#REF!</v>
      </c>
      <c r="P392" s="168"/>
      <c r="Q392" s="169" t="str">
        <f t="shared" si="32"/>
        <v/>
      </c>
      <c r="R392" s="728"/>
    </row>
    <row r="393" spans="1:18">
      <c r="A393" s="563"/>
      <c r="B393" s="538"/>
      <c r="C393" s="518"/>
      <c r="D393" s="493"/>
      <c r="E393" s="472"/>
      <c r="F393" s="474"/>
      <c r="G393" s="271">
        <v>16</v>
      </c>
      <c r="H393" s="272">
        <v>22</v>
      </c>
      <c r="I393" s="274">
        <v>2</v>
      </c>
      <c r="J393" s="110"/>
      <c r="K393" s="111"/>
      <c r="L393" s="112"/>
      <c r="M393" s="112"/>
      <c r="N393" s="112"/>
      <c r="O393" s="112"/>
      <c r="P393" s="113"/>
      <c r="Q393" s="114">
        <f t="shared" si="32"/>
        <v>8</v>
      </c>
      <c r="R393" s="728"/>
    </row>
    <row r="394" spans="1:18">
      <c r="A394" s="563"/>
      <c r="B394" s="567" t="s">
        <v>7</v>
      </c>
      <c r="C394" s="517">
        <f>+C392+1</f>
        <v>17</v>
      </c>
      <c r="D394" s="477"/>
      <c r="E394" s="477"/>
      <c r="F394" s="479"/>
      <c r="G394" s="268">
        <v>7</v>
      </c>
      <c r="H394" s="269">
        <v>11.25</v>
      </c>
      <c r="I394" s="269">
        <v>3</v>
      </c>
      <c r="J394" s="118"/>
      <c r="K394" s="119"/>
      <c r="L394" s="120">
        <f>H394-G394</f>
        <v>4.25</v>
      </c>
      <c r="M394" s="120">
        <f>IF(L394&gt;5,0.2,0)</f>
        <v>0</v>
      </c>
      <c r="N394" s="120" t="e">
        <f>#REF!-#REF!</f>
        <v>#REF!</v>
      </c>
      <c r="O394" s="120" t="e">
        <f>IF(N394&gt;5,0.2,0)</f>
        <v>#REF!</v>
      </c>
      <c r="P394" s="121" t="str">
        <f>IF(M394=0,"",M394+O394)</f>
        <v/>
      </c>
      <c r="Q394" s="122">
        <f t="shared" si="32"/>
        <v>7.25</v>
      </c>
      <c r="R394" s="728"/>
    </row>
    <row r="395" spans="1:18">
      <c r="A395" s="563"/>
      <c r="B395" s="538"/>
      <c r="C395" s="518"/>
      <c r="D395" s="478"/>
      <c r="E395" s="478"/>
      <c r="F395" s="480"/>
      <c r="G395" s="271"/>
      <c r="H395" s="272"/>
      <c r="I395" s="272"/>
      <c r="J395" s="126"/>
      <c r="K395" s="127"/>
      <c r="L395" s="128"/>
      <c r="M395" s="128"/>
      <c r="N395" s="128"/>
      <c r="O395" s="128"/>
      <c r="P395" s="129"/>
      <c r="Q395" s="130" t="str">
        <f t="shared" si="32"/>
        <v/>
      </c>
      <c r="R395" s="728"/>
    </row>
    <row r="396" spans="1:18" ht="16.5" customHeight="1">
      <c r="A396" s="563"/>
      <c r="B396" s="567" t="s">
        <v>4</v>
      </c>
      <c r="C396" s="517">
        <f>C394+1</f>
        <v>18</v>
      </c>
      <c r="D396" s="477"/>
      <c r="E396" s="477"/>
      <c r="F396" s="479"/>
      <c r="G396" s="268"/>
      <c r="H396" s="269"/>
      <c r="I396" s="117"/>
      <c r="J396" s="134">
        <v>12</v>
      </c>
      <c r="K396" s="135"/>
      <c r="L396" s="120">
        <f>H396-G396</f>
        <v>0</v>
      </c>
      <c r="M396" s="120">
        <f>IF(L396&gt;5,0.2,0)</f>
        <v>0</v>
      </c>
      <c r="N396" s="120" t="e">
        <f>#REF!-#REF!</f>
        <v>#REF!</v>
      </c>
      <c r="O396" s="120" t="e">
        <f>IF(N396&gt;5,0.2,0)</f>
        <v>#REF!</v>
      </c>
      <c r="P396" s="121" t="str">
        <f>IF(M396=0,"",M396+O396)</f>
        <v/>
      </c>
      <c r="Q396" s="122" t="str">
        <f t="shared" si="32"/>
        <v/>
      </c>
      <c r="R396" s="728"/>
    </row>
    <row r="397" spans="1:18">
      <c r="A397" s="563"/>
      <c r="B397" s="538"/>
      <c r="C397" s="518"/>
      <c r="D397" s="478"/>
      <c r="E397" s="478"/>
      <c r="F397" s="480"/>
      <c r="G397" s="271"/>
      <c r="H397" s="272"/>
      <c r="I397" s="125"/>
      <c r="J397" s="110"/>
      <c r="K397" s="111"/>
      <c r="L397" s="112"/>
      <c r="M397" s="112"/>
      <c r="N397" s="112"/>
      <c r="O397" s="112"/>
      <c r="P397" s="113"/>
      <c r="Q397" s="114" t="str">
        <f t="shared" si="32"/>
        <v/>
      </c>
      <c r="R397" s="728"/>
    </row>
    <row r="398" spans="1:18">
      <c r="A398" s="563"/>
      <c r="B398" s="568" t="s">
        <v>5</v>
      </c>
      <c r="C398" s="527">
        <f>+C396+1</f>
        <v>19</v>
      </c>
      <c r="D398" s="477"/>
      <c r="E398" s="477"/>
      <c r="F398" s="479"/>
      <c r="G398" s="268"/>
      <c r="H398" s="269"/>
      <c r="I398" s="117"/>
      <c r="J398" s="118">
        <f>IF(G398="",0,IF(H398="",0,IF(G398&gt;0,H398-G398+I398,0)))</f>
        <v>0</v>
      </c>
      <c r="K398" s="119"/>
      <c r="L398" s="120">
        <f>H398-G398</f>
        <v>0</v>
      </c>
      <c r="M398" s="120">
        <f>IF(L398&gt;5,0.2,0)</f>
        <v>0</v>
      </c>
      <c r="N398" s="120" t="e">
        <f>#REF!-#REF!</f>
        <v>#REF!</v>
      </c>
      <c r="O398" s="120" t="e">
        <f>IF(N398&gt;5,0.2,0)</f>
        <v>#REF!</v>
      </c>
      <c r="P398" s="121"/>
      <c r="Q398" s="122" t="str">
        <f t="shared" si="32"/>
        <v/>
      </c>
      <c r="R398" s="456"/>
    </row>
    <row r="399" spans="1:18">
      <c r="A399" s="563"/>
      <c r="B399" s="584"/>
      <c r="C399" s="528"/>
      <c r="D399" s="478"/>
      <c r="E399" s="478"/>
      <c r="F399" s="480"/>
      <c r="G399" s="271"/>
      <c r="H399" s="272"/>
      <c r="I399" s="125"/>
      <c r="J399" s="126">
        <f>IF(G399="",0,IF(H399="",0,IF(G399&gt;0,H399-G399+I399,0)))</f>
        <v>0</v>
      </c>
      <c r="K399" s="127"/>
      <c r="L399" s="128"/>
      <c r="M399" s="128"/>
      <c r="N399" s="128"/>
      <c r="O399" s="128"/>
      <c r="P399" s="129"/>
      <c r="Q399" s="130" t="str">
        <f t="shared" si="32"/>
        <v/>
      </c>
      <c r="R399" s="456"/>
    </row>
    <row r="400" spans="1:18">
      <c r="A400" s="563"/>
      <c r="B400" s="568" t="s">
        <v>6</v>
      </c>
      <c r="C400" s="527">
        <f>+C398+1</f>
        <v>20</v>
      </c>
      <c r="D400" s="465"/>
      <c r="E400" s="465"/>
      <c r="F400" s="467"/>
      <c r="G400" s="268"/>
      <c r="H400" s="269"/>
      <c r="I400" s="138"/>
      <c r="J400" s="139">
        <v>12</v>
      </c>
      <c r="K400" s="140"/>
      <c r="L400" s="141">
        <f>H400-G400</f>
        <v>0</v>
      </c>
      <c r="M400" s="141">
        <f>IF(L400&gt;5,0.2,0)</f>
        <v>0</v>
      </c>
      <c r="N400" s="141" t="e">
        <f>#REF!-#REF!</f>
        <v>#REF!</v>
      </c>
      <c r="O400" s="141" t="e">
        <f>IF(N400&gt;5,0.2,0)</f>
        <v>#REF!</v>
      </c>
      <c r="P400" s="142"/>
      <c r="Q400" s="143" t="str">
        <f t="shared" si="32"/>
        <v/>
      </c>
      <c r="R400" s="456"/>
    </row>
    <row r="401" spans="1:18" ht="16.5" thickBot="1">
      <c r="A401" s="563"/>
      <c r="B401" s="569"/>
      <c r="C401" s="554"/>
      <c r="D401" s="466"/>
      <c r="E401" s="466"/>
      <c r="F401" s="468"/>
      <c r="G401" s="271"/>
      <c r="H401" s="272"/>
      <c r="I401" s="146"/>
      <c r="J401" s="147"/>
      <c r="K401" s="148"/>
      <c r="L401" s="149"/>
      <c r="M401" s="149"/>
      <c r="N401" s="149"/>
      <c r="O401" s="149"/>
      <c r="P401" s="150"/>
      <c r="Q401" s="151" t="str">
        <f t="shared" si="32"/>
        <v/>
      </c>
      <c r="R401" s="456"/>
    </row>
    <row r="402" spans="1:18" ht="17.25" thickTop="1" thickBot="1">
      <c r="A402" s="563"/>
      <c r="B402" s="522" t="s">
        <v>12</v>
      </c>
      <c r="C402" s="523"/>
      <c r="D402" s="481"/>
      <c r="E402" s="481"/>
      <c r="F402" s="482"/>
      <c r="G402" s="285"/>
      <c r="H402" s="286"/>
      <c r="I402" s="287"/>
      <c r="J402" s="21" t="e">
        <f>SUM(J388:J401)</f>
        <v>#REF!</v>
      </c>
      <c r="K402" s="173">
        <f>SUM(K392:K401)</f>
        <v>0</v>
      </c>
      <c r="L402" s="174"/>
      <c r="M402" s="174"/>
      <c r="N402" s="174"/>
      <c r="O402" s="174"/>
      <c r="P402" s="175"/>
      <c r="Q402" s="176">
        <f>SUM(Q388:Q401)</f>
        <v>26.25</v>
      </c>
      <c r="R402" s="158"/>
    </row>
    <row r="403" spans="1:18" ht="17.25" thickTop="1" thickBot="1">
      <c r="A403" s="564"/>
      <c r="B403" s="524" t="s">
        <v>14</v>
      </c>
      <c r="C403" s="525"/>
      <c r="D403" s="206"/>
      <c r="E403" s="206"/>
      <c r="F403" s="207"/>
      <c r="G403" s="208"/>
      <c r="H403" s="209"/>
      <c r="I403" s="210"/>
      <c r="J403" s="211"/>
      <c r="K403" s="212"/>
      <c r="L403" s="211"/>
      <c r="M403" s="211"/>
      <c r="N403" s="211"/>
      <c r="O403" s="211"/>
      <c r="P403" s="211"/>
      <c r="Q403" s="213"/>
      <c r="R403" s="75"/>
    </row>
    <row r="404" spans="1:18" ht="17.25" thickTop="1" thickBot="1">
      <c r="A404" s="692" t="s">
        <v>41</v>
      </c>
      <c r="B404" s="589" t="s">
        <v>2</v>
      </c>
      <c r="C404" s="515">
        <f>C400+1</f>
        <v>21</v>
      </c>
      <c r="D404" s="494"/>
      <c r="E404" s="471"/>
      <c r="F404" s="473"/>
      <c r="I404" s="289"/>
      <c r="J404" s="162" t="e">
        <f>IF(#REF!="",IF(F404=0," ",(24-#REF!)+(F404-0)),"")</f>
        <v>#REF!</v>
      </c>
      <c r="K404" s="163"/>
      <c r="L404" s="164" t="e">
        <f>#REF!-#REF!</f>
        <v>#REF!</v>
      </c>
      <c r="M404" s="164" t="e">
        <f>IF(L404&gt;5,0.2,0)</f>
        <v>#REF!</v>
      </c>
      <c r="N404" s="164" t="e">
        <f>#REF!-#REF!</f>
        <v>#REF!</v>
      </c>
      <c r="O404" s="164" t="e">
        <f>IF(N404&gt;5,0.2,0)</f>
        <v>#REF!</v>
      </c>
      <c r="P404" s="165" t="e">
        <f>IF(M404=0,"",M404+O404)</f>
        <v>#REF!</v>
      </c>
      <c r="Q404" s="166"/>
      <c r="R404" s="75"/>
    </row>
    <row r="405" spans="1:18" ht="16.5" thickBot="1">
      <c r="A405" s="675"/>
      <c r="B405" s="590"/>
      <c r="C405" s="516"/>
      <c r="D405" s="493"/>
      <c r="E405" s="472"/>
      <c r="F405" s="474"/>
      <c r="G405" s="271"/>
      <c r="H405" s="272"/>
      <c r="I405" s="272"/>
      <c r="J405" s="110"/>
      <c r="K405" s="111"/>
      <c r="L405" s="112"/>
      <c r="M405" s="112"/>
      <c r="N405" s="112"/>
      <c r="O405" s="112"/>
      <c r="P405" s="113"/>
      <c r="Q405" s="114" t="str">
        <f t="shared" ref="Q405:Q417" si="33">IF(G405="","",(H405-G405)+I405)</f>
        <v/>
      </c>
      <c r="R405" s="75"/>
    </row>
    <row r="406" spans="1:18" ht="16.5" thickBot="1">
      <c r="A406" s="688"/>
      <c r="B406" s="567" t="s">
        <v>3</v>
      </c>
      <c r="C406" s="517">
        <f>+C404+1</f>
        <v>22</v>
      </c>
      <c r="D406" s="477"/>
      <c r="E406" s="477"/>
      <c r="F406" s="479"/>
      <c r="G406" s="268">
        <v>7.5</v>
      </c>
      <c r="H406" s="269">
        <v>9.5</v>
      </c>
      <c r="I406" s="269"/>
      <c r="J406" s="118"/>
      <c r="K406" s="119"/>
      <c r="L406" s="120">
        <f>H406-G406</f>
        <v>2</v>
      </c>
      <c r="M406" s="120">
        <f>IF(L406&gt;5,0.2,0)</f>
        <v>0</v>
      </c>
      <c r="N406" s="120" t="e">
        <f>#REF!-#REF!</f>
        <v>#REF!</v>
      </c>
      <c r="O406" s="120" t="e">
        <f>IF(N406&gt;5,0.2,0)</f>
        <v>#REF!</v>
      </c>
      <c r="P406" s="121" t="str">
        <f>IF(M406=0,"",M406+O406)</f>
        <v/>
      </c>
      <c r="Q406" s="122">
        <f t="shared" si="33"/>
        <v>2</v>
      </c>
      <c r="R406" s="75"/>
    </row>
    <row r="407" spans="1:18" ht="16.5" thickBot="1">
      <c r="A407" s="688"/>
      <c r="B407" s="538"/>
      <c r="C407" s="518"/>
      <c r="D407" s="478"/>
      <c r="E407" s="478"/>
      <c r="F407" s="480"/>
      <c r="G407" s="271">
        <v>16</v>
      </c>
      <c r="H407" s="272">
        <v>22</v>
      </c>
      <c r="I407" s="274">
        <v>2</v>
      </c>
      <c r="J407" s="126"/>
      <c r="K407" s="127"/>
      <c r="L407" s="128"/>
      <c r="M407" s="128"/>
      <c r="N407" s="128"/>
      <c r="O407" s="128"/>
      <c r="P407" s="129"/>
      <c r="Q407" s="130">
        <f t="shared" si="33"/>
        <v>8</v>
      </c>
      <c r="R407" s="728"/>
    </row>
    <row r="408" spans="1:18" ht="16.5" thickBot="1">
      <c r="A408" s="688"/>
      <c r="B408" s="567" t="s">
        <v>3</v>
      </c>
      <c r="C408" s="517">
        <f>+C406+1</f>
        <v>23</v>
      </c>
      <c r="D408" s="477"/>
      <c r="E408" s="477"/>
      <c r="F408" s="479"/>
      <c r="G408" s="268">
        <v>7</v>
      </c>
      <c r="H408" s="269">
        <v>9</v>
      </c>
      <c r="I408" s="269">
        <v>3</v>
      </c>
      <c r="J408" s="134"/>
      <c r="K408" s="135"/>
      <c r="L408" s="167">
        <f>H408-G408</f>
        <v>2</v>
      </c>
      <c r="M408" s="167">
        <f>IF(L408&gt;5,0.2,0)</f>
        <v>0</v>
      </c>
      <c r="N408" s="167" t="e">
        <f>#REF!-#REF!</f>
        <v>#REF!</v>
      </c>
      <c r="O408" s="167" t="e">
        <f>IF(N408&gt;5,0.2,0)</f>
        <v>#REF!</v>
      </c>
      <c r="P408" s="168"/>
      <c r="Q408" s="169">
        <f t="shared" si="33"/>
        <v>5</v>
      </c>
      <c r="R408" s="728"/>
    </row>
    <row r="409" spans="1:18" ht="16.5" thickBot="1">
      <c r="A409" s="688"/>
      <c r="B409" s="538"/>
      <c r="C409" s="518"/>
      <c r="D409" s="478"/>
      <c r="E409" s="478"/>
      <c r="F409" s="480"/>
      <c r="G409" s="271"/>
      <c r="H409" s="272"/>
      <c r="I409" s="273"/>
      <c r="J409" s="110"/>
      <c r="K409" s="111"/>
      <c r="L409" s="112"/>
      <c r="M409" s="112"/>
      <c r="N409" s="112"/>
      <c r="O409" s="112"/>
      <c r="P409" s="113"/>
      <c r="Q409" s="114" t="str">
        <f t="shared" si="33"/>
        <v/>
      </c>
      <c r="R409" s="728"/>
    </row>
    <row r="410" spans="1:18" ht="16.5" thickBot="1">
      <c r="A410" s="688"/>
      <c r="B410" s="567" t="s">
        <v>7</v>
      </c>
      <c r="C410" s="517">
        <f>+C408+1</f>
        <v>24</v>
      </c>
      <c r="D410" s="477"/>
      <c r="E410" s="477"/>
      <c r="F410" s="479"/>
      <c r="G410" s="268">
        <v>8.75</v>
      </c>
      <c r="H410" s="269">
        <v>11.25</v>
      </c>
      <c r="I410" s="269"/>
      <c r="J410" s="118"/>
      <c r="K410" s="119"/>
      <c r="L410" s="120">
        <f>H410-G410</f>
        <v>2.5</v>
      </c>
      <c r="M410" s="120">
        <f>IF(L410&gt;5,0.2,0)</f>
        <v>0</v>
      </c>
      <c r="N410" s="120" t="e">
        <f>#REF!-#REF!</f>
        <v>#REF!</v>
      </c>
      <c r="O410" s="120" t="e">
        <f>IF(N410&gt;5,0.2,0)</f>
        <v>#REF!</v>
      </c>
      <c r="P410" s="121"/>
      <c r="Q410" s="122">
        <f t="shared" si="33"/>
        <v>2.5</v>
      </c>
      <c r="R410" s="728"/>
    </row>
    <row r="411" spans="1:18" ht="16.5" thickBot="1">
      <c r="A411" s="688"/>
      <c r="B411" s="538"/>
      <c r="C411" s="518"/>
      <c r="D411" s="478"/>
      <c r="E411" s="478"/>
      <c r="F411" s="480"/>
      <c r="G411" s="271"/>
      <c r="H411" s="272"/>
      <c r="I411" s="272"/>
      <c r="J411" s="126"/>
      <c r="K411" s="127"/>
      <c r="L411" s="128"/>
      <c r="M411" s="128"/>
      <c r="N411" s="128"/>
      <c r="O411" s="128"/>
      <c r="P411" s="129"/>
      <c r="Q411" s="130" t="str">
        <f t="shared" si="33"/>
        <v/>
      </c>
      <c r="R411" s="728"/>
    </row>
    <row r="412" spans="1:18" ht="17.25" customHeight="1" thickBot="1">
      <c r="A412" s="688"/>
      <c r="B412" s="567" t="s">
        <v>4</v>
      </c>
      <c r="C412" s="517">
        <f>+C410+1</f>
        <v>25</v>
      </c>
      <c r="D412" s="477"/>
      <c r="E412" s="477"/>
      <c r="F412" s="479"/>
      <c r="G412" s="268"/>
      <c r="H412" s="269"/>
      <c r="I412" s="269"/>
      <c r="J412" s="134">
        <v>12</v>
      </c>
      <c r="K412" s="135"/>
      <c r="L412" s="120">
        <f>H412-G412</f>
        <v>0</v>
      </c>
      <c r="M412" s="120">
        <f>IF(L412&gt;5,0.2,0)</f>
        <v>0</v>
      </c>
      <c r="N412" s="120" t="e">
        <f>#REF!-#REF!</f>
        <v>#REF!</v>
      </c>
      <c r="O412" s="120" t="e">
        <f>IF(N412&gt;5,0.2,0)</f>
        <v>#REF!</v>
      </c>
      <c r="P412" s="121" t="str">
        <f>IF(M412=0,"",M412+O412)</f>
        <v/>
      </c>
      <c r="Q412" s="122" t="str">
        <f t="shared" si="33"/>
        <v/>
      </c>
      <c r="R412" s="728"/>
    </row>
    <row r="413" spans="1:18" ht="16.5" thickBot="1">
      <c r="A413" s="688"/>
      <c r="B413" s="538"/>
      <c r="C413" s="518"/>
      <c r="D413" s="478"/>
      <c r="E413" s="478"/>
      <c r="F413" s="480"/>
      <c r="G413" s="271">
        <v>16</v>
      </c>
      <c r="H413" s="272">
        <v>22</v>
      </c>
      <c r="I413" s="274">
        <v>2</v>
      </c>
      <c r="J413" s="110"/>
      <c r="K413" s="111"/>
      <c r="L413" s="112"/>
      <c r="M413" s="112"/>
      <c r="N413" s="112"/>
      <c r="O413" s="112"/>
      <c r="P413" s="113"/>
      <c r="Q413" s="114">
        <f t="shared" si="33"/>
        <v>8</v>
      </c>
      <c r="R413" s="456"/>
    </row>
    <row r="414" spans="1:18" ht="16.5" thickBot="1">
      <c r="A414" s="688"/>
      <c r="B414" s="568" t="s">
        <v>5</v>
      </c>
      <c r="C414" s="527">
        <f>+C412+1</f>
        <v>26</v>
      </c>
      <c r="D414" s="477"/>
      <c r="E414" s="477"/>
      <c r="F414" s="479"/>
      <c r="G414" s="275">
        <v>7</v>
      </c>
      <c r="H414" s="276">
        <v>10</v>
      </c>
      <c r="I414" s="276">
        <v>3</v>
      </c>
      <c r="J414" s="118">
        <f>IF(G414="",0,IF(H414="",0,IF(G414&gt;0,H414-G414+I414,0)))</f>
        <v>6</v>
      </c>
      <c r="K414" s="119"/>
      <c r="L414" s="120">
        <f>H414-G414</f>
        <v>3</v>
      </c>
      <c r="M414" s="120">
        <f>IF(L414&gt;5,0.2,0)</f>
        <v>0</v>
      </c>
      <c r="N414" s="120" t="e">
        <f>#REF!-#REF!</f>
        <v>#REF!</v>
      </c>
      <c r="O414" s="120" t="e">
        <f>IF(N414&gt;5,0.2,0)</f>
        <v>#REF!</v>
      </c>
      <c r="P414" s="121"/>
      <c r="Q414" s="122">
        <f t="shared" si="33"/>
        <v>6</v>
      </c>
      <c r="R414" s="456"/>
    </row>
    <row r="415" spans="1:18" ht="16.5" thickBot="1">
      <c r="A415" s="688"/>
      <c r="B415" s="584"/>
      <c r="C415" s="528"/>
      <c r="D415" s="478"/>
      <c r="E415" s="478"/>
      <c r="F415" s="480"/>
      <c r="G415" s="277"/>
      <c r="H415" s="278"/>
      <c r="I415" s="278"/>
      <c r="J415" s="126">
        <f>IF(G415="",0,IF(H415="",0,IF(G415&gt;0,H415-G415+I415,0)))</f>
        <v>0</v>
      </c>
      <c r="K415" s="127"/>
      <c r="L415" s="128"/>
      <c r="M415" s="128"/>
      <c r="N415" s="128"/>
      <c r="O415" s="128"/>
      <c r="P415" s="129"/>
      <c r="Q415" s="130" t="str">
        <f t="shared" si="33"/>
        <v/>
      </c>
      <c r="R415" s="456"/>
    </row>
    <row r="416" spans="1:18" ht="16.5" thickBot="1">
      <c r="A416" s="688"/>
      <c r="B416" s="568" t="s">
        <v>6</v>
      </c>
      <c r="C416" s="527">
        <f>+C414+1</f>
        <v>27</v>
      </c>
      <c r="D416" s="465"/>
      <c r="E416" s="465"/>
      <c r="F416" s="467"/>
      <c r="G416" s="275">
        <v>8.5</v>
      </c>
      <c r="H416" s="276">
        <v>12</v>
      </c>
      <c r="I416" s="276"/>
      <c r="J416" s="139">
        <v>12</v>
      </c>
      <c r="K416" s="140"/>
      <c r="L416" s="141">
        <f>H416-G416</f>
        <v>3.5</v>
      </c>
      <c r="M416" s="141">
        <f>IF(L416&gt;5,0.2,0)</f>
        <v>0</v>
      </c>
      <c r="N416" s="141" t="e">
        <f>#REF!-#REF!</f>
        <v>#REF!</v>
      </c>
      <c r="O416" s="141" t="e">
        <f>IF(N416&gt;5,0.2,0)</f>
        <v>#REF!</v>
      </c>
      <c r="P416" s="142"/>
      <c r="Q416" s="143">
        <f t="shared" si="33"/>
        <v>3.5</v>
      </c>
      <c r="R416" s="456"/>
    </row>
    <row r="417" spans="1:18" ht="16.5" thickBot="1">
      <c r="A417" s="689"/>
      <c r="B417" s="569"/>
      <c r="C417" s="554"/>
      <c r="D417" s="466"/>
      <c r="E417" s="466"/>
      <c r="F417" s="468"/>
      <c r="G417" s="277">
        <v>12</v>
      </c>
      <c r="H417" s="278">
        <v>20.5</v>
      </c>
      <c r="I417" s="278"/>
      <c r="J417" s="147"/>
      <c r="K417" s="148"/>
      <c r="L417" s="149"/>
      <c r="M417" s="149"/>
      <c r="N417" s="149"/>
      <c r="O417" s="149"/>
      <c r="P417" s="150"/>
      <c r="Q417" s="151">
        <f t="shared" si="33"/>
        <v>8.5</v>
      </c>
      <c r="R417" s="158"/>
    </row>
    <row r="418" spans="1:18" ht="17.25" thickTop="1" thickBot="1">
      <c r="A418" s="689"/>
      <c r="B418" s="522" t="s">
        <v>12</v>
      </c>
      <c r="C418" s="523"/>
      <c r="D418" s="481"/>
      <c r="E418" s="481"/>
      <c r="F418" s="482"/>
      <c r="G418" s="43"/>
      <c r="H418" s="44"/>
      <c r="I418" s="44"/>
      <c r="J418" s="21" t="e">
        <f>SUM(J404:J417)</f>
        <v>#REF!</v>
      </c>
      <c r="K418" s="173">
        <f>SUM(K408:K417)</f>
        <v>0</v>
      </c>
      <c r="L418" s="174"/>
      <c r="M418" s="174"/>
      <c r="N418" s="174"/>
      <c r="O418" s="174"/>
      <c r="P418" s="175"/>
      <c r="Q418" s="176">
        <f>SUM(Q404:Q417)</f>
        <v>43.5</v>
      </c>
      <c r="R418" s="75"/>
    </row>
    <row r="419" spans="1:18" ht="16.5" thickBot="1">
      <c r="A419" s="689"/>
      <c r="B419" s="524" t="s">
        <v>14</v>
      </c>
      <c r="C419" s="525"/>
      <c r="D419" s="219"/>
      <c r="E419" s="219"/>
      <c r="F419" s="220"/>
      <c r="G419" s="12"/>
      <c r="H419" s="13"/>
      <c r="I419" s="16"/>
      <c r="J419" s="14" t="str">
        <f>IF(G419="","0",IF(H419="","0",IF(G419&gt;0,H419-G419,"0")))</f>
        <v>0</v>
      </c>
      <c r="K419" s="222"/>
      <c r="L419" s="221"/>
      <c r="M419" s="221"/>
      <c r="N419" s="221"/>
      <c r="O419" s="221"/>
      <c r="P419" s="221"/>
      <c r="Q419" s="223"/>
      <c r="R419" s="75"/>
    </row>
    <row r="420" spans="1:18" ht="16.5" thickTop="1">
      <c r="A420" s="534" t="s">
        <v>42</v>
      </c>
      <c r="B420" s="589" t="s">
        <v>2</v>
      </c>
      <c r="C420" s="515">
        <f>C416+1</f>
        <v>28</v>
      </c>
      <c r="D420" s="494"/>
      <c r="E420" s="471"/>
      <c r="F420" s="473"/>
      <c r="G420" s="288"/>
      <c r="H420" s="289"/>
      <c r="I420" s="289"/>
      <c r="J420" s="290">
        <f t="shared" ref="J420:J425" si="34">IF(G420="",0,IF(H420="",0,IF(G420&gt;0,H420-G420+I420,0)))</f>
        <v>0</v>
      </c>
      <c r="K420" s="163"/>
      <c r="L420" s="164">
        <f>H420-G420</f>
        <v>0</v>
      </c>
      <c r="M420" s="164">
        <f>IF(L420&gt;5,0.2,0)</f>
        <v>0</v>
      </c>
      <c r="N420" s="164" t="e">
        <f>#REF!-#REF!</f>
        <v>#REF!</v>
      </c>
      <c r="O420" s="164" t="e">
        <f>IF(N420&gt;5,0.2,0)</f>
        <v>#REF!</v>
      </c>
      <c r="P420" s="165" t="str">
        <f>IF(M420=0,"",M420+O420)</f>
        <v/>
      </c>
      <c r="Q420" s="166" t="str">
        <f t="shared" ref="Q420:Q425" si="35">IF(G420="","",(H420-G420)+I420)</f>
        <v/>
      </c>
      <c r="R420" s="75"/>
    </row>
    <row r="421" spans="1:18">
      <c r="A421" s="509"/>
      <c r="B421" s="590"/>
      <c r="C421" s="516"/>
      <c r="D421" s="493"/>
      <c r="E421" s="472"/>
      <c r="F421" s="474"/>
      <c r="G421" s="271"/>
      <c r="H421" s="272"/>
      <c r="I421" s="273"/>
      <c r="J421" s="273">
        <f t="shared" si="34"/>
        <v>0</v>
      </c>
      <c r="K421" s="111"/>
      <c r="L421" s="112"/>
      <c r="M421" s="112"/>
      <c r="N421" s="112"/>
      <c r="O421" s="112"/>
      <c r="P421" s="113"/>
      <c r="Q421" s="114" t="str">
        <f t="shared" si="35"/>
        <v/>
      </c>
      <c r="R421" s="75"/>
    </row>
    <row r="422" spans="1:18">
      <c r="A422" s="509"/>
      <c r="B422" s="567" t="s">
        <v>3</v>
      </c>
      <c r="C422" s="517">
        <f>+C420+1</f>
        <v>29</v>
      </c>
      <c r="D422" s="477"/>
      <c r="E422" s="477"/>
      <c r="F422" s="479"/>
      <c r="G422" s="268"/>
      <c r="H422" s="269"/>
      <c r="I422" s="269"/>
      <c r="J422" s="270">
        <f t="shared" si="34"/>
        <v>0</v>
      </c>
      <c r="K422" s="119"/>
      <c r="L422" s="120">
        <f>H422-G422</f>
        <v>0</v>
      </c>
      <c r="M422" s="120">
        <f>IF(L422&gt;5,0.2,0)</f>
        <v>0</v>
      </c>
      <c r="N422" s="120" t="e">
        <f>#REF!-#REF!</f>
        <v>#REF!</v>
      </c>
      <c r="O422" s="120" t="e">
        <f>IF(N422&gt;5,0.2,0)</f>
        <v>#REF!</v>
      </c>
      <c r="P422" s="121" t="str">
        <f>IF(M422=0,"",M422+O422)</f>
        <v/>
      </c>
      <c r="Q422" s="122" t="str">
        <f t="shared" si="35"/>
        <v/>
      </c>
      <c r="R422" s="728"/>
    </row>
    <row r="423" spans="1:18">
      <c r="A423" s="509"/>
      <c r="B423" s="538"/>
      <c r="C423" s="518"/>
      <c r="D423" s="478"/>
      <c r="E423" s="478"/>
      <c r="F423" s="480"/>
      <c r="G423" s="271"/>
      <c r="H423" s="272"/>
      <c r="I423" s="272"/>
      <c r="J423" s="273">
        <f t="shared" si="34"/>
        <v>0</v>
      </c>
      <c r="K423" s="127"/>
      <c r="L423" s="128"/>
      <c r="M423" s="128"/>
      <c r="N423" s="128"/>
      <c r="O423" s="128"/>
      <c r="P423" s="129"/>
      <c r="Q423" s="130" t="str">
        <f t="shared" si="35"/>
        <v/>
      </c>
      <c r="R423" s="728"/>
    </row>
    <row r="424" spans="1:18">
      <c r="A424" s="509"/>
      <c r="B424" s="567" t="s">
        <v>3</v>
      </c>
      <c r="C424" s="517">
        <f>+C422+1</f>
        <v>30</v>
      </c>
      <c r="D424" s="477"/>
      <c r="E424" s="477"/>
      <c r="F424" s="479"/>
      <c r="G424" s="268"/>
      <c r="H424" s="269"/>
      <c r="I424" s="269"/>
      <c r="J424" s="270">
        <f t="shared" si="34"/>
        <v>0</v>
      </c>
      <c r="K424" s="135"/>
      <c r="L424" s="167"/>
      <c r="M424" s="167"/>
      <c r="N424" s="167"/>
      <c r="O424" s="167"/>
      <c r="P424" s="168"/>
      <c r="Q424" s="169" t="str">
        <f t="shared" si="35"/>
        <v/>
      </c>
      <c r="R424" s="728"/>
    </row>
    <row r="425" spans="1:18" ht="16.5" thickBot="1">
      <c r="A425" s="509"/>
      <c r="B425" s="538"/>
      <c r="C425" s="518"/>
      <c r="D425" s="478"/>
      <c r="E425" s="478"/>
      <c r="F425" s="480"/>
      <c r="G425" s="271"/>
      <c r="H425" s="272"/>
      <c r="I425" s="273"/>
      <c r="J425" s="273">
        <f t="shared" si="34"/>
        <v>0</v>
      </c>
      <c r="K425" s="111"/>
      <c r="L425" s="112"/>
      <c r="M425" s="112"/>
      <c r="N425" s="112"/>
      <c r="O425" s="112"/>
      <c r="P425" s="113"/>
      <c r="Q425" s="114" t="str">
        <f t="shared" si="35"/>
        <v/>
      </c>
      <c r="R425" s="728"/>
    </row>
    <row r="426" spans="1:18" ht="17.25" thickTop="1" thickBot="1">
      <c r="A426" s="509"/>
      <c r="B426" s="607" t="s">
        <v>12</v>
      </c>
      <c r="C426" s="608"/>
      <c r="D426" s="481"/>
      <c r="E426" s="481"/>
      <c r="F426" s="482"/>
      <c r="G426" s="43"/>
      <c r="H426" s="44"/>
      <c r="I426" s="44"/>
      <c r="J426" s="21" t="e">
        <f>SUM(J412:J425)</f>
        <v>#REF!</v>
      </c>
      <c r="K426" s="173">
        <f>SUM(K416:K425)</f>
        <v>0</v>
      </c>
      <c r="L426" s="174"/>
      <c r="M426" s="174"/>
      <c r="N426" s="174"/>
      <c r="O426" s="174"/>
      <c r="P426" s="175"/>
      <c r="Q426" s="176"/>
      <c r="R426" s="728"/>
    </row>
    <row r="427" spans="1:18" ht="16.5" thickBot="1">
      <c r="A427" s="510"/>
      <c r="B427" s="601" t="s">
        <v>14</v>
      </c>
      <c r="C427" s="602"/>
      <c r="D427" s="219"/>
      <c r="E427" s="219"/>
      <c r="F427" s="220"/>
      <c r="G427" s="12"/>
      <c r="H427" s="13"/>
      <c r="I427" s="16"/>
      <c r="J427" s="14" t="str">
        <f>IF(G427="","0",IF(H427="","0",IF(G427&gt;0,H427-G427,"0")))</f>
        <v>0</v>
      </c>
      <c r="K427" s="222"/>
      <c r="L427" s="221"/>
      <c r="M427" s="221"/>
      <c r="N427" s="221"/>
      <c r="O427" s="221"/>
      <c r="P427" s="221"/>
      <c r="Q427" s="223"/>
      <c r="R427" s="728"/>
    </row>
    <row r="428" spans="1:18" ht="16.5" thickTop="1">
      <c r="A428" s="217"/>
      <c r="B428" s="218"/>
      <c r="C428" s="218"/>
      <c r="G428" s="736" t="s">
        <v>8</v>
      </c>
      <c r="H428" s="737"/>
      <c r="I428" s="740"/>
      <c r="J428" s="184" t="e">
        <f>SUM(J374:J427)</f>
        <v>#REF!</v>
      </c>
      <c r="K428" s="742"/>
      <c r="L428" s="185"/>
      <c r="M428" s="185" t="e">
        <f>SUM(M374:M427)</f>
        <v>#REF!</v>
      </c>
      <c r="N428" s="185"/>
      <c r="O428" s="185" t="e">
        <f>SUM(O374:O427)</f>
        <v>#REF!</v>
      </c>
      <c r="P428" s="742"/>
      <c r="Q428" s="744">
        <f>Q418+Q386+Q370+Q402+Q426</f>
        <v>125.75</v>
      </c>
      <c r="R428" s="158"/>
    </row>
    <row r="429" spans="1:18" ht="16.5" thickBot="1">
      <c r="G429" s="738"/>
      <c r="H429" s="739"/>
      <c r="I429" s="741"/>
      <c r="J429" s="186"/>
      <c r="K429" s="743"/>
      <c r="L429" s="187"/>
      <c r="M429" s="187"/>
      <c r="N429" s="187"/>
      <c r="O429" s="187"/>
      <c r="P429" s="743"/>
      <c r="Q429" s="745"/>
    </row>
    <row r="430" spans="1:18" ht="16.5" thickTop="1"/>
    <row r="435" spans="1:18" ht="18.75" customHeight="1">
      <c r="A435" s="483" t="s">
        <v>94</v>
      </c>
      <c r="B435" s="483"/>
      <c r="C435" s="483"/>
      <c r="D435" s="483"/>
      <c r="E435" s="483"/>
      <c r="F435" s="72"/>
      <c r="G435" s="73"/>
      <c r="H435" s="73"/>
      <c r="I435" s="73"/>
      <c r="J435" s="73"/>
      <c r="K435" s="73"/>
      <c r="L435" s="73"/>
      <c r="M435" s="73"/>
      <c r="N435" s="73"/>
      <c r="O435" s="73"/>
      <c r="P435" s="73"/>
      <c r="Q435" s="73"/>
    </row>
    <row r="436" spans="1:18">
      <c r="A436" s="74"/>
      <c r="B436" s="74"/>
      <c r="C436" s="71"/>
      <c r="D436" s="71"/>
      <c r="E436" s="71"/>
      <c r="F436" s="72"/>
      <c r="G436" s="73"/>
      <c r="H436" s="73"/>
      <c r="I436" s="73"/>
      <c r="J436" s="73"/>
      <c r="K436" s="73"/>
      <c r="L436" s="73"/>
      <c r="M436" s="73"/>
      <c r="N436" s="73"/>
      <c r="O436" s="73"/>
      <c r="P436" s="73"/>
      <c r="Q436" s="73"/>
      <c r="R436" s="75"/>
    </row>
    <row r="437" spans="1:18" ht="17.25">
      <c r="A437" s="76" t="s">
        <v>79</v>
      </c>
      <c r="B437" s="77"/>
      <c r="C437" s="78"/>
      <c r="D437" s="79"/>
      <c r="E437" s="78" t="s">
        <v>124</v>
      </c>
      <c r="F437" s="80"/>
      <c r="G437" s="81"/>
      <c r="H437" s="81"/>
      <c r="I437" s="81"/>
      <c r="J437" s="81"/>
      <c r="K437" s="81"/>
      <c r="L437" s="81"/>
      <c r="M437" s="81"/>
      <c r="N437" s="81"/>
      <c r="O437" s="81"/>
      <c r="P437" s="81"/>
      <c r="Q437" s="81"/>
      <c r="R437" s="81"/>
    </row>
    <row r="438" spans="1:18" ht="17.25">
      <c r="A438" s="76"/>
      <c r="B438" s="77"/>
      <c r="C438" s="78"/>
      <c r="D438" s="79"/>
      <c r="E438" s="78"/>
      <c r="F438" s="80"/>
      <c r="G438" s="80"/>
      <c r="H438" s="82"/>
      <c r="I438" s="83"/>
      <c r="J438" s="83"/>
      <c r="K438" s="83"/>
      <c r="L438" s="83"/>
      <c r="M438" s="83"/>
      <c r="N438" s="83"/>
      <c r="O438" s="83"/>
      <c r="P438" s="83"/>
      <c r="Q438" s="80"/>
      <c r="R438" s="81"/>
    </row>
    <row r="439" spans="1:18" ht="17.25">
      <c r="A439" s="76" t="s">
        <v>80</v>
      </c>
      <c r="B439" s="77"/>
      <c r="C439" s="78"/>
      <c r="D439" s="79"/>
      <c r="E439" s="78"/>
      <c r="F439" s="84"/>
      <c r="G439" s="752" t="s">
        <v>81</v>
      </c>
      <c r="H439" s="752"/>
      <c r="I439" s="771">
        <v>42705</v>
      </c>
      <c r="J439" s="771"/>
      <c r="K439" s="771"/>
      <c r="L439" s="771"/>
      <c r="M439" s="771"/>
      <c r="N439" s="771"/>
      <c r="O439" s="771"/>
      <c r="P439" s="771"/>
      <c r="Q439" s="80"/>
      <c r="R439" s="81"/>
    </row>
    <row r="440" spans="1:18" ht="16.5" thickBot="1">
      <c r="B440" s="74"/>
      <c r="C440" s="86"/>
      <c r="D440" s="71"/>
      <c r="E440" s="71"/>
      <c r="F440" s="71"/>
      <c r="G440" s="74"/>
      <c r="H440" s="73"/>
      <c r="I440" s="73"/>
      <c r="J440" s="73"/>
      <c r="K440" s="73"/>
      <c r="L440" s="73"/>
      <c r="M440" s="73"/>
      <c r="N440" s="73"/>
      <c r="O440" s="73"/>
      <c r="P440" s="73"/>
      <c r="Q440" s="73"/>
    </row>
    <row r="441" spans="1:18" ht="16.5" customHeight="1" thickTop="1">
      <c r="A441" s="87"/>
      <c r="B441" s="88"/>
      <c r="C441" s="88"/>
      <c r="D441" s="89"/>
      <c r="E441" s="485"/>
      <c r="F441" s="485"/>
      <c r="G441" s="753" t="s">
        <v>82</v>
      </c>
      <c r="H441" s="754"/>
      <c r="I441" s="754"/>
      <c r="J441" s="754"/>
      <c r="K441" s="754"/>
      <c r="L441" s="754"/>
      <c r="M441" s="754"/>
      <c r="N441" s="754"/>
      <c r="O441" s="754"/>
      <c r="P441" s="754"/>
      <c r="Q441" s="755" t="s">
        <v>83</v>
      </c>
      <c r="R441" s="75"/>
    </row>
    <row r="442" spans="1:18" ht="16.5" customHeight="1" thickBot="1">
      <c r="A442" s="90"/>
      <c r="B442" s="91"/>
      <c r="C442" s="91"/>
      <c r="D442" s="92"/>
      <c r="E442" s="92"/>
      <c r="F442" s="92"/>
      <c r="G442" s="758" t="s">
        <v>84</v>
      </c>
      <c r="H442" s="759"/>
      <c r="I442" s="759"/>
      <c r="J442" s="759"/>
      <c r="K442" s="759"/>
      <c r="L442" s="759"/>
      <c r="M442" s="759"/>
      <c r="N442" s="759"/>
      <c r="O442" s="759"/>
      <c r="P442" s="759"/>
      <c r="Q442" s="756"/>
      <c r="R442" s="75"/>
    </row>
    <row r="443" spans="1:18" ht="16.5" customHeight="1" thickTop="1">
      <c r="A443" s="197" t="s">
        <v>9</v>
      </c>
      <c r="B443" s="486" t="s">
        <v>0</v>
      </c>
      <c r="C443" s="487"/>
      <c r="D443" s="487" t="s">
        <v>85</v>
      </c>
      <c r="E443" s="487" t="s">
        <v>86</v>
      </c>
      <c r="F443" s="490" t="s">
        <v>87</v>
      </c>
      <c r="G443" s="760" t="s">
        <v>1</v>
      </c>
      <c r="H443" s="761"/>
      <c r="I443" s="763" t="s">
        <v>88</v>
      </c>
      <c r="J443" s="764"/>
      <c r="K443" s="765"/>
      <c r="L443" s="93"/>
      <c r="M443" s="93"/>
      <c r="N443" s="93"/>
      <c r="O443" s="93"/>
      <c r="P443" s="766" t="s">
        <v>89</v>
      </c>
      <c r="Q443" s="756"/>
      <c r="R443" s="75"/>
    </row>
    <row r="444" spans="1:18" ht="16.5" thickBot="1">
      <c r="A444" s="198"/>
      <c r="B444" s="488"/>
      <c r="C444" s="489"/>
      <c r="D444" s="489"/>
      <c r="E444" s="489"/>
      <c r="F444" s="491"/>
      <c r="G444" s="762"/>
      <c r="H444" s="759"/>
      <c r="I444" s="94" t="s">
        <v>90</v>
      </c>
      <c r="J444" s="95"/>
      <c r="K444" s="96" t="s">
        <v>91</v>
      </c>
      <c r="L444" s="97"/>
      <c r="M444" s="97"/>
      <c r="N444" s="97"/>
      <c r="O444" s="97"/>
      <c r="P444" s="759"/>
      <c r="Q444" s="757"/>
      <c r="R444" s="75"/>
    </row>
    <row r="445" spans="1:18" ht="16.5" customHeight="1" thickTop="1" thickBot="1">
      <c r="A445" s="686" t="s">
        <v>42</v>
      </c>
      <c r="B445" s="567" t="s">
        <v>7</v>
      </c>
      <c r="C445" s="517">
        <f>+C443+1</f>
        <v>1</v>
      </c>
      <c r="D445" s="477"/>
      <c r="E445" s="477"/>
      <c r="F445" s="479"/>
      <c r="G445" s="379">
        <f>IFERROR(INDEX(#REF!,MATCH('R1'!$E$437,#REF!,0)-5),0)+IFERROR(INDEX('SECTION 1'!#REF!,MATCH('R1'!$E$437,'SECTION 1'!#REF!,0)-5),0)</f>
        <v>0</v>
      </c>
      <c r="H445" s="401">
        <f>IFERROR(INDEX(#REF!,MATCH('R1'!$E$437,#REF!,0)-4),0)+IFERROR(INDEX('SECTION 1'!#REF!,MATCH('R1'!$E$437,'SECTION 1'!#REF!,0)-4),0)</f>
        <v>0</v>
      </c>
      <c r="I445" s="404">
        <f>IFERROR(INDEX(#REF!,MATCH('R1'!$E$437,#REF!,0)-3),0)+IFERROR(INDEX('SECTION 1'!#REF!,MATCH('R1'!$E$437,'SECTION 1'!#REF!,0)-3),0)</f>
        <v>0</v>
      </c>
      <c r="J445" s="118"/>
      <c r="K445" s="119"/>
      <c r="L445" s="120">
        <f>H445-G445</f>
        <v>0</v>
      </c>
      <c r="M445" s="120">
        <f>IF(L445&gt;5,0.2,0)</f>
        <v>0</v>
      </c>
      <c r="N445" s="120" t="e">
        <f>#REF!-#REF!</f>
        <v>#REF!</v>
      </c>
      <c r="O445" s="120" t="e">
        <f>IF(N445&gt;5,0.2,0)</f>
        <v>#REF!</v>
      </c>
      <c r="P445" s="121"/>
      <c r="Q445" s="122">
        <f>IF(G445=0,0,(H445-G445)+I445)</f>
        <v>0</v>
      </c>
      <c r="R445" s="75"/>
    </row>
    <row r="446" spans="1:18" ht="16.5" thickBot="1">
      <c r="A446" s="686"/>
      <c r="B446" s="538"/>
      <c r="C446" s="518"/>
      <c r="D446" s="478"/>
      <c r="E446" s="478"/>
      <c r="F446" s="480"/>
      <c r="G446" s="271">
        <f>IFERROR(INDEX(#REF!,MATCH('R1'!$E$437,#REF!,0)-5),0)+IFERROR(INDEX('SECTION 1'!#REF!,MATCH('R1'!$E$437,'SECTION 1'!#REF!,0)-5),0)</f>
        <v>0</v>
      </c>
      <c r="H446" s="402">
        <f>IFERROR(INDEX(#REF!,MATCH('R1'!$E$437,#REF!,0)-4),0)+IFERROR(INDEX('SECTION 1'!#REF!,MATCH('R1'!$E$437,'SECTION 1'!#REF!,0)-4),0)</f>
        <v>0</v>
      </c>
      <c r="I446" s="405">
        <f>IFERROR(INDEX(#REF!,MATCH('R1'!$E$437,#REF!,0)-3),0)+IFERROR(INDEX('SECTION 1'!#REF!,MATCH('R1'!$E$437,'SECTION 1'!#REF!,0)-3),0)</f>
        <v>0</v>
      </c>
      <c r="J446" s="126"/>
      <c r="K446" s="127"/>
      <c r="L446" s="128"/>
      <c r="M446" s="128"/>
      <c r="N446" s="128"/>
      <c r="O446" s="128"/>
      <c r="P446" s="129"/>
      <c r="Q446" s="130">
        <f t="shared" ref="Q446:Q452" si="36">IF(G446="","",(H446-G446)+I446)</f>
        <v>0</v>
      </c>
      <c r="R446" s="75"/>
    </row>
    <row r="447" spans="1:18" ht="16.5" thickBot="1">
      <c r="A447" s="686"/>
      <c r="B447" s="567" t="s">
        <v>4</v>
      </c>
      <c r="C447" s="517">
        <f>+C445+1</f>
        <v>2</v>
      </c>
      <c r="D447" s="477"/>
      <c r="E447" s="477"/>
      <c r="F447" s="479"/>
      <c r="G447" s="268">
        <f>IFERROR(INDEX(#REF!,MATCH('R1'!$E$437,#REF!,0)-5),0)+IFERROR(INDEX('SECTION 1'!#REF!,MATCH('R1'!$E$437,'SECTION 1'!#REF!,0)-5),0)</f>
        <v>0</v>
      </c>
      <c r="H447" s="407">
        <f>IFERROR(INDEX(#REF!,MATCH('R1'!$E$437,#REF!,0)-4),0)+IFERROR(INDEX('SECTION 1'!#REF!,MATCH('R1'!$E$437,'SECTION 1'!#REF!,0)-4),0)</f>
        <v>0</v>
      </c>
      <c r="I447" s="406">
        <f>IFERROR(INDEX(#REF!,MATCH('R1'!$E$437,#REF!,0)-3),0)+IFERROR(INDEX('SECTION 1'!#REF!,MATCH('R1'!$E$437,'SECTION 1'!#REF!,0)-3),0)</f>
        <v>0</v>
      </c>
      <c r="J447" s="134">
        <v>12</v>
      </c>
      <c r="K447" s="135"/>
      <c r="L447" s="120">
        <f>H447-G447</f>
        <v>0</v>
      </c>
      <c r="M447" s="120">
        <f>IF(L447&gt;5,0.2,0)</f>
        <v>0</v>
      </c>
      <c r="N447" s="120" t="e">
        <f>#REF!-#REF!</f>
        <v>#REF!</v>
      </c>
      <c r="O447" s="120" t="e">
        <f>IF(N447&gt;5,0.2,0)</f>
        <v>#REF!</v>
      </c>
      <c r="P447" s="121"/>
      <c r="Q447" s="122">
        <f t="shared" si="36"/>
        <v>0</v>
      </c>
      <c r="R447" s="75"/>
    </row>
    <row r="448" spans="1:18" ht="16.5" thickBot="1">
      <c r="A448" s="686"/>
      <c r="B448" s="538"/>
      <c r="C448" s="518"/>
      <c r="D448" s="478"/>
      <c r="E448" s="478"/>
      <c r="F448" s="480"/>
      <c r="G448" s="271">
        <f>IFERROR(INDEX(#REF!,MATCH('R1'!$E$437,#REF!,0)-5),0)+IFERROR(INDEX('SECTION 1'!#REF!,MATCH('R1'!$E$437,'SECTION 1'!#REF!,0)-5),0)</f>
        <v>0</v>
      </c>
      <c r="H448" s="408">
        <f>IFERROR(INDEX(#REF!,MATCH('R1'!$E$437,#REF!,0)-4),0)+IFERROR(INDEX('SECTION 1'!#REF!,MATCH('R1'!$E$437,'SECTION 1'!#REF!,0)-4),0)</f>
        <v>0</v>
      </c>
      <c r="I448" s="405">
        <f>IFERROR(INDEX(#REF!,MATCH('R1'!$E$437,#REF!,0)-3),0)+IFERROR(INDEX('SECTION 1'!#REF!,MATCH('R1'!$E$437,'SECTION 1'!#REF!,0)-3),0)</f>
        <v>0</v>
      </c>
      <c r="J448" s="110"/>
      <c r="K448" s="111"/>
      <c r="L448" s="112"/>
      <c r="M448" s="112"/>
      <c r="N448" s="112"/>
      <c r="O448" s="112"/>
      <c r="P448" s="113"/>
      <c r="Q448" s="114">
        <f t="shared" si="36"/>
        <v>0</v>
      </c>
      <c r="R448" s="75"/>
    </row>
    <row r="449" spans="1:18" ht="17.25" customHeight="1" thickBot="1">
      <c r="A449" s="686"/>
      <c r="B449" s="568" t="s">
        <v>5</v>
      </c>
      <c r="C449" s="527">
        <f>+C447+1</f>
        <v>3</v>
      </c>
      <c r="D449" s="477"/>
      <c r="E449" s="477"/>
      <c r="F449" s="479"/>
      <c r="G449" s="268">
        <f>IFERROR(INDEX(#REF!,MATCH('R1'!$E$437,#REF!,0)-5),0)+IFERROR(INDEX('SECTION 1'!#REF!,MATCH('R1'!$E$437,'SECTION 1'!#REF!,0)-5),0)</f>
        <v>0</v>
      </c>
      <c r="H449" s="407">
        <f>IFERROR(INDEX(#REF!,MATCH('R1'!$E$437,#REF!,0)-4),0)+IFERROR(INDEX('SECTION 1'!#REF!,MATCH('R1'!$E$437,'SECTION 1'!#REF!,0)-4),0)</f>
        <v>0</v>
      </c>
      <c r="I449" s="406">
        <f>IFERROR(INDEX(#REF!,MATCH('R1'!$E$437,#REF!,0)-3),0)+IFERROR(INDEX('SECTION 1'!#REF!,MATCH('R1'!$E$437,'SECTION 1'!#REF!,0)-3),0)</f>
        <v>0</v>
      </c>
      <c r="J449" s="118">
        <f>IF(G449="",0,IF(H449="",0,IF(G449&gt;0,H449-G449+I449,0)))</f>
        <v>0</v>
      </c>
      <c r="K449" s="119"/>
      <c r="L449" s="120">
        <f>H449-G449</f>
        <v>0</v>
      </c>
      <c r="M449" s="120">
        <f>IF(L449&gt;5,0.2,0)</f>
        <v>0</v>
      </c>
      <c r="N449" s="120" t="e">
        <f>#REF!-#REF!</f>
        <v>#REF!</v>
      </c>
      <c r="O449" s="120" t="e">
        <f>IF(N449&gt;5,0.2,0)</f>
        <v>#REF!</v>
      </c>
      <c r="P449" s="121"/>
      <c r="Q449" s="122">
        <f t="shared" si="36"/>
        <v>0</v>
      </c>
      <c r="R449" s="728"/>
    </row>
    <row r="450" spans="1:18" ht="16.5" thickBot="1">
      <c r="A450" s="686"/>
      <c r="B450" s="584"/>
      <c r="C450" s="528"/>
      <c r="D450" s="478"/>
      <c r="E450" s="478"/>
      <c r="F450" s="480"/>
      <c r="G450" s="271">
        <f>IFERROR(INDEX(#REF!,MATCH('R1'!$E$437,#REF!,0)-5),0)+IFERROR(INDEX('SECTION 1'!#REF!,MATCH('R1'!$E$437,'SECTION 1'!#REF!,0)-5),0)</f>
        <v>0</v>
      </c>
      <c r="H450" s="408">
        <f>IFERROR(INDEX(#REF!,MATCH('R1'!$E$437,#REF!,0)-4),0)+IFERROR(INDEX('SECTION 1'!#REF!,MATCH('R1'!$E$437,'SECTION 1'!#REF!,0)-4),0)</f>
        <v>0</v>
      </c>
      <c r="I450" s="405">
        <f>IFERROR(INDEX(#REF!,MATCH('R1'!$E$437,#REF!,0)-3),0)+IFERROR(INDEX('SECTION 1'!#REF!,MATCH('R1'!$E$437,'SECTION 1'!#REF!,0)-3),0)</f>
        <v>0</v>
      </c>
      <c r="J450" s="126">
        <f>IF(G450="",0,IF(H450="",0,IF(G450&gt;0,H450-G450+I450,0)))</f>
        <v>0</v>
      </c>
      <c r="K450" s="127"/>
      <c r="L450" s="128"/>
      <c r="M450" s="128"/>
      <c r="N450" s="128"/>
      <c r="O450" s="128"/>
      <c r="P450" s="129"/>
      <c r="Q450" s="130">
        <f t="shared" si="36"/>
        <v>0</v>
      </c>
      <c r="R450" s="728"/>
    </row>
    <row r="451" spans="1:18" ht="16.5" thickBot="1">
      <c r="A451" s="686"/>
      <c r="B451" s="568" t="s">
        <v>6</v>
      </c>
      <c r="C451" s="527">
        <f>+C449+1</f>
        <v>4</v>
      </c>
      <c r="D451" s="465"/>
      <c r="E451" s="465"/>
      <c r="F451" s="467"/>
      <c r="G451" s="288">
        <f>IFERROR(INDEX(#REF!,MATCH('R1'!$E$437,#REF!,0)-5),0)+IFERROR(INDEX('SECTION 1'!#REF!,MATCH('R1'!$E$437,'SECTION 1'!#REF!,0)-5),0)</f>
        <v>0</v>
      </c>
      <c r="H451" s="403">
        <f>IFERROR(INDEX(#REF!,MATCH('R1'!$E$437,#REF!,0)-4),0)+IFERROR(INDEX('SECTION 1'!#REF!,MATCH('R1'!$E$437,'SECTION 1'!#REF!,0)-4),0)</f>
        <v>0</v>
      </c>
      <c r="I451" s="406">
        <f>IFERROR(INDEX(#REF!,MATCH('R1'!$E$437,#REF!,0)-3),0)+IFERROR(INDEX('SECTION 1'!#REF!,MATCH('R1'!$E$437,'SECTION 1'!#REF!,0)-3),0)</f>
        <v>0</v>
      </c>
      <c r="J451" s="139">
        <v>12</v>
      </c>
      <c r="K451" s="140"/>
      <c r="L451" s="141">
        <f>H451-G451</f>
        <v>0</v>
      </c>
      <c r="M451" s="141">
        <f>IF(L451&gt;5,0.2,0)</f>
        <v>0</v>
      </c>
      <c r="N451" s="141" t="e">
        <f>#REF!-#REF!</f>
        <v>#REF!</v>
      </c>
      <c r="O451" s="141" t="e">
        <f>IF(N451&gt;5,0.2,0)</f>
        <v>#REF!</v>
      </c>
      <c r="P451" s="142"/>
      <c r="Q451" s="143">
        <f t="shared" si="36"/>
        <v>0</v>
      </c>
      <c r="R451" s="728"/>
    </row>
    <row r="452" spans="1:18" ht="16.5" thickBot="1">
      <c r="A452" s="687"/>
      <c r="B452" s="569"/>
      <c r="C452" s="554"/>
      <c r="D452" s="466"/>
      <c r="E452" s="466"/>
      <c r="F452" s="468"/>
      <c r="G452" s="271">
        <f>IFERROR(INDEX(#REF!,MATCH('R1'!$E$437,#REF!,0)-5),0)+IFERROR(INDEX('SECTION 1'!#REF!,MATCH('R1'!$E$437,'SECTION 1'!#REF!,0)-5),0)</f>
        <v>0</v>
      </c>
      <c r="H452" s="402">
        <f>IFERROR(INDEX(#REF!,MATCH('R1'!$E$437,#REF!,0)-4),0)+IFERROR(INDEX('SECTION 1'!#REF!,MATCH('R1'!$E$437,'SECTION 1'!#REF!,0)-4),0)</f>
        <v>0</v>
      </c>
      <c r="I452" s="405">
        <f>IFERROR(INDEX(#REF!,MATCH('R1'!$E$437,#REF!,0)-3),0)+IFERROR(INDEX('SECTION 1'!#REF!,MATCH('R1'!$E$437,'SECTION 1'!#REF!,0)-3),0)</f>
        <v>0</v>
      </c>
      <c r="J452" s="147"/>
      <c r="K452" s="148"/>
      <c r="L452" s="149"/>
      <c r="M452" s="149"/>
      <c r="N452" s="149"/>
      <c r="O452" s="149"/>
      <c r="P452" s="150"/>
      <c r="Q452" s="151">
        <f t="shared" si="36"/>
        <v>0</v>
      </c>
      <c r="R452" s="728"/>
    </row>
    <row r="453" spans="1:18" ht="17.25" thickTop="1" thickBot="1">
      <c r="A453" s="687"/>
      <c r="B453" s="522" t="s">
        <v>12</v>
      </c>
      <c r="C453" s="523"/>
      <c r="D453" s="481"/>
      <c r="E453" s="481"/>
      <c r="F453" s="482"/>
      <c r="G453" s="381"/>
      <c r="H453" s="382"/>
      <c r="I453" s="382"/>
      <c r="J453" s="21">
        <f>SUM(J439:J452)</f>
        <v>24</v>
      </c>
      <c r="K453" s="173">
        <f>SUM(K443:K452)</f>
        <v>0</v>
      </c>
      <c r="L453" s="174"/>
      <c r="M453" s="174"/>
      <c r="N453" s="174"/>
      <c r="O453" s="174"/>
      <c r="P453" s="175"/>
      <c r="Q453" s="176">
        <f>SUM(Q445:Q452)</f>
        <v>0</v>
      </c>
      <c r="R453" s="728"/>
    </row>
    <row r="454" spans="1:18" ht="16.5" thickBot="1">
      <c r="A454" s="687"/>
      <c r="B454" s="524" t="s">
        <v>14</v>
      </c>
      <c r="C454" s="525"/>
      <c r="D454" s="219"/>
      <c r="E454" s="219"/>
      <c r="F454" s="220"/>
      <c r="G454" s="383"/>
      <c r="H454" s="384"/>
      <c r="I454" s="384"/>
      <c r="J454" s="14" t="str">
        <f>IF(G454="","0",IF(H454="","0",IF(G454&gt;0,H454-G454,"0")))</f>
        <v>0</v>
      </c>
      <c r="K454" s="222"/>
      <c r="L454" s="221"/>
      <c r="M454" s="221"/>
      <c r="N454" s="221"/>
      <c r="O454" s="221"/>
      <c r="P454" s="221"/>
      <c r="Q454" s="223"/>
      <c r="R454" s="728"/>
    </row>
    <row r="455" spans="1:18" ht="17.25" thickTop="1" thickBot="1">
      <c r="A455" s="680" t="s">
        <v>43</v>
      </c>
      <c r="B455" s="589" t="s">
        <v>2</v>
      </c>
      <c r="C455" s="515">
        <f>C451+1</f>
        <v>5</v>
      </c>
      <c r="D455" s="494"/>
      <c r="E455" s="471"/>
      <c r="F455" s="473"/>
      <c r="G455" s="288">
        <f>IFERROR(INDEX(#REF!,MATCH('R1'!$E$437,#REF!,0)-5),0)+IFERROR(INDEX('SECTION 1'!#REF!,MATCH('R1'!$E$437,'SECTION 1'!#REF!,0)-5),0)</f>
        <v>0</v>
      </c>
      <c r="H455" s="289">
        <f>IFERROR(INDEX(#REF!,MATCH('R1'!$E$437,#REF!,0)-4),0)+IFERROR(INDEX('SECTION 1'!#REF!,MATCH('R1'!$E$437,'SECTION 1'!#REF!,0)-4),0)</f>
        <v>0</v>
      </c>
      <c r="I455" s="289">
        <f>IFERROR(INDEX(#REF!,MATCH('R1'!$E$437,#REF!,0)-3),0)+IFERROR(INDEX('SECTION 1'!#REF!,MATCH('R1'!$E$437,'SECTION 1'!#REF!,0)-3),0)</f>
        <v>0</v>
      </c>
      <c r="J455" s="162" t="e">
        <f>IF(#REF!="",IF(F455=0," ",(24-#REF!)+(F455-0)),"")</f>
        <v>#REF!</v>
      </c>
      <c r="K455" s="163"/>
      <c r="L455" s="164">
        <f>H455-G455</f>
        <v>0</v>
      </c>
      <c r="M455" s="164">
        <f>IF(L455&gt;5,0.2,0)</f>
        <v>0</v>
      </c>
      <c r="N455" s="164" t="e">
        <f>#REF!-#REF!</f>
        <v>#REF!</v>
      </c>
      <c r="O455" s="164" t="e">
        <f>IF(N455&gt;5,0.2,0)</f>
        <v>#REF!</v>
      </c>
      <c r="P455" s="165"/>
      <c r="Q455" s="166">
        <f t="shared" ref="Q455:Q468" si="37">IF(G455="","",(H455-G455)+I455)</f>
        <v>0</v>
      </c>
      <c r="R455" s="456"/>
    </row>
    <row r="456" spans="1:18" ht="16.5" thickBot="1">
      <c r="A456" s="681"/>
      <c r="B456" s="590"/>
      <c r="C456" s="516"/>
      <c r="D456" s="493"/>
      <c r="E456" s="472"/>
      <c r="F456" s="474"/>
      <c r="G456" s="271">
        <f>IFERROR(INDEX(#REF!,MATCH('R1'!$E$437,#REF!,0)-5),0)+IFERROR(INDEX('SECTION 1'!#REF!,MATCH('R1'!$E$437,'SECTION 1'!#REF!,0)-5),0)</f>
        <v>0</v>
      </c>
      <c r="H456" s="272">
        <f>IFERROR(INDEX(#REF!,MATCH('R1'!$E$437,#REF!,0)-4),0)+IFERROR(INDEX('SECTION 1'!#REF!,MATCH('R1'!$E$437,'SECTION 1'!#REF!,0)-4),0)</f>
        <v>0</v>
      </c>
      <c r="I456" s="272">
        <f>IFERROR(INDEX(#REF!,MATCH('R1'!$E$437,#REF!,0)-3),0)+IFERROR(INDEX('SECTION 1'!#REF!,MATCH('R1'!$E$437,'SECTION 1'!#REF!,0)-3),0)</f>
        <v>0</v>
      </c>
      <c r="J456" s="110"/>
      <c r="K456" s="111"/>
      <c r="L456" s="112"/>
      <c r="M456" s="112"/>
      <c r="N456" s="112"/>
      <c r="O456" s="112"/>
      <c r="P456" s="113"/>
      <c r="Q456" s="114">
        <f t="shared" si="37"/>
        <v>0</v>
      </c>
      <c r="R456" s="456"/>
    </row>
    <row r="457" spans="1:18" ht="16.5" thickBot="1">
      <c r="A457" s="682"/>
      <c r="B457" s="567" t="s">
        <v>3</v>
      </c>
      <c r="C457" s="517">
        <f>+C455+1</f>
        <v>6</v>
      </c>
      <c r="D457" s="477"/>
      <c r="E457" s="477"/>
      <c r="F457" s="479"/>
      <c r="G457" s="268">
        <f>IFERROR(INDEX(#REF!,MATCH('R1'!$E$437,#REF!,0)-5),0)+IFERROR(INDEX('SECTION 1'!#REF!,MATCH('R1'!$E$437,'SECTION 1'!#REF!,0)-5),0)</f>
        <v>0</v>
      </c>
      <c r="H457" s="269">
        <f>IFERROR(INDEX(#REF!,MATCH('R1'!$E$437,#REF!,0)-4),0)+IFERROR(INDEX('SECTION 1'!#REF!,MATCH('R1'!$E$437,'SECTION 1'!#REF!,0)-4),0)</f>
        <v>0</v>
      </c>
      <c r="I457" s="269">
        <f>IFERROR(INDEX(#REF!,MATCH('R1'!$E$437,#REF!,0)-3),0)+IFERROR(INDEX('SECTION 1'!#REF!,MATCH('R1'!$E$437,'SECTION 1'!#REF!,0)-3),0)</f>
        <v>0</v>
      </c>
      <c r="J457" s="118"/>
      <c r="K457" s="119"/>
      <c r="L457" s="120">
        <f>H457-G457</f>
        <v>0</v>
      </c>
      <c r="M457" s="120">
        <f>IF(L457&gt;5,0.2,0)</f>
        <v>0</v>
      </c>
      <c r="N457" s="120" t="e">
        <f>#REF!-#REF!</f>
        <v>#REF!</v>
      </c>
      <c r="O457" s="120" t="e">
        <f>IF(N457&gt;5,0.2,0)</f>
        <v>#REF!</v>
      </c>
      <c r="P457" s="121"/>
      <c r="Q457" s="122">
        <f t="shared" si="37"/>
        <v>0</v>
      </c>
      <c r="R457" s="456"/>
    </row>
    <row r="458" spans="1:18" ht="16.5" thickBot="1">
      <c r="A458" s="682"/>
      <c r="B458" s="538"/>
      <c r="C458" s="518"/>
      <c r="D458" s="478"/>
      <c r="E458" s="478"/>
      <c r="F458" s="480"/>
      <c r="G458" s="271">
        <f>IFERROR(INDEX(#REF!,MATCH('R1'!$E$437,#REF!,0)-5),0)+IFERROR(INDEX('SECTION 1'!#REF!,MATCH('R1'!$E$437,'SECTION 1'!#REF!,0)-5),0)</f>
        <v>0</v>
      </c>
      <c r="H458" s="272">
        <f>IFERROR(INDEX(#REF!,MATCH('R1'!$E$437,#REF!,0)-4),0)+IFERROR(INDEX('SECTION 1'!#REF!,MATCH('R1'!$E$437,'SECTION 1'!#REF!,0)-4),0)</f>
        <v>0</v>
      </c>
      <c r="I458" s="272">
        <f>IFERROR(INDEX(#REF!,MATCH('R1'!$E$437,#REF!,0)-3),0)+IFERROR(INDEX('SECTION 1'!#REF!,MATCH('R1'!$E$437,'SECTION 1'!#REF!,0)-3),0)</f>
        <v>0</v>
      </c>
      <c r="J458" s="126"/>
      <c r="K458" s="127"/>
      <c r="L458" s="128"/>
      <c r="M458" s="128"/>
      <c r="N458" s="128"/>
      <c r="O458" s="128"/>
      <c r="P458" s="129"/>
      <c r="Q458" s="130">
        <f t="shared" si="37"/>
        <v>0</v>
      </c>
      <c r="R458" s="456"/>
    </row>
    <row r="459" spans="1:18" ht="16.5" thickBot="1">
      <c r="A459" s="682"/>
      <c r="B459" s="567" t="s">
        <v>3</v>
      </c>
      <c r="C459" s="517">
        <f>+C457+1</f>
        <v>7</v>
      </c>
      <c r="D459" s="477"/>
      <c r="E459" s="477"/>
      <c r="F459" s="479"/>
      <c r="G459" s="268">
        <f>IFERROR(INDEX(#REF!,MATCH('R1'!$E$437,#REF!,0)-5),0)+IFERROR(INDEX('SECTION 1'!#REF!,MATCH('R1'!$E$437,'SECTION 1'!#REF!,0)-5),0)</f>
        <v>0</v>
      </c>
      <c r="H459" s="269">
        <f>IFERROR(INDEX(#REF!,MATCH('R1'!$E$437,#REF!,0)-4),0)+IFERROR(INDEX('SECTION 1'!#REF!,MATCH('R1'!$E$437,'SECTION 1'!#REF!,0)-4),0)</f>
        <v>0</v>
      </c>
      <c r="I459" s="269">
        <f>IFERROR(INDEX(#REF!,MATCH('R1'!$E$437,#REF!,0)-3),0)+IFERROR(INDEX('SECTION 1'!#REF!,MATCH('R1'!$E$437,'SECTION 1'!#REF!,0)-3),0)</f>
        <v>0</v>
      </c>
      <c r="J459" s="134"/>
      <c r="K459" s="135"/>
      <c r="L459" s="167"/>
      <c r="M459" s="167"/>
      <c r="N459" s="167"/>
      <c r="O459" s="167"/>
      <c r="P459" s="168"/>
      <c r="Q459" s="169">
        <f t="shared" si="37"/>
        <v>0</v>
      </c>
      <c r="R459" s="158"/>
    </row>
    <row r="460" spans="1:18" ht="16.5" thickBot="1">
      <c r="A460" s="682"/>
      <c r="B460" s="538"/>
      <c r="C460" s="518"/>
      <c r="D460" s="478"/>
      <c r="E460" s="478"/>
      <c r="F460" s="480"/>
      <c r="G460" s="271">
        <f>IFERROR(INDEX(#REF!,MATCH('R1'!$E$437,#REF!,0)-5),0)+IFERROR(INDEX('SECTION 1'!#REF!,MATCH('R1'!$E$437,'SECTION 1'!#REF!,0)-5),0)</f>
        <v>0</v>
      </c>
      <c r="H460" s="272">
        <f>IFERROR(INDEX(#REF!,MATCH('R1'!$E$437,#REF!,0)-4),0)+IFERROR(INDEX('SECTION 1'!#REF!,MATCH('R1'!$E$437,'SECTION 1'!#REF!,0)-4),0)</f>
        <v>0</v>
      </c>
      <c r="I460" s="272">
        <f>IFERROR(INDEX(#REF!,MATCH('R1'!$E$437,#REF!,0)-3),0)+IFERROR(INDEX('SECTION 1'!#REF!,MATCH('R1'!$E$437,'SECTION 1'!#REF!,0)-3),0)</f>
        <v>0</v>
      </c>
      <c r="J460" s="110"/>
      <c r="K460" s="111"/>
      <c r="L460" s="112"/>
      <c r="M460" s="112"/>
      <c r="N460" s="112"/>
      <c r="O460" s="112"/>
      <c r="P460" s="113"/>
      <c r="Q460" s="114">
        <f t="shared" si="37"/>
        <v>0</v>
      </c>
      <c r="R460" s="75"/>
    </row>
    <row r="461" spans="1:18" ht="16.5" thickBot="1">
      <c r="A461" s="682"/>
      <c r="B461" s="567" t="s">
        <v>7</v>
      </c>
      <c r="C461" s="517">
        <f>+C459+1</f>
        <v>8</v>
      </c>
      <c r="D461" s="477"/>
      <c r="E461" s="477"/>
      <c r="F461" s="479"/>
      <c r="G461" s="268">
        <f>IFERROR(INDEX(#REF!,MATCH('R1'!$E$437,#REF!,0)-5),0)+IFERROR(INDEX('SECTION 1'!#REF!,MATCH('R1'!$E$437,'SECTION 1'!#REF!,0)-5),0)</f>
        <v>0</v>
      </c>
      <c r="H461" s="269">
        <f>IFERROR(INDEX(#REF!,MATCH('R1'!$E$437,#REF!,0)-4),0)+IFERROR(INDEX('SECTION 1'!#REF!,MATCH('R1'!$E$437,'SECTION 1'!#REF!,0)-4),0)</f>
        <v>0</v>
      </c>
      <c r="I461" s="269">
        <f>IFERROR(INDEX(#REF!,MATCH('R1'!$E$437,#REF!,0)-3),0)+IFERROR(INDEX('SECTION 1'!#REF!,MATCH('R1'!$E$437,'SECTION 1'!#REF!,0)-3),0)</f>
        <v>0</v>
      </c>
      <c r="J461" s="118"/>
      <c r="K461" s="119"/>
      <c r="L461" s="120"/>
      <c r="M461" s="120"/>
      <c r="N461" s="120"/>
      <c r="O461" s="120"/>
      <c r="P461" s="121"/>
      <c r="Q461" s="122">
        <f t="shared" si="37"/>
        <v>0</v>
      </c>
      <c r="R461" s="75"/>
    </row>
    <row r="462" spans="1:18" ht="16.5" thickBot="1">
      <c r="A462" s="682"/>
      <c r="B462" s="538"/>
      <c r="C462" s="518"/>
      <c r="D462" s="478"/>
      <c r="E462" s="478"/>
      <c r="F462" s="480"/>
      <c r="G462" s="271">
        <f>IFERROR(INDEX(#REF!,MATCH('R1'!$E$437,#REF!,0)-5),0)+IFERROR(INDEX('SECTION 1'!#REF!,MATCH('R1'!$E$437,'SECTION 1'!#REF!,0)-5),0)</f>
        <v>0</v>
      </c>
      <c r="H462" s="272">
        <f>IFERROR(INDEX(#REF!,MATCH('R1'!$E$437,#REF!,0)-4),0)+IFERROR(INDEX('SECTION 1'!#REF!,MATCH('R1'!$E$437,'SECTION 1'!#REF!,0)-4),0)</f>
        <v>0</v>
      </c>
      <c r="I462" s="272">
        <f>IFERROR(INDEX(#REF!,MATCH('R1'!$E$437,#REF!,0)-3),0)+IFERROR(INDEX('SECTION 1'!#REF!,MATCH('R1'!$E$437,'SECTION 1'!#REF!,0)-3),0)</f>
        <v>0</v>
      </c>
      <c r="J462" s="126"/>
      <c r="K462" s="127"/>
      <c r="L462" s="128"/>
      <c r="M462" s="128"/>
      <c r="N462" s="128"/>
      <c r="O462" s="128"/>
      <c r="P462" s="129"/>
      <c r="Q462" s="130">
        <f t="shared" si="37"/>
        <v>0</v>
      </c>
      <c r="R462" s="75"/>
    </row>
    <row r="463" spans="1:18" ht="16.5" thickBot="1">
      <c r="A463" s="682"/>
      <c r="B463" s="567" t="s">
        <v>4</v>
      </c>
      <c r="C463" s="517">
        <f>+C461+1</f>
        <v>9</v>
      </c>
      <c r="D463" s="477"/>
      <c r="E463" s="477"/>
      <c r="F463" s="479"/>
      <c r="G463" s="268">
        <f>IFERROR(INDEX(#REF!,MATCH('R1'!$E$437,#REF!,0)-5),0)+IFERROR(INDEX('SECTION 1'!#REF!,MATCH('R1'!$E$437,'SECTION 1'!#REF!,0)-5),0)</f>
        <v>0</v>
      </c>
      <c r="H463" s="269">
        <f>IFERROR(INDEX(#REF!,MATCH('R1'!$E$437,#REF!,0)-4),0)+IFERROR(INDEX('SECTION 1'!#REF!,MATCH('R1'!$E$437,'SECTION 1'!#REF!,0)-4),0)</f>
        <v>0</v>
      </c>
      <c r="I463" s="269">
        <f>IFERROR(INDEX(#REF!,MATCH('R1'!$E$437,#REF!,0)-3),0)+IFERROR(INDEX('SECTION 1'!#REF!,MATCH('R1'!$E$437,'SECTION 1'!#REF!,0)-3),0)</f>
        <v>0</v>
      </c>
      <c r="J463" s="134">
        <v>12</v>
      </c>
      <c r="K463" s="135"/>
      <c r="L463" s="167"/>
      <c r="M463" s="167"/>
      <c r="N463" s="167"/>
      <c r="O463" s="167"/>
      <c r="P463" s="168"/>
      <c r="Q463" s="169">
        <f t="shared" si="37"/>
        <v>0</v>
      </c>
      <c r="R463" s="75"/>
    </row>
    <row r="464" spans="1:18" ht="16.5" thickBot="1">
      <c r="A464" s="682"/>
      <c r="B464" s="538"/>
      <c r="C464" s="518"/>
      <c r="D464" s="478"/>
      <c r="E464" s="478"/>
      <c r="F464" s="480"/>
      <c r="G464" s="271">
        <f>IFERROR(INDEX(#REF!,MATCH('R1'!$E$437,#REF!,0)-5),0)+IFERROR(INDEX('SECTION 1'!#REF!,MATCH('R1'!$E$437,'SECTION 1'!#REF!,0)-5),0)</f>
        <v>0</v>
      </c>
      <c r="H464" s="272">
        <f>IFERROR(INDEX(#REF!,MATCH('R1'!$E$437,#REF!,0)-4),0)+IFERROR(INDEX('SECTION 1'!#REF!,MATCH('R1'!$E$437,'SECTION 1'!#REF!,0)-4),0)</f>
        <v>0</v>
      </c>
      <c r="I464" s="272">
        <f>IFERROR(INDEX(#REF!,MATCH('R1'!$E$437,#REF!,0)-3),0)+IFERROR(INDEX('SECTION 1'!#REF!,MATCH('R1'!$E$437,'SECTION 1'!#REF!,0)-3),0)</f>
        <v>0</v>
      </c>
      <c r="J464" s="110"/>
      <c r="K464" s="111"/>
      <c r="L464" s="112"/>
      <c r="M464" s="112"/>
      <c r="N464" s="112"/>
      <c r="O464" s="112"/>
      <c r="P464" s="113"/>
      <c r="Q464" s="114">
        <f t="shared" si="37"/>
        <v>0</v>
      </c>
      <c r="R464" s="728"/>
    </row>
    <row r="465" spans="1:18" ht="17.25" customHeight="1" thickBot="1">
      <c r="A465" s="682"/>
      <c r="B465" s="568" t="s">
        <v>5</v>
      </c>
      <c r="C465" s="527">
        <f>+C463+1</f>
        <v>10</v>
      </c>
      <c r="D465" s="477"/>
      <c r="E465" s="477"/>
      <c r="F465" s="479"/>
      <c r="G465" s="268">
        <f>IFERROR(INDEX(#REF!,MATCH('R1'!$E$437,#REF!,0)-5),0)+IFERROR(INDEX('SECTION 1'!#REF!,MATCH('R1'!$E$437,'SECTION 1'!#REF!,0)-5),0)</f>
        <v>0</v>
      </c>
      <c r="H465" s="269">
        <f>IFERROR(INDEX(#REF!,MATCH('R1'!$E$437,#REF!,0)-4),0)+IFERROR(INDEX('SECTION 1'!#REF!,MATCH('R1'!$E$437,'SECTION 1'!#REF!,0)-4),0)</f>
        <v>0</v>
      </c>
      <c r="I465" s="269">
        <f>IFERROR(INDEX(#REF!,MATCH('R1'!$E$437,#REF!,0)-3),0)+IFERROR(INDEX('SECTION 1'!#REF!,MATCH('R1'!$E$437,'SECTION 1'!#REF!,0)-3),0)</f>
        <v>0</v>
      </c>
      <c r="J465" s="118">
        <f>IF(G465="",0,IF(H465="",0,IF(G465&gt;0,H465-G465+I465,0)))</f>
        <v>0</v>
      </c>
      <c r="K465" s="119"/>
      <c r="L465" s="120">
        <f>H465-G465</f>
        <v>0</v>
      </c>
      <c r="M465" s="120">
        <f>IF(L465&gt;5,0.2,0)</f>
        <v>0</v>
      </c>
      <c r="N465" s="120" t="e">
        <f>#REF!-#REF!</f>
        <v>#REF!</v>
      </c>
      <c r="O465" s="120" t="e">
        <f>IF(N465&gt;5,0.2,0)</f>
        <v>#REF!</v>
      </c>
      <c r="P465" s="121"/>
      <c r="Q465" s="122">
        <f t="shared" si="37"/>
        <v>0</v>
      </c>
      <c r="R465" s="728"/>
    </row>
    <row r="466" spans="1:18" ht="16.5" thickBot="1">
      <c r="A466" s="682"/>
      <c r="B466" s="584"/>
      <c r="C466" s="528"/>
      <c r="D466" s="478"/>
      <c r="E466" s="478"/>
      <c r="F466" s="480"/>
      <c r="G466" s="271">
        <f>IFERROR(INDEX(#REF!,MATCH('R1'!$E$437,#REF!,0)-5),0)+IFERROR(INDEX('SECTION 1'!#REF!,MATCH('R1'!$E$437,'SECTION 1'!#REF!,0)-5),0)</f>
        <v>0</v>
      </c>
      <c r="H466" s="272">
        <f>IFERROR(INDEX(#REF!,MATCH('R1'!$E$437,#REF!,0)-4),0)+IFERROR(INDEX('SECTION 1'!#REF!,MATCH('R1'!$E$437,'SECTION 1'!#REF!,0)-4),0)</f>
        <v>0</v>
      </c>
      <c r="I466" s="272">
        <f>IFERROR(INDEX(#REF!,MATCH('R1'!$E$437,#REF!,0)-3),0)+IFERROR(INDEX('SECTION 1'!#REF!,MATCH('R1'!$E$437,'SECTION 1'!#REF!,0)-3),0)</f>
        <v>0</v>
      </c>
      <c r="J466" s="126">
        <f>IF(G466="",0,IF(H466="",0,IF(G466&gt;0,H466-G466+I466,0)))</f>
        <v>0</v>
      </c>
      <c r="K466" s="127"/>
      <c r="L466" s="128"/>
      <c r="M466" s="128"/>
      <c r="N466" s="128"/>
      <c r="O466" s="128"/>
      <c r="P466" s="129"/>
      <c r="Q466" s="130">
        <f t="shared" si="37"/>
        <v>0</v>
      </c>
      <c r="R466" s="728"/>
    </row>
    <row r="467" spans="1:18" ht="16.5" thickBot="1">
      <c r="A467" s="682"/>
      <c r="B467" s="568" t="s">
        <v>6</v>
      </c>
      <c r="C467" s="527">
        <f>+C465+1</f>
        <v>11</v>
      </c>
      <c r="D467" s="465"/>
      <c r="E467" s="465"/>
      <c r="F467" s="467"/>
      <c r="G467" s="268">
        <f>IFERROR(INDEX(#REF!,MATCH('R1'!$E$437,#REF!,0)-5),0)+IFERROR(INDEX('SECTION 1'!#REF!,MATCH('R1'!$E$437,'SECTION 1'!#REF!,0)-5),0)</f>
        <v>0</v>
      </c>
      <c r="H467" s="269">
        <f>IFERROR(INDEX(#REF!,MATCH('R1'!$E$437,#REF!,0)-4),0)+IFERROR(INDEX('SECTION 1'!#REF!,MATCH('R1'!$E$437,'SECTION 1'!#REF!,0)-4),0)</f>
        <v>0</v>
      </c>
      <c r="I467" s="269">
        <f>IFERROR(INDEX(#REF!,MATCH('R1'!$E$437,#REF!,0)-3),0)+IFERROR(INDEX('SECTION 1'!#REF!,MATCH('R1'!$E$437,'SECTION 1'!#REF!,0)-3),0)</f>
        <v>0</v>
      </c>
      <c r="J467" s="139">
        <v>12</v>
      </c>
      <c r="K467" s="140"/>
      <c r="L467" s="141"/>
      <c r="M467" s="141"/>
      <c r="N467" s="141"/>
      <c r="O467" s="141"/>
      <c r="P467" s="142"/>
      <c r="Q467" s="143">
        <f t="shared" si="37"/>
        <v>0</v>
      </c>
      <c r="R467" s="728"/>
    </row>
    <row r="468" spans="1:18" ht="16.5" thickBot="1">
      <c r="A468" s="683"/>
      <c r="B468" s="569"/>
      <c r="C468" s="554"/>
      <c r="D468" s="466"/>
      <c r="E468" s="466"/>
      <c r="F468" s="468"/>
      <c r="G468" s="271">
        <f>IFERROR(INDEX(#REF!,MATCH('R1'!$E$437,#REF!,0)-5),0)+IFERROR(INDEX('SECTION 1'!#REF!,MATCH('R1'!$E$437,'SECTION 1'!#REF!,0)-5),0)</f>
        <v>0</v>
      </c>
      <c r="H468" s="272">
        <f>IFERROR(INDEX(#REF!,MATCH('R1'!$E$437,#REF!,0)-4),0)+IFERROR(INDEX('SECTION 1'!#REF!,MATCH('R1'!$E$437,'SECTION 1'!#REF!,0)-4),0)</f>
        <v>0</v>
      </c>
      <c r="I468" s="272">
        <f>IFERROR(INDEX(#REF!,MATCH('R1'!$E$437,#REF!,0)-3),0)+IFERROR(INDEX('SECTION 1'!#REF!,MATCH('R1'!$E$437,'SECTION 1'!#REF!,0)-3),0)</f>
        <v>0</v>
      </c>
      <c r="J468" s="147"/>
      <c r="K468" s="148"/>
      <c r="L468" s="149"/>
      <c r="M468" s="149"/>
      <c r="N468" s="149"/>
      <c r="O468" s="149"/>
      <c r="P468" s="150"/>
      <c r="Q468" s="151">
        <f t="shared" si="37"/>
        <v>0</v>
      </c>
      <c r="R468" s="728"/>
    </row>
    <row r="469" spans="1:18" ht="17.25" thickTop="1" thickBot="1">
      <c r="A469" s="683"/>
      <c r="B469" s="522" t="s">
        <v>12</v>
      </c>
      <c r="C469" s="523"/>
      <c r="D469" s="481"/>
      <c r="E469" s="481"/>
      <c r="F469" s="482"/>
      <c r="G469" s="775" t="s">
        <v>92</v>
      </c>
      <c r="H469" s="776"/>
      <c r="I469" s="201">
        <f>SUM(I459:I468)</f>
        <v>0</v>
      </c>
      <c r="J469" s="172" t="e">
        <f>SUM(#REF!)</f>
        <v>#REF!</v>
      </c>
      <c r="K469" s="173">
        <f>SUM(K459:K468)</f>
        <v>0</v>
      </c>
      <c r="L469" s="174"/>
      <c r="M469" s="174"/>
      <c r="N469" s="174"/>
      <c r="O469" s="174"/>
      <c r="P469" s="175"/>
      <c r="Q469" s="176">
        <f>SUM(Q455:Q468)</f>
        <v>0</v>
      </c>
      <c r="R469" s="728"/>
    </row>
    <row r="470" spans="1:18" ht="16.5" thickBot="1">
      <c r="A470" s="683"/>
      <c r="B470" s="524" t="s">
        <v>14</v>
      </c>
      <c r="C470" s="525"/>
      <c r="D470" s="206"/>
      <c r="E470" s="206"/>
      <c r="F470" s="207"/>
      <c r="G470" s="208"/>
      <c r="H470" s="209"/>
      <c r="I470" s="210"/>
      <c r="J470" s="211"/>
      <c r="K470" s="212"/>
      <c r="L470" s="211"/>
      <c r="M470" s="211"/>
      <c r="N470" s="211"/>
      <c r="O470" s="211"/>
      <c r="P470" s="211"/>
      <c r="Q470" s="213"/>
      <c r="R470" s="456"/>
    </row>
    <row r="471" spans="1:18" ht="16.5" thickTop="1">
      <c r="A471" s="563" t="s">
        <v>44</v>
      </c>
      <c r="B471" s="589" t="s">
        <v>2</v>
      </c>
      <c r="C471" s="515">
        <f>C467+1</f>
        <v>12</v>
      </c>
      <c r="D471" s="494"/>
      <c r="E471" s="471"/>
      <c r="F471" s="473"/>
      <c r="G471" s="288">
        <f>IFERROR(INDEX(#REF!,MATCH('R1'!$E$437,#REF!,0)-5),0)+IFERROR(INDEX('SECTION 1'!#REF!,MATCH('R1'!$E$437,'SECTION 1'!#REF!,0)-5),0)</f>
        <v>0</v>
      </c>
      <c r="H471" s="289">
        <f>IFERROR(INDEX(#REF!,MATCH('R1'!$E$437,#REF!,0)-4),0)+IFERROR(INDEX('SECTION 1'!#REF!,MATCH('R1'!$E$437,'SECTION 1'!#REF!,0)-4),0)</f>
        <v>0</v>
      </c>
      <c r="I471" s="289">
        <f>IFERROR(INDEX(#REF!,MATCH('R1'!$E$437,#REF!,0)-3),0)+IFERROR(INDEX('SECTION 1'!#REF!,MATCH('R1'!$E$437,'SECTION 1'!#REF!,0)-3),0)</f>
        <v>0</v>
      </c>
      <c r="J471" s="162" t="e">
        <f>IF(#REF!="",IF(F471=0," ",(24-#REF!)+(F471-0)),"")</f>
        <v>#REF!</v>
      </c>
      <c r="K471" s="163"/>
      <c r="L471" s="167">
        <f>H471-G471</f>
        <v>0</v>
      </c>
      <c r="M471" s="167">
        <f>IF(L471&gt;5,0.2,0)</f>
        <v>0</v>
      </c>
      <c r="N471" s="167" t="e">
        <f>#REF!-#REF!</f>
        <v>#REF!</v>
      </c>
      <c r="O471" s="167" t="e">
        <f>IF(N471&gt;5,0.2,0)</f>
        <v>#REF!</v>
      </c>
      <c r="P471" s="168"/>
      <c r="Q471" s="169">
        <f t="shared" ref="Q471:Q484" si="38">IF(G471="","",(H471-G471)+I471)</f>
        <v>0</v>
      </c>
      <c r="R471" s="456"/>
    </row>
    <row r="472" spans="1:18">
      <c r="A472" s="563"/>
      <c r="B472" s="590"/>
      <c r="C472" s="516"/>
      <c r="D472" s="493"/>
      <c r="E472" s="472"/>
      <c r="F472" s="474"/>
      <c r="G472" s="271">
        <f>IFERROR(INDEX(#REF!,MATCH('R1'!$E$437,#REF!,0)-5),0)+IFERROR(INDEX('SECTION 1'!#REF!,MATCH('R1'!$E$437,'SECTION 1'!#REF!,0)-5),0)</f>
        <v>0</v>
      </c>
      <c r="H472" s="272">
        <f>IFERROR(INDEX(#REF!,MATCH('R1'!$E$437,#REF!,0)-4),0)+IFERROR(INDEX('SECTION 1'!#REF!,MATCH('R1'!$E$437,'SECTION 1'!#REF!,0)-4),0)</f>
        <v>0</v>
      </c>
      <c r="I472" s="272">
        <f>IFERROR(INDEX(#REF!,MATCH('R1'!$E$437,#REF!,0)-3),0)+IFERROR(INDEX('SECTION 1'!#REF!,MATCH('R1'!$E$437,'SECTION 1'!#REF!,0)-3),0)</f>
        <v>0</v>
      </c>
      <c r="J472" s="110"/>
      <c r="K472" s="111"/>
      <c r="L472" s="112"/>
      <c r="M472" s="112"/>
      <c r="N472" s="112"/>
      <c r="O472" s="112"/>
      <c r="P472" s="113"/>
      <c r="Q472" s="114">
        <f t="shared" si="38"/>
        <v>0</v>
      </c>
      <c r="R472" s="456"/>
    </row>
    <row r="473" spans="1:18">
      <c r="A473" s="563"/>
      <c r="B473" s="567" t="s">
        <v>3</v>
      </c>
      <c r="C473" s="517">
        <f>+C471+1</f>
        <v>13</v>
      </c>
      <c r="D473" s="477"/>
      <c r="E473" s="477"/>
      <c r="F473" s="479"/>
      <c r="G473" s="268">
        <f>IFERROR(INDEX(#REF!,MATCH('R1'!$E$437,#REF!,0)-5),0)+IFERROR(INDEX('SECTION 1'!#REF!,MATCH('R1'!$E$437,'SECTION 1'!#REF!,0)-5),0)</f>
        <v>0</v>
      </c>
      <c r="H473" s="269">
        <f>IFERROR(INDEX(#REF!,MATCH('R1'!$E$437,#REF!,0)-4),0)+IFERROR(INDEX('SECTION 1'!#REF!,MATCH('R1'!$E$437,'SECTION 1'!#REF!,0)-4),0)</f>
        <v>0</v>
      </c>
      <c r="I473" s="269">
        <f>IFERROR(INDEX(#REF!,MATCH('R1'!$E$437,#REF!,0)-3),0)+IFERROR(INDEX('SECTION 1'!#REF!,MATCH('R1'!$E$437,'SECTION 1'!#REF!,0)-3),0)</f>
        <v>0</v>
      </c>
      <c r="J473" s="118"/>
      <c r="K473" s="119"/>
      <c r="L473" s="120">
        <f>H473-G473</f>
        <v>0</v>
      </c>
      <c r="M473" s="120">
        <f>IF(L473&gt;5,0.2,0)</f>
        <v>0</v>
      </c>
      <c r="N473" s="120" t="e">
        <f>#REF!-#REF!</f>
        <v>#REF!</v>
      </c>
      <c r="O473" s="120" t="e">
        <f>IF(N473&gt;5,0.2,0)</f>
        <v>#REF!</v>
      </c>
      <c r="P473" s="121"/>
      <c r="Q473" s="122">
        <f t="shared" si="38"/>
        <v>0</v>
      </c>
      <c r="R473" s="456"/>
    </row>
    <row r="474" spans="1:18" ht="16.5" thickBot="1">
      <c r="A474" s="563"/>
      <c r="B474" s="538"/>
      <c r="C474" s="518"/>
      <c r="D474" s="478"/>
      <c r="E474" s="478"/>
      <c r="F474" s="480"/>
      <c r="G474" s="271">
        <f>IFERROR(INDEX(#REF!,MATCH('R1'!$E$437,#REF!,0)-5),0)+IFERROR(INDEX('SECTION 1'!#REF!,MATCH('R1'!$E$437,'SECTION 1'!#REF!,0)-5),0)</f>
        <v>0</v>
      </c>
      <c r="H474" s="272">
        <f>IFERROR(INDEX(#REF!,MATCH('R1'!$E$437,#REF!,0)-4),0)+IFERROR(INDEX('SECTION 1'!#REF!,MATCH('R1'!$E$437,'SECTION 1'!#REF!,0)-4),0)</f>
        <v>0</v>
      </c>
      <c r="I474" s="272">
        <f>IFERROR(INDEX(#REF!,MATCH('R1'!$E$437,#REF!,0)-3),0)+IFERROR(INDEX('SECTION 1'!#REF!,MATCH('R1'!$E$437,'SECTION 1'!#REF!,0)-3),0)</f>
        <v>0</v>
      </c>
      <c r="J474" s="126"/>
      <c r="K474" s="127"/>
      <c r="L474" s="128"/>
      <c r="M474" s="128"/>
      <c r="N474" s="128"/>
      <c r="O474" s="128"/>
      <c r="P474" s="129"/>
      <c r="Q474" s="130">
        <f t="shared" si="38"/>
        <v>0</v>
      </c>
      <c r="R474" s="158"/>
    </row>
    <row r="475" spans="1:18" ht="16.5" thickTop="1">
      <c r="A475" s="563"/>
      <c r="B475" s="567" t="s">
        <v>3</v>
      </c>
      <c r="C475" s="517">
        <f>+C473+1</f>
        <v>14</v>
      </c>
      <c r="D475" s="494"/>
      <c r="E475" s="471"/>
      <c r="F475" s="473"/>
      <c r="G475" s="268">
        <f>IFERROR(INDEX(#REF!,MATCH('R1'!$E$437,#REF!,0)-5),0)+IFERROR(INDEX('SECTION 1'!#REF!,MATCH('R1'!$E$437,'SECTION 1'!#REF!,0)-5),0)</f>
        <v>0</v>
      </c>
      <c r="H475" s="269">
        <f>IFERROR(INDEX(#REF!,MATCH('R1'!$E$437,#REF!,0)-4),0)+IFERROR(INDEX('SECTION 1'!#REF!,MATCH('R1'!$E$437,'SECTION 1'!#REF!,0)-4),0)</f>
        <v>0</v>
      </c>
      <c r="I475" s="269">
        <f>IFERROR(INDEX(#REF!,MATCH('R1'!$E$437,#REF!,0)-3),0)+IFERROR(INDEX('SECTION 1'!#REF!,MATCH('R1'!$E$437,'SECTION 1'!#REF!,0)-3),0)</f>
        <v>0</v>
      </c>
      <c r="J475" s="118"/>
      <c r="K475" s="119"/>
      <c r="L475" s="167">
        <f>H475-G475</f>
        <v>0</v>
      </c>
      <c r="M475" s="167">
        <f>IF(L475&gt;5,0.2,0)</f>
        <v>0</v>
      </c>
      <c r="N475" s="167" t="e">
        <f>#REF!-#REF!</f>
        <v>#REF!</v>
      </c>
      <c r="O475" s="167" t="e">
        <f>IF(N475&gt;5,0.2,0)</f>
        <v>#REF!</v>
      </c>
      <c r="P475" s="168"/>
      <c r="Q475" s="169">
        <f t="shared" si="38"/>
        <v>0</v>
      </c>
      <c r="R475" s="75"/>
    </row>
    <row r="476" spans="1:18">
      <c r="A476" s="563"/>
      <c r="B476" s="538"/>
      <c r="C476" s="518"/>
      <c r="D476" s="493"/>
      <c r="E476" s="472"/>
      <c r="F476" s="474"/>
      <c r="G476" s="271">
        <f>IFERROR(INDEX(#REF!,MATCH('R1'!$E$437,#REF!,0)-5),0)+IFERROR(INDEX('SECTION 1'!#REF!,MATCH('R1'!$E$437,'SECTION 1'!#REF!,0)-5),0)</f>
        <v>0</v>
      </c>
      <c r="H476" s="272">
        <f>IFERROR(INDEX(#REF!,MATCH('R1'!$E$437,#REF!,0)-4),0)+IFERROR(INDEX('SECTION 1'!#REF!,MATCH('R1'!$E$437,'SECTION 1'!#REF!,0)-4),0)</f>
        <v>0</v>
      </c>
      <c r="I476" s="272">
        <f>IFERROR(INDEX(#REF!,MATCH('R1'!$E$437,#REF!,0)-3),0)+IFERROR(INDEX('SECTION 1'!#REF!,MATCH('R1'!$E$437,'SECTION 1'!#REF!,0)-3),0)</f>
        <v>0</v>
      </c>
      <c r="J476" s="126"/>
      <c r="K476" s="127"/>
      <c r="L476" s="112"/>
      <c r="M476" s="112"/>
      <c r="N476" s="112"/>
      <c r="O476" s="112"/>
      <c r="P476" s="113"/>
      <c r="Q476" s="114">
        <f t="shared" si="38"/>
        <v>0</v>
      </c>
      <c r="R476" s="75"/>
    </row>
    <row r="477" spans="1:18">
      <c r="A477" s="563"/>
      <c r="B477" s="567" t="s">
        <v>7</v>
      </c>
      <c r="C477" s="517">
        <f>+C475+1</f>
        <v>15</v>
      </c>
      <c r="D477" s="477"/>
      <c r="E477" s="477"/>
      <c r="F477" s="479"/>
      <c r="G477" s="268">
        <f>IFERROR(INDEX(#REF!,MATCH('R1'!$E$437,#REF!,0)-5),0)+IFERROR(INDEX('SECTION 1'!#REF!,MATCH('R1'!$E$437,'SECTION 1'!#REF!,0)-5),0)</f>
        <v>0</v>
      </c>
      <c r="H477" s="269">
        <f>IFERROR(INDEX(#REF!,MATCH('R1'!$E$437,#REF!,0)-4),0)+IFERROR(INDEX('SECTION 1'!#REF!,MATCH('R1'!$E$437,'SECTION 1'!#REF!,0)-4),0)</f>
        <v>0</v>
      </c>
      <c r="I477" s="269">
        <f>IFERROR(INDEX(#REF!,MATCH('R1'!$E$437,#REF!,0)-3),0)+IFERROR(INDEX('SECTION 1'!#REF!,MATCH('R1'!$E$437,'SECTION 1'!#REF!,0)-3),0)</f>
        <v>0</v>
      </c>
      <c r="J477" s="118"/>
      <c r="K477" s="119"/>
      <c r="L477" s="120">
        <f>H477-G477</f>
        <v>0</v>
      </c>
      <c r="M477" s="120">
        <f>IF(L477&gt;5,0.2,0)</f>
        <v>0</v>
      </c>
      <c r="N477" s="120" t="e">
        <f>#REF!-#REF!</f>
        <v>#REF!</v>
      </c>
      <c r="O477" s="120" t="e">
        <f>IF(N477&gt;5,0.2,0)</f>
        <v>#REF!</v>
      </c>
      <c r="P477" s="121"/>
      <c r="Q477" s="122">
        <f t="shared" si="38"/>
        <v>0</v>
      </c>
      <c r="R477" s="75"/>
    </row>
    <row r="478" spans="1:18">
      <c r="A478" s="563"/>
      <c r="B478" s="538"/>
      <c r="C478" s="518"/>
      <c r="D478" s="478"/>
      <c r="E478" s="478"/>
      <c r="F478" s="480"/>
      <c r="G478" s="271">
        <f>IFERROR(INDEX(#REF!,MATCH('R1'!$E$437,#REF!,0)-5),0)+IFERROR(INDEX('SECTION 1'!#REF!,MATCH('R1'!$E$437,'SECTION 1'!#REF!,0)-5),0)</f>
        <v>0</v>
      </c>
      <c r="H478" s="272">
        <f>IFERROR(INDEX(#REF!,MATCH('R1'!$E$437,#REF!,0)-4),0)+IFERROR(INDEX('SECTION 1'!#REF!,MATCH('R1'!$E$437,'SECTION 1'!#REF!,0)-4),0)</f>
        <v>0</v>
      </c>
      <c r="I478" s="272">
        <f>IFERROR(INDEX(#REF!,MATCH('R1'!$E$437,#REF!,0)-3),0)+IFERROR(INDEX('SECTION 1'!#REF!,MATCH('R1'!$E$437,'SECTION 1'!#REF!,0)-3),0)</f>
        <v>0</v>
      </c>
      <c r="J478" s="126"/>
      <c r="K478" s="127"/>
      <c r="L478" s="128"/>
      <c r="M478" s="128"/>
      <c r="N478" s="128"/>
      <c r="O478" s="128"/>
      <c r="P478" s="129"/>
      <c r="Q478" s="130">
        <f t="shared" si="38"/>
        <v>0</v>
      </c>
      <c r="R478" s="75"/>
    </row>
    <row r="479" spans="1:18">
      <c r="A479" s="563"/>
      <c r="B479" s="567" t="s">
        <v>4</v>
      </c>
      <c r="C479" s="517">
        <f>C477+1</f>
        <v>16</v>
      </c>
      <c r="D479" s="477"/>
      <c r="E479" s="477"/>
      <c r="F479" s="479"/>
      <c r="G479" s="268">
        <f>IFERROR(INDEX(#REF!,MATCH('R1'!$E$437,#REF!,0)-5),0)+IFERROR(INDEX('SECTION 1'!#REF!,MATCH('R1'!$E$437,'SECTION 1'!#REF!,0)-5),0)</f>
        <v>0</v>
      </c>
      <c r="H479" s="269">
        <f>IFERROR(INDEX(#REF!,MATCH('R1'!$E$437,#REF!,0)-4),0)+IFERROR(INDEX('SECTION 1'!#REF!,MATCH('R1'!$E$437,'SECTION 1'!#REF!,0)-4),0)</f>
        <v>0</v>
      </c>
      <c r="I479" s="269">
        <f>IFERROR(INDEX(#REF!,MATCH('R1'!$E$437,#REF!,0)-3),0)+IFERROR(INDEX('SECTION 1'!#REF!,MATCH('R1'!$E$437,'SECTION 1'!#REF!,0)-3),0)</f>
        <v>0</v>
      </c>
      <c r="J479" s="118">
        <v>12</v>
      </c>
      <c r="K479" s="119"/>
      <c r="L479" s="120">
        <f>H479-G479</f>
        <v>0</v>
      </c>
      <c r="M479" s="120">
        <f>IF(L479&gt;5,0.2,0)</f>
        <v>0</v>
      </c>
      <c r="N479" s="120" t="e">
        <f>#REF!-#REF!</f>
        <v>#REF!</v>
      </c>
      <c r="O479" s="120" t="e">
        <f>IF(N479&gt;5,0.2,0)</f>
        <v>#REF!</v>
      </c>
      <c r="P479" s="121"/>
      <c r="Q479" s="122">
        <f t="shared" si="38"/>
        <v>0</v>
      </c>
      <c r="R479" s="728"/>
    </row>
    <row r="480" spans="1:18">
      <c r="A480" s="563"/>
      <c r="B480" s="538"/>
      <c r="C480" s="518"/>
      <c r="D480" s="478"/>
      <c r="E480" s="478"/>
      <c r="F480" s="480"/>
      <c r="G480" s="271">
        <f>IFERROR(INDEX(#REF!,MATCH('R1'!$E$437,#REF!,0)-5),0)+IFERROR(INDEX('SECTION 1'!#REF!,MATCH('R1'!$E$437,'SECTION 1'!#REF!,0)-5),0)</f>
        <v>0</v>
      </c>
      <c r="H480" s="272">
        <f>IFERROR(INDEX(#REF!,MATCH('R1'!$E$437,#REF!,0)-4),0)+IFERROR(INDEX('SECTION 1'!#REF!,MATCH('R1'!$E$437,'SECTION 1'!#REF!,0)-4),0)</f>
        <v>0</v>
      </c>
      <c r="I480" s="272">
        <f>IFERROR(INDEX(#REF!,MATCH('R1'!$E$437,#REF!,0)-3),0)+IFERROR(INDEX('SECTION 1'!#REF!,MATCH('R1'!$E$437,'SECTION 1'!#REF!,0)-3),0)</f>
        <v>0</v>
      </c>
      <c r="J480" s="126"/>
      <c r="K480" s="127"/>
      <c r="L480" s="112"/>
      <c r="M480" s="112"/>
      <c r="N480" s="112"/>
      <c r="O480" s="112"/>
      <c r="P480" s="113"/>
      <c r="Q480" s="114">
        <f t="shared" si="38"/>
        <v>0</v>
      </c>
      <c r="R480" s="728"/>
    </row>
    <row r="481" spans="1:18">
      <c r="A481" s="563"/>
      <c r="B481" s="568" t="s">
        <v>5</v>
      </c>
      <c r="C481" s="527">
        <f>+C479+1</f>
        <v>17</v>
      </c>
      <c r="D481" s="477"/>
      <c r="E481" s="477"/>
      <c r="F481" s="479"/>
      <c r="G481" s="268">
        <f>IFERROR(INDEX(#REF!,MATCH('R1'!$E$437,#REF!,0)-5),0)+IFERROR(INDEX('SECTION 1'!#REF!,MATCH('R1'!$E$437,'SECTION 1'!#REF!,0)-5),0)</f>
        <v>0</v>
      </c>
      <c r="H481" s="269">
        <f>IFERROR(INDEX(#REF!,MATCH('R1'!$E$437,#REF!,0)-4),0)+IFERROR(INDEX('SECTION 1'!#REF!,MATCH('R1'!$E$437,'SECTION 1'!#REF!,0)-4),0)</f>
        <v>0</v>
      </c>
      <c r="I481" s="269">
        <f>IFERROR(INDEX(#REF!,MATCH('R1'!$E$437,#REF!,0)-3),0)+IFERROR(INDEX('SECTION 1'!#REF!,MATCH('R1'!$E$437,'SECTION 1'!#REF!,0)-3),0)</f>
        <v>0</v>
      </c>
      <c r="J481" s="118">
        <f>IF(G481="",0,IF(H481="",0,IF(G481&gt;0,H481-G481+I481,0)))</f>
        <v>0</v>
      </c>
      <c r="K481" s="119"/>
      <c r="L481" s="120">
        <f>H481-G481</f>
        <v>0</v>
      </c>
      <c r="M481" s="120">
        <f>IF(L481&gt;5,0.2,0)</f>
        <v>0</v>
      </c>
      <c r="N481" s="120" t="e">
        <f>#REF!-#REF!</f>
        <v>#REF!</v>
      </c>
      <c r="O481" s="120" t="e">
        <f>IF(N481&gt;5,0.2,0)</f>
        <v>#REF!</v>
      </c>
      <c r="P481" s="121"/>
      <c r="Q481" s="122">
        <f t="shared" si="38"/>
        <v>0</v>
      </c>
      <c r="R481" s="728"/>
    </row>
    <row r="482" spans="1:18">
      <c r="A482" s="563"/>
      <c r="B482" s="584"/>
      <c r="C482" s="528"/>
      <c r="D482" s="478"/>
      <c r="E482" s="478"/>
      <c r="F482" s="480"/>
      <c r="G482" s="271">
        <f>IFERROR(INDEX(#REF!,MATCH('R1'!$E$437,#REF!,0)-5),0)+IFERROR(INDEX('SECTION 1'!#REF!,MATCH('R1'!$E$437,'SECTION 1'!#REF!,0)-5),0)</f>
        <v>0</v>
      </c>
      <c r="H482" s="272">
        <f>IFERROR(INDEX(#REF!,MATCH('R1'!$E$437,#REF!,0)-4),0)+IFERROR(INDEX('SECTION 1'!#REF!,MATCH('R1'!$E$437,'SECTION 1'!#REF!,0)-4),0)</f>
        <v>0</v>
      </c>
      <c r="I482" s="272">
        <f>IFERROR(INDEX(#REF!,MATCH('R1'!$E$437,#REF!,0)-3),0)+IFERROR(INDEX('SECTION 1'!#REF!,MATCH('R1'!$E$437,'SECTION 1'!#REF!,0)-3),0)</f>
        <v>0</v>
      </c>
      <c r="J482" s="126">
        <f>IF(G482="",0,IF(H482="",0,IF(G482&gt;0,H482-G482+I482,0)))</f>
        <v>0</v>
      </c>
      <c r="K482" s="127"/>
      <c r="L482" s="128"/>
      <c r="M482" s="128"/>
      <c r="N482" s="128"/>
      <c r="O482" s="128"/>
      <c r="P482" s="129"/>
      <c r="Q482" s="130">
        <f t="shared" si="38"/>
        <v>0</v>
      </c>
      <c r="R482" s="728"/>
    </row>
    <row r="483" spans="1:18">
      <c r="A483" s="563"/>
      <c r="B483" s="568" t="s">
        <v>6</v>
      </c>
      <c r="C483" s="527">
        <f>+C481+1</f>
        <v>18</v>
      </c>
      <c r="D483" s="465"/>
      <c r="E483" s="465"/>
      <c r="F483" s="467"/>
      <c r="G483" s="268">
        <f>IFERROR(INDEX(#REF!,MATCH('R1'!$E$437,#REF!,0)-5),0)+IFERROR(INDEX('SECTION 1'!#REF!,MATCH('R1'!$E$437,'SECTION 1'!#REF!,0)-5),0)</f>
        <v>0</v>
      </c>
      <c r="H483" s="269">
        <f>IFERROR(INDEX(#REF!,MATCH('R1'!$E$437,#REF!,0)-4),0)+IFERROR(INDEX('SECTION 1'!#REF!,MATCH('R1'!$E$437,'SECTION 1'!#REF!,0)-4),0)</f>
        <v>0</v>
      </c>
      <c r="I483" s="269">
        <f>IFERROR(INDEX(#REF!,MATCH('R1'!$E$437,#REF!,0)-3),0)+IFERROR(INDEX('SECTION 1'!#REF!,MATCH('R1'!$E$437,'SECTION 1'!#REF!,0)-3),0)</f>
        <v>0</v>
      </c>
      <c r="J483" s="118">
        <v>12</v>
      </c>
      <c r="K483" s="119"/>
      <c r="L483" s="141">
        <f>H483-G483</f>
        <v>0</v>
      </c>
      <c r="M483" s="141">
        <f>IF(L483&gt;5,0.2,0)</f>
        <v>0</v>
      </c>
      <c r="N483" s="141" t="e">
        <f>#REF!-#REF!</f>
        <v>#REF!</v>
      </c>
      <c r="O483" s="141" t="e">
        <f>IF(N483&gt;5,0.2,0)</f>
        <v>#REF!</v>
      </c>
      <c r="P483" s="142"/>
      <c r="Q483" s="143">
        <f t="shared" si="38"/>
        <v>0</v>
      </c>
      <c r="R483" s="728"/>
    </row>
    <row r="484" spans="1:18" ht="16.5" thickBot="1">
      <c r="A484" s="563"/>
      <c r="B484" s="569"/>
      <c r="C484" s="554"/>
      <c r="D484" s="466"/>
      <c r="E484" s="466"/>
      <c r="F484" s="468"/>
      <c r="G484" s="271">
        <f>IFERROR(INDEX(#REF!,MATCH('R1'!$E$437,#REF!,0)-5),0)+IFERROR(INDEX('SECTION 1'!#REF!,MATCH('R1'!$E$437,'SECTION 1'!#REF!,0)-5),0)</f>
        <v>0</v>
      </c>
      <c r="H484" s="272">
        <f>IFERROR(INDEX(#REF!,MATCH('R1'!$E$437,#REF!,0)-4),0)+IFERROR(INDEX('SECTION 1'!#REF!,MATCH('R1'!$E$437,'SECTION 1'!#REF!,0)-4),0)</f>
        <v>0</v>
      </c>
      <c r="I484" s="272">
        <f>IFERROR(INDEX(#REF!,MATCH('R1'!$E$437,#REF!,0)-3),0)+IFERROR(INDEX('SECTION 1'!#REF!,MATCH('R1'!$E$437,'SECTION 1'!#REF!,0)-3),0)</f>
        <v>0</v>
      </c>
      <c r="J484" s="126"/>
      <c r="K484" s="127"/>
      <c r="L484" s="149"/>
      <c r="M484" s="149"/>
      <c r="N484" s="149"/>
      <c r="O484" s="149"/>
      <c r="P484" s="150"/>
      <c r="Q484" s="151">
        <f t="shared" si="38"/>
        <v>0</v>
      </c>
      <c r="R484" s="728"/>
    </row>
    <row r="485" spans="1:18" ht="17.25" thickTop="1" thickBot="1">
      <c r="A485" s="563"/>
      <c r="B485" s="522" t="s">
        <v>12</v>
      </c>
      <c r="C485" s="523"/>
      <c r="D485" s="481"/>
      <c r="E485" s="481"/>
      <c r="F485" s="482"/>
      <c r="G485" s="285"/>
      <c r="H485" s="286"/>
      <c r="I485" s="287"/>
      <c r="J485" s="21" t="e">
        <f>SUM(J471:J484)</f>
        <v>#REF!</v>
      </c>
      <c r="K485" s="173">
        <f>SUM(K475:K484)</f>
        <v>0</v>
      </c>
      <c r="L485" s="174"/>
      <c r="M485" s="174"/>
      <c r="N485" s="174"/>
      <c r="O485" s="174"/>
      <c r="P485" s="175"/>
      <c r="Q485" s="176">
        <f>SUM(Q471:Q484)</f>
        <v>0</v>
      </c>
      <c r="R485" s="456"/>
    </row>
    <row r="486" spans="1:18" ht="17.25" thickTop="1" thickBot="1">
      <c r="A486" s="564"/>
      <c r="B486" s="524" t="s">
        <v>14</v>
      </c>
      <c r="C486" s="525"/>
      <c r="D486" s="206"/>
      <c r="E486" s="206"/>
      <c r="F486" s="207"/>
      <c r="G486" s="208"/>
      <c r="H486" s="209"/>
      <c r="I486" s="210"/>
      <c r="J486" s="211"/>
      <c r="K486" s="212"/>
      <c r="L486" s="211"/>
      <c r="M486" s="211"/>
      <c r="N486" s="211"/>
      <c r="O486" s="211"/>
      <c r="P486" s="211"/>
      <c r="Q486" s="213"/>
      <c r="R486" s="456"/>
    </row>
    <row r="487" spans="1:18" ht="17.25" thickTop="1" thickBot="1">
      <c r="A487" s="692" t="s">
        <v>45</v>
      </c>
      <c r="B487" s="589" t="s">
        <v>2</v>
      </c>
      <c r="C487" s="515">
        <f>C483+1</f>
        <v>19</v>
      </c>
      <c r="D487" s="494"/>
      <c r="E487" s="471"/>
      <c r="F487" s="473"/>
      <c r="G487" s="288">
        <f>IFERROR(INDEX(#REF!,MATCH('R1'!$E$437,#REF!,0)-5),0)+IFERROR(INDEX('SECTION 1'!#REF!,MATCH('R1'!$E$437,'SECTION 1'!#REF!,0)-5),0)</f>
        <v>0</v>
      </c>
      <c r="H487" s="289">
        <f>IFERROR(INDEX(#REF!,MATCH('R1'!$E$437,#REF!,0)-4),0)+IFERROR(INDEX('SECTION 1'!#REF!,MATCH('R1'!$E$437,'SECTION 1'!#REF!,0)-4),0)</f>
        <v>0</v>
      </c>
      <c r="I487" s="289">
        <f>IFERROR(INDEX(#REF!,MATCH('R1'!$E$437,#REF!,0)-3),0)+IFERROR(INDEX('SECTION 1'!#REF!,MATCH('R1'!$E$437,'SECTION 1'!#REF!,0)-3),0)</f>
        <v>0</v>
      </c>
      <c r="J487" s="162" t="e">
        <f>IF(#REF!="",IF(F487=0," ",(24-#REF!)+(F487-0)),"")</f>
        <v>#REF!</v>
      </c>
      <c r="K487" s="163"/>
      <c r="L487" s="167">
        <f>H487-G487</f>
        <v>0</v>
      </c>
      <c r="M487" s="167">
        <f>IF(L487&gt;5,0.2,0)</f>
        <v>0</v>
      </c>
      <c r="N487" s="167" t="e">
        <f>#REF!-#REF!</f>
        <v>#REF!</v>
      </c>
      <c r="O487" s="167" t="e">
        <f>IF(N487&gt;5,0.2,0)</f>
        <v>#REF!</v>
      </c>
      <c r="P487" s="168"/>
      <c r="Q487" s="169">
        <f t="shared" ref="Q487:Q500" si="39">IF(G487="","",(H487-G487)+I487)</f>
        <v>0</v>
      </c>
      <c r="R487" s="456"/>
    </row>
    <row r="488" spans="1:18" ht="16.5" thickBot="1">
      <c r="A488" s="675"/>
      <c r="B488" s="590"/>
      <c r="C488" s="516"/>
      <c r="D488" s="493"/>
      <c r="E488" s="472"/>
      <c r="F488" s="474"/>
      <c r="G488" s="271">
        <f>IFERROR(INDEX(#REF!,MATCH('R1'!$E$437,#REF!,0)-5),0)+IFERROR(INDEX('SECTION 1'!#REF!,MATCH('R1'!$E$437,'SECTION 1'!#REF!,0)-5),0)</f>
        <v>0</v>
      </c>
      <c r="H488" s="272">
        <f>IFERROR(INDEX(#REF!,MATCH('R1'!$E$437,#REF!,0)-4),0)+IFERROR(INDEX('SECTION 1'!#REF!,MATCH('R1'!$E$437,'SECTION 1'!#REF!,0)-4),0)</f>
        <v>0</v>
      </c>
      <c r="I488" s="272">
        <f>IFERROR(INDEX(#REF!,MATCH('R1'!$E$437,#REF!,0)-3),0)+IFERROR(INDEX('SECTION 1'!#REF!,MATCH('R1'!$E$437,'SECTION 1'!#REF!,0)-3),0)</f>
        <v>0</v>
      </c>
      <c r="J488" s="110"/>
      <c r="K488" s="111"/>
      <c r="L488" s="112"/>
      <c r="M488" s="112"/>
      <c r="N488" s="112"/>
      <c r="O488" s="112"/>
      <c r="P488" s="113"/>
      <c r="Q488" s="114">
        <f t="shared" si="39"/>
        <v>0</v>
      </c>
      <c r="R488" s="456"/>
    </row>
    <row r="489" spans="1:18" ht="16.5" thickBot="1">
      <c r="A489" s="688"/>
      <c r="B489" s="567" t="s">
        <v>3</v>
      </c>
      <c r="C489" s="517">
        <f>+C487+1</f>
        <v>20</v>
      </c>
      <c r="D489" s="477"/>
      <c r="E489" s="477"/>
      <c r="F489" s="479"/>
      <c r="G489" s="268">
        <f>IFERROR(INDEX(#REF!,MATCH('R1'!$E$437,#REF!,0)-5),0)+IFERROR(INDEX('SECTION 1'!#REF!,MATCH('R1'!$E$437,'SECTION 1'!#REF!,0)-5),0)</f>
        <v>0</v>
      </c>
      <c r="H489" s="269">
        <f>IFERROR(INDEX(#REF!,MATCH('R1'!$E$437,#REF!,0)-4),0)+IFERROR(INDEX('SECTION 1'!#REF!,MATCH('R1'!$E$437,'SECTION 1'!#REF!,0)-4),0)</f>
        <v>0</v>
      </c>
      <c r="I489" s="269">
        <f>IFERROR(INDEX(#REF!,MATCH('R1'!$E$437,#REF!,0)-3),0)+IFERROR(INDEX('SECTION 1'!#REF!,MATCH('R1'!$E$437,'SECTION 1'!#REF!,0)-3),0)</f>
        <v>0</v>
      </c>
      <c r="J489" s="118"/>
      <c r="K489" s="119"/>
      <c r="L489" s="120">
        <f>H489-G489</f>
        <v>0</v>
      </c>
      <c r="M489" s="120">
        <f>IF(L489&gt;5,0.2,0)</f>
        <v>0</v>
      </c>
      <c r="N489" s="120" t="e">
        <f>#REF!-#REF!</f>
        <v>#REF!</v>
      </c>
      <c r="O489" s="120" t="e">
        <f>IF(N489&gt;5,0.2,0)</f>
        <v>#REF!</v>
      </c>
      <c r="P489" s="121"/>
      <c r="Q489" s="122">
        <f t="shared" si="39"/>
        <v>0</v>
      </c>
      <c r="R489" s="158"/>
    </row>
    <row r="490" spans="1:18" ht="16.5" thickBot="1">
      <c r="A490" s="688"/>
      <c r="B490" s="538"/>
      <c r="C490" s="518"/>
      <c r="D490" s="478"/>
      <c r="E490" s="478"/>
      <c r="F490" s="480"/>
      <c r="G490" s="271">
        <f>IFERROR(INDEX(#REF!,MATCH('R1'!$E$437,#REF!,0)-5),0)+IFERROR(INDEX('SECTION 1'!#REF!,MATCH('R1'!$E$437,'SECTION 1'!#REF!,0)-5),0)</f>
        <v>0</v>
      </c>
      <c r="H490" s="272">
        <f>IFERROR(INDEX(#REF!,MATCH('R1'!$E$437,#REF!,0)-4),0)+IFERROR(INDEX('SECTION 1'!#REF!,MATCH('R1'!$E$437,'SECTION 1'!#REF!,0)-4),0)</f>
        <v>0</v>
      </c>
      <c r="I490" s="272">
        <f>IFERROR(INDEX(#REF!,MATCH('R1'!$E$437,#REF!,0)-3),0)+IFERROR(INDEX('SECTION 1'!#REF!,MATCH('R1'!$E$437,'SECTION 1'!#REF!,0)-3),0)</f>
        <v>0</v>
      </c>
      <c r="J490" s="126"/>
      <c r="K490" s="127"/>
      <c r="L490" s="128"/>
      <c r="M490" s="128"/>
      <c r="N490" s="128"/>
      <c r="O490" s="128"/>
      <c r="P490" s="129"/>
      <c r="Q490" s="130">
        <f t="shared" si="39"/>
        <v>0</v>
      </c>
      <c r="R490" s="75"/>
    </row>
    <row r="491" spans="1:18" ht="17.25" thickTop="1" thickBot="1">
      <c r="A491" s="688"/>
      <c r="B491" s="567" t="s">
        <v>3</v>
      </c>
      <c r="C491" s="517">
        <f>+C489+1</f>
        <v>21</v>
      </c>
      <c r="D491" s="494"/>
      <c r="E491" s="471"/>
      <c r="F491" s="473"/>
      <c r="G491" s="268">
        <f>IFERROR(INDEX(#REF!,MATCH('R1'!$E$437,#REF!,0)-5),0)+IFERROR(INDEX('SECTION 1'!#REF!,MATCH('R1'!$E$437,'SECTION 1'!#REF!,0)-5),0)</f>
        <v>0</v>
      </c>
      <c r="H491" s="269">
        <f>IFERROR(INDEX(#REF!,MATCH('R1'!$E$437,#REF!,0)-4),0)+IFERROR(INDEX('SECTION 1'!#REF!,MATCH('R1'!$E$437,'SECTION 1'!#REF!,0)-4),0)</f>
        <v>0</v>
      </c>
      <c r="I491" s="269">
        <f>IFERROR(INDEX(#REF!,MATCH('R1'!$E$437,#REF!,0)-3),0)+IFERROR(INDEX('SECTION 1'!#REF!,MATCH('R1'!$E$437,'SECTION 1'!#REF!,0)-3),0)</f>
        <v>0</v>
      </c>
      <c r="J491" s="134"/>
      <c r="K491" s="135"/>
      <c r="L491" s="167">
        <f>H491-G491</f>
        <v>0</v>
      </c>
      <c r="M491" s="167">
        <f>IF(L491&gt;5,0.2,0)</f>
        <v>0</v>
      </c>
      <c r="N491" s="167" t="e">
        <f>#REF!-#REF!</f>
        <v>#REF!</v>
      </c>
      <c r="O491" s="167" t="e">
        <f>IF(N491&gt;5,0.2,0)</f>
        <v>#REF!</v>
      </c>
      <c r="P491" s="168"/>
      <c r="Q491" s="169">
        <f t="shared" si="39"/>
        <v>0</v>
      </c>
      <c r="R491" s="75"/>
    </row>
    <row r="492" spans="1:18" ht="16.5" thickBot="1">
      <c r="A492" s="688"/>
      <c r="B492" s="538"/>
      <c r="C492" s="518"/>
      <c r="D492" s="493"/>
      <c r="E492" s="472"/>
      <c r="F492" s="474"/>
      <c r="G492" s="271">
        <f>IFERROR(INDEX(#REF!,MATCH('R1'!$E$437,#REF!,0)-5),0)+IFERROR(INDEX('SECTION 1'!#REF!,MATCH('R1'!$E$437,'SECTION 1'!#REF!,0)-5),0)</f>
        <v>0</v>
      </c>
      <c r="H492" s="272">
        <f>IFERROR(INDEX(#REF!,MATCH('R1'!$E$437,#REF!,0)-4),0)+IFERROR(INDEX('SECTION 1'!#REF!,MATCH('R1'!$E$437,'SECTION 1'!#REF!,0)-4),0)</f>
        <v>0</v>
      </c>
      <c r="I492" s="272">
        <f>IFERROR(INDEX(#REF!,MATCH('R1'!$E$437,#REF!,0)-3),0)+IFERROR(INDEX('SECTION 1'!#REF!,MATCH('R1'!$E$437,'SECTION 1'!#REF!,0)-3),0)</f>
        <v>0</v>
      </c>
      <c r="J492" s="110"/>
      <c r="K492" s="111"/>
      <c r="L492" s="112"/>
      <c r="M492" s="112"/>
      <c r="N492" s="112"/>
      <c r="O492" s="112"/>
      <c r="P492" s="113"/>
      <c r="Q492" s="114">
        <f t="shared" si="39"/>
        <v>0</v>
      </c>
      <c r="R492" s="75"/>
    </row>
    <row r="493" spans="1:18" ht="16.5" thickBot="1">
      <c r="A493" s="688"/>
      <c r="B493" s="567" t="s">
        <v>7</v>
      </c>
      <c r="C493" s="517">
        <f>+C491+1</f>
        <v>22</v>
      </c>
      <c r="D493" s="477"/>
      <c r="E493" s="477"/>
      <c r="F493" s="479"/>
      <c r="G493" s="268">
        <f>IFERROR(INDEX(#REF!,MATCH('R1'!$E$437,#REF!,0)-5),0)+IFERROR(INDEX('SECTION 1'!#REF!,MATCH('R1'!$E$437,'SECTION 1'!#REF!,0)-5),0)</f>
        <v>0</v>
      </c>
      <c r="H493" s="269">
        <f>IFERROR(INDEX(#REF!,MATCH('R1'!$E$437,#REF!,0)-4),0)+IFERROR(INDEX('SECTION 1'!#REF!,MATCH('R1'!$E$437,'SECTION 1'!#REF!,0)-4),0)</f>
        <v>0</v>
      </c>
      <c r="I493" s="269">
        <f>IFERROR(INDEX(#REF!,MATCH('R1'!$E$437,#REF!,0)-3),0)+IFERROR(INDEX('SECTION 1'!#REF!,MATCH('R1'!$E$437,'SECTION 1'!#REF!,0)-3),0)</f>
        <v>0</v>
      </c>
      <c r="J493" s="118"/>
      <c r="K493" s="119"/>
      <c r="L493" s="120">
        <f>H493-G493</f>
        <v>0</v>
      </c>
      <c r="M493" s="120">
        <f>IF(L493&gt;5,0.2,0)</f>
        <v>0</v>
      </c>
      <c r="N493" s="120" t="e">
        <f>#REF!-#REF!</f>
        <v>#REF!</v>
      </c>
      <c r="O493" s="120" t="e">
        <f>IF(N493&gt;5,0.2,0)</f>
        <v>#REF!</v>
      </c>
      <c r="P493" s="121"/>
      <c r="Q493" s="122">
        <f t="shared" si="39"/>
        <v>0</v>
      </c>
      <c r="R493" s="75"/>
    </row>
    <row r="494" spans="1:18" ht="16.5" thickBot="1">
      <c r="A494" s="688"/>
      <c r="B494" s="538"/>
      <c r="C494" s="518"/>
      <c r="D494" s="478"/>
      <c r="E494" s="478"/>
      <c r="F494" s="480"/>
      <c r="G494" s="271">
        <f>IFERROR(INDEX(#REF!,MATCH('R1'!$E$437,#REF!,0)-5),0)+IFERROR(INDEX('SECTION 1'!#REF!,MATCH('R1'!$E$437,'SECTION 1'!#REF!,0)-5),0)</f>
        <v>0</v>
      </c>
      <c r="H494" s="272">
        <f>IFERROR(INDEX(#REF!,MATCH('R1'!$E$437,#REF!,0)-4),0)+IFERROR(INDEX('SECTION 1'!#REF!,MATCH('R1'!$E$437,'SECTION 1'!#REF!,0)-4),0)</f>
        <v>0</v>
      </c>
      <c r="I494" s="272"/>
      <c r="J494" s="126"/>
      <c r="K494" s="127"/>
      <c r="L494" s="128"/>
      <c r="M494" s="128"/>
      <c r="N494" s="128"/>
      <c r="O494" s="128"/>
      <c r="P494" s="129"/>
      <c r="Q494" s="130">
        <f t="shared" si="39"/>
        <v>0</v>
      </c>
      <c r="R494" s="728"/>
    </row>
    <row r="495" spans="1:18" ht="16.5" thickBot="1">
      <c r="A495" s="688"/>
      <c r="B495" s="567" t="s">
        <v>4</v>
      </c>
      <c r="C495" s="517">
        <f>C493+1</f>
        <v>23</v>
      </c>
      <c r="D495" s="477"/>
      <c r="E495" s="477"/>
      <c r="F495" s="479"/>
      <c r="G495" s="268">
        <f>IFERROR(INDEX(#REF!,MATCH('R1'!$E$437,#REF!,0)-5),0)+IFERROR(INDEX('SECTION 1'!#REF!,MATCH('R1'!$E$437,'SECTION 1'!#REF!,0)-5),0)</f>
        <v>0</v>
      </c>
      <c r="H495" s="269">
        <f>IFERROR(INDEX(#REF!,MATCH('R1'!$E$437,#REF!,0)-4),0)+IFERROR(INDEX('SECTION 1'!#REF!,MATCH('R1'!$E$437,'SECTION 1'!#REF!,0)-4),0)</f>
        <v>0</v>
      </c>
      <c r="I495" s="269">
        <f>IFERROR(INDEX(#REF!,MATCH('R1'!$E$437,#REF!,0)-3),0)+IFERROR(INDEX('SECTION 1'!#REF!,MATCH('R1'!$E$437,'SECTION 1'!#REF!,0)-3),0)</f>
        <v>0</v>
      </c>
      <c r="J495" s="134">
        <v>12</v>
      </c>
      <c r="K495" s="135"/>
      <c r="L495" s="120">
        <f>H495-G495</f>
        <v>0</v>
      </c>
      <c r="M495" s="120">
        <f>IF(L495&gt;5,0.2,0)</f>
        <v>0</v>
      </c>
      <c r="N495" s="120" t="e">
        <f>#REF!-#REF!</f>
        <v>#REF!</v>
      </c>
      <c r="O495" s="120" t="e">
        <f>IF(N495&gt;5,0.2,0)</f>
        <v>#REF!</v>
      </c>
      <c r="P495" s="121"/>
      <c r="Q495" s="122">
        <f t="shared" si="39"/>
        <v>0</v>
      </c>
      <c r="R495" s="728"/>
    </row>
    <row r="496" spans="1:18" ht="16.5" thickBot="1">
      <c r="A496" s="688"/>
      <c r="B496" s="538"/>
      <c r="C496" s="518"/>
      <c r="D496" s="478"/>
      <c r="E496" s="478"/>
      <c r="F496" s="480"/>
      <c r="G496" s="271">
        <f>IFERROR(INDEX(#REF!,MATCH('R1'!$E$437,#REF!,0)-5),0)+IFERROR(INDEX('SECTION 1'!#REF!,MATCH('R1'!$E$437,'SECTION 1'!#REF!,0)-5),0)</f>
        <v>0</v>
      </c>
      <c r="H496" s="272">
        <f>IFERROR(INDEX(#REF!,MATCH('R1'!$E$437,#REF!,0)-4),0)+IFERROR(INDEX('SECTION 1'!#REF!,MATCH('R1'!$E$437,'SECTION 1'!#REF!,0)-4),0)</f>
        <v>0</v>
      </c>
      <c r="I496" s="272">
        <f>IFERROR(INDEX(#REF!,MATCH('R1'!$E$437,#REF!,0)-3),0)+IFERROR(INDEX('SECTION 1'!#REF!,MATCH('R1'!$E$437,'SECTION 1'!#REF!,0)-3),0)</f>
        <v>0</v>
      </c>
      <c r="J496" s="110"/>
      <c r="K496" s="111"/>
      <c r="L496" s="112"/>
      <c r="M496" s="112"/>
      <c r="N496" s="112"/>
      <c r="O496" s="112"/>
      <c r="P496" s="113"/>
      <c r="Q496" s="114">
        <f t="shared" si="39"/>
        <v>0</v>
      </c>
      <c r="R496" s="728"/>
    </row>
    <row r="497" spans="1:18" ht="16.5" thickBot="1">
      <c r="A497" s="688"/>
      <c r="B497" s="568" t="s">
        <v>5</v>
      </c>
      <c r="C497" s="527">
        <f>+C495+1</f>
        <v>24</v>
      </c>
      <c r="D497" s="477"/>
      <c r="E497" s="477"/>
      <c r="F497" s="479"/>
      <c r="G497" s="268">
        <f>IFERROR(INDEX(#REF!,MATCH('R1'!$E$437,#REF!,0)-5),0)+IFERROR(INDEX('SECTION 1'!#REF!,MATCH('R1'!$E$437,'SECTION 1'!#REF!,0)-5),0)</f>
        <v>0</v>
      </c>
      <c r="H497" s="269">
        <f>IFERROR(INDEX(#REF!,MATCH('R1'!$E$437,#REF!,0)-4),0)+IFERROR(INDEX('SECTION 1'!#REF!,MATCH('R1'!$E$437,'SECTION 1'!#REF!,0)-4),0)</f>
        <v>0</v>
      </c>
      <c r="I497" s="269">
        <f>IFERROR(INDEX(#REF!,MATCH('R1'!$E$437,#REF!,0)-3),0)+IFERROR(INDEX('SECTION 1'!#REF!,MATCH('R1'!$E$437,'SECTION 1'!#REF!,0)-3),0)</f>
        <v>0</v>
      </c>
      <c r="J497" s="118">
        <f>IF(G497="",0,IF(H497="",0,IF(G497&gt;0,H497-G497+I497,0)))</f>
        <v>0</v>
      </c>
      <c r="K497" s="119"/>
      <c r="L497" s="120">
        <f>H497-G497</f>
        <v>0</v>
      </c>
      <c r="M497" s="120">
        <f>IF(L497&gt;5,0.2,0)</f>
        <v>0</v>
      </c>
      <c r="N497" s="120" t="e">
        <f>#REF!-#REF!</f>
        <v>#REF!</v>
      </c>
      <c r="O497" s="120" t="e">
        <f>IF(N497&gt;5,0.2,0)</f>
        <v>#REF!</v>
      </c>
      <c r="P497" s="121"/>
      <c r="Q497" s="122">
        <f t="shared" si="39"/>
        <v>0</v>
      </c>
      <c r="R497" s="728"/>
    </row>
    <row r="498" spans="1:18" ht="16.5" thickBot="1">
      <c r="A498" s="688"/>
      <c r="B498" s="584"/>
      <c r="C498" s="528"/>
      <c r="D498" s="478"/>
      <c r="E498" s="478"/>
      <c r="F498" s="480"/>
      <c r="G498" s="271">
        <f>IFERROR(INDEX(#REF!,MATCH('R1'!$E$437,#REF!,0)-5),0)+IFERROR(INDEX('SECTION 1'!#REF!,MATCH('R1'!$E$437,'SECTION 1'!#REF!,0)-5),0)</f>
        <v>0</v>
      </c>
      <c r="H498" s="272">
        <f>IFERROR(INDEX(#REF!,MATCH('R1'!$E$437,#REF!,0)-4),0)+IFERROR(INDEX('SECTION 1'!#REF!,MATCH('R1'!$E$437,'SECTION 1'!#REF!,0)-4),0)</f>
        <v>0</v>
      </c>
      <c r="I498" s="272">
        <f>IFERROR(INDEX(#REF!,MATCH('R1'!$E$437,#REF!,0)-3),0)+IFERROR(INDEX('SECTION 1'!#REF!,MATCH('R1'!$E$437,'SECTION 1'!#REF!,0)-3),0)</f>
        <v>0</v>
      </c>
      <c r="J498" s="126">
        <f>IF(G498="",0,IF(H498="",0,IF(G498&gt;0,H498-G498+I498,0)))</f>
        <v>0</v>
      </c>
      <c r="K498" s="127"/>
      <c r="L498" s="128"/>
      <c r="M498" s="128"/>
      <c r="N498" s="128"/>
      <c r="O498" s="128"/>
      <c r="P498" s="129"/>
      <c r="Q498" s="130">
        <f t="shared" si="39"/>
        <v>0</v>
      </c>
      <c r="R498" s="728"/>
    </row>
    <row r="499" spans="1:18" ht="16.5" thickBot="1">
      <c r="A499" s="688"/>
      <c r="B499" s="568" t="s">
        <v>6</v>
      </c>
      <c r="C499" s="527">
        <f>+C497+1</f>
        <v>25</v>
      </c>
      <c r="D499" s="465"/>
      <c r="E499" s="465"/>
      <c r="F499" s="467"/>
      <c r="G499" s="268">
        <f>IFERROR(INDEX(#REF!,MATCH('R1'!$E$437,#REF!,0)-5),0)+IFERROR(INDEX('SECTION 1'!#REF!,MATCH('R1'!$E$437,'SECTION 1'!#REF!,0)-5),0)</f>
        <v>0</v>
      </c>
      <c r="H499" s="269">
        <f>IFERROR(INDEX(#REF!,MATCH('R1'!$E$437,#REF!,0)-4),0)+IFERROR(INDEX('SECTION 1'!#REF!,MATCH('R1'!$E$437,'SECTION 1'!#REF!,0)-4),0)</f>
        <v>0</v>
      </c>
      <c r="I499" s="269">
        <f>IFERROR(INDEX(#REF!,MATCH('R1'!$E$437,#REF!,0)-3),0)+IFERROR(INDEX('SECTION 1'!#REF!,MATCH('R1'!$E$437,'SECTION 1'!#REF!,0)-3),0)</f>
        <v>0</v>
      </c>
      <c r="J499" s="139">
        <v>12</v>
      </c>
      <c r="K499" s="140"/>
      <c r="L499" s="141">
        <f>H499-G499</f>
        <v>0</v>
      </c>
      <c r="M499" s="141">
        <f>IF(L499&gt;5,0.2,0)</f>
        <v>0</v>
      </c>
      <c r="N499" s="141" t="e">
        <f>#REF!-#REF!</f>
        <v>#REF!</v>
      </c>
      <c r="O499" s="141" t="e">
        <f>IF(N499&gt;5,0.2,0)</f>
        <v>#REF!</v>
      </c>
      <c r="P499" s="142"/>
      <c r="Q499" s="143">
        <f t="shared" si="39"/>
        <v>0</v>
      </c>
      <c r="R499" s="728"/>
    </row>
    <row r="500" spans="1:18" ht="16.5" thickBot="1">
      <c r="A500" s="689"/>
      <c r="B500" s="569"/>
      <c r="C500" s="554"/>
      <c r="D500" s="466"/>
      <c r="E500" s="466"/>
      <c r="F500" s="468"/>
      <c r="G500" s="271">
        <f>IFERROR(INDEX(#REF!,MATCH('R1'!$E$437,#REF!,0)-5),0)+IFERROR(INDEX('SECTION 1'!#REF!,MATCH('R1'!$E$437,'SECTION 1'!#REF!,0)-5),0)</f>
        <v>0</v>
      </c>
      <c r="H500" s="272">
        <f>IFERROR(INDEX(#REF!,MATCH('R1'!$E$437,#REF!,0)-4),0)+IFERROR(INDEX('SECTION 1'!#REF!,MATCH('R1'!$E$437,'SECTION 1'!#REF!,0)-4),0)</f>
        <v>0</v>
      </c>
      <c r="I500" s="272">
        <f>IFERROR(INDEX(#REF!,MATCH('R1'!$E$437,#REF!,0)-3),0)+IFERROR(INDEX('SECTION 1'!#REF!,MATCH('R1'!$E$437,'SECTION 1'!#REF!,0)-3),0)</f>
        <v>0</v>
      </c>
      <c r="J500" s="147"/>
      <c r="K500" s="148"/>
      <c r="L500" s="149"/>
      <c r="M500" s="149"/>
      <c r="N500" s="149"/>
      <c r="O500" s="149"/>
      <c r="P500" s="150"/>
      <c r="Q500" s="151">
        <f t="shared" si="39"/>
        <v>0</v>
      </c>
      <c r="R500" s="456"/>
    </row>
    <row r="501" spans="1:18" ht="17.25" thickTop="1" thickBot="1">
      <c r="A501" s="689"/>
      <c r="B501" s="522" t="s">
        <v>12</v>
      </c>
      <c r="C501" s="523"/>
      <c r="D501" s="481"/>
      <c r="E501" s="481"/>
      <c r="F501" s="482"/>
      <c r="G501" s="285"/>
      <c r="H501" s="286"/>
      <c r="I501" s="287"/>
      <c r="J501" s="21" t="e">
        <f>SUM(J487:J500)</f>
        <v>#REF!</v>
      </c>
      <c r="K501" s="173">
        <f>SUM(K491:K500)</f>
        <v>0</v>
      </c>
      <c r="L501" s="174"/>
      <c r="M501" s="174"/>
      <c r="N501" s="174"/>
      <c r="O501" s="174"/>
      <c r="P501" s="175"/>
      <c r="Q501" s="176">
        <f>SUM(Q487:Q500)</f>
        <v>0</v>
      </c>
      <c r="R501" s="456"/>
    </row>
    <row r="502" spans="1:18" ht="17.25" thickTop="1" thickBot="1">
      <c r="A502" s="689"/>
      <c r="B502" s="524" t="s">
        <v>14</v>
      </c>
      <c r="C502" s="525"/>
      <c r="D502" s="206"/>
      <c r="E502" s="206"/>
      <c r="F502" s="207"/>
      <c r="G502" s="208"/>
      <c r="H502" s="209"/>
      <c r="I502" s="210"/>
      <c r="J502" s="211"/>
      <c r="K502" s="212"/>
      <c r="L502" s="211"/>
      <c r="M502" s="211"/>
      <c r="N502" s="211"/>
      <c r="O502" s="211"/>
      <c r="P502" s="211"/>
      <c r="Q502" s="213"/>
      <c r="R502" s="456"/>
    </row>
    <row r="503" spans="1:18" ht="16.5" thickTop="1">
      <c r="A503" s="534" t="s">
        <v>46</v>
      </c>
      <c r="B503" s="589" t="s">
        <v>2</v>
      </c>
      <c r="C503" s="515">
        <f>C499+1</f>
        <v>26</v>
      </c>
      <c r="D503" s="494"/>
      <c r="E503" s="471"/>
      <c r="F503" s="473"/>
      <c r="G503" s="288">
        <f>IFERROR(INDEX(#REF!,MATCH('R1'!$E$437,#REF!,0)-5),0)+IFERROR(INDEX('SECTION 1'!#REF!,MATCH('R1'!$E$437,'SECTION 1'!#REF!,0)-5),0)</f>
        <v>0</v>
      </c>
      <c r="H503" s="289">
        <f>IFERROR(INDEX(#REF!,MATCH('R1'!$E$437,#REF!,0)-4),0)+IFERROR(INDEX('SECTION 1'!#REF!,MATCH('R1'!$E$437,'SECTION 1'!#REF!,0)-4),0)</f>
        <v>0</v>
      </c>
      <c r="I503" s="289">
        <f>IFERROR(INDEX(#REF!,MATCH('R1'!$E$437,#REF!,0)-3),0)+IFERROR(INDEX('SECTION 1'!#REF!,MATCH('R1'!$E$437,'SECTION 1'!#REF!,0)-3),0)</f>
        <v>0</v>
      </c>
      <c r="J503" s="162" t="e">
        <f>IF(#REF!="",IF(F503=0," ",(24-#REF!)+(F503-0)),"")</f>
        <v>#REF!</v>
      </c>
      <c r="K503" s="163"/>
      <c r="L503" s="167">
        <f>H503-G503</f>
        <v>0</v>
      </c>
      <c r="M503" s="167">
        <f>IF(L503&gt;5,0.2,0)</f>
        <v>0</v>
      </c>
      <c r="N503" s="167" t="e">
        <f>#REF!-#REF!</f>
        <v>#REF!</v>
      </c>
      <c r="O503" s="167" t="e">
        <f>IF(N503&gt;5,0.2,0)</f>
        <v>#REF!</v>
      </c>
      <c r="P503" s="168"/>
      <c r="Q503" s="169">
        <f t="shared" ref="Q503:Q514" si="40">IF(G503="","",(H503-G503)+I503)</f>
        <v>0</v>
      </c>
      <c r="R503" s="456"/>
    </row>
    <row r="504" spans="1:18">
      <c r="A504" s="509"/>
      <c r="B504" s="590"/>
      <c r="C504" s="516"/>
      <c r="D504" s="493"/>
      <c r="E504" s="472"/>
      <c r="F504" s="474"/>
      <c r="G504" s="271">
        <f>IFERROR(INDEX(#REF!,MATCH('R1'!$E$437,#REF!,0)-5),0)+IFERROR(INDEX('SECTION 1'!#REF!,MATCH('R1'!$E$437,'SECTION 1'!#REF!,0)-5),0)</f>
        <v>0</v>
      </c>
      <c r="H504" s="272">
        <f>IFERROR(INDEX(#REF!,MATCH('R1'!$E$437,#REF!,0)-4),0)+IFERROR(INDEX('SECTION 1'!#REF!,MATCH('R1'!$E$437,'SECTION 1'!#REF!,0)-4),0)</f>
        <v>0</v>
      </c>
      <c r="I504" s="272">
        <f>IFERROR(INDEX(#REF!,MATCH('R1'!$E$437,#REF!,0)-3),0)+IFERROR(INDEX('SECTION 1'!#REF!,MATCH('R1'!$E$437,'SECTION 1'!#REF!,0)-3),0)</f>
        <v>0</v>
      </c>
      <c r="J504" s="110"/>
      <c r="K504" s="111"/>
      <c r="L504" s="112"/>
      <c r="M504" s="112"/>
      <c r="N504" s="112"/>
      <c r="O504" s="112"/>
      <c r="P504" s="113"/>
      <c r="Q504" s="114">
        <f t="shared" si="40"/>
        <v>0</v>
      </c>
      <c r="R504" s="158"/>
    </row>
    <row r="505" spans="1:18">
      <c r="A505" s="509"/>
      <c r="B505" s="567" t="s">
        <v>3</v>
      </c>
      <c r="C505" s="517">
        <f>+C503+1</f>
        <v>27</v>
      </c>
      <c r="D505" s="477"/>
      <c r="E505" s="477"/>
      <c r="F505" s="479"/>
      <c r="G505" s="268">
        <f>IFERROR(INDEX(#REF!,MATCH('R1'!$E$437,#REF!,0)-5),0)+IFERROR(INDEX('SECTION 1'!#REF!,MATCH('R1'!$E$437,'SECTION 1'!#REF!,0)-5),0)</f>
        <v>0</v>
      </c>
      <c r="H505" s="269">
        <f>IFERROR(INDEX(#REF!,MATCH('R1'!$E$437,#REF!,0)-4),0)+IFERROR(INDEX('SECTION 1'!#REF!,MATCH('R1'!$E$437,'SECTION 1'!#REF!,0)-4),0)</f>
        <v>0</v>
      </c>
      <c r="I505" s="269">
        <f>IFERROR(INDEX(#REF!,MATCH('R1'!$E$437,#REF!,0)-3),0)+IFERROR(INDEX('SECTION 1'!#REF!,MATCH('R1'!$E$437,'SECTION 1'!#REF!,0)-3),0)</f>
        <v>0</v>
      </c>
      <c r="J505" s="118"/>
      <c r="K505" s="119"/>
      <c r="L505" s="120">
        <f>H505-G505</f>
        <v>0</v>
      </c>
      <c r="M505" s="120">
        <f>IF(L505&gt;5,0.2,0)</f>
        <v>0</v>
      </c>
      <c r="N505" s="120" t="e">
        <f>#REF!-#REF!</f>
        <v>#REF!</v>
      </c>
      <c r="O505" s="120" t="e">
        <f>IF(N505&gt;5,0.2,0)</f>
        <v>#REF!</v>
      </c>
      <c r="P505" s="121"/>
      <c r="Q505" s="122">
        <f t="shared" si="40"/>
        <v>0</v>
      </c>
      <c r="R505" s="75"/>
    </row>
    <row r="506" spans="1:18" ht="16.5" thickBot="1">
      <c r="A506" s="509"/>
      <c r="B506" s="538"/>
      <c r="C506" s="518"/>
      <c r="D506" s="478"/>
      <c r="E506" s="478"/>
      <c r="F506" s="480"/>
      <c r="G506" s="271">
        <f>IFERROR(INDEX(#REF!,MATCH('R1'!$E$437,#REF!,0)-5),0)+IFERROR(INDEX('SECTION 1'!#REF!,MATCH('R1'!$E$437,'SECTION 1'!#REF!,0)-5),0)</f>
        <v>0</v>
      </c>
      <c r="H506" s="272">
        <f>IFERROR(INDEX(#REF!,MATCH('R1'!$E$437,#REF!,0)-4),0)+IFERROR(INDEX('SECTION 1'!#REF!,MATCH('R1'!$E$437,'SECTION 1'!#REF!,0)-4),0)</f>
        <v>0</v>
      </c>
      <c r="I506" s="272">
        <f>IFERROR(INDEX(#REF!,MATCH('R1'!$E$437,#REF!,0)-3),0)+IFERROR(INDEX('SECTION 1'!#REF!,MATCH('R1'!$E$437,'SECTION 1'!#REF!,0)-3),0)</f>
        <v>0</v>
      </c>
      <c r="J506" s="126"/>
      <c r="K506" s="127"/>
      <c r="L506" s="128"/>
      <c r="M506" s="128"/>
      <c r="N506" s="128"/>
      <c r="O506" s="128"/>
      <c r="P506" s="129"/>
      <c r="Q506" s="130">
        <f t="shared" si="40"/>
        <v>0</v>
      </c>
      <c r="R506" s="75"/>
    </row>
    <row r="507" spans="1:18" ht="16.5" thickTop="1">
      <c r="A507" s="509"/>
      <c r="B507" s="567" t="s">
        <v>3</v>
      </c>
      <c r="C507" s="517">
        <f>+C505+1</f>
        <v>28</v>
      </c>
      <c r="D507" s="494"/>
      <c r="E507" s="471"/>
      <c r="F507" s="473"/>
      <c r="G507" s="268">
        <f>IFERROR(INDEX(#REF!,MATCH('R1'!$E$437,#REF!,0)-5),0)+IFERROR(INDEX('SECTION 1'!#REF!,MATCH('R1'!$E$437,'SECTION 1'!#REF!,0)-5),0)</f>
        <v>0</v>
      </c>
      <c r="H507" s="269">
        <f>IFERROR(INDEX(#REF!,MATCH('R1'!$E$437,#REF!,0)-4),0)+IFERROR(INDEX('SECTION 1'!#REF!,MATCH('R1'!$E$437,'SECTION 1'!#REF!,0)-4),0)</f>
        <v>0</v>
      </c>
      <c r="I507" s="269">
        <f>IFERROR(INDEX(#REF!,MATCH('R1'!$E$437,#REF!,0)-3),0)+IFERROR(INDEX('SECTION 1'!#REF!,MATCH('R1'!$E$437,'SECTION 1'!#REF!,0)-3),0)</f>
        <v>0</v>
      </c>
      <c r="J507" s="134"/>
      <c r="K507" s="135"/>
      <c r="L507" s="167">
        <f>H507-G507</f>
        <v>0</v>
      </c>
      <c r="M507" s="167">
        <f>IF(L507&gt;5,0.2,0)</f>
        <v>0</v>
      </c>
      <c r="N507" s="167" t="e">
        <f>#REF!-#REF!</f>
        <v>#REF!</v>
      </c>
      <c r="O507" s="167" t="e">
        <f>IF(N507&gt;5,0.2,0)</f>
        <v>#REF!</v>
      </c>
      <c r="P507" s="168"/>
      <c r="Q507" s="169">
        <f t="shared" si="40"/>
        <v>0</v>
      </c>
      <c r="R507" s="75"/>
    </row>
    <row r="508" spans="1:18">
      <c r="A508" s="509"/>
      <c r="B508" s="538"/>
      <c r="C508" s="518"/>
      <c r="D508" s="493"/>
      <c r="E508" s="472"/>
      <c r="F508" s="474"/>
      <c r="G508" s="271">
        <f>IFERROR(INDEX(#REF!,MATCH('R1'!$E$437,#REF!,0)-5),0)+IFERROR(INDEX('SECTION 1'!#REF!,MATCH('R1'!$E$437,'SECTION 1'!#REF!,0)-5),0)</f>
        <v>0</v>
      </c>
      <c r="H508" s="272">
        <f>IFERROR(INDEX(#REF!,MATCH('R1'!$E$437,#REF!,0)-4),0)+IFERROR(INDEX('SECTION 1'!#REF!,MATCH('R1'!$E$437,'SECTION 1'!#REF!,0)-4),0)</f>
        <v>0</v>
      </c>
      <c r="I508" s="272">
        <f>IFERROR(INDEX(#REF!,MATCH('R1'!$E$437,#REF!,0)-3),0)+IFERROR(INDEX('SECTION 1'!#REF!,MATCH('R1'!$E$437,'SECTION 1'!#REF!,0)-3),0)</f>
        <v>0</v>
      </c>
      <c r="J508" s="110"/>
      <c r="K508" s="111"/>
      <c r="L508" s="112"/>
      <c r="M508" s="112"/>
      <c r="N508" s="112"/>
      <c r="O508" s="112"/>
      <c r="P508" s="113"/>
      <c r="Q508" s="114">
        <f t="shared" si="40"/>
        <v>0</v>
      </c>
      <c r="R508" s="75"/>
    </row>
    <row r="509" spans="1:18">
      <c r="A509" s="509"/>
      <c r="B509" s="567" t="s">
        <v>7</v>
      </c>
      <c r="C509" s="517">
        <f>+C507+1</f>
        <v>29</v>
      </c>
      <c r="D509" s="477"/>
      <c r="E509" s="477"/>
      <c r="F509" s="479"/>
      <c r="G509" s="268">
        <f>IFERROR(INDEX(#REF!,MATCH('R1'!$E$437,#REF!,0)-5),0)+IFERROR(INDEX('SECTION 1'!#REF!,MATCH('R1'!$E$437,'SECTION 1'!#REF!,0)-5),0)</f>
        <v>0</v>
      </c>
      <c r="H509" s="269">
        <f>IFERROR(INDEX(#REF!,MATCH('R1'!$E$437,#REF!,0)-4),0)+IFERROR(INDEX('SECTION 1'!#REF!,MATCH('R1'!$E$437,'SECTION 1'!#REF!,0)-4),0)</f>
        <v>0</v>
      </c>
      <c r="I509" s="269">
        <f>IFERROR(INDEX(#REF!,MATCH('R1'!$E$437,#REF!,0)-3),0)+IFERROR(INDEX('SECTION 1'!#REF!,MATCH('R1'!$E$437,'SECTION 1'!#REF!,0)-3),0)</f>
        <v>0</v>
      </c>
      <c r="J509" s="118"/>
      <c r="K509" s="119"/>
      <c r="L509" s="120">
        <f>H509-G509</f>
        <v>0</v>
      </c>
      <c r="M509" s="120">
        <f>IF(L509&gt;5,0.2,0)</f>
        <v>0</v>
      </c>
      <c r="N509" s="120" t="e">
        <f>#REF!-#REF!</f>
        <v>#REF!</v>
      </c>
      <c r="O509" s="120" t="e">
        <f>IF(N509&gt;5,0.2,0)</f>
        <v>#REF!</v>
      </c>
      <c r="P509" s="121"/>
      <c r="Q509" s="122">
        <f t="shared" si="40"/>
        <v>0</v>
      </c>
      <c r="R509" s="728"/>
    </row>
    <row r="510" spans="1:18">
      <c r="A510" s="509"/>
      <c r="B510" s="538"/>
      <c r="C510" s="518"/>
      <c r="D510" s="478"/>
      <c r="E510" s="478"/>
      <c r="F510" s="480"/>
      <c r="G510" s="271">
        <f>IFERROR(INDEX(#REF!,MATCH('R1'!$E$437,#REF!,0)-5),0)+IFERROR(INDEX('SECTION 1'!#REF!,MATCH('R1'!$E$437,'SECTION 1'!#REF!,0)-5),0)</f>
        <v>0</v>
      </c>
      <c r="H510" s="272">
        <f>IFERROR(INDEX(#REF!,MATCH('R1'!$E$437,#REF!,0)-4),0)+IFERROR(INDEX('SECTION 1'!#REF!,MATCH('R1'!$E$437,'SECTION 1'!#REF!,0)-4),0)</f>
        <v>0</v>
      </c>
      <c r="I510" s="272">
        <f>IFERROR(INDEX(#REF!,MATCH('R1'!$E$437,#REF!,0)-3),0)+IFERROR(INDEX('SECTION 1'!#REF!,MATCH('R1'!$E$437,'SECTION 1'!#REF!,0)-3),0)</f>
        <v>0</v>
      </c>
      <c r="J510" s="126"/>
      <c r="K510" s="127"/>
      <c r="L510" s="128"/>
      <c r="M510" s="128"/>
      <c r="N510" s="128"/>
      <c r="O510" s="128"/>
      <c r="P510" s="129"/>
      <c r="Q510" s="130">
        <f t="shared" si="40"/>
        <v>0</v>
      </c>
      <c r="R510" s="728"/>
    </row>
    <row r="511" spans="1:18">
      <c r="A511" s="509"/>
      <c r="B511" s="567" t="s">
        <v>4</v>
      </c>
      <c r="C511" s="517">
        <f>C509+1</f>
        <v>30</v>
      </c>
      <c r="D511" s="477"/>
      <c r="E511" s="477"/>
      <c r="F511" s="479"/>
      <c r="G511" s="268">
        <f>IFERROR(INDEX(#REF!,MATCH('R1'!$E$437,#REF!,0)-5),0)+IFERROR(INDEX('SECTION 1'!#REF!,MATCH('R1'!$E$437,'SECTION 1'!#REF!,0)-5),0)</f>
        <v>0</v>
      </c>
      <c r="H511" s="269">
        <f>IFERROR(INDEX(#REF!,MATCH('R1'!$E$437,#REF!,0)-4),0)+IFERROR(INDEX('SECTION 1'!#REF!,MATCH('R1'!$E$437,'SECTION 1'!#REF!,0)-4),0)</f>
        <v>0</v>
      </c>
      <c r="I511" s="269">
        <f>IFERROR(INDEX(#REF!,MATCH('R1'!$E$437,#REF!,0)-3),0)+IFERROR(INDEX('SECTION 1'!#REF!,MATCH('R1'!$E$437,'SECTION 1'!#REF!,0)-3),0)</f>
        <v>0</v>
      </c>
      <c r="J511" s="134">
        <v>12</v>
      </c>
      <c r="K511" s="135"/>
      <c r="L511" s="120">
        <f>H511-G511</f>
        <v>0</v>
      </c>
      <c r="M511" s="120">
        <f>IF(L511&gt;5,0.2,0)</f>
        <v>0</v>
      </c>
      <c r="N511" s="120" t="e">
        <f>#REF!-#REF!</f>
        <v>#REF!</v>
      </c>
      <c r="O511" s="120" t="e">
        <f>IF(N511&gt;5,0.2,0)</f>
        <v>#REF!</v>
      </c>
      <c r="P511" s="121"/>
      <c r="Q511" s="122">
        <f t="shared" si="40"/>
        <v>0</v>
      </c>
      <c r="R511" s="728"/>
    </row>
    <row r="512" spans="1:18">
      <c r="A512" s="509"/>
      <c r="B512" s="538"/>
      <c r="C512" s="518"/>
      <c r="D512" s="478"/>
      <c r="E512" s="478"/>
      <c r="F512" s="480"/>
      <c r="G512" s="271">
        <f>IFERROR(INDEX(#REF!,MATCH('R1'!$E$437,#REF!,0)-5),0)+IFERROR(INDEX('SECTION 1'!#REF!,MATCH('R1'!$E$437,'SECTION 1'!#REF!,0)-5),0)</f>
        <v>0</v>
      </c>
      <c r="H512" s="272">
        <f>IFERROR(INDEX(#REF!,MATCH('R1'!$E$437,#REF!,0)-4),0)+IFERROR(INDEX('SECTION 1'!#REF!,MATCH('R1'!$E$437,'SECTION 1'!#REF!,0)-4),0)</f>
        <v>0</v>
      </c>
      <c r="I512" s="272">
        <f>IFERROR(INDEX(#REF!,MATCH('R1'!$E$437,#REF!,0)-3),0)+IFERROR(INDEX('SECTION 1'!#REF!,MATCH('R1'!$E$437,'SECTION 1'!#REF!,0)-3),0)</f>
        <v>0</v>
      </c>
      <c r="J512" s="110"/>
      <c r="K512" s="111"/>
      <c r="L512" s="112"/>
      <c r="M512" s="112"/>
      <c r="N512" s="112"/>
      <c r="O512" s="112"/>
      <c r="P512" s="113"/>
      <c r="Q512" s="114">
        <f t="shared" si="40"/>
        <v>0</v>
      </c>
      <c r="R512" s="728"/>
    </row>
    <row r="513" spans="1:18">
      <c r="A513" s="509"/>
      <c r="B513" s="568" t="s">
        <v>5</v>
      </c>
      <c r="C513" s="527">
        <f>+C511+1</f>
        <v>31</v>
      </c>
      <c r="D513" s="477"/>
      <c r="E513" s="477"/>
      <c r="F513" s="479"/>
      <c r="G513" s="268">
        <f>IFERROR(INDEX(#REF!,MATCH('R1'!$E$437,#REF!,0)-5),0)+IFERROR(INDEX('SECTION 1'!#REF!,MATCH('R1'!$E$437,'SECTION 1'!#REF!,0)-5),0)</f>
        <v>0</v>
      </c>
      <c r="H513" s="269">
        <f>IFERROR(INDEX(#REF!,MATCH('R1'!$E$437,#REF!,0)-4),0)+IFERROR(INDEX('SECTION 1'!#REF!,MATCH('R1'!$E$437,'SECTION 1'!#REF!,0)-4),0)</f>
        <v>0</v>
      </c>
      <c r="I513" s="269">
        <f>IFERROR(INDEX(#REF!,MATCH('R1'!$E$437,#REF!,0)-3),0)+IFERROR(INDEX('SECTION 1'!#REF!,MATCH('R1'!$E$437,'SECTION 1'!#REF!,0)-3),0)</f>
        <v>0</v>
      </c>
      <c r="J513" s="118">
        <f>IF(G513="",0,IF(H513="",0,IF(G513&gt;0,H513-G513+I513,0)))</f>
        <v>0</v>
      </c>
      <c r="K513" s="119"/>
      <c r="L513" s="120">
        <f>H513-G513</f>
        <v>0</v>
      </c>
      <c r="M513" s="120">
        <f>IF(L513&gt;5,0.2,0)</f>
        <v>0</v>
      </c>
      <c r="N513" s="120" t="e">
        <f>#REF!-#REF!</f>
        <v>#REF!</v>
      </c>
      <c r="O513" s="120" t="e">
        <f>IF(N513&gt;5,0.2,0)</f>
        <v>#REF!</v>
      </c>
      <c r="P513" s="121"/>
      <c r="Q513" s="122">
        <f t="shared" si="40"/>
        <v>0</v>
      </c>
      <c r="R513" s="728"/>
    </row>
    <row r="514" spans="1:18" ht="16.5" thickBot="1">
      <c r="A514" s="509"/>
      <c r="B514" s="584"/>
      <c r="C514" s="528"/>
      <c r="D514" s="478"/>
      <c r="E514" s="478"/>
      <c r="F514" s="480"/>
      <c r="G514" s="271">
        <f>IFERROR(INDEX(#REF!,MATCH('R1'!$E$437,#REF!,0)-5),0)+IFERROR(INDEX('SECTION 1'!#REF!,MATCH('R1'!$E$437,'SECTION 1'!#REF!,0)-5),0)</f>
        <v>0</v>
      </c>
      <c r="H514" s="272">
        <f>IFERROR(INDEX(#REF!,MATCH('R1'!$E$437,#REF!,0)-4),0)+IFERROR(INDEX('SECTION 1'!#REF!,MATCH('R1'!$E$437,'SECTION 1'!#REF!,0)-4),0)</f>
        <v>0</v>
      </c>
      <c r="I514" s="272">
        <f>IFERROR(INDEX(#REF!,MATCH('R1'!$E$437,#REF!,0)-3),0)+IFERROR(INDEX('SECTION 1'!#REF!,MATCH('R1'!$E$437,'SECTION 1'!#REF!,0)-3),0)</f>
        <v>0</v>
      </c>
      <c r="J514" s="126">
        <f>IF(G514="",0,IF(H514="",0,IF(G514&gt;0,H514-G514+I514,0)))</f>
        <v>0</v>
      </c>
      <c r="K514" s="127"/>
      <c r="L514" s="128"/>
      <c r="M514" s="128"/>
      <c r="N514" s="128"/>
      <c r="O514" s="128"/>
      <c r="P514" s="129"/>
      <c r="Q514" s="130">
        <f t="shared" si="40"/>
        <v>0</v>
      </c>
      <c r="R514" s="728"/>
    </row>
    <row r="515" spans="1:18" ht="17.25" thickTop="1" thickBot="1">
      <c r="A515" s="509"/>
      <c r="B515" s="522" t="s">
        <v>12</v>
      </c>
      <c r="C515" s="523"/>
      <c r="D515" s="481"/>
      <c r="E515" s="481"/>
      <c r="F515" s="482"/>
      <c r="G515" s="285"/>
      <c r="H515" s="286"/>
      <c r="I515" s="287"/>
      <c r="J515" s="21" t="e">
        <f>SUM(J501:J514)</f>
        <v>#REF!</v>
      </c>
      <c r="K515" s="173">
        <f>SUM(K505:K514)</f>
        <v>0</v>
      </c>
      <c r="L515" s="174"/>
      <c r="M515" s="174"/>
      <c r="N515" s="174"/>
      <c r="O515" s="174"/>
      <c r="P515" s="175"/>
      <c r="Q515" s="176">
        <f>SUM(Q503:Q514)</f>
        <v>0</v>
      </c>
      <c r="R515" s="456"/>
    </row>
    <row r="516" spans="1:18" ht="17.25" customHeight="1" thickTop="1" thickBot="1">
      <c r="A516" s="510"/>
      <c r="B516" s="524" t="s">
        <v>14</v>
      </c>
      <c r="C516" s="525"/>
      <c r="D516" s="206"/>
      <c r="E516" s="206"/>
      <c r="F516" s="207"/>
      <c r="G516" s="208"/>
      <c r="H516" s="209"/>
      <c r="I516" s="210"/>
      <c r="J516" s="211"/>
      <c r="K516" s="212"/>
      <c r="L516" s="211"/>
      <c r="M516" s="211"/>
      <c r="N516" s="211"/>
      <c r="O516" s="211"/>
      <c r="P516" s="211"/>
      <c r="Q516" s="213"/>
      <c r="R516" s="456"/>
    </row>
    <row r="517" spans="1:18" ht="16.5" thickTop="1">
      <c r="A517" s="214"/>
      <c r="B517" s="218"/>
      <c r="C517" s="218"/>
      <c r="G517" s="736" t="s">
        <v>8</v>
      </c>
      <c r="H517" s="737"/>
      <c r="I517" s="740"/>
      <c r="J517" s="184" t="e">
        <f>SUM(J453:J514)</f>
        <v>#REF!</v>
      </c>
      <c r="K517" s="742"/>
      <c r="L517" s="185"/>
      <c r="M517" s="185">
        <f>SUM(M453:M514)</f>
        <v>0</v>
      </c>
      <c r="N517" s="185"/>
      <c r="O517" s="185" t="e">
        <f>SUM(O453:O514)</f>
        <v>#REF!</v>
      </c>
      <c r="P517" s="742"/>
      <c r="Q517" s="744">
        <f>Q501+Q485+Q469+Q453+Q515</f>
        <v>0</v>
      </c>
      <c r="R517" s="456"/>
    </row>
    <row r="518" spans="1:18" ht="16.5" thickBot="1">
      <c r="A518" s="214"/>
      <c r="G518" s="738"/>
      <c r="H518" s="739"/>
      <c r="I518" s="741"/>
      <c r="J518" s="186"/>
      <c r="K518" s="743"/>
      <c r="L518" s="187"/>
      <c r="M518" s="187"/>
      <c r="N518" s="187"/>
      <c r="O518" s="187"/>
      <c r="P518" s="743"/>
      <c r="Q518" s="745"/>
      <c r="R518" s="456"/>
    </row>
    <row r="519" spans="1:18" ht="16.5" thickTop="1">
      <c r="A519" s="214"/>
      <c r="R519" s="158"/>
    </row>
    <row r="520" spans="1:18" ht="37.5">
      <c r="A520" s="483" t="s">
        <v>104</v>
      </c>
    </row>
    <row r="521" spans="1:18">
      <c r="A521" s="74"/>
    </row>
    <row r="522" spans="1:18" ht="19.5" customHeight="1">
      <c r="A522" s="76" t="s">
        <v>79</v>
      </c>
      <c r="B522" s="483"/>
      <c r="C522" s="483"/>
      <c r="D522" s="483"/>
      <c r="E522" s="483" t="str">
        <f>E437</f>
        <v>salomond</v>
      </c>
      <c r="F522" s="72"/>
      <c r="G522" s="73"/>
      <c r="H522" s="73"/>
    </row>
    <row r="523" spans="1:18" ht="17.25">
      <c r="A523" s="76"/>
      <c r="B523" s="74"/>
      <c r="C523" s="71"/>
      <c r="D523" s="71"/>
      <c r="E523" s="71"/>
      <c r="F523" s="72"/>
      <c r="G523" s="73"/>
      <c r="H523" s="73"/>
    </row>
    <row r="524" spans="1:18" ht="17.25">
      <c r="A524" s="76" t="s">
        <v>80</v>
      </c>
      <c r="B524" s="77"/>
      <c r="C524" s="78"/>
      <c r="D524" s="79"/>
      <c r="E524" s="78"/>
      <c r="F524" s="80"/>
      <c r="G524" s="81"/>
      <c r="H524" s="81"/>
      <c r="I524" s="73"/>
      <c r="J524" s="73"/>
      <c r="K524" s="73"/>
      <c r="L524" s="73"/>
      <c r="M524" s="73"/>
      <c r="N524" s="73"/>
      <c r="O524" s="73"/>
      <c r="P524" s="73"/>
      <c r="Q524" s="73"/>
    </row>
    <row r="525" spans="1:18" ht="17.25">
      <c r="B525" s="77"/>
      <c r="C525" s="78"/>
      <c r="D525" s="79"/>
      <c r="E525" s="78"/>
      <c r="F525" s="80"/>
      <c r="G525" s="80"/>
      <c r="H525" s="82"/>
      <c r="I525" s="73"/>
      <c r="J525" s="73"/>
      <c r="K525" s="73"/>
      <c r="L525" s="73"/>
      <c r="M525" s="73"/>
      <c r="N525" s="73"/>
      <c r="O525" s="73"/>
      <c r="P525" s="73"/>
      <c r="Q525" s="73"/>
    </row>
    <row r="526" spans="1:18" ht="17.25">
      <c r="A526" s="354"/>
      <c r="B526" s="77"/>
      <c r="C526" s="78"/>
      <c r="D526" s="79"/>
      <c r="E526" s="78"/>
      <c r="F526" s="84"/>
      <c r="G526" s="752" t="s">
        <v>81</v>
      </c>
      <c r="H526" s="752"/>
      <c r="I526" s="771">
        <v>42736</v>
      </c>
      <c r="J526" s="771"/>
      <c r="K526" s="771"/>
      <c r="L526" s="771"/>
      <c r="M526" s="771"/>
      <c r="N526" s="771"/>
      <c r="O526" s="771"/>
      <c r="P526" s="771"/>
      <c r="Q526" s="80"/>
      <c r="R526" s="81"/>
    </row>
    <row r="527" spans="1:18" ht="18" thickBot="1">
      <c r="A527" s="354"/>
      <c r="B527" s="74"/>
      <c r="C527" s="86"/>
      <c r="D527" s="71"/>
      <c r="E527" s="71"/>
      <c r="F527" s="71"/>
      <c r="G527" s="74"/>
      <c r="H527" s="73"/>
      <c r="I527" s="73"/>
      <c r="J527" s="73"/>
      <c r="K527" s="73"/>
      <c r="L527" s="73"/>
      <c r="M527" s="73"/>
      <c r="N527" s="73"/>
      <c r="O527" s="73"/>
      <c r="P527" s="73"/>
      <c r="Q527" s="73"/>
      <c r="R527" s="81"/>
    </row>
    <row r="528" spans="1:18" ht="18" thickTop="1">
      <c r="A528" s="354"/>
      <c r="B528" s="88"/>
      <c r="C528" s="88"/>
      <c r="D528" s="89"/>
      <c r="E528" s="485"/>
      <c r="F528" s="485"/>
      <c r="G528" s="753" t="s">
        <v>82</v>
      </c>
      <c r="H528" s="754"/>
      <c r="I528" s="754"/>
      <c r="J528" s="754"/>
      <c r="K528" s="754"/>
      <c r="L528" s="754"/>
      <c r="M528" s="754"/>
      <c r="N528" s="754"/>
      <c r="O528" s="754"/>
      <c r="P528" s="754"/>
      <c r="Q528" s="755" t="s">
        <v>83</v>
      </c>
      <c r="R528" s="81"/>
    </row>
    <row r="529" spans="1:18" ht="16.5" thickBot="1">
      <c r="A529" s="354"/>
      <c r="B529" s="91"/>
      <c r="C529" s="91"/>
      <c r="D529" s="92"/>
      <c r="E529" s="92"/>
      <c r="F529" s="92"/>
      <c r="G529" s="758" t="s">
        <v>84</v>
      </c>
      <c r="H529" s="759"/>
      <c r="I529" s="759"/>
      <c r="J529" s="759"/>
      <c r="K529" s="759"/>
      <c r="L529" s="759"/>
      <c r="M529" s="759"/>
      <c r="N529" s="759"/>
      <c r="O529" s="759"/>
      <c r="P529" s="759"/>
      <c r="Q529" s="756"/>
    </row>
    <row r="530" spans="1:18" ht="16.5" customHeight="1" thickTop="1">
      <c r="A530" s="354"/>
      <c r="B530" s="486" t="s">
        <v>0</v>
      </c>
      <c r="C530" s="487"/>
      <c r="D530" s="487" t="s">
        <v>85</v>
      </c>
      <c r="E530" s="487" t="s">
        <v>86</v>
      </c>
      <c r="F530" s="490" t="s">
        <v>87</v>
      </c>
      <c r="G530" s="760" t="s">
        <v>1</v>
      </c>
      <c r="H530" s="761"/>
      <c r="I530" s="763" t="s">
        <v>88</v>
      </c>
      <c r="J530" s="764"/>
      <c r="K530" s="765"/>
      <c r="L530" s="93"/>
      <c r="M530" s="93"/>
      <c r="N530" s="93"/>
      <c r="O530" s="93"/>
      <c r="P530" s="766" t="s">
        <v>89</v>
      </c>
      <c r="Q530" s="756"/>
      <c r="R530" s="75"/>
    </row>
    <row r="531" spans="1:18" ht="16.5" customHeight="1" thickBot="1">
      <c r="A531" s="354"/>
      <c r="B531" s="488"/>
      <c r="C531" s="489"/>
      <c r="D531" s="489"/>
      <c r="E531" s="489"/>
      <c r="F531" s="491"/>
      <c r="G531" s="762"/>
      <c r="H531" s="759"/>
      <c r="I531" s="94" t="s">
        <v>90</v>
      </c>
      <c r="J531" s="95"/>
      <c r="K531" s="96" t="s">
        <v>91</v>
      </c>
      <c r="L531" s="97"/>
      <c r="M531" s="97"/>
      <c r="N531" s="97"/>
      <c r="O531" s="97"/>
      <c r="P531" s="759"/>
      <c r="Q531" s="757"/>
      <c r="R531" s="75"/>
    </row>
    <row r="532" spans="1:18" ht="16.5" thickBot="1">
      <c r="A532" s="686" t="s">
        <v>46</v>
      </c>
      <c r="B532" s="568" t="s">
        <v>6</v>
      </c>
      <c r="C532" s="527">
        <f>1</f>
        <v>1</v>
      </c>
      <c r="D532" s="465"/>
      <c r="E532" s="465"/>
      <c r="F532" s="467"/>
      <c r="G532" s="268">
        <f>IFERROR(INDEX(#REF!,MATCH('R1'!$E$437,#REF!,0)-5),0)+IFERROR(INDEX('SECTION 1'!#REF!,MATCH('R1'!$E$437,'SECTION 1'!#REF!,0)-5),0)</f>
        <v>0</v>
      </c>
      <c r="H532" s="269">
        <f>IFERROR(INDEX(#REF!,MATCH('R1'!$E$437,#REF!,0)-4),0)+IFERROR(INDEX('SECTION 1'!#REF!,MATCH('R1'!$E$437,'SECTION 1'!#REF!,0)-4),0)</f>
        <v>0</v>
      </c>
      <c r="I532" s="269">
        <f>IFERROR(INDEX(#REF!,MATCH('R1'!$E$437,#REF!,0)-3),0)+IFERROR(INDEX('SECTION 1'!#REF!,MATCH('R1'!$E$437,'SECTION 1'!#REF!,0)-3),0)</f>
        <v>0</v>
      </c>
      <c r="J532" s="118">
        <f>IF(G532="",0,IF(H532="",0,IF(G532&gt;0,H532-G532+I532,0)))</f>
        <v>0</v>
      </c>
      <c r="K532" s="119"/>
      <c r="L532" s="141">
        <f>H532-G532</f>
        <v>0</v>
      </c>
      <c r="M532" s="141">
        <f>IF(L532&gt;5,0.2,0)</f>
        <v>0</v>
      </c>
      <c r="N532" s="141" t="e">
        <f>#REF!-#REF!</f>
        <v>#REF!</v>
      </c>
      <c r="O532" s="141" t="e">
        <f>IF(N532&gt;5,0.2,0)</f>
        <v>#REF!</v>
      </c>
      <c r="P532" s="142"/>
      <c r="Q532" s="143">
        <f>IF(G532="","",(H532-G532)+I532)</f>
        <v>0</v>
      </c>
      <c r="R532" s="75"/>
    </row>
    <row r="533" spans="1:18" ht="16.5" thickBot="1">
      <c r="A533" s="687"/>
      <c r="B533" s="569"/>
      <c r="C533" s="554"/>
      <c r="D533" s="466"/>
      <c r="E533" s="466"/>
      <c r="F533" s="468"/>
      <c r="G533" s="271">
        <f>IFERROR(INDEX(#REF!,MATCH('R1'!$E$437,#REF!,0)-5),0)+IFERROR(INDEX('SECTION 1'!#REF!,MATCH('R1'!$E$437,'SECTION 1'!#REF!,0)-5),0)</f>
        <v>0</v>
      </c>
      <c r="H533" s="272">
        <f>IFERROR(INDEX(#REF!,MATCH('R1'!$E$437,#REF!,0)-4),0)+IFERROR(INDEX('SECTION 1'!#REF!,MATCH('R1'!$E$437,'SECTION 1'!#REF!,0)-4),0)</f>
        <v>0</v>
      </c>
      <c r="I533" s="272">
        <f>IFERROR(INDEX(#REF!,MATCH('R1'!$E$437,#REF!,0)-3),0)+IFERROR(INDEX('SECTION 1'!#REF!,MATCH('R1'!$E$437,'SECTION 1'!#REF!,0)-3),0)</f>
        <v>0</v>
      </c>
      <c r="J533" s="126">
        <f>IF(G533="",0,IF(H533="",0,IF(G533&gt;0,H533-G533+I533,0)))</f>
        <v>0</v>
      </c>
      <c r="K533" s="127"/>
      <c r="L533" s="149"/>
      <c r="M533" s="149"/>
      <c r="N533" s="149"/>
      <c r="O533" s="149"/>
      <c r="P533" s="150"/>
      <c r="Q533" s="151">
        <f>IF(G533="","",(H533-G533)+I533)</f>
        <v>0</v>
      </c>
      <c r="R533" s="75"/>
    </row>
    <row r="534" spans="1:18" ht="17.25" customHeight="1" thickTop="1" thickBot="1">
      <c r="A534" s="687"/>
      <c r="B534" s="522" t="s">
        <v>12</v>
      </c>
      <c r="C534" s="523"/>
      <c r="D534" s="475"/>
      <c r="E534" s="475"/>
      <c r="F534" s="476"/>
      <c r="G534" s="731" t="s">
        <v>92</v>
      </c>
      <c r="H534" s="732"/>
      <c r="I534" s="152">
        <f>SUM(I532:I533)</f>
        <v>0</v>
      </c>
      <c r="J534" s="153" t="e">
        <f>SUM(#REF!)</f>
        <v>#REF!</v>
      </c>
      <c r="K534" s="154"/>
      <c r="L534" s="155"/>
      <c r="M534" s="155"/>
      <c r="N534" s="155"/>
      <c r="O534" s="155"/>
      <c r="P534" s="156"/>
      <c r="Q534" s="157">
        <f>SUM(Q532:Q533)</f>
        <v>0</v>
      </c>
      <c r="R534" s="75"/>
    </row>
    <row r="535" spans="1:18" ht="17.25" thickTop="1" thickBot="1">
      <c r="A535" s="687"/>
      <c r="B535" s="524" t="s">
        <v>14</v>
      </c>
      <c r="C535" s="525"/>
      <c r="D535" s="199"/>
      <c r="E535" s="199"/>
      <c r="F535" s="200"/>
      <c r="G535" s="457"/>
      <c r="H535" s="458"/>
      <c r="I535" s="201"/>
      <c r="J535" s="202"/>
      <c r="K535" s="203"/>
      <c r="L535" s="202"/>
      <c r="M535" s="202"/>
      <c r="N535" s="202"/>
      <c r="O535" s="202"/>
      <c r="P535" s="202"/>
      <c r="Q535" s="204"/>
      <c r="R535" s="75"/>
    </row>
    <row r="536" spans="1:18" ht="17.25" customHeight="1" thickTop="1" thickBot="1">
      <c r="A536" s="680" t="s">
        <v>47</v>
      </c>
      <c r="B536" s="589" t="s">
        <v>2</v>
      </c>
      <c r="C536" s="515">
        <f>C532+1</f>
        <v>2</v>
      </c>
      <c r="D536" s="494"/>
      <c r="E536" s="471"/>
      <c r="F536" s="473"/>
      <c r="G536" s="159">
        <f>IFERROR(INDEX(#REF!,MATCH('R1'!$E$437,#REF!,0)-5),0)+IFERROR(INDEX('SECTION 1'!#REF!,MATCH('R1'!$E$437,'SECTION 1'!#REF!,0)-5),0)</f>
        <v>0</v>
      </c>
      <c r="H536" s="160">
        <f>IFERROR(INDEX(#REF!,MATCH('R1'!$E$437,#REF!,0)-4),0)+IFERROR(INDEX('SECTION 1'!#REF!,MATCH('R1'!$E$437,'SECTION 1'!#REF!,0)-4),0)</f>
        <v>0</v>
      </c>
      <c r="I536" s="161">
        <f>IFERROR(INDEX(#REF!,MATCH('R1'!$E$437,#REF!,0)-3),0)+IFERROR(INDEX('SECTION 1'!#REF!,MATCH('R1'!$E$437,'SECTION 1'!#REF!,0)-3),0)</f>
        <v>0</v>
      </c>
      <c r="J536" s="159">
        <f>IFERROR(INDEX(#REF!,MATCH('R1'!$E$437,#REF!,0)-5),0)+IFERROR(INDEX('SECTION 1'!#REF!,MATCH('R1'!$E$437,'SECTION 1'!#REF!,0)-5),0)</f>
        <v>0</v>
      </c>
      <c r="K536" s="163"/>
      <c r="L536" s="164">
        <f>H536-G536</f>
        <v>0</v>
      </c>
      <c r="M536" s="164">
        <f>IF(L536&gt;5,0.2,0)</f>
        <v>0</v>
      </c>
      <c r="N536" s="164" t="e">
        <f>#REF!-#REF!</f>
        <v>#REF!</v>
      </c>
      <c r="O536" s="164" t="e">
        <f>IF(N536&gt;5,0.2,0)</f>
        <v>#REF!</v>
      </c>
      <c r="P536" s="165"/>
      <c r="Q536" s="166">
        <f t="shared" ref="Q536:Q549" si="41">IF(G536="","",(H536-G536)+I536)</f>
        <v>0</v>
      </c>
      <c r="R536" s="728"/>
    </row>
    <row r="537" spans="1:18" ht="16.5" thickBot="1">
      <c r="A537" s="681"/>
      <c r="B537" s="590"/>
      <c r="C537" s="516"/>
      <c r="D537" s="493"/>
      <c r="E537" s="472"/>
      <c r="F537" s="474"/>
      <c r="G537" s="271">
        <f>IFERROR(INDEX(#REF!,MATCH('R1'!$E$437,#REF!,0)-5),0)+IFERROR(INDEX('SECTION 1'!#REF!,MATCH('R1'!$E$437,'SECTION 1'!#REF!,0)-5),0)</f>
        <v>0</v>
      </c>
      <c r="H537" s="272">
        <f>IFERROR(INDEX(#REF!,MATCH('R1'!$E$437,#REF!,0)-4),0)+IFERROR(INDEX('SECTION 1'!#REF!,MATCH('R1'!$E$437,'SECTION 1'!#REF!,0)-4),0)</f>
        <v>0</v>
      </c>
      <c r="I537" s="109">
        <f>IFERROR(INDEX(#REF!,MATCH('R1'!$E$437,#REF!,0)-3),0)+IFERROR(INDEX('SECTION 1'!#REF!,MATCH('R1'!$E$437,'SECTION 1'!#REF!,0)-3),0)</f>
        <v>0</v>
      </c>
      <c r="J537" s="271">
        <f>IFERROR(INDEX(#REF!,MATCH('R1'!$E$437,#REF!,0)-5),0)+IFERROR(INDEX('SECTION 1'!#REF!,MATCH('R1'!$E$437,'SECTION 1'!#REF!,0)-5),0)</f>
        <v>0</v>
      </c>
      <c r="K537" s="111"/>
      <c r="L537" s="112"/>
      <c r="M537" s="112"/>
      <c r="N537" s="112"/>
      <c r="O537" s="112"/>
      <c r="P537" s="113"/>
      <c r="Q537" s="114">
        <f t="shared" si="41"/>
        <v>0</v>
      </c>
      <c r="R537" s="728"/>
    </row>
    <row r="538" spans="1:18" ht="16.5" thickBot="1">
      <c r="A538" s="682"/>
      <c r="B538" s="567" t="s">
        <v>3</v>
      </c>
      <c r="C538" s="517">
        <f>+C536+1</f>
        <v>3</v>
      </c>
      <c r="D538" s="477"/>
      <c r="E538" s="477"/>
      <c r="F538" s="479"/>
      <c r="G538" s="268">
        <f>IFERROR(INDEX(#REF!,MATCH('R1'!$E$437,#REF!,0)-5),0)+IFERROR(INDEX('SECTION 1'!#REF!,MATCH('R1'!$E$437,'SECTION 1'!#REF!,0)-5),0)</f>
        <v>0</v>
      </c>
      <c r="H538" s="269">
        <f>IFERROR(INDEX(#REF!,MATCH('R1'!$E$437,#REF!,0)-4),0)+IFERROR(INDEX('SECTION 1'!#REF!,MATCH('R1'!$E$437,'SECTION 1'!#REF!,0)-4),0)</f>
        <v>0</v>
      </c>
      <c r="I538" s="269">
        <f>IFERROR(INDEX(#REF!,MATCH('R1'!$E$437,#REF!,0)-3),0)+IFERROR(INDEX('SECTION 1'!#REF!,MATCH('R1'!$E$437,'SECTION 1'!#REF!,0)-3),0)</f>
        <v>0</v>
      </c>
      <c r="J538" s="118"/>
      <c r="K538" s="119"/>
      <c r="L538" s="120">
        <f>H538-G538</f>
        <v>0</v>
      </c>
      <c r="M538" s="120">
        <f>IF(L538&gt;5,0.2,0)</f>
        <v>0</v>
      </c>
      <c r="N538" s="120" t="e">
        <f>#REF!-#REF!</f>
        <v>#REF!</v>
      </c>
      <c r="O538" s="120" t="e">
        <f>IF(N538&gt;5,0.2,0)</f>
        <v>#REF!</v>
      </c>
      <c r="P538" s="121"/>
      <c r="Q538" s="122">
        <f t="shared" si="41"/>
        <v>0</v>
      </c>
      <c r="R538" s="728"/>
    </row>
    <row r="539" spans="1:18" ht="16.5" thickBot="1">
      <c r="A539" s="682"/>
      <c r="B539" s="538"/>
      <c r="C539" s="518"/>
      <c r="D539" s="478"/>
      <c r="E539" s="478"/>
      <c r="F539" s="480"/>
      <c r="G539" s="271">
        <f>IFERROR(INDEX(#REF!,MATCH('R1'!$E$437,#REF!,0)-5),0)+IFERROR(INDEX('SECTION 1'!#REF!,MATCH('R1'!$E$437,'SECTION 1'!#REF!,0)-5),0)</f>
        <v>0</v>
      </c>
      <c r="H539" s="272">
        <f>IFERROR(INDEX(#REF!,MATCH('R1'!$E$437,#REF!,0)-4),0)+IFERROR(INDEX('SECTION 1'!#REF!,MATCH('R1'!$E$437,'SECTION 1'!#REF!,0)-4),0)</f>
        <v>0</v>
      </c>
      <c r="I539" s="272">
        <f>IFERROR(INDEX(#REF!,MATCH('R1'!$E$437,#REF!,0)-3),0)+IFERROR(INDEX('SECTION 1'!#REF!,MATCH('R1'!$E$437,'SECTION 1'!#REF!,0)-3),0)</f>
        <v>0</v>
      </c>
      <c r="J539" s="126"/>
      <c r="K539" s="127"/>
      <c r="L539" s="128"/>
      <c r="M539" s="128"/>
      <c r="N539" s="128"/>
      <c r="O539" s="128"/>
      <c r="P539" s="129"/>
      <c r="Q539" s="130">
        <f t="shared" si="41"/>
        <v>0</v>
      </c>
      <c r="R539" s="728"/>
    </row>
    <row r="540" spans="1:18" ht="16.5" thickBot="1">
      <c r="A540" s="682"/>
      <c r="B540" s="567" t="s">
        <v>3</v>
      </c>
      <c r="C540" s="517">
        <f>+C538+1</f>
        <v>4</v>
      </c>
      <c r="D540" s="477"/>
      <c r="E540" s="477"/>
      <c r="F540" s="479"/>
      <c r="G540" s="268">
        <f>IFERROR(INDEX(#REF!,MATCH('R1'!$E$437,#REF!,0)-5),0)+IFERROR(INDEX('SECTION 1'!#REF!,MATCH('R1'!$E$437,'SECTION 1'!#REF!,0)-5),0)</f>
        <v>0</v>
      </c>
      <c r="H540" s="269">
        <f>IFERROR(INDEX(#REF!,MATCH('R1'!$E$437,#REF!,0)-4),0)+IFERROR(INDEX('SECTION 1'!#REF!,MATCH('R1'!$E$437,'SECTION 1'!#REF!,0)-4),0)</f>
        <v>0</v>
      </c>
      <c r="I540" s="269">
        <f>IFERROR(INDEX(#REF!,MATCH('R1'!$E$437,#REF!,0)-3),0)+IFERROR(INDEX('SECTION 1'!#REF!,MATCH('R1'!$E$437,'SECTION 1'!#REF!,0)-3),0)</f>
        <v>0</v>
      </c>
      <c r="J540" s="134"/>
      <c r="K540" s="135"/>
      <c r="L540" s="167"/>
      <c r="M540" s="167"/>
      <c r="N540" s="167"/>
      <c r="O540" s="167"/>
      <c r="P540" s="168"/>
      <c r="Q540" s="169">
        <f t="shared" si="41"/>
        <v>0</v>
      </c>
      <c r="R540" s="728"/>
    </row>
    <row r="541" spans="1:18" ht="16.5" thickBot="1">
      <c r="A541" s="682"/>
      <c r="B541" s="538"/>
      <c r="C541" s="518"/>
      <c r="D541" s="478"/>
      <c r="E541" s="478"/>
      <c r="F541" s="480"/>
      <c r="G541" s="271">
        <f>IFERROR(INDEX(#REF!,MATCH('R1'!$E$437,#REF!,0)-5),0)+IFERROR(INDEX('SECTION 1'!#REF!,MATCH('R1'!$E$437,'SECTION 1'!#REF!,0)-5),0)</f>
        <v>0</v>
      </c>
      <c r="H541" s="272">
        <f>IFERROR(INDEX(#REF!,MATCH('R1'!$E$437,#REF!,0)-4),0)+IFERROR(INDEX('SECTION 1'!#REF!,MATCH('R1'!$E$437,'SECTION 1'!#REF!,0)-4),0)</f>
        <v>0</v>
      </c>
      <c r="I541" s="272">
        <f>IFERROR(INDEX(#REF!,MATCH('R1'!$E$437,#REF!,0)-3),0)+IFERROR(INDEX('SECTION 1'!#REF!,MATCH('R1'!$E$437,'SECTION 1'!#REF!,0)-3),0)</f>
        <v>0</v>
      </c>
      <c r="J541" s="110"/>
      <c r="K541" s="111"/>
      <c r="L541" s="112"/>
      <c r="M541" s="112"/>
      <c r="N541" s="112"/>
      <c r="O541" s="112"/>
      <c r="P541" s="113"/>
      <c r="Q541" s="114">
        <f t="shared" si="41"/>
        <v>0</v>
      </c>
      <c r="R541" s="728"/>
    </row>
    <row r="542" spans="1:18" ht="16.5" thickBot="1">
      <c r="A542" s="682"/>
      <c r="B542" s="567" t="s">
        <v>7</v>
      </c>
      <c r="C542" s="517">
        <f>+C540+1</f>
        <v>5</v>
      </c>
      <c r="D542" s="477"/>
      <c r="E542" s="477"/>
      <c r="F542" s="479"/>
      <c r="G542" s="268">
        <f>IFERROR(INDEX(#REF!,MATCH('R1'!$E$437,#REF!,0)-5),0)+IFERROR(INDEX('SECTION 1'!#REF!,MATCH('R1'!$E$437,'SECTION 1'!#REF!,0)-5),0)</f>
        <v>0</v>
      </c>
      <c r="H542" s="269">
        <f>IFERROR(INDEX(#REF!,MATCH('R1'!$E$437,#REF!,0)-4),0)+IFERROR(INDEX('SECTION 1'!#REF!,MATCH('R1'!$E$437,'SECTION 1'!#REF!,0)-4),0)</f>
        <v>0</v>
      </c>
      <c r="I542" s="269">
        <f>IFERROR(INDEX(#REF!,MATCH('R1'!$E$437,#REF!,0)-3),0)+IFERROR(INDEX('SECTION 1'!#REF!,MATCH('R1'!$E$437,'SECTION 1'!#REF!,0)-3),0)</f>
        <v>0</v>
      </c>
      <c r="J542" s="118"/>
      <c r="K542" s="119"/>
      <c r="L542" s="120"/>
      <c r="M542" s="120"/>
      <c r="N542" s="120"/>
      <c r="O542" s="120"/>
      <c r="P542" s="121"/>
      <c r="Q542" s="122">
        <f t="shared" si="41"/>
        <v>0</v>
      </c>
      <c r="R542" s="456"/>
    </row>
    <row r="543" spans="1:18" ht="16.5" thickBot="1">
      <c r="A543" s="682"/>
      <c r="B543" s="538"/>
      <c r="C543" s="518"/>
      <c r="D543" s="478"/>
      <c r="E543" s="478"/>
      <c r="F543" s="480"/>
      <c r="G543" s="271">
        <f>IFERROR(INDEX(#REF!,MATCH('R1'!$E$437,#REF!,0)-5),0)+IFERROR(INDEX('SECTION 1'!#REF!,MATCH('R1'!$E$437,'SECTION 1'!#REF!,0)-5),0)</f>
        <v>0</v>
      </c>
      <c r="H543" s="272">
        <f>IFERROR(INDEX(#REF!,MATCH('R1'!$E$437,#REF!,0)-4),0)+IFERROR(INDEX('SECTION 1'!#REF!,MATCH('R1'!$E$437,'SECTION 1'!#REF!,0)-4),0)</f>
        <v>0</v>
      </c>
      <c r="I543" s="272">
        <f>IFERROR(INDEX(#REF!,MATCH('R1'!$E$437,#REF!,0)-3),0)+IFERROR(INDEX('SECTION 1'!#REF!,MATCH('R1'!$E$437,'SECTION 1'!#REF!,0)-3),0)</f>
        <v>0</v>
      </c>
      <c r="J543" s="126"/>
      <c r="K543" s="127"/>
      <c r="L543" s="128"/>
      <c r="M543" s="128"/>
      <c r="N543" s="128"/>
      <c r="O543" s="128"/>
      <c r="P543" s="129"/>
      <c r="Q543" s="130">
        <f t="shared" si="41"/>
        <v>0</v>
      </c>
      <c r="R543" s="456"/>
    </row>
    <row r="544" spans="1:18" ht="16.5" thickBot="1">
      <c r="A544" s="682"/>
      <c r="B544" s="567" t="s">
        <v>4</v>
      </c>
      <c r="C544" s="517">
        <f>+C542+1</f>
        <v>6</v>
      </c>
      <c r="D544" s="477"/>
      <c r="E544" s="477"/>
      <c r="F544" s="479"/>
      <c r="G544" s="268">
        <f>IFERROR(INDEX(#REF!,MATCH('R1'!$E$437,#REF!,0)-5),0)+IFERROR(INDEX('SECTION 1'!#REF!,MATCH('R1'!$E$437,'SECTION 1'!#REF!,0)-5),0)</f>
        <v>0</v>
      </c>
      <c r="H544" s="269">
        <f>IFERROR(INDEX(#REF!,MATCH('R1'!$E$437,#REF!,0)-4),0)+IFERROR(INDEX('SECTION 1'!#REF!,MATCH('R1'!$E$437,'SECTION 1'!#REF!,0)-4),0)</f>
        <v>0</v>
      </c>
      <c r="I544" s="269">
        <f>IFERROR(INDEX(#REF!,MATCH('R1'!$E$437,#REF!,0)-3),0)+IFERROR(INDEX('SECTION 1'!#REF!,MATCH('R1'!$E$437,'SECTION 1'!#REF!,0)-3),0)</f>
        <v>0</v>
      </c>
      <c r="J544" s="134">
        <v>12</v>
      </c>
      <c r="K544" s="135"/>
      <c r="L544" s="167"/>
      <c r="M544" s="167"/>
      <c r="N544" s="167"/>
      <c r="O544" s="167"/>
      <c r="P544" s="168"/>
      <c r="Q544" s="169">
        <f t="shared" si="41"/>
        <v>0</v>
      </c>
      <c r="R544" s="456"/>
    </row>
    <row r="545" spans="1:18" ht="16.5" thickBot="1">
      <c r="A545" s="682"/>
      <c r="B545" s="538"/>
      <c r="C545" s="518"/>
      <c r="D545" s="478"/>
      <c r="E545" s="478"/>
      <c r="F545" s="480"/>
      <c r="G545" s="271">
        <f>IFERROR(INDEX(#REF!,MATCH('R1'!$E$437,#REF!,0)-5),0)+IFERROR(INDEX('SECTION 1'!#REF!,MATCH('R1'!$E$437,'SECTION 1'!#REF!,0)-5),0)</f>
        <v>0</v>
      </c>
      <c r="H545" s="272">
        <f>IFERROR(INDEX(#REF!,MATCH('R1'!$E$437,#REF!,0)-4),0)+IFERROR(INDEX('SECTION 1'!#REF!,MATCH('R1'!$E$437,'SECTION 1'!#REF!,0)-4),0)</f>
        <v>0</v>
      </c>
      <c r="I545" s="272">
        <f>IFERROR(INDEX(#REF!,MATCH('R1'!$E$437,#REF!,0)-3),0)+IFERROR(INDEX('SECTION 1'!#REF!,MATCH('R1'!$E$437,'SECTION 1'!#REF!,0)-3),0)</f>
        <v>0</v>
      </c>
      <c r="J545" s="110"/>
      <c r="K545" s="111"/>
      <c r="L545" s="112"/>
      <c r="M545" s="112"/>
      <c r="N545" s="112"/>
      <c r="O545" s="112"/>
      <c r="P545" s="113"/>
      <c r="Q545" s="114">
        <f t="shared" si="41"/>
        <v>0</v>
      </c>
      <c r="R545" s="456"/>
    </row>
    <row r="546" spans="1:18" ht="16.5" thickBot="1">
      <c r="A546" s="682"/>
      <c r="B546" s="568" t="s">
        <v>5</v>
      </c>
      <c r="C546" s="527">
        <f>+C544+1</f>
        <v>7</v>
      </c>
      <c r="D546" s="477"/>
      <c r="E546" s="477"/>
      <c r="F546" s="479"/>
      <c r="G546" s="268">
        <f>IFERROR(INDEX(#REF!,MATCH('R1'!$E$437,#REF!,0)-5),0)+IFERROR(INDEX('SECTION 1'!#REF!,MATCH('R1'!$E$437,'SECTION 1'!#REF!,0)-5),0)</f>
        <v>0</v>
      </c>
      <c r="H546" s="269">
        <f>IFERROR(INDEX(#REF!,MATCH('R1'!$E$437,#REF!,0)-4),0)+IFERROR(INDEX('SECTION 1'!#REF!,MATCH('R1'!$E$437,'SECTION 1'!#REF!,0)-4),0)</f>
        <v>0</v>
      </c>
      <c r="I546" s="269">
        <f>IFERROR(INDEX(#REF!,MATCH('R1'!$E$437,#REF!,0)-3),0)+IFERROR(INDEX('SECTION 1'!#REF!,MATCH('R1'!$E$437,'SECTION 1'!#REF!,0)-3),0)</f>
        <v>0</v>
      </c>
      <c r="J546" s="118">
        <f>IF(G546="",0,IF(H546="",0,IF(G546&gt;0,H546-G546+I546,0)))</f>
        <v>0</v>
      </c>
      <c r="K546" s="119"/>
      <c r="L546" s="120">
        <f>H546-G546</f>
        <v>0</v>
      </c>
      <c r="M546" s="120">
        <f>IF(L546&gt;5,0.2,0)</f>
        <v>0</v>
      </c>
      <c r="N546" s="120" t="e">
        <f>#REF!-#REF!</f>
        <v>#REF!</v>
      </c>
      <c r="O546" s="120" t="e">
        <f>IF(N546&gt;5,0.2,0)</f>
        <v>#REF!</v>
      </c>
      <c r="P546" s="121"/>
      <c r="Q546" s="122">
        <f t="shared" si="41"/>
        <v>0</v>
      </c>
      <c r="R546" s="158"/>
    </row>
    <row r="547" spans="1:18" ht="16.5" thickBot="1">
      <c r="A547" s="682"/>
      <c r="B547" s="584"/>
      <c r="C547" s="528"/>
      <c r="D547" s="478"/>
      <c r="E547" s="478"/>
      <c r="F547" s="480"/>
      <c r="G547" s="271">
        <f>IFERROR(INDEX(#REF!,MATCH('R1'!$E$437,#REF!,0)-5),0)+IFERROR(INDEX('SECTION 1'!#REF!,MATCH('R1'!$E$437,'SECTION 1'!#REF!,0)-5),0)</f>
        <v>0</v>
      </c>
      <c r="H547" s="272">
        <f>IFERROR(INDEX(#REF!,MATCH('R1'!$E$437,#REF!,0)-4),0)+IFERROR(INDEX('SECTION 1'!#REF!,MATCH('R1'!$E$437,'SECTION 1'!#REF!,0)-4),0)</f>
        <v>0</v>
      </c>
      <c r="I547" s="272">
        <f>IFERROR(INDEX(#REF!,MATCH('R1'!$E$437,#REF!,0)-3),0)+IFERROR(INDEX('SECTION 1'!#REF!,MATCH('R1'!$E$437,'SECTION 1'!#REF!,0)-3),0)</f>
        <v>0</v>
      </c>
      <c r="J547" s="126">
        <f>IF(G547="",0,IF(H547="",0,IF(G547&gt;0,H547-G547+I547,0)))</f>
        <v>0</v>
      </c>
      <c r="K547" s="127"/>
      <c r="L547" s="128"/>
      <c r="M547" s="128"/>
      <c r="N547" s="128"/>
      <c r="O547" s="128"/>
      <c r="P547" s="129"/>
      <c r="Q547" s="130">
        <f t="shared" si="41"/>
        <v>0</v>
      </c>
      <c r="R547" s="75"/>
    </row>
    <row r="548" spans="1:18" ht="16.5" thickBot="1">
      <c r="A548" s="682"/>
      <c r="B548" s="568" t="s">
        <v>6</v>
      </c>
      <c r="C548" s="527">
        <f>+C546+1</f>
        <v>8</v>
      </c>
      <c r="D548" s="465"/>
      <c r="E548" s="465"/>
      <c r="F548" s="467"/>
      <c r="G548" s="325">
        <f>IFERROR(INDEX(#REF!,MATCH('R1'!$E$437,#REF!,0)-5),0)+IFERROR(INDEX('SECTION 1'!#REF!,MATCH('R1'!$E$437,'SECTION 1'!#REF!,0)-5),0)</f>
        <v>0</v>
      </c>
      <c r="H548" s="326">
        <f>IFERROR(INDEX(#REF!,MATCH('R1'!$E$437,#REF!,0)-4),0)+IFERROR(INDEX('SECTION 1'!#REF!,MATCH('R1'!$E$437,'SECTION 1'!#REF!,0)-4),0)</f>
        <v>0</v>
      </c>
      <c r="I548" s="326">
        <f>IFERROR(INDEX(#REF!,MATCH('R1'!$E$437,#REF!,0)-3),0)+IFERROR(INDEX('SECTION 1'!#REF!,MATCH('R1'!$E$437,'SECTION 1'!#REF!,0)-3),0)</f>
        <v>0</v>
      </c>
      <c r="J548" s="139">
        <v>12</v>
      </c>
      <c r="K548" s="140"/>
      <c r="L548" s="141"/>
      <c r="M548" s="141"/>
      <c r="N548" s="141"/>
      <c r="O548" s="141"/>
      <c r="P548" s="142"/>
      <c r="Q548" s="143">
        <f t="shared" si="41"/>
        <v>0</v>
      </c>
      <c r="R548" s="75"/>
    </row>
    <row r="549" spans="1:18" ht="16.5" thickBot="1">
      <c r="A549" s="683"/>
      <c r="B549" s="569"/>
      <c r="C549" s="554"/>
      <c r="D549" s="466"/>
      <c r="E549" s="466"/>
      <c r="F549" s="468"/>
      <c r="G549" s="323">
        <f>IFERROR(INDEX(#REF!,MATCH('R1'!$E$437,#REF!,0)-5),0)+IFERROR(INDEX('SECTION 1'!#REF!,MATCH('R1'!$E$437,'SECTION 1'!#REF!,0)-5),0)</f>
        <v>0</v>
      </c>
      <c r="H549" s="324">
        <f>IFERROR(INDEX(#REF!,MATCH('R1'!$E$437,#REF!,0)-4),0)+IFERROR(INDEX('SECTION 1'!#REF!,MATCH('R1'!$E$437,'SECTION 1'!#REF!,0)-4),0)</f>
        <v>0</v>
      </c>
      <c r="I549" s="324">
        <f>IFERROR(INDEX(#REF!,MATCH('R1'!$E$437,#REF!,0)-3),0)+IFERROR(INDEX('SECTION 1'!#REF!,MATCH('R1'!$E$437,'SECTION 1'!#REF!,0)-3),0)</f>
        <v>0</v>
      </c>
      <c r="J549" s="147"/>
      <c r="K549" s="148"/>
      <c r="L549" s="149"/>
      <c r="M549" s="149"/>
      <c r="N549" s="149"/>
      <c r="O549" s="149"/>
      <c r="P549" s="150"/>
      <c r="Q549" s="151">
        <f t="shared" si="41"/>
        <v>0</v>
      </c>
      <c r="R549" s="75"/>
    </row>
    <row r="550" spans="1:18" ht="17.25" customHeight="1" thickTop="1" thickBot="1">
      <c r="A550" s="683"/>
      <c r="B550" s="522" t="s">
        <v>12</v>
      </c>
      <c r="C550" s="523"/>
      <c r="D550" s="481"/>
      <c r="E550" s="481"/>
      <c r="F550" s="482"/>
      <c r="G550" s="768" t="s">
        <v>92</v>
      </c>
      <c r="H550" s="769"/>
      <c r="I550" s="171">
        <f>SUM(I540:I549)</f>
        <v>0</v>
      </c>
      <c r="J550" s="172" t="e">
        <f>SUM(#REF!)</f>
        <v>#REF!</v>
      </c>
      <c r="K550" s="173">
        <f>SUM(K540:K549)</f>
        <v>0</v>
      </c>
      <c r="L550" s="174"/>
      <c r="M550" s="174"/>
      <c r="N550" s="174"/>
      <c r="O550" s="174"/>
      <c r="P550" s="175"/>
      <c r="Q550" s="176">
        <f>SUM(Q536:Q549)</f>
        <v>0</v>
      </c>
      <c r="R550" s="75"/>
    </row>
    <row r="551" spans="1:18" ht="16.5" thickBot="1">
      <c r="A551" s="683"/>
      <c r="B551" s="524" t="s">
        <v>14</v>
      </c>
      <c r="C551" s="525"/>
      <c r="D551" s="206"/>
      <c r="E551" s="206"/>
      <c r="F551" s="207"/>
      <c r="G551" s="208"/>
      <c r="H551" s="209"/>
      <c r="I551" s="210"/>
      <c r="J551" s="211"/>
      <c r="K551" s="212"/>
      <c r="L551" s="211"/>
      <c r="M551" s="211"/>
      <c r="N551" s="211"/>
      <c r="O551" s="211"/>
      <c r="P551" s="211"/>
      <c r="Q551" s="213"/>
      <c r="R551" s="728"/>
    </row>
    <row r="552" spans="1:18" ht="17.25" customHeight="1" thickTop="1">
      <c r="A552" s="563" t="s">
        <v>48</v>
      </c>
      <c r="B552" s="589" t="s">
        <v>2</v>
      </c>
      <c r="C552" s="515">
        <f>C548+1</f>
        <v>9</v>
      </c>
      <c r="D552" s="494"/>
      <c r="E552" s="471"/>
      <c r="F552" s="473"/>
      <c r="G552" s="159">
        <f>IFERROR(INDEX(#REF!,MATCH('R1'!$E$437,#REF!,0)-5),0)+IFERROR(INDEX('SECTION 1'!#REF!,MATCH('R1'!$E$437,'SECTION 1'!#REF!,0)-5),0)</f>
        <v>0</v>
      </c>
      <c r="H552" s="160">
        <f>IFERROR(INDEX(#REF!,MATCH('R1'!$E$437,#REF!,0)-4),0)+IFERROR(INDEX('SECTION 1'!#REF!,MATCH('R1'!$E$437,'SECTION 1'!#REF!,0)-4),0)</f>
        <v>0</v>
      </c>
      <c r="I552" s="161">
        <f>IFERROR(INDEX(#REF!,MATCH('R1'!$E$437,#REF!,0)-3),0)+IFERROR(INDEX('SECTION 1'!#REF!,MATCH('R1'!$E$437,'SECTION 1'!#REF!,0)-3),0)</f>
        <v>0</v>
      </c>
      <c r="J552" s="30">
        <f>IF(G552="",0,IF(H552="",0,IF(G552&gt;0,H552-G552+I552,0)))</f>
        <v>0</v>
      </c>
      <c r="K552" s="135"/>
      <c r="L552" s="167">
        <f>H552-G552</f>
        <v>0</v>
      </c>
      <c r="M552" s="167">
        <f>IF(L552&gt;5,0.2,0)</f>
        <v>0</v>
      </c>
      <c r="N552" s="167" t="e">
        <f>#REF!-#REF!</f>
        <v>#REF!</v>
      </c>
      <c r="O552" s="167" t="e">
        <f>IF(N552&gt;5,0.2,0)</f>
        <v>#REF!</v>
      </c>
      <c r="P552" s="168"/>
      <c r="Q552" s="169">
        <f t="shared" ref="Q552:Q565" si="42">IF(G552="","",(H552-G552)+I552)</f>
        <v>0</v>
      </c>
      <c r="R552" s="728"/>
    </row>
    <row r="553" spans="1:18">
      <c r="A553" s="563"/>
      <c r="B553" s="590"/>
      <c r="C553" s="516"/>
      <c r="D553" s="493"/>
      <c r="E553" s="472"/>
      <c r="F553" s="474"/>
      <c r="G553" s="271">
        <f>IFERROR(INDEX(#REF!,MATCH('R1'!$E$437,#REF!,0)-5),0)+IFERROR(INDEX('SECTION 1'!#REF!,MATCH('R1'!$E$437,'SECTION 1'!#REF!,0)-5),0)</f>
        <v>0</v>
      </c>
      <c r="H553" s="272">
        <f>IFERROR(INDEX(#REF!,MATCH('R1'!$E$437,#REF!,0)-4),0)+IFERROR(INDEX('SECTION 1'!#REF!,MATCH('R1'!$E$437,'SECTION 1'!#REF!,0)-4),0)</f>
        <v>0</v>
      </c>
      <c r="I553" s="109">
        <f>IFERROR(INDEX(#REF!,MATCH('R1'!$E$437,#REF!,0)-3),0)+IFERROR(INDEX('SECTION 1'!#REF!,MATCH('R1'!$E$437,'SECTION 1'!#REF!,0)-3),0)</f>
        <v>0</v>
      </c>
      <c r="J553" s="27">
        <f>IF(G553="",0,IF(H553="",0,IF(G553&gt;0,H553-G553+I553,0)))</f>
        <v>0</v>
      </c>
      <c r="K553" s="111"/>
      <c r="L553" s="112"/>
      <c r="M553" s="112"/>
      <c r="N553" s="112"/>
      <c r="O553" s="112"/>
      <c r="P553" s="113"/>
      <c r="Q553" s="114">
        <f t="shared" si="42"/>
        <v>0</v>
      </c>
      <c r="R553" s="728"/>
    </row>
    <row r="554" spans="1:18">
      <c r="A554" s="563"/>
      <c r="B554" s="567" t="s">
        <v>3</v>
      </c>
      <c r="C554" s="517">
        <f>+C552+1</f>
        <v>10</v>
      </c>
      <c r="D554" s="477"/>
      <c r="E554" s="477"/>
      <c r="F554" s="479"/>
      <c r="G554" s="268">
        <f>IFERROR(INDEX(#REF!,MATCH('R1'!$E$437,#REF!,0)-5),0)+IFERROR(INDEX('SECTION 1'!#REF!,MATCH('R1'!$E$437,'SECTION 1'!#REF!,0)-5),0)</f>
        <v>0</v>
      </c>
      <c r="H554" s="269">
        <f>IFERROR(INDEX(#REF!,MATCH('R1'!$E$437,#REF!,0)-4),0)+IFERROR(INDEX('SECTION 1'!#REF!,MATCH('R1'!$E$437,'SECTION 1'!#REF!,0)-4),0)</f>
        <v>0</v>
      </c>
      <c r="I554" s="269">
        <f>IFERROR(INDEX(#REF!,MATCH('R1'!$E$437,#REF!,0)-3),0)+IFERROR(INDEX('SECTION 1'!#REF!,MATCH('R1'!$E$437,'SECTION 1'!#REF!,0)-3),0)</f>
        <v>0</v>
      </c>
      <c r="J554" s="24">
        <f>IF(G554="",0,IF(H554="",0,IF(G554&gt;0,H554-G554+I554,0)))</f>
        <v>0</v>
      </c>
      <c r="K554" s="119"/>
      <c r="L554" s="120">
        <f>H554-G554</f>
        <v>0</v>
      </c>
      <c r="M554" s="120">
        <f>IF(L554&gt;5,0.2,0)</f>
        <v>0</v>
      </c>
      <c r="N554" s="120" t="e">
        <f>#REF!-#REF!</f>
        <v>#REF!</v>
      </c>
      <c r="O554" s="120" t="e">
        <f>IF(N554&gt;5,0.2,0)</f>
        <v>#REF!</v>
      </c>
      <c r="P554" s="121"/>
      <c r="Q554" s="122">
        <f t="shared" si="42"/>
        <v>0</v>
      </c>
      <c r="R554" s="728"/>
    </row>
    <row r="555" spans="1:18" ht="16.5" thickBot="1">
      <c r="A555" s="563"/>
      <c r="B555" s="538"/>
      <c r="C555" s="518"/>
      <c r="D555" s="478"/>
      <c r="E555" s="478"/>
      <c r="F555" s="480"/>
      <c r="G555" s="271">
        <f>IFERROR(INDEX(#REF!,MATCH('R1'!$E$437,#REF!,0)-5),0)+IFERROR(INDEX('SECTION 1'!#REF!,MATCH('R1'!$E$437,'SECTION 1'!#REF!,0)-5),0)</f>
        <v>0</v>
      </c>
      <c r="H555" s="272">
        <f>IFERROR(INDEX(#REF!,MATCH('R1'!$E$437,#REF!,0)-4),0)+IFERROR(INDEX('SECTION 1'!#REF!,MATCH('R1'!$E$437,'SECTION 1'!#REF!,0)-4),0)</f>
        <v>0</v>
      </c>
      <c r="I555" s="272">
        <f>IFERROR(INDEX(#REF!,MATCH('R1'!$E$437,#REF!,0)-3),0)+IFERROR(INDEX('SECTION 1'!#REF!,MATCH('R1'!$E$437,'SECTION 1'!#REF!,0)-3),0)</f>
        <v>0</v>
      </c>
      <c r="J555" s="27">
        <f>IF(G555="",0,IF(H555="",0,IF(G555&gt;0,H555-G555+I555,0)))</f>
        <v>0</v>
      </c>
      <c r="K555" s="127"/>
      <c r="L555" s="128"/>
      <c r="M555" s="128"/>
      <c r="N555" s="128"/>
      <c r="O555" s="128"/>
      <c r="P555" s="129"/>
      <c r="Q555" s="130">
        <f t="shared" si="42"/>
        <v>0</v>
      </c>
      <c r="R555" s="728"/>
    </row>
    <row r="556" spans="1:18" ht="16.5" thickTop="1">
      <c r="A556" s="563"/>
      <c r="B556" s="567" t="s">
        <v>3</v>
      </c>
      <c r="C556" s="517">
        <f>+C554+1</f>
        <v>11</v>
      </c>
      <c r="D556" s="494"/>
      <c r="E556" s="471"/>
      <c r="F556" s="473"/>
      <c r="G556" s="268">
        <f>IFERROR(INDEX(#REF!,MATCH('R1'!$E$437,#REF!,0)-5),0)+IFERROR(INDEX('SECTION 1'!#REF!,MATCH('R1'!$E$437,'SECTION 1'!#REF!,0)-5),0)</f>
        <v>0</v>
      </c>
      <c r="H556" s="269">
        <f>IFERROR(INDEX(#REF!,MATCH('R1'!$E$437,#REF!,0)-4),0)+IFERROR(INDEX('SECTION 1'!#REF!,MATCH('R1'!$E$437,'SECTION 1'!#REF!,0)-4),0)</f>
        <v>0</v>
      </c>
      <c r="I556" s="269">
        <f>IFERROR(INDEX(#REF!,MATCH('R1'!$E$437,#REF!,0)-3),0)+IFERROR(INDEX('SECTION 1'!#REF!,MATCH('R1'!$E$437,'SECTION 1'!#REF!,0)-3),0)</f>
        <v>0</v>
      </c>
      <c r="J556" s="24"/>
      <c r="K556" s="135"/>
      <c r="L556" s="167">
        <f>H556-G556</f>
        <v>0</v>
      </c>
      <c r="M556" s="167">
        <f>IF(L556&gt;5,0.2,0)</f>
        <v>0</v>
      </c>
      <c r="N556" s="167" t="e">
        <f>#REF!-#REF!</f>
        <v>#REF!</v>
      </c>
      <c r="O556" s="167" t="e">
        <f>IF(N556&gt;5,0.2,0)</f>
        <v>#REF!</v>
      </c>
      <c r="P556" s="168"/>
      <c r="Q556" s="169">
        <f t="shared" si="42"/>
        <v>0</v>
      </c>
      <c r="R556" s="728"/>
    </row>
    <row r="557" spans="1:18">
      <c r="A557" s="563"/>
      <c r="B557" s="538"/>
      <c r="C557" s="518"/>
      <c r="D557" s="493"/>
      <c r="E557" s="472"/>
      <c r="F557" s="474"/>
      <c r="G557" s="271">
        <f>IFERROR(INDEX(#REF!,MATCH('R1'!$E$437,#REF!,0)-5),0)+IFERROR(INDEX('SECTION 1'!#REF!,MATCH('R1'!$E$437,'SECTION 1'!#REF!,0)-5),0)</f>
        <v>0</v>
      </c>
      <c r="H557" s="272">
        <f>IFERROR(INDEX(#REF!,MATCH('R1'!$E$437,#REF!,0)-4),0)+IFERROR(INDEX('SECTION 1'!#REF!,MATCH('R1'!$E$437,'SECTION 1'!#REF!,0)-4),0)</f>
        <v>0</v>
      </c>
      <c r="I557" s="272">
        <f>IFERROR(INDEX(#REF!,MATCH('R1'!$E$437,#REF!,0)-3),0)+IFERROR(INDEX('SECTION 1'!#REF!,MATCH('R1'!$E$437,'SECTION 1'!#REF!,0)-3),0)</f>
        <v>0</v>
      </c>
      <c r="J557" s="27"/>
      <c r="K557" s="111"/>
      <c r="L557" s="112"/>
      <c r="M557" s="112"/>
      <c r="N557" s="112"/>
      <c r="O557" s="112"/>
      <c r="P557" s="113"/>
      <c r="Q557" s="114">
        <f t="shared" si="42"/>
        <v>0</v>
      </c>
      <c r="R557" s="456"/>
    </row>
    <row r="558" spans="1:18">
      <c r="A558" s="563"/>
      <c r="B558" s="567" t="s">
        <v>7</v>
      </c>
      <c r="C558" s="517">
        <f>+C556+1</f>
        <v>12</v>
      </c>
      <c r="D558" s="477"/>
      <c r="E558" s="477"/>
      <c r="F558" s="479"/>
      <c r="G558" s="268">
        <f>IFERROR(INDEX(#REF!,MATCH('R1'!$E$437,#REF!,0)-5),0)+IFERROR(INDEX('SECTION 1'!#REF!,MATCH('R1'!$E$437,'SECTION 1'!#REF!,0)-5),0)</f>
        <v>0</v>
      </c>
      <c r="H558" s="269">
        <f>IFERROR(INDEX(#REF!,MATCH('R1'!$E$437,#REF!,0)-4),0)+IFERROR(INDEX('SECTION 1'!#REF!,MATCH('R1'!$E$437,'SECTION 1'!#REF!,0)-4),0)</f>
        <v>0</v>
      </c>
      <c r="I558" s="269">
        <f>IFERROR(INDEX(#REF!,MATCH('R1'!$E$437,#REF!,0)-3),0)+IFERROR(INDEX('SECTION 1'!#REF!,MATCH('R1'!$E$437,'SECTION 1'!#REF!,0)-3),0)</f>
        <v>0</v>
      </c>
      <c r="J558" s="24"/>
      <c r="K558" s="119"/>
      <c r="L558" s="120">
        <f>H558-G558</f>
        <v>0</v>
      </c>
      <c r="M558" s="120">
        <f>IF(L558&gt;5,0.2,0)</f>
        <v>0</v>
      </c>
      <c r="N558" s="120" t="e">
        <f>#REF!-#REF!</f>
        <v>#REF!</v>
      </c>
      <c r="O558" s="120" t="e">
        <f>IF(N558&gt;5,0.2,0)</f>
        <v>#REF!</v>
      </c>
      <c r="P558" s="121"/>
      <c r="Q558" s="122">
        <f t="shared" si="42"/>
        <v>0</v>
      </c>
      <c r="R558" s="456"/>
    </row>
    <row r="559" spans="1:18">
      <c r="A559" s="563"/>
      <c r="B559" s="538"/>
      <c r="C559" s="518"/>
      <c r="D559" s="478"/>
      <c r="E559" s="478"/>
      <c r="F559" s="480"/>
      <c r="G559" s="271">
        <f>IFERROR(INDEX(#REF!,MATCH('R1'!$E$437,#REF!,0)-5),0)+IFERROR(INDEX('SECTION 1'!#REF!,MATCH('R1'!$E$437,'SECTION 1'!#REF!,0)-5),0)</f>
        <v>0</v>
      </c>
      <c r="H559" s="272">
        <f>IFERROR(INDEX(#REF!,MATCH('R1'!$E$437,#REF!,0)-4),0)+IFERROR(INDEX('SECTION 1'!#REF!,MATCH('R1'!$E$437,'SECTION 1'!#REF!,0)-4),0)</f>
        <v>0</v>
      </c>
      <c r="I559" s="272">
        <f>IFERROR(INDEX(#REF!,MATCH('R1'!$E$437,#REF!,0)-3),0)+IFERROR(INDEX('SECTION 1'!#REF!,MATCH('R1'!$E$437,'SECTION 1'!#REF!,0)-3),0)</f>
        <v>0</v>
      </c>
      <c r="J559" s="27"/>
      <c r="K559" s="127"/>
      <c r="L559" s="128"/>
      <c r="M559" s="128"/>
      <c r="N559" s="128"/>
      <c r="O559" s="128"/>
      <c r="P559" s="129"/>
      <c r="Q559" s="130">
        <f t="shared" si="42"/>
        <v>0</v>
      </c>
      <c r="R559" s="456"/>
    </row>
    <row r="560" spans="1:18">
      <c r="A560" s="563"/>
      <c r="B560" s="567" t="s">
        <v>4</v>
      </c>
      <c r="C560" s="517">
        <f>+C558+1</f>
        <v>13</v>
      </c>
      <c r="D560" s="477"/>
      <c r="E560" s="477"/>
      <c r="F560" s="479"/>
      <c r="G560" s="268">
        <f>IFERROR(INDEX(#REF!,MATCH('R1'!$E$437,#REF!,0)-5),0)+IFERROR(INDEX('SECTION 1'!#REF!,MATCH('R1'!$E$437,'SECTION 1'!#REF!,0)-5),0)</f>
        <v>0</v>
      </c>
      <c r="H560" s="269">
        <f>IFERROR(INDEX(#REF!,MATCH('R1'!$E$437,#REF!,0)-4),0)+IFERROR(INDEX('SECTION 1'!#REF!,MATCH('R1'!$E$437,'SECTION 1'!#REF!,0)-4),0)</f>
        <v>0</v>
      </c>
      <c r="I560" s="269">
        <f>IFERROR(INDEX(#REF!,MATCH('R1'!$E$437,#REF!,0)-3),0)+IFERROR(INDEX('SECTION 1'!#REF!,MATCH('R1'!$E$437,'SECTION 1'!#REF!,0)-3),0)</f>
        <v>0</v>
      </c>
      <c r="J560" s="24"/>
      <c r="K560" s="119"/>
      <c r="L560" s="120">
        <f>H560-G560</f>
        <v>0</v>
      </c>
      <c r="M560" s="120">
        <f>IF(L560&gt;5,0.2,0)</f>
        <v>0</v>
      </c>
      <c r="N560" s="120" t="e">
        <f>#REF!-#REF!</f>
        <v>#REF!</v>
      </c>
      <c r="O560" s="120" t="e">
        <f>IF(N560&gt;5,0.2,0)</f>
        <v>#REF!</v>
      </c>
      <c r="P560" s="121"/>
      <c r="Q560" s="122">
        <f t="shared" si="42"/>
        <v>0</v>
      </c>
      <c r="R560" s="456"/>
    </row>
    <row r="561" spans="1:18">
      <c r="A561" s="563"/>
      <c r="B561" s="538"/>
      <c r="C561" s="518"/>
      <c r="D561" s="478"/>
      <c r="E561" s="478"/>
      <c r="F561" s="480"/>
      <c r="G561" s="271">
        <f>IFERROR(INDEX(#REF!,MATCH('R1'!$E$437,#REF!,0)-5),0)+IFERROR(INDEX('SECTION 1'!#REF!,MATCH('R1'!$E$437,'SECTION 1'!#REF!,0)-5),0)</f>
        <v>0</v>
      </c>
      <c r="H561" s="272">
        <f>IFERROR(INDEX(#REF!,MATCH('R1'!$E$437,#REF!,0)-4),0)+IFERROR(INDEX('SECTION 1'!#REF!,MATCH('R1'!$E$437,'SECTION 1'!#REF!,0)-4),0)</f>
        <v>0</v>
      </c>
      <c r="I561" s="272">
        <f>IFERROR(INDEX(#REF!,MATCH('R1'!$E$437,#REF!,0)-3),0)+IFERROR(INDEX('SECTION 1'!#REF!,MATCH('R1'!$E$437,'SECTION 1'!#REF!,0)-3),0)</f>
        <v>0</v>
      </c>
      <c r="J561" s="27"/>
      <c r="K561" s="111"/>
      <c r="L561" s="112"/>
      <c r="M561" s="112"/>
      <c r="N561" s="112"/>
      <c r="O561" s="112"/>
      <c r="P561" s="113"/>
      <c r="Q561" s="114">
        <f t="shared" si="42"/>
        <v>0</v>
      </c>
      <c r="R561" s="158"/>
    </row>
    <row r="562" spans="1:18">
      <c r="A562" s="563"/>
      <c r="B562" s="568" t="s">
        <v>5</v>
      </c>
      <c r="C562" s="527">
        <f>+C560+1</f>
        <v>14</v>
      </c>
      <c r="D562" s="477"/>
      <c r="E562" s="477"/>
      <c r="F562" s="479"/>
      <c r="G562" s="268">
        <f>IFERROR(INDEX(#REF!,MATCH('R1'!$E$437,#REF!,0)-5),0)+IFERROR(INDEX('SECTION 1'!#REF!,MATCH('R1'!$E$437,'SECTION 1'!#REF!,0)-5),0)</f>
        <v>0</v>
      </c>
      <c r="H562" s="269">
        <f>IFERROR(INDEX(#REF!,MATCH('R1'!$E$437,#REF!,0)-4),0)+IFERROR(INDEX('SECTION 1'!#REF!,MATCH('R1'!$E$437,'SECTION 1'!#REF!,0)-4),0)</f>
        <v>0</v>
      </c>
      <c r="I562" s="269">
        <f>IFERROR(INDEX(#REF!,MATCH('R1'!$E$437,#REF!,0)-3),0)+IFERROR(INDEX('SECTION 1'!#REF!,MATCH('R1'!$E$437,'SECTION 1'!#REF!,0)-3),0)</f>
        <v>0</v>
      </c>
      <c r="J562" s="49"/>
      <c r="K562" s="119"/>
      <c r="L562" s="120">
        <f>H562-G562</f>
        <v>0</v>
      </c>
      <c r="M562" s="120">
        <f>IF(L562&gt;5,0.2,0)</f>
        <v>0</v>
      </c>
      <c r="N562" s="120" t="e">
        <f>#REF!-#REF!</f>
        <v>#REF!</v>
      </c>
      <c r="O562" s="120" t="e">
        <f>IF(N562&gt;5,0.2,0)</f>
        <v>#REF!</v>
      </c>
      <c r="P562" s="121"/>
      <c r="Q562" s="122">
        <f t="shared" si="42"/>
        <v>0</v>
      </c>
      <c r="R562" s="75"/>
    </row>
    <row r="563" spans="1:18">
      <c r="A563" s="563"/>
      <c r="B563" s="584"/>
      <c r="C563" s="528"/>
      <c r="D563" s="478"/>
      <c r="E563" s="478"/>
      <c r="F563" s="480"/>
      <c r="G563" s="271">
        <f>IFERROR(INDEX(#REF!,MATCH('R1'!$E$437,#REF!,0)-5),0)+IFERROR(INDEX('SECTION 1'!#REF!,MATCH('R1'!$E$437,'SECTION 1'!#REF!,0)-5),0)</f>
        <v>0</v>
      </c>
      <c r="H563" s="272">
        <f>IFERROR(INDEX(#REF!,MATCH('R1'!$E$437,#REF!,0)-4),0)+IFERROR(INDEX('SECTION 1'!#REF!,MATCH('R1'!$E$437,'SECTION 1'!#REF!,0)-4),0)</f>
        <v>0</v>
      </c>
      <c r="I563" s="272">
        <f>IFERROR(INDEX(#REF!,MATCH('R1'!$E$437,#REF!,0)-3),0)+IFERROR(INDEX('SECTION 1'!#REF!,MATCH('R1'!$E$437,'SECTION 1'!#REF!,0)-3),0)</f>
        <v>0</v>
      </c>
      <c r="J563" s="53">
        <f>IF(G563="",0,IF(H563="",0,IF(G563&gt;0,H563-G563+I563,0)))</f>
        <v>0</v>
      </c>
      <c r="K563" s="127"/>
      <c r="L563" s="128"/>
      <c r="M563" s="128"/>
      <c r="N563" s="128"/>
      <c r="O563" s="128"/>
      <c r="P563" s="129"/>
      <c r="Q563" s="130">
        <f t="shared" si="42"/>
        <v>0</v>
      </c>
      <c r="R563" s="75"/>
    </row>
    <row r="564" spans="1:18">
      <c r="A564" s="563"/>
      <c r="B564" s="568" t="s">
        <v>6</v>
      </c>
      <c r="C564" s="527">
        <f>+C562+1</f>
        <v>15</v>
      </c>
      <c r="D564" s="465"/>
      <c r="E564" s="465"/>
      <c r="F564" s="467"/>
      <c r="G564" s="268">
        <f>IFERROR(INDEX(#REF!,MATCH('R1'!$E$437,#REF!,0)-5),0)+IFERROR(INDEX('SECTION 1'!#REF!,MATCH('R1'!$E$437,'SECTION 1'!#REF!,0)-5),0)</f>
        <v>0</v>
      </c>
      <c r="H564" s="269">
        <f>IFERROR(INDEX(#REF!,MATCH('R1'!$E$437,#REF!,0)-4),0)+IFERROR(INDEX('SECTION 1'!#REF!,MATCH('R1'!$E$437,'SECTION 1'!#REF!,0)-4),0)</f>
        <v>0</v>
      </c>
      <c r="I564" s="269">
        <f>IFERROR(INDEX(#REF!,MATCH('R1'!$E$437,#REF!,0)-3),0)+IFERROR(INDEX('SECTION 1'!#REF!,MATCH('R1'!$E$437,'SECTION 1'!#REF!,0)-3),0)</f>
        <v>0</v>
      </c>
      <c r="J564" s="49">
        <f>IF(G564="",0,IF(H564="",0,IF(G564&gt;0,H564-G564+I564,0)))</f>
        <v>0</v>
      </c>
      <c r="K564" s="140"/>
      <c r="L564" s="141">
        <f>H564-G564</f>
        <v>0</v>
      </c>
      <c r="M564" s="141">
        <f>IF(L564&gt;5,0.2,0)</f>
        <v>0</v>
      </c>
      <c r="N564" s="141" t="e">
        <f>#REF!-#REF!</f>
        <v>#REF!</v>
      </c>
      <c r="O564" s="141" t="e">
        <f>IF(N564&gt;5,0.2,0)</f>
        <v>#REF!</v>
      </c>
      <c r="P564" s="142"/>
      <c r="Q564" s="143">
        <f t="shared" si="42"/>
        <v>0</v>
      </c>
      <c r="R564" s="75"/>
    </row>
    <row r="565" spans="1:18" ht="16.5" thickBot="1">
      <c r="A565" s="563"/>
      <c r="B565" s="569"/>
      <c r="C565" s="554"/>
      <c r="D565" s="466"/>
      <c r="E565" s="466"/>
      <c r="F565" s="468"/>
      <c r="G565" s="271">
        <f>IFERROR(INDEX(#REF!,MATCH('R1'!$E$437,#REF!,0)-5),0)+IFERROR(INDEX('SECTION 1'!#REF!,MATCH('R1'!$E$437,'SECTION 1'!#REF!,0)-5),0)</f>
        <v>0</v>
      </c>
      <c r="H565" s="272">
        <f>IFERROR(INDEX(#REF!,MATCH('R1'!$E$437,#REF!,0)-4),0)+IFERROR(INDEX('SECTION 1'!#REF!,MATCH('R1'!$E$437,'SECTION 1'!#REF!,0)-4),0)</f>
        <v>0</v>
      </c>
      <c r="I565" s="272">
        <f>IFERROR(INDEX(#REF!,MATCH('R1'!$E$437,#REF!,0)-3),0)+IFERROR(INDEX('SECTION 1'!#REF!,MATCH('R1'!$E$437,'SECTION 1'!#REF!,0)-3),0)</f>
        <v>0</v>
      </c>
      <c r="J565" s="53">
        <f>IF(G565="",0,IF(H565="",0,IF(G565&gt;0,H565-G565+I565,0)))</f>
        <v>0</v>
      </c>
      <c r="K565" s="148"/>
      <c r="L565" s="149"/>
      <c r="M565" s="149"/>
      <c r="N565" s="149"/>
      <c r="O565" s="149"/>
      <c r="P565" s="150"/>
      <c r="Q565" s="151">
        <f t="shared" si="42"/>
        <v>0</v>
      </c>
      <c r="R565" s="75"/>
    </row>
    <row r="566" spans="1:18" ht="17.25" customHeight="1" thickTop="1" thickBot="1">
      <c r="A566" s="563"/>
      <c r="B566" s="522" t="s">
        <v>12</v>
      </c>
      <c r="C566" s="523"/>
      <c r="D566" s="481"/>
      <c r="E566" s="481"/>
      <c r="F566" s="482"/>
      <c r="G566" s="285"/>
      <c r="H566" s="286"/>
      <c r="I566" s="287"/>
      <c r="J566" s="21">
        <f>SUM(J552:J565)</f>
        <v>0</v>
      </c>
      <c r="K566" s="173">
        <f>SUM(K556:K565)</f>
        <v>0</v>
      </c>
      <c r="L566" s="174"/>
      <c r="M566" s="174"/>
      <c r="N566" s="174"/>
      <c r="O566" s="174"/>
      <c r="P566" s="175"/>
      <c r="Q566" s="176">
        <f>SUM(Q552:Q565)</f>
        <v>0</v>
      </c>
      <c r="R566" s="728"/>
    </row>
    <row r="567" spans="1:18" ht="17.25" thickTop="1" thickBot="1">
      <c r="A567" s="564"/>
      <c r="B567" s="524" t="s">
        <v>14</v>
      </c>
      <c r="C567" s="525"/>
      <c r="D567" s="206"/>
      <c r="E567" s="206"/>
      <c r="F567" s="207"/>
      <c r="G567" s="208"/>
      <c r="H567" s="209"/>
      <c r="I567" s="210"/>
      <c r="J567" s="211"/>
      <c r="K567" s="212"/>
      <c r="L567" s="211"/>
      <c r="M567" s="211"/>
      <c r="N567" s="211"/>
      <c r="O567" s="211"/>
      <c r="P567" s="211"/>
      <c r="Q567" s="213"/>
      <c r="R567" s="728"/>
    </row>
    <row r="568" spans="1:18" ht="17.25" thickTop="1" thickBot="1">
      <c r="A568" s="692" t="s">
        <v>49</v>
      </c>
      <c r="B568" s="589" t="s">
        <v>2</v>
      </c>
      <c r="C568" s="515">
        <f>C564+1</f>
        <v>16</v>
      </c>
      <c r="D568" s="494"/>
      <c r="E568" s="471"/>
      <c r="F568" s="473"/>
      <c r="G568" s="159">
        <f>IFERROR(INDEX(#REF!,MATCH('R1'!$E$437,#REF!,0)-5),0)+IFERROR(INDEX('SECTION 1'!#REF!,MATCH('R1'!$E$437,'SECTION 1'!#REF!,0)-5),0)</f>
        <v>0</v>
      </c>
      <c r="H568" s="160">
        <f>IFERROR(INDEX(#REF!,MATCH('R1'!$E$437,#REF!,0)-4),0)+IFERROR(INDEX('SECTION 1'!#REF!,MATCH('R1'!$E$437,'SECTION 1'!#REF!,0)-4),0)</f>
        <v>0</v>
      </c>
      <c r="I568" s="161">
        <f>IFERROR(INDEX(#REF!,MATCH('R1'!$E$437,#REF!,0)-3),0)+IFERROR(INDEX('SECTION 1'!#REF!,MATCH('R1'!$E$437,'SECTION 1'!#REF!,0)-3),0)</f>
        <v>0</v>
      </c>
      <c r="J568" s="30">
        <f t="shared" ref="J568:J581" si="43">IF(G568="",0,IF(H568="",0,IF(G568&gt;0,H568-G568+I568,0)))</f>
        <v>0</v>
      </c>
      <c r="K568" s="163"/>
      <c r="L568" s="164">
        <f>H568-G568</f>
        <v>0</v>
      </c>
      <c r="M568" s="164">
        <f>IF(L568&gt;5,0.2,0)</f>
        <v>0</v>
      </c>
      <c r="N568" s="164" t="e">
        <f>#REF!-#REF!</f>
        <v>#REF!</v>
      </c>
      <c r="O568" s="164" t="e">
        <f>IF(N568&gt;5,0.2,0)</f>
        <v>#REF!</v>
      </c>
      <c r="P568" s="165"/>
      <c r="Q568" s="166">
        <f>IF(G568="","",(H568-G568)+I568)</f>
        <v>0</v>
      </c>
      <c r="R568" s="728"/>
    </row>
    <row r="569" spans="1:18" ht="16.5" thickBot="1">
      <c r="A569" s="675"/>
      <c r="B569" s="590"/>
      <c r="C569" s="516"/>
      <c r="D569" s="493"/>
      <c r="E569" s="472"/>
      <c r="F569" s="474"/>
      <c r="G569" s="271">
        <f>IFERROR(INDEX(#REF!,MATCH('R1'!$E$437,#REF!,0)-5),0)+IFERROR(INDEX('SECTION 1'!#REF!,MATCH('R1'!$E$437,'SECTION 1'!#REF!,0)-5),0)</f>
        <v>0</v>
      </c>
      <c r="H569" s="272">
        <f>IFERROR(INDEX(#REF!,MATCH('R1'!$E$437,#REF!,0)-4),0)+IFERROR(INDEX('SECTION 1'!#REF!,MATCH('R1'!$E$437,'SECTION 1'!#REF!,0)-4),0)</f>
        <v>0</v>
      </c>
      <c r="I569" s="109">
        <f>IFERROR(INDEX(#REF!,MATCH('R1'!$E$437,#REF!,0)-3),0)+IFERROR(INDEX('SECTION 1'!#REF!,MATCH('R1'!$E$437,'SECTION 1'!#REF!,0)-3),0)</f>
        <v>0</v>
      </c>
      <c r="J569" s="27">
        <f t="shared" si="43"/>
        <v>0</v>
      </c>
      <c r="K569" s="111"/>
      <c r="L569" s="112"/>
      <c r="M569" s="112"/>
      <c r="N569" s="112"/>
      <c r="O569" s="112"/>
      <c r="P569" s="113"/>
      <c r="Q569" s="114">
        <f t="shared" ref="Q569:Q581" si="44">IF(G569="","",(H569-G569)+I569)</f>
        <v>0</v>
      </c>
      <c r="R569" s="728"/>
    </row>
    <row r="570" spans="1:18" ht="16.5" thickBot="1">
      <c r="A570" s="688"/>
      <c r="B570" s="567" t="s">
        <v>3</v>
      </c>
      <c r="C570" s="517">
        <f>+C568+1</f>
        <v>17</v>
      </c>
      <c r="D570" s="477"/>
      <c r="E570" s="477"/>
      <c r="F570" s="479"/>
      <c r="G570" s="268">
        <f>IFERROR(INDEX(#REF!,MATCH('R1'!$E$437,#REF!,0)-5),0)+IFERROR(INDEX('SECTION 1'!#REF!,MATCH('R1'!$E$437,'SECTION 1'!#REF!,0)-5),0)</f>
        <v>0</v>
      </c>
      <c r="H570" s="269">
        <f>IFERROR(INDEX(#REF!,MATCH('R1'!$E$437,#REF!,0)-4),0)+IFERROR(INDEX('SECTION 1'!#REF!,MATCH('R1'!$E$437,'SECTION 1'!#REF!,0)-4),0)</f>
        <v>0</v>
      </c>
      <c r="I570" s="269">
        <f>IFERROR(INDEX(#REF!,MATCH('R1'!$E$437,#REF!,0)-3),0)+IFERROR(INDEX('SECTION 1'!#REF!,MATCH('R1'!$E$437,'SECTION 1'!#REF!,0)-3),0)</f>
        <v>0</v>
      </c>
      <c r="J570" s="24">
        <f t="shared" si="43"/>
        <v>0</v>
      </c>
      <c r="K570" s="119"/>
      <c r="L570" s="120">
        <f>H570-G570</f>
        <v>0</v>
      </c>
      <c r="M570" s="120">
        <f>IF(L570&gt;5,0.2,0)</f>
        <v>0</v>
      </c>
      <c r="N570" s="120" t="e">
        <f>#REF!-#REF!</f>
        <v>#REF!</v>
      </c>
      <c r="O570" s="120" t="e">
        <f>IF(N570&gt;5,0.2,0)</f>
        <v>#REF!</v>
      </c>
      <c r="P570" s="121"/>
      <c r="Q570" s="122">
        <f t="shared" si="44"/>
        <v>0</v>
      </c>
      <c r="R570" s="728"/>
    </row>
    <row r="571" spans="1:18" ht="16.5" thickBot="1">
      <c r="A571" s="688"/>
      <c r="B571" s="538"/>
      <c r="C571" s="518"/>
      <c r="D571" s="478"/>
      <c r="E571" s="478"/>
      <c r="F571" s="480"/>
      <c r="G571" s="271">
        <f>IFERROR(INDEX(#REF!,MATCH('R1'!$E$437,#REF!,0)-5),0)+IFERROR(INDEX('SECTION 1'!#REF!,MATCH('R1'!$E$437,'SECTION 1'!#REF!,0)-5),0)</f>
        <v>0</v>
      </c>
      <c r="H571" s="272">
        <f>IFERROR(INDEX(#REF!,MATCH('R1'!$E$437,#REF!,0)-4),0)+IFERROR(INDEX('SECTION 1'!#REF!,MATCH('R1'!$E$437,'SECTION 1'!#REF!,0)-4),0)</f>
        <v>0</v>
      </c>
      <c r="I571" s="272">
        <f>IFERROR(INDEX(#REF!,MATCH('R1'!$E$437,#REF!,0)-3),0)+IFERROR(INDEX('SECTION 1'!#REF!,MATCH('R1'!$E$437,'SECTION 1'!#REF!,0)-3),0)</f>
        <v>0</v>
      </c>
      <c r="J571" s="27">
        <f t="shared" si="43"/>
        <v>0</v>
      </c>
      <c r="K571" s="127"/>
      <c r="L571" s="128"/>
      <c r="M571" s="128"/>
      <c r="N571" s="128"/>
      <c r="O571" s="128"/>
      <c r="P571" s="129"/>
      <c r="Q571" s="130">
        <f t="shared" si="44"/>
        <v>0</v>
      </c>
      <c r="R571" s="728"/>
    </row>
    <row r="572" spans="1:18" ht="16.5" thickBot="1">
      <c r="A572" s="688"/>
      <c r="B572" s="567" t="s">
        <v>3</v>
      </c>
      <c r="C572" s="517">
        <f>+C570+1</f>
        <v>18</v>
      </c>
      <c r="D572" s="477"/>
      <c r="E572" s="477"/>
      <c r="F572" s="479"/>
      <c r="G572" s="268">
        <f>IFERROR(INDEX(#REF!,MATCH('R1'!$E$437,#REF!,0)-5),0)+IFERROR(INDEX('SECTION 1'!#REF!,MATCH('R1'!$E$437,'SECTION 1'!#REF!,0)-5),0)</f>
        <v>0</v>
      </c>
      <c r="H572" s="269">
        <f>IFERROR(INDEX(#REF!,MATCH('R1'!$E$437,#REF!,0)-4),0)+IFERROR(INDEX('SECTION 1'!#REF!,MATCH('R1'!$E$437,'SECTION 1'!#REF!,0)-4),0)</f>
        <v>0</v>
      </c>
      <c r="I572" s="269">
        <f>IFERROR(INDEX(#REF!,MATCH('R1'!$E$437,#REF!,0)-3),0)+IFERROR(INDEX('SECTION 1'!#REF!,MATCH('R1'!$E$437,'SECTION 1'!#REF!,0)-3),0)</f>
        <v>0</v>
      </c>
      <c r="J572" s="24">
        <f t="shared" si="43"/>
        <v>0</v>
      </c>
      <c r="K572" s="135"/>
      <c r="L572" s="167">
        <f>H572-G572</f>
        <v>0</v>
      </c>
      <c r="M572" s="167">
        <f>IF(L572&gt;5,0.2,0)</f>
        <v>0</v>
      </c>
      <c r="N572" s="167" t="e">
        <f>#REF!-#REF!</f>
        <v>#REF!</v>
      </c>
      <c r="O572" s="167" t="e">
        <f>IF(N572&gt;5,0.2,0)</f>
        <v>#REF!</v>
      </c>
      <c r="P572" s="168"/>
      <c r="Q572" s="169">
        <f t="shared" si="44"/>
        <v>0</v>
      </c>
      <c r="R572" s="456"/>
    </row>
    <row r="573" spans="1:18" ht="16.5" thickBot="1">
      <c r="A573" s="688"/>
      <c r="B573" s="538"/>
      <c r="C573" s="518"/>
      <c r="D573" s="478"/>
      <c r="E573" s="478"/>
      <c r="F573" s="480"/>
      <c r="G573" s="271">
        <f>IFERROR(INDEX(#REF!,MATCH('R1'!$E$437,#REF!,0)-5),0)+IFERROR(INDEX('SECTION 1'!#REF!,MATCH('R1'!$E$437,'SECTION 1'!#REF!,0)-5),0)</f>
        <v>0</v>
      </c>
      <c r="H573" s="272">
        <f>IFERROR(INDEX(#REF!,MATCH('R1'!$E$437,#REF!,0)-4),0)+IFERROR(INDEX('SECTION 1'!#REF!,MATCH('R1'!$E$437,'SECTION 1'!#REF!,0)-4),0)</f>
        <v>0</v>
      </c>
      <c r="I573" s="272">
        <f>IFERROR(INDEX(#REF!,MATCH('R1'!$E$437,#REF!,0)-3),0)+IFERROR(INDEX('SECTION 1'!#REF!,MATCH('R1'!$E$437,'SECTION 1'!#REF!,0)-3),0)</f>
        <v>0</v>
      </c>
      <c r="J573" s="27">
        <f t="shared" si="43"/>
        <v>0</v>
      </c>
      <c r="K573" s="111"/>
      <c r="L573" s="112"/>
      <c r="M573" s="112"/>
      <c r="N573" s="112"/>
      <c r="O573" s="112"/>
      <c r="P573" s="113"/>
      <c r="Q573" s="114">
        <f t="shared" si="44"/>
        <v>0</v>
      </c>
      <c r="R573" s="456"/>
    </row>
    <row r="574" spans="1:18" ht="16.5" thickBot="1">
      <c r="A574" s="688"/>
      <c r="B574" s="567" t="s">
        <v>7</v>
      </c>
      <c r="C574" s="517">
        <f>+C572+1</f>
        <v>19</v>
      </c>
      <c r="D574" s="477"/>
      <c r="E574" s="477"/>
      <c r="F574" s="479"/>
      <c r="G574" s="268">
        <f>IFERROR(INDEX(#REF!,MATCH('R1'!$E$437,#REF!,0)-5),0)+IFERROR(INDEX('SECTION 1'!#REF!,MATCH('R1'!$E$437,'SECTION 1'!#REF!,0)-5),0)</f>
        <v>0</v>
      </c>
      <c r="H574" s="269">
        <f>IFERROR(INDEX(#REF!,MATCH('R1'!$E$437,#REF!,0)-4),0)+IFERROR(INDEX('SECTION 1'!#REF!,MATCH('R1'!$E$437,'SECTION 1'!#REF!,0)-4),0)</f>
        <v>0</v>
      </c>
      <c r="I574" s="269">
        <f>IFERROR(INDEX(#REF!,MATCH('R1'!$E$437,#REF!,0)-3),0)+IFERROR(INDEX('SECTION 1'!#REF!,MATCH('R1'!$E$437,'SECTION 1'!#REF!,0)-3),0)</f>
        <v>0</v>
      </c>
      <c r="J574" s="24">
        <f t="shared" si="43"/>
        <v>0</v>
      </c>
      <c r="K574" s="119"/>
      <c r="L574" s="120">
        <f>H574-G574</f>
        <v>0</v>
      </c>
      <c r="M574" s="120">
        <f>IF(L574&gt;5,0.2,0)</f>
        <v>0</v>
      </c>
      <c r="N574" s="120" t="e">
        <f>#REF!-#REF!</f>
        <v>#REF!</v>
      </c>
      <c r="O574" s="120" t="e">
        <f>IF(N574&gt;5,0.2,0)</f>
        <v>#REF!</v>
      </c>
      <c r="P574" s="121"/>
      <c r="Q574" s="122">
        <f t="shared" si="44"/>
        <v>0</v>
      </c>
      <c r="R574" s="456"/>
    </row>
    <row r="575" spans="1:18" ht="16.5" thickBot="1">
      <c r="A575" s="688"/>
      <c r="B575" s="538"/>
      <c r="C575" s="518"/>
      <c r="D575" s="478"/>
      <c r="E575" s="478"/>
      <c r="F575" s="480"/>
      <c r="G575" s="271">
        <f>IFERROR(INDEX(#REF!,MATCH('R1'!$E$437,#REF!,0)-5),0)+IFERROR(INDEX('SECTION 1'!#REF!,MATCH('R1'!$E$437,'SECTION 1'!#REF!,0)-5),0)</f>
        <v>0</v>
      </c>
      <c r="H575" s="272">
        <f>IFERROR(INDEX(#REF!,MATCH('R1'!$E$437,#REF!,0)-4),0)+IFERROR(INDEX('SECTION 1'!#REF!,MATCH('R1'!$E$437,'SECTION 1'!#REF!,0)-4),0)</f>
        <v>0</v>
      </c>
      <c r="I575" s="272">
        <f>IFERROR(INDEX(#REF!,MATCH('R1'!$E$437,#REF!,0)-3),0)+IFERROR(INDEX('SECTION 1'!#REF!,MATCH('R1'!$E$437,'SECTION 1'!#REF!,0)-3),0)</f>
        <v>0</v>
      </c>
      <c r="J575" s="27">
        <f t="shared" si="43"/>
        <v>0</v>
      </c>
      <c r="K575" s="127"/>
      <c r="L575" s="128"/>
      <c r="M575" s="128"/>
      <c r="N575" s="128"/>
      <c r="O575" s="128"/>
      <c r="P575" s="129"/>
      <c r="Q575" s="130">
        <f t="shared" si="44"/>
        <v>0</v>
      </c>
      <c r="R575" s="456"/>
    </row>
    <row r="576" spans="1:18" ht="16.5" thickBot="1">
      <c r="A576" s="688"/>
      <c r="B576" s="567" t="s">
        <v>4</v>
      </c>
      <c r="C576" s="517">
        <f>C574+1</f>
        <v>20</v>
      </c>
      <c r="D576" s="477"/>
      <c r="E576" s="477"/>
      <c r="F576" s="479"/>
      <c r="G576" s="268">
        <f>IFERROR(INDEX(#REF!,MATCH('R1'!$E$437,#REF!,0)-5),0)+IFERROR(INDEX('SECTION 1'!#REF!,MATCH('R1'!$E$437,'SECTION 1'!#REF!,0)-5),0)</f>
        <v>0</v>
      </c>
      <c r="H576" s="269">
        <f>IFERROR(INDEX(#REF!,MATCH('R1'!$E$437,#REF!,0)-4),0)+IFERROR(INDEX('SECTION 1'!#REF!,MATCH('R1'!$E$437,'SECTION 1'!#REF!,0)-4),0)</f>
        <v>0</v>
      </c>
      <c r="I576" s="269">
        <f>IFERROR(INDEX(#REF!,MATCH('R1'!$E$437,#REF!,0)-3),0)+IFERROR(INDEX('SECTION 1'!#REF!,MATCH('R1'!$E$437,'SECTION 1'!#REF!,0)-3),0)</f>
        <v>0</v>
      </c>
      <c r="J576" s="24">
        <f t="shared" si="43"/>
        <v>0</v>
      </c>
      <c r="K576" s="119"/>
      <c r="L576" s="120">
        <f>H576-G576</f>
        <v>0</v>
      </c>
      <c r="M576" s="120">
        <f>IF(L576&gt;5,0.2,0)</f>
        <v>0</v>
      </c>
      <c r="N576" s="120" t="e">
        <f>#REF!-#REF!</f>
        <v>#REF!</v>
      </c>
      <c r="O576" s="120" t="e">
        <f>IF(N576&gt;5,0.2,0)</f>
        <v>#REF!</v>
      </c>
      <c r="P576" s="121"/>
      <c r="Q576" s="122">
        <f t="shared" si="44"/>
        <v>0</v>
      </c>
      <c r="R576" s="158"/>
    </row>
    <row r="577" spans="1:18" ht="16.5" thickBot="1">
      <c r="A577" s="688"/>
      <c r="B577" s="538"/>
      <c r="C577" s="518"/>
      <c r="D577" s="478"/>
      <c r="E577" s="478"/>
      <c r="F577" s="480"/>
      <c r="G577" s="271">
        <f>IFERROR(INDEX(#REF!,MATCH('R1'!$E$437,#REF!,0)-5),0)+IFERROR(INDEX('SECTION 1'!#REF!,MATCH('R1'!$E$437,'SECTION 1'!#REF!,0)-5),0)</f>
        <v>0</v>
      </c>
      <c r="H577" s="272">
        <f>IFERROR(INDEX(#REF!,MATCH('R1'!$E$437,#REF!,0)-4),0)+IFERROR(INDEX('SECTION 1'!#REF!,MATCH('R1'!$E$437,'SECTION 1'!#REF!,0)-4),0)</f>
        <v>0</v>
      </c>
      <c r="I577" s="272">
        <f>IFERROR(INDEX(#REF!,MATCH('R1'!$E$437,#REF!,0)-3),0)+IFERROR(INDEX('SECTION 1'!#REF!,MATCH('R1'!$E$437,'SECTION 1'!#REF!,0)-3),0)</f>
        <v>0</v>
      </c>
      <c r="J577" s="27">
        <f t="shared" si="43"/>
        <v>0</v>
      </c>
      <c r="K577" s="111"/>
      <c r="L577" s="112"/>
      <c r="M577" s="112"/>
      <c r="N577" s="112"/>
      <c r="O577" s="112"/>
      <c r="P577" s="113"/>
      <c r="Q577" s="114">
        <f t="shared" si="44"/>
        <v>0</v>
      </c>
      <c r="R577" s="75"/>
    </row>
    <row r="578" spans="1:18" ht="16.5" thickBot="1">
      <c r="A578" s="688"/>
      <c r="B578" s="568" t="s">
        <v>5</v>
      </c>
      <c r="C578" s="527">
        <f>+C576+1</f>
        <v>21</v>
      </c>
      <c r="D578" s="477"/>
      <c r="E578" s="477"/>
      <c r="F578" s="479"/>
      <c r="G578" s="268">
        <f>IFERROR(INDEX(#REF!,MATCH('R1'!$E$437,#REF!,0)-5),0)+IFERROR(INDEX('SECTION 1'!#REF!,MATCH('R1'!$E$437,'SECTION 1'!#REF!,0)-5),0)</f>
        <v>0</v>
      </c>
      <c r="H578" s="269">
        <f>IFERROR(INDEX(#REF!,MATCH('R1'!$E$437,#REF!,0)-4),0)+IFERROR(INDEX('SECTION 1'!#REF!,MATCH('R1'!$E$437,'SECTION 1'!#REF!,0)-4),0)</f>
        <v>0</v>
      </c>
      <c r="I578" s="269">
        <f>IFERROR(INDEX(#REF!,MATCH('R1'!$E$437,#REF!,0)-3),0)+IFERROR(INDEX('SECTION 1'!#REF!,MATCH('R1'!$E$437,'SECTION 1'!#REF!,0)-3),0)</f>
        <v>0</v>
      </c>
      <c r="J578" s="49">
        <f t="shared" si="43"/>
        <v>0</v>
      </c>
      <c r="K578" s="119"/>
      <c r="L578" s="120">
        <f>H578-G578</f>
        <v>0</v>
      </c>
      <c r="M578" s="120">
        <f>IF(L578&gt;5,0.2,0)</f>
        <v>0</v>
      </c>
      <c r="N578" s="120" t="e">
        <f>#REF!-#REF!</f>
        <v>#REF!</v>
      </c>
      <c r="O578" s="120" t="e">
        <f>IF(N578&gt;5,0.2,0)</f>
        <v>#REF!</v>
      </c>
      <c r="P578" s="121"/>
      <c r="Q578" s="122">
        <f t="shared" si="44"/>
        <v>0</v>
      </c>
      <c r="R578" s="75"/>
    </row>
    <row r="579" spans="1:18" ht="16.5" thickBot="1">
      <c r="A579" s="688"/>
      <c r="B579" s="584"/>
      <c r="C579" s="528"/>
      <c r="D579" s="478"/>
      <c r="E579" s="478"/>
      <c r="F579" s="480"/>
      <c r="G579" s="271">
        <f>IFERROR(INDEX(#REF!,MATCH('R1'!$E$437,#REF!,0)-5),0)+IFERROR(INDEX('SECTION 1'!#REF!,MATCH('R1'!$E$437,'SECTION 1'!#REF!,0)-5),0)</f>
        <v>0</v>
      </c>
      <c r="H579" s="272">
        <f>IFERROR(INDEX(#REF!,MATCH('R1'!$E$437,#REF!,0)-4),0)+IFERROR(INDEX('SECTION 1'!#REF!,MATCH('R1'!$E$437,'SECTION 1'!#REF!,0)-4),0)</f>
        <v>0</v>
      </c>
      <c r="I579" s="272">
        <f>IFERROR(INDEX(#REF!,MATCH('R1'!$E$437,#REF!,0)-3),0)+IFERROR(INDEX('SECTION 1'!#REF!,MATCH('R1'!$E$437,'SECTION 1'!#REF!,0)-3),0)</f>
        <v>0</v>
      </c>
      <c r="J579" s="53">
        <f t="shared" si="43"/>
        <v>0</v>
      </c>
      <c r="K579" s="127"/>
      <c r="L579" s="128"/>
      <c r="M579" s="128"/>
      <c r="N579" s="128"/>
      <c r="O579" s="128"/>
      <c r="P579" s="129"/>
      <c r="Q579" s="130">
        <f t="shared" si="44"/>
        <v>0</v>
      </c>
      <c r="R579" s="75"/>
    </row>
    <row r="580" spans="1:18" ht="16.5" thickBot="1">
      <c r="A580" s="688"/>
      <c r="B580" s="568" t="s">
        <v>6</v>
      </c>
      <c r="C580" s="527">
        <f>+C578+1</f>
        <v>22</v>
      </c>
      <c r="D580" s="465"/>
      <c r="E580" s="465"/>
      <c r="F580" s="467"/>
      <c r="G580" s="268">
        <f>IFERROR(INDEX(#REF!,MATCH('R1'!$E$437,#REF!,0)-5),0)+IFERROR(INDEX('SECTION 1'!#REF!,MATCH('R1'!$E$437,'SECTION 1'!#REF!,0)-5),0)</f>
        <v>0</v>
      </c>
      <c r="H580" s="269">
        <f>IFERROR(INDEX(#REF!,MATCH('R1'!$E$437,#REF!,0)-4),0)+IFERROR(INDEX('SECTION 1'!#REF!,MATCH('R1'!$E$437,'SECTION 1'!#REF!,0)-4),0)</f>
        <v>0</v>
      </c>
      <c r="I580" s="269">
        <f>IFERROR(INDEX(#REF!,MATCH('R1'!$E$437,#REF!,0)-3),0)+IFERROR(INDEX('SECTION 1'!#REF!,MATCH('R1'!$E$437,'SECTION 1'!#REF!,0)-3),0)</f>
        <v>0</v>
      </c>
      <c r="J580" s="49">
        <f t="shared" si="43"/>
        <v>0</v>
      </c>
      <c r="K580" s="140"/>
      <c r="L580" s="141">
        <f>H580-G580</f>
        <v>0</v>
      </c>
      <c r="M580" s="141">
        <f>IF(L580&gt;5,0.2,0)</f>
        <v>0</v>
      </c>
      <c r="N580" s="141" t="e">
        <f>#REF!-#REF!</f>
        <v>#REF!</v>
      </c>
      <c r="O580" s="141" t="e">
        <f>IF(N580&gt;5,0.2,0)</f>
        <v>#REF!</v>
      </c>
      <c r="P580" s="142"/>
      <c r="Q580" s="143">
        <f t="shared" si="44"/>
        <v>0</v>
      </c>
      <c r="R580" s="75"/>
    </row>
    <row r="581" spans="1:18" ht="16.5" thickBot="1">
      <c r="A581" s="689"/>
      <c r="B581" s="569"/>
      <c r="C581" s="554"/>
      <c r="D581" s="466"/>
      <c r="E581" s="466"/>
      <c r="F581" s="468"/>
      <c r="G581" s="271">
        <f>IFERROR(INDEX(#REF!,MATCH('R1'!$E$437,#REF!,0)-5),0)+IFERROR(INDEX('SECTION 1'!#REF!,MATCH('R1'!$E$437,'SECTION 1'!#REF!,0)-5),0)</f>
        <v>0</v>
      </c>
      <c r="H581" s="272">
        <f>IFERROR(INDEX(#REF!,MATCH('R1'!$E$437,#REF!,0)-4),0)+IFERROR(INDEX('SECTION 1'!#REF!,MATCH('R1'!$E$437,'SECTION 1'!#REF!,0)-4),0)</f>
        <v>0</v>
      </c>
      <c r="I581" s="272">
        <f>IFERROR(INDEX(#REF!,MATCH('R1'!$E$437,#REF!,0)-3),0)+IFERROR(INDEX('SECTION 1'!#REF!,MATCH('R1'!$E$437,'SECTION 1'!#REF!,0)-3),0)</f>
        <v>0</v>
      </c>
      <c r="J581" s="53">
        <f t="shared" si="43"/>
        <v>0</v>
      </c>
      <c r="K581" s="148"/>
      <c r="L581" s="149"/>
      <c r="M581" s="149"/>
      <c r="N581" s="149"/>
      <c r="O581" s="149"/>
      <c r="P581" s="150"/>
      <c r="Q581" s="151">
        <f t="shared" si="44"/>
        <v>0</v>
      </c>
      <c r="R581" s="728"/>
    </row>
    <row r="582" spans="1:18" ht="17.25" customHeight="1" thickTop="1" thickBot="1">
      <c r="A582" s="689"/>
      <c r="B582" s="522" t="s">
        <v>12</v>
      </c>
      <c r="C582" s="523"/>
      <c r="D582" s="481"/>
      <c r="E582" s="481"/>
      <c r="F582" s="482"/>
      <c r="G582" s="43"/>
      <c r="H582" s="44"/>
      <c r="I582" s="44"/>
      <c r="J582" s="21">
        <f>SUM(J568:J581)</f>
        <v>0</v>
      </c>
      <c r="K582" s="173">
        <f>SUM(K572:K581)</f>
        <v>0</v>
      </c>
      <c r="L582" s="174"/>
      <c r="M582" s="174"/>
      <c r="N582" s="174"/>
      <c r="O582" s="174"/>
      <c r="P582" s="175"/>
      <c r="Q582" s="176">
        <f>SUM(Q568:Q581)</f>
        <v>0</v>
      </c>
      <c r="R582" s="728"/>
    </row>
    <row r="583" spans="1:18" ht="16.5" thickBot="1">
      <c r="A583" s="689"/>
      <c r="B583" s="524" t="s">
        <v>14</v>
      </c>
      <c r="C583" s="525"/>
      <c r="D583" s="219"/>
      <c r="E583" s="219"/>
      <c r="F583" s="220"/>
      <c r="G583" s="12"/>
      <c r="H583" s="13"/>
      <c r="I583" s="16"/>
      <c r="J583" s="14" t="str">
        <f>IF(G583="","0",IF(H583="","0",IF(G583&gt;0,H583-G583,"0")))</f>
        <v>0</v>
      </c>
      <c r="K583" s="222"/>
      <c r="L583" s="221"/>
      <c r="M583" s="221"/>
      <c r="N583" s="221"/>
      <c r="O583" s="221"/>
      <c r="P583" s="221"/>
      <c r="Q583" s="223"/>
      <c r="R583" s="728"/>
    </row>
    <row r="584" spans="1:18" ht="16.5" thickTop="1">
      <c r="A584" s="711" t="s">
        <v>50</v>
      </c>
      <c r="B584" s="589" t="s">
        <v>2</v>
      </c>
      <c r="C584" s="515">
        <f>C580+1</f>
        <v>23</v>
      </c>
      <c r="D584" s="494"/>
      <c r="E584" s="471"/>
      <c r="F584" s="473"/>
      <c r="G584" s="159">
        <f>IFERROR(INDEX(#REF!,MATCH('R1'!$E$437,#REF!,0)-5),0)+IFERROR(INDEX('SECTION 1'!#REF!,MATCH('R1'!$E$437,'SECTION 1'!#REF!,0)-5),0)</f>
        <v>0</v>
      </c>
      <c r="H584" s="160">
        <f>IFERROR(INDEX(#REF!,MATCH('R1'!$E$437,#REF!,0)-4),0)+IFERROR(INDEX('SECTION 1'!#REF!,MATCH('R1'!$E$437,'SECTION 1'!#REF!,0)-4),0)</f>
        <v>0</v>
      </c>
      <c r="I584" s="161">
        <f>IFERROR(INDEX(#REF!,MATCH('R1'!$E$437,#REF!,0)-3),0)+IFERROR(INDEX('SECTION 1'!#REF!,MATCH('R1'!$E$437,'SECTION 1'!#REF!,0)-3),0)</f>
        <v>0</v>
      </c>
      <c r="J584" s="290">
        <f t="shared" ref="J584:J597" si="45">IF(G584="",0,IF(H584="",0,IF(G584&gt;0,H584-G584+I584,0)))</f>
        <v>0</v>
      </c>
      <c r="K584" s="163"/>
      <c r="L584" s="164">
        <f>H584-G584</f>
        <v>0</v>
      </c>
      <c r="M584" s="164">
        <f>IF(L584&gt;5,0.2,0)</f>
        <v>0</v>
      </c>
      <c r="N584" s="164" t="e">
        <f>#REF!-#REF!</f>
        <v>#REF!</v>
      </c>
      <c r="O584" s="164" t="e">
        <f>IF(N584&gt;5,0.2,0)</f>
        <v>#REF!</v>
      </c>
      <c r="P584" s="165"/>
      <c r="Q584" s="166">
        <f t="shared" ref="Q584:Q597" si="46">IF(G584="","",(H584-G584)+I584)</f>
        <v>0</v>
      </c>
      <c r="R584" s="728"/>
    </row>
    <row r="585" spans="1:18">
      <c r="A585" s="712"/>
      <c r="B585" s="590"/>
      <c r="C585" s="516"/>
      <c r="D585" s="493"/>
      <c r="E585" s="472"/>
      <c r="F585" s="474"/>
      <c r="G585" s="271">
        <f>IFERROR(INDEX(#REF!,MATCH('R1'!$E$437,#REF!,0)-5),0)+IFERROR(INDEX('SECTION 1'!#REF!,MATCH('R1'!$E$437,'SECTION 1'!#REF!,0)-5),0)</f>
        <v>0</v>
      </c>
      <c r="H585" s="272">
        <f>IFERROR(INDEX(#REF!,MATCH('R1'!$E$437,#REF!,0)-4),0)+IFERROR(INDEX('SECTION 1'!#REF!,MATCH('R1'!$E$437,'SECTION 1'!#REF!,0)-4),0)</f>
        <v>0</v>
      </c>
      <c r="I585" s="109">
        <f>IFERROR(INDEX(#REF!,MATCH('R1'!$E$437,#REF!,0)-3),0)+IFERROR(INDEX('SECTION 1'!#REF!,MATCH('R1'!$E$437,'SECTION 1'!#REF!,0)-3),0)</f>
        <v>0</v>
      </c>
      <c r="J585" s="273">
        <f t="shared" si="45"/>
        <v>0</v>
      </c>
      <c r="K585" s="111"/>
      <c r="L585" s="112"/>
      <c r="M585" s="112"/>
      <c r="N585" s="112"/>
      <c r="O585" s="112"/>
      <c r="P585" s="113"/>
      <c r="Q585" s="114">
        <f t="shared" si="46"/>
        <v>0</v>
      </c>
      <c r="R585" s="728"/>
    </row>
    <row r="586" spans="1:18">
      <c r="A586" s="712"/>
      <c r="B586" s="567" t="s">
        <v>3</v>
      </c>
      <c r="C586" s="517">
        <f>+C584+1</f>
        <v>24</v>
      </c>
      <c r="D586" s="477"/>
      <c r="E586" s="477"/>
      <c r="F586" s="479"/>
      <c r="G586" s="268">
        <f>IFERROR(INDEX(#REF!,MATCH('R1'!$E$437,#REF!,0)-5),0)+IFERROR(INDEX('SECTION 1'!#REF!,MATCH('R1'!$E$437,'SECTION 1'!#REF!,0)-5),0)</f>
        <v>0</v>
      </c>
      <c r="H586" s="269">
        <f>IFERROR(INDEX(#REF!,MATCH('R1'!$E$437,#REF!,0)-4),0)+IFERROR(INDEX('SECTION 1'!#REF!,MATCH('R1'!$E$437,'SECTION 1'!#REF!,0)-4),0)</f>
        <v>0</v>
      </c>
      <c r="I586" s="269">
        <f>IFERROR(INDEX(#REF!,MATCH('R1'!$E$437,#REF!,0)-3),0)+IFERROR(INDEX('SECTION 1'!#REF!,MATCH('R1'!$E$437,'SECTION 1'!#REF!,0)-3),0)</f>
        <v>0</v>
      </c>
      <c r="J586" s="270">
        <f t="shared" si="45"/>
        <v>0</v>
      </c>
      <c r="K586" s="119"/>
      <c r="L586" s="120">
        <f>H586-G586</f>
        <v>0</v>
      </c>
      <c r="M586" s="120">
        <f>IF(L586&gt;5,0.2,0)</f>
        <v>0</v>
      </c>
      <c r="N586" s="120" t="e">
        <f>#REF!-#REF!</f>
        <v>#REF!</v>
      </c>
      <c r="O586" s="120" t="e">
        <f>IF(N586&gt;5,0.2,0)</f>
        <v>#REF!</v>
      </c>
      <c r="P586" s="121"/>
      <c r="Q586" s="122">
        <f t="shared" si="46"/>
        <v>0</v>
      </c>
      <c r="R586" s="728"/>
    </row>
    <row r="587" spans="1:18">
      <c r="A587" s="712"/>
      <c r="B587" s="538"/>
      <c r="C587" s="518"/>
      <c r="D587" s="478"/>
      <c r="E587" s="478"/>
      <c r="F587" s="480"/>
      <c r="G587" s="271">
        <f>IFERROR(INDEX(#REF!,MATCH('R1'!$E$437,#REF!,0)-5),0)+IFERROR(INDEX('SECTION 1'!#REF!,MATCH('R1'!$E$437,'SECTION 1'!#REF!,0)-5),0)</f>
        <v>0</v>
      </c>
      <c r="H587" s="272">
        <f>IFERROR(INDEX(#REF!,MATCH('R1'!$E$437,#REF!,0)-4),0)+IFERROR(INDEX('SECTION 1'!#REF!,MATCH('R1'!$E$437,'SECTION 1'!#REF!,0)-4),0)</f>
        <v>0</v>
      </c>
      <c r="I587" s="272">
        <f>IFERROR(INDEX(#REF!,MATCH('R1'!$E$437,#REF!,0)-3),0)+IFERROR(INDEX('SECTION 1'!#REF!,MATCH('R1'!$E$437,'SECTION 1'!#REF!,0)-3),0)</f>
        <v>0</v>
      </c>
      <c r="J587" s="273">
        <f t="shared" si="45"/>
        <v>0</v>
      </c>
      <c r="K587" s="127"/>
      <c r="L587" s="128"/>
      <c r="M587" s="128"/>
      <c r="N587" s="128"/>
      <c r="O587" s="128"/>
      <c r="P587" s="129"/>
      <c r="Q587" s="130">
        <f t="shared" si="46"/>
        <v>0</v>
      </c>
      <c r="R587" s="456"/>
    </row>
    <row r="588" spans="1:18">
      <c r="A588" s="712"/>
      <c r="B588" s="567" t="s">
        <v>3</v>
      </c>
      <c r="C588" s="517">
        <f>+C586+1</f>
        <v>25</v>
      </c>
      <c r="D588" s="477"/>
      <c r="E588" s="477"/>
      <c r="F588" s="479"/>
      <c r="G588" s="268">
        <f>IFERROR(INDEX(#REF!,MATCH('R1'!$E$437,#REF!,0)-5),0)+IFERROR(INDEX('SECTION 1'!#REF!,MATCH('R1'!$E$437,'SECTION 1'!#REF!,0)-5),0)</f>
        <v>0</v>
      </c>
      <c r="H588" s="269">
        <f>IFERROR(INDEX(#REF!,MATCH('R1'!$E$437,#REF!,0)-4),0)+IFERROR(INDEX('SECTION 1'!#REF!,MATCH('R1'!$E$437,'SECTION 1'!#REF!,0)-4),0)</f>
        <v>0</v>
      </c>
      <c r="I588" s="269">
        <f>IFERROR(INDEX(#REF!,MATCH('R1'!$E$437,#REF!,0)-3),0)+IFERROR(INDEX('SECTION 1'!#REF!,MATCH('R1'!$E$437,'SECTION 1'!#REF!,0)-3),0)</f>
        <v>0</v>
      </c>
      <c r="J588" s="270">
        <f t="shared" si="45"/>
        <v>0</v>
      </c>
      <c r="K588" s="135"/>
      <c r="L588" s="167"/>
      <c r="M588" s="167"/>
      <c r="N588" s="167"/>
      <c r="O588" s="167"/>
      <c r="P588" s="168"/>
      <c r="Q588" s="169">
        <f t="shared" si="46"/>
        <v>0</v>
      </c>
      <c r="R588" s="456"/>
    </row>
    <row r="589" spans="1:18">
      <c r="A589" s="712"/>
      <c r="B589" s="538"/>
      <c r="C589" s="518"/>
      <c r="D589" s="478"/>
      <c r="E589" s="478"/>
      <c r="F589" s="480"/>
      <c r="G589" s="271">
        <f>IFERROR(INDEX(#REF!,MATCH('R1'!$E$437,#REF!,0)-5),0)+IFERROR(INDEX('SECTION 1'!#REF!,MATCH('R1'!$E$437,'SECTION 1'!#REF!,0)-5),0)</f>
        <v>0</v>
      </c>
      <c r="H589" s="272">
        <f>IFERROR(INDEX(#REF!,MATCH('R1'!$E$437,#REF!,0)-4),0)+IFERROR(INDEX('SECTION 1'!#REF!,MATCH('R1'!$E$437,'SECTION 1'!#REF!,0)-4),0)</f>
        <v>0</v>
      </c>
      <c r="I589" s="272">
        <f>IFERROR(INDEX(#REF!,MATCH('R1'!$E$437,#REF!,0)-3),0)+IFERROR(INDEX('SECTION 1'!#REF!,MATCH('R1'!$E$437,'SECTION 1'!#REF!,0)-3),0)</f>
        <v>0</v>
      </c>
      <c r="J589" s="273">
        <f t="shared" si="45"/>
        <v>0</v>
      </c>
      <c r="K589" s="111"/>
      <c r="L589" s="112"/>
      <c r="M589" s="112"/>
      <c r="N589" s="112"/>
      <c r="O589" s="112"/>
      <c r="P589" s="113"/>
      <c r="Q589" s="114">
        <f t="shared" si="46"/>
        <v>0</v>
      </c>
      <c r="R589" s="456"/>
    </row>
    <row r="590" spans="1:18">
      <c r="A590" s="712"/>
      <c r="B590" s="567" t="s">
        <v>7</v>
      </c>
      <c r="C590" s="517">
        <f>+C588+1</f>
        <v>26</v>
      </c>
      <c r="D590" s="477"/>
      <c r="E590" s="477"/>
      <c r="F590" s="479"/>
      <c r="G590" s="268">
        <f>IFERROR(INDEX(#REF!,MATCH('R1'!$E$437,#REF!,0)-5),0)+IFERROR(INDEX('SECTION 1'!#REF!,MATCH('R1'!$E$437,'SECTION 1'!#REF!,0)-5),0)</f>
        <v>0</v>
      </c>
      <c r="H590" s="269">
        <f>IFERROR(INDEX(#REF!,MATCH('R1'!$E$437,#REF!,0)-4),0)+IFERROR(INDEX('SECTION 1'!#REF!,MATCH('R1'!$E$437,'SECTION 1'!#REF!,0)-4),0)</f>
        <v>0</v>
      </c>
      <c r="I590" s="269">
        <f>IFERROR(INDEX(#REF!,MATCH('R1'!$E$437,#REF!,0)-3),0)+IFERROR(INDEX('SECTION 1'!#REF!,MATCH('R1'!$E$437,'SECTION 1'!#REF!,0)-3),0)</f>
        <v>0</v>
      </c>
      <c r="J590" s="270">
        <f t="shared" si="45"/>
        <v>0</v>
      </c>
      <c r="K590" s="119"/>
      <c r="L590" s="120"/>
      <c r="M590" s="120"/>
      <c r="N590" s="120"/>
      <c r="O590" s="120"/>
      <c r="P590" s="121"/>
      <c r="Q590" s="122">
        <f t="shared" si="46"/>
        <v>0</v>
      </c>
      <c r="R590" s="456"/>
    </row>
    <row r="591" spans="1:18">
      <c r="A591" s="712"/>
      <c r="B591" s="538"/>
      <c r="C591" s="518"/>
      <c r="D591" s="478"/>
      <c r="E591" s="478"/>
      <c r="F591" s="480"/>
      <c r="G591" s="271">
        <f>IFERROR(INDEX(#REF!,MATCH('R1'!$E$437,#REF!,0)-5),0)+IFERROR(INDEX('SECTION 1'!#REF!,MATCH('R1'!$E$437,'SECTION 1'!#REF!,0)-5),0)</f>
        <v>0</v>
      </c>
      <c r="H591" s="272">
        <f>IFERROR(INDEX(#REF!,MATCH('R1'!$E$437,#REF!,0)-4),0)+IFERROR(INDEX('SECTION 1'!#REF!,MATCH('R1'!$E$437,'SECTION 1'!#REF!,0)-4),0)</f>
        <v>0</v>
      </c>
      <c r="I591" s="272">
        <f>IFERROR(INDEX(#REF!,MATCH('R1'!$E$437,#REF!,0)-3),0)+IFERROR(INDEX('SECTION 1'!#REF!,MATCH('R1'!$E$437,'SECTION 1'!#REF!,0)-3),0)</f>
        <v>0</v>
      </c>
      <c r="J591" s="273">
        <f t="shared" si="45"/>
        <v>0</v>
      </c>
      <c r="K591" s="127"/>
      <c r="L591" s="128"/>
      <c r="M591" s="128"/>
      <c r="N591" s="128"/>
      <c r="O591" s="128"/>
      <c r="P591" s="129"/>
      <c r="Q591" s="130">
        <f t="shared" si="46"/>
        <v>0</v>
      </c>
      <c r="R591" s="158"/>
    </row>
    <row r="592" spans="1:18">
      <c r="A592" s="712"/>
      <c r="B592" s="567" t="s">
        <v>4</v>
      </c>
      <c r="C592" s="517">
        <f>+C590+1</f>
        <v>27</v>
      </c>
      <c r="D592" s="477"/>
      <c r="E592" s="477"/>
      <c r="F592" s="479"/>
      <c r="G592" s="268">
        <f>IFERROR(INDEX(#REF!,MATCH('R1'!$E$437,#REF!,0)-5),0)+IFERROR(INDEX('SECTION 1'!#REF!,MATCH('R1'!$E$437,'SECTION 1'!#REF!,0)-5),0)</f>
        <v>0</v>
      </c>
      <c r="H592" s="269">
        <f>IFERROR(INDEX(#REF!,MATCH('R1'!$E$437,#REF!,0)-4),0)+IFERROR(INDEX('SECTION 1'!#REF!,MATCH('R1'!$E$437,'SECTION 1'!#REF!,0)-4),0)</f>
        <v>0</v>
      </c>
      <c r="I592" s="269">
        <f>IFERROR(INDEX(#REF!,MATCH('R1'!$E$437,#REF!,0)-3),0)+IFERROR(INDEX('SECTION 1'!#REF!,MATCH('R1'!$E$437,'SECTION 1'!#REF!,0)-3),0)</f>
        <v>0</v>
      </c>
      <c r="J592" s="270">
        <f t="shared" si="45"/>
        <v>0</v>
      </c>
      <c r="K592" s="119"/>
      <c r="L592" s="120"/>
      <c r="M592" s="120"/>
      <c r="N592" s="120"/>
      <c r="O592" s="120"/>
      <c r="P592" s="121"/>
      <c r="Q592" s="122">
        <f t="shared" si="46"/>
        <v>0</v>
      </c>
      <c r="R592" s="75"/>
    </row>
    <row r="593" spans="1:18" ht="17.25" customHeight="1">
      <c r="A593" s="712"/>
      <c r="B593" s="538"/>
      <c r="C593" s="518"/>
      <c r="D593" s="478"/>
      <c r="E593" s="478"/>
      <c r="F593" s="480"/>
      <c r="G593" s="271">
        <f>IFERROR(INDEX(#REF!,MATCH('R1'!$E$437,#REF!,0)-5),0)+IFERROR(INDEX('SECTION 1'!#REF!,MATCH('R1'!$E$437,'SECTION 1'!#REF!,0)-5),0)</f>
        <v>0</v>
      </c>
      <c r="H593" s="272">
        <f>IFERROR(INDEX(#REF!,MATCH('R1'!$E$437,#REF!,0)-4),0)+IFERROR(INDEX('SECTION 1'!#REF!,MATCH('R1'!$E$437,'SECTION 1'!#REF!,0)-4),0)</f>
        <v>0</v>
      </c>
      <c r="I593" s="272">
        <f>IFERROR(INDEX(#REF!,MATCH('R1'!$E$437,#REF!,0)-3),0)+IFERROR(INDEX('SECTION 1'!#REF!,MATCH('R1'!$E$437,'SECTION 1'!#REF!,0)-3),0)</f>
        <v>0</v>
      </c>
      <c r="J593" s="273">
        <f t="shared" si="45"/>
        <v>0</v>
      </c>
      <c r="K593" s="127"/>
      <c r="L593" s="128"/>
      <c r="M593" s="128"/>
      <c r="N593" s="128"/>
      <c r="O593" s="128"/>
      <c r="P593" s="129"/>
      <c r="Q593" s="130">
        <f t="shared" si="46"/>
        <v>0</v>
      </c>
      <c r="R593" s="75"/>
    </row>
    <row r="594" spans="1:18">
      <c r="A594" s="712"/>
      <c r="B594" s="568" t="s">
        <v>5</v>
      </c>
      <c r="C594" s="527">
        <f>+C592+1</f>
        <v>28</v>
      </c>
      <c r="D594" s="477"/>
      <c r="E594" s="477"/>
      <c r="F594" s="479"/>
      <c r="G594" s="268">
        <f>IFERROR(INDEX(#REF!,MATCH('R1'!$E$437,#REF!,0)-5),0)+IFERROR(INDEX('SECTION 1'!#REF!,MATCH('R1'!$E$437,'SECTION 1'!#REF!,0)-5),0)</f>
        <v>0</v>
      </c>
      <c r="H594" s="269">
        <f>IFERROR(INDEX(#REF!,MATCH('R1'!$E$437,#REF!,0)-4),0)+IFERROR(INDEX('SECTION 1'!#REF!,MATCH('R1'!$E$437,'SECTION 1'!#REF!,0)-4),0)</f>
        <v>0</v>
      </c>
      <c r="I594" s="269">
        <f>IFERROR(INDEX(#REF!,MATCH('R1'!$E$437,#REF!,0)-3),0)+IFERROR(INDEX('SECTION 1'!#REF!,MATCH('R1'!$E$437,'SECTION 1'!#REF!,0)-3),0)</f>
        <v>0</v>
      </c>
      <c r="J594" s="49">
        <f t="shared" si="45"/>
        <v>0</v>
      </c>
      <c r="K594" s="249"/>
      <c r="L594" s="250">
        <f>H594-G594</f>
        <v>0</v>
      </c>
      <c r="M594" s="250">
        <f>IF(L594&gt;5,0.2,0)</f>
        <v>0</v>
      </c>
      <c r="N594" s="250" t="e">
        <f>#REF!-#REF!</f>
        <v>#REF!</v>
      </c>
      <c r="O594" s="250" t="e">
        <f>IF(N594&gt;5,0.2,0)</f>
        <v>#REF!</v>
      </c>
      <c r="P594" s="251"/>
      <c r="Q594" s="252">
        <f t="shared" si="46"/>
        <v>0</v>
      </c>
      <c r="R594" s="75"/>
    </row>
    <row r="595" spans="1:18">
      <c r="A595" s="712"/>
      <c r="B595" s="584"/>
      <c r="C595" s="528"/>
      <c r="D595" s="478"/>
      <c r="E595" s="478"/>
      <c r="F595" s="480"/>
      <c r="G595" s="271">
        <f>IFERROR(INDEX(#REF!,MATCH('R1'!$E$437,#REF!,0)-5),0)+IFERROR(INDEX('SECTION 1'!#REF!,MATCH('R1'!$E$437,'SECTION 1'!#REF!,0)-5),0)</f>
        <v>0</v>
      </c>
      <c r="H595" s="272">
        <f>IFERROR(INDEX(#REF!,MATCH('R1'!$E$437,#REF!,0)-4),0)+IFERROR(INDEX('SECTION 1'!#REF!,MATCH('R1'!$E$437,'SECTION 1'!#REF!,0)-4),0)</f>
        <v>0</v>
      </c>
      <c r="I595" s="272">
        <f>IFERROR(INDEX(#REF!,MATCH('R1'!$E$437,#REF!,0)-3),0)+IFERROR(INDEX('SECTION 1'!#REF!,MATCH('R1'!$E$437,'SECTION 1'!#REF!,0)-3),0)</f>
        <v>0</v>
      </c>
      <c r="J595" s="53">
        <f t="shared" si="45"/>
        <v>0</v>
      </c>
      <c r="K595" s="263"/>
      <c r="L595" s="264"/>
      <c r="M595" s="264"/>
      <c r="N595" s="264"/>
      <c r="O595" s="264"/>
      <c r="P595" s="265"/>
      <c r="Q595" s="266">
        <f t="shared" si="46"/>
        <v>0</v>
      </c>
      <c r="R595" s="75"/>
    </row>
    <row r="596" spans="1:18">
      <c r="A596" s="712"/>
      <c r="B596" s="568" t="s">
        <v>6</v>
      </c>
      <c r="C596" s="527">
        <f>+C594+1</f>
        <v>29</v>
      </c>
      <c r="D596" s="465"/>
      <c r="E596" s="465"/>
      <c r="F596" s="467"/>
      <c r="G596" s="268">
        <f>IFERROR(INDEX(#REF!,MATCH('R1'!$E$437,#REF!,0)-5),0)+IFERROR(INDEX('SECTION 1'!#REF!,MATCH('R1'!$E$437,'SECTION 1'!#REF!,0)-5),0)</f>
        <v>0</v>
      </c>
      <c r="H596" s="269">
        <f>IFERROR(INDEX(#REF!,MATCH('R1'!$E$437,#REF!,0)-4),0)+IFERROR(INDEX('SECTION 1'!#REF!,MATCH('R1'!$E$437,'SECTION 1'!#REF!,0)-4),0)</f>
        <v>0</v>
      </c>
      <c r="I596" s="269">
        <f>IFERROR(INDEX(#REF!,MATCH('R1'!$E$437,#REF!,0)-3),0)+IFERROR(INDEX('SECTION 1'!#REF!,MATCH('R1'!$E$437,'SECTION 1'!#REF!,0)-3),0)</f>
        <v>0</v>
      </c>
      <c r="J596" s="49">
        <f t="shared" si="45"/>
        <v>0</v>
      </c>
      <c r="K596" s="249"/>
      <c r="L596" s="250">
        <f>H596-G596</f>
        <v>0</v>
      </c>
      <c r="M596" s="250">
        <f>IF(L596&gt;5,0.2,0)</f>
        <v>0</v>
      </c>
      <c r="N596" s="250" t="e">
        <f>#REF!-#REF!</f>
        <v>#REF!</v>
      </c>
      <c r="O596" s="250" t="e">
        <f>IF(N596&gt;5,0.2,0)</f>
        <v>#REF!</v>
      </c>
      <c r="P596" s="251"/>
      <c r="Q596" s="252">
        <f t="shared" si="46"/>
        <v>0</v>
      </c>
      <c r="R596" s="728"/>
    </row>
    <row r="597" spans="1:18" ht="16.5" thickBot="1">
      <c r="A597" s="712"/>
      <c r="B597" s="569"/>
      <c r="C597" s="554"/>
      <c r="D597" s="228"/>
      <c r="E597" s="228"/>
      <c r="F597" s="229"/>
      <c r="G597" s="271">
        <f>IFERROR(INDEX(#REF!,MATCH('R1'!$E$437,#REF!,0)-5),0)+IFERROR(INDEX('SECTION 1'!#REF!,MATCH('R1'!$E$437,'SECTION 1'!#REF!,0)-5),0)</f>
        <v>0</v>
      </c>
      <c r="H597" s="272">
        <f>IFERROR(INDEX(#REF!,MATCH('R1'!$E$437,#REF!,0)-4),0)+IFERROR(INDEX('SECTION 1'!#REF!,MATCH('R1'!$E$437,'SECTION 1'!#REF!,0)-4),0)</f>
        <v>0</v>
      </c>
      <c r="I597" s="272">
        <f>IFERROR(INDEX(#REF!,MATCH('R1'!$E$437,#REF!,0)-3),0)+IFERROR(INDEX('SECTION 1'!#REF!,MATCH('R1'!$E$437,'SECTION 1'!#REF!,0)-3),0)</f>
        <v>0</v>
      </c>
      <c r="J597" s="53">
        <f t="shared" si="45"/>
        <v>0</v>
      </c>
      <c r="K597" s="385"/>
      <c r="L597" s="386"/>
      <c r="M597" s="386"/>
      <c r="N597" s="386"/>
      <c r="O597" s="386"/>
      <c r="P597" s="387"/>
      <c r="Q597" s="388">
        <f t="shared" si="46"/>
        <v>0</v>
      </c>
      <c r="R597" s="728"/>
    </row>
    <row r="598" spans="1:18" ht="17.25" thickTop="1" thickBot="1">
      <c r="A598" s="712"/>
      <c r="B598" s="522" t="s">
        <v>12</v>
      </c>
      <c r="C598" s="523"/>
      <c r="D598" s="481"/>
      <c r="E598" s="481"/>
      <c r="F598" s="482"/>
      <c r="G598" s="43"/>
      <c r="H598" s="44"/>
      <c r="I598" s="44"/>
      <c r="J598" s="21">
        <f>SUM(J584:J597)</f>
        <v>0</v>
      </c>
      <c r="K598" s="173">
        <f>SUM(K588:K597)</f>
        <v>0</v>
      </c>
      <c r="L598" s="174"/>
      <c r="M598" s="174"/>
      <c r="N598" s="174"/>
      <c r="O598" s="174"/>
      <c r="P598" s="175"/>
      <c r="Q598" s="176">
        <f>SUM(Q584:Q597)</f>
        <v>0</v>
      </c>
      <c r="R598" s="728"/>
    </row>
    <row r="599" spans="1:18" ht="16.5" thickBot="1">
      <c r="A599" s="713"/>
      <c r="B599" s="524" t="s">
        <v>14</v>
      </c>
      <c r="C599" s="525"/>
      <c r="D599" s="219"/>
      <c r="E599" s="219"/>
      <c r="F599" s="220"/>
      <c r="G599" s="12"/>
      <c r="H599" s="13"/>
      <c r="I599" s="16"/>
      <c r="J599" s="14" t="str">
        <f>IF(G599="","0",IF(H599="","0",IF(G599&gt;0,H599-G599,"0")))</f>
        <v>0</v>
      </c>
      <c r="K599" s="222"/>
      <c r="L599" s="221"/>
      <c r="M599" s="221"/>
      <c r="N599" s="221"/>
      <c r="O599" s="221"/>
      <c r="P599" s="221"/>
      <c r="Q599" s="223"/>
      <c r="R599" s="728"/>
    </row>
    <row r="600" spans="1:18" ht="16.5" thickTop="1">
      <c r="A600" s="683" t="s">
        <v>51</v>
      </c>
      <c r="B600" s="589" t="s">
        <v>2</v>
      </c>
      <c r="C600" s="515">
        <f>C596+1</f>
        <v>30</v>
      </c>
      <c r="D600" s="494"/>
      <c r="E600" s="471"/>
      <c r="F600" s="473"/>
      <c r="G600" s="288">
        <f>IFERROR(INDEX(#REF!,MATCH('R1'!$E$437,#REF!,0)-5),0)+IFERROR(INDEX('SECTION 1'!#REF!,MATCH('R1'!$E$437,'SECTION 1'!#REF!,0)-5),0)</f>
        <v>0</v>
      </c>
      <c r="H600" s="289">
        <f>IFERROR(INDEX(#REF!,MATCH('R1'!$E$437,#REF!,0)-4),0)+IFERROR(INDEX('SECTION 1'!#REF!,MATCH('R1'!$E$437,'SECTION 1'!#REF!,0)-4),0)</f>
        <v>0</v>
      </c>
      <c r="I600" s="289">
        <f>IFERROR(INDEX(#REF!,MATCH('R1'!$E$437,#REF!,0)-3),0)+IFERROR(INDEX('SECTION 1'!#REF!,MATCH('R1'!$E$437,'SECTION 1'!#REF!,0)-3),0)</f>
        <v>0</v>
      </c>
      <c r="J600" s="290">
        <f>IF(G600="",0,IF(H600="",0,IF(G600&gt;0,H600-G600+I600,0)))</f>
        <v>0</v>
      </c>
      <c r="K600" s="163"/>
      <c r="L600" s="164">
        <f>H600-G600</f>
        <v>0</v>
      </c>
      <c r="M600" s="164">
        <f>IF(L600&gt;5,0.2,0)</f>
        <v>0</v>
      </c>
      <c r="N600" s="164" t="e">
        <f>#REF!-#REF!</f>
        <v>#REF!</v>
      </c>
      <c r="O600" s="164" t="e">
        <f>IF(N600&gt;5,0.2,0)</f>
        <v>#REF!</v>
      </c>
      <c r="P600" s="165"/>
      <c r="Q600" s="166">
        <f>IF(G600="","",(H600-G600)+I600)</f>
        <v>0</v>
      </c>
      <c r="R600" s="728"/>
    </row>
    <row r="601" spans="1:18" ht="16.5" thickBot="1">
      <c r="A601" s="691"/>
      <c r="B601" s="590"/>
      <c r="C601" s="516"/>
      <c r="D601" s="493"/>
      <c r="E601" s="472"/>
      <c r="F601" s="474"/>
      <c r="G601" s="271">
        <f>IFERROR(INDEX(#REF!,MATCH('R1'!$E$437,#REF!,0)-5),0)+IFERROR(INDEX('SECTION 1'!#REF!,MATCH('R1'!$E$437,'SECTION 1'!#REF!,0)-5),0)</f>
        <v>0</v>
      </c>
      <c r="H601" s="272">
        <f>IFERROR(INDEX(#REF!,MATCH('R1'!$E$437,#REF!,0)-4),0)+IFERROR(INDEX('SECTION 1'!#REF!,MATCH('R1'!$E$437,'SECTION 1'!#REF!,0)-4),0)</f>
        <v>0</v>
      </c>
      <c r="I601" s="272">
        <f>IFERROR(INDEX(#REF!,MATCH('R1'!$E$437,#REF!,0)-3),0)+IFERROR(INDEX('SECTION 1'!#REF!,MATCH('R1'!$E$437,'SECTION 1'!#REF!,0)-3),0)</f>
        <v>0</v>
      </c>
      <c r="J601" s="273">
        <f>IF(G601="",0,IF(H601="",0,IF(G601&gt;0,H601-G601+I601,0)))</f>
        <v>0</v>
      </c>
      <c r="K601" s="111"/>
      <c r="L601" s="112"/>
      <c r="M601" s="112"/>
      <c r="N601" s="112"/>
      <c r="O601" s="112"/>
      <c r="P601" s="113"/>
      <c r="Q601" s="114">
        <f>IF(G601="","",(H601-G601)+I601)</f>
        <v>0</v>
      </c>
      <c r="R601" s="728"/>
    </row>
    <row r="602" spans="1:18" ht="16.5" thickTop="1">
      <c r="A602" s="691"/>
      <c r="B602" s="589" t="s">
        <v>3</v>
      </c>
      <c r="C602" s="515">
        <f>C600+1</f>
        <v>31</v>
      </c>
      <c r="D602" s="494"/>
      <c r="E602" s="471"/>
      <c r="F602" s="473"/>
      <c r="G602" s="288">
        <f>IFERROR(INDEX(#REF!,MATCH('R1'!$E$437,#REF!,0)-5),0)+IFERROR(INDEX('SECTION 1'!#REF!,MATCH('R1'!$E$437,'SECTION 1'!#REF!,0)-5),0)</f>
        <v>0</v>
      </c>
      <c r="H602" s="289">
        <f>IFERROR(INDEX(#REF!,MATCH('R1'!$E$437,#REF!,0)-4),0)+IFERROR(INDEX('SECTION 1'!#REF!,MATCH('R1'!$E$437,'SECTION 1'!#REF!,0)-4),0)</f>
        <v>0</v>
      </c>
      <c r="I602" s="289">
        <f>IFERROR(INDEX(#REF!,MATCH('R1'!$E$437,#REF!,0)-3),0)+IFERROR(INDEX('SECTION 1'!#REF!,MATCH('R1'!$E$437,'SECTION 1'!#REF!,0)-3),0)</f>
        <v>0</v>
      </c>
      <c r="J602" s="290">
        <f>IF(G602="",0,IF(H602="",0,IF(G602&gt;0,H602-G602+I602,0)))</f>
        <v>0</v>
      </c>
      <c r="K602" s="163"/>
      <c r="L602" s="164">
        <f>H602-G602</f>
        <v>0</v>
      </c>
      <c r="M602" s="164">
        <f>IF(L602&gt;5,0.2,0)</f>
        <v>0</v>
      </c>
      <c r="N602" s="164" t="e">
        <f>#REF!-#REF!</f>
        <v>#REF!</v>
      </c>
      <c r="O602" s="164" t="e">
        <f>IF(N602&gt;5,0.2,0)</f>
        <v>#REF!</v>
      </c>
      <c r="P602" s="165"/>
      <c r="Q602" s="166">
        <f>IF(G602="","",(H602-G602)+I602)</f>
        <v>0</v>
      </c>
      <c r="R602" s="456"/>
    </row>
    <row r="603" spans="1:18" ht="16.5" thickBot="1">
      <c r="A603" s="691"/>
      <c r="B603" s="590"/>
      <c r="C603" s="516"/>
      <c r="D603" s="493"/>
      <c r="E603" s="472"/>
      <c r="F603" s="474"/>
      <c r="G603" s="271">
        <f>IFERROR(INDEX(#REF!,MATCH('R1'!$E$437,#REF!,0)-5),0)+IFERROR(INDEX('SECTION 1'!#REF!,MATCH('R1'!$E$437,'SECTION 1'!#REF!,0)-5),0)</f>
        <v>0</v>
      </c>
      <c r="H603" s="272">
        <f>IFERROR(INDEX(#REF!,MATCH('R1'!$E$437,#REF!,0)-4),0)+IFERROR(INDEX('SECTION 1'!#REF!,MATCH('R1'!$E$437,'SECTION 1'!#REF!,0)-4),0)</f>
        <v>0</v>
      </c>
      <c r="I603" s="272">
        <f>IFERROR(INDEX(#REF!,MATCH('R1'!$E$437,#REF!,0)-3),0)+IFERROR(INDEX('SECTION 1'!#REF!,MATCH('R1'!$E$437,'SECTION 1'!#REF!,0)-3),0)</f>
        <v>0</v>
      </c>
      <c r="J603" s="273">
        <f>IF(G603="",0,IF(H603="",0,IF(G603&gt;0,H603-G603+I603,0)))</f>
        <v>0</v>
      </c>
      <c r="K603" s="111"/>
      <c r="L603" s="112"/>
      <c r="M603" s="112"/>
      <c r="N603" s="112"/>
      <c r="O603" s="112"/>
      <c r="P603" s="113"/>
      <c r="Q603" s="114">
        <f>IF(G603="","",(H603-G603)+I603)</f>
        <v>0</v>
      </c>
      <c r="R603" s="456"/>
    </row>
    <row r="604" spans="1:18" ht="17.25" thickTop="1" thickBot="1">
      <c r="A604" s="691"/>
      <c r="B604" s="522" t="s">
        <v>12</v>
      </c>
      <c r="C604" s="523"/>
      <c r="D604" s="481"/>
      <c r="E604" s="481"/>
      <c r="F604" s="482"/>
      <c r="G604" s="43"/>
      <c r="H604" s="44"/>
      <c r="I604" s="44"/>
      <c r="J604" s="21">
        <f>SUM(J588:J601)</f>
        <v>0</v>
      </c>
      <c r="K604" s="173">
        <f>SUM(K592:K601)</f>
        <v>0</v>
      </c>
      <c r="L604" s="174"/>
      <c r="M604" s="174"/>
      <c r="N604" s="174"/>
      <c r="O604" s="174"/>
      <c r="P604" s="175"/>
      <c r="Q604" s="176">
        <f>SUM(Q600:Q601)</f>
        <v>0</v>
      </c>
      <c r="R604" s="456"/>
    </row>
    <row r="605" spans="1:18" ht="16.5" thickBot="1">
      <c r="A605" s="697"/>
      <c r="B605" s="524" t="s">
        <v>14</v>
      </c>
      <c r="C605" s="525"/>
      <c r="D605" s="219"/>
      <c r="E605" s="219"/>
      <c r="F605" s="220"/>
      <c r="G605" s="12"/>
      <c r="H605" s="13"/>
      <c r="I605" s="16"/>
      <c r="J605" s="14" t="str">
        <f>IF(G605="","0",IF(H605="","0",IF(G605&gt;0,H605-G605,"0")))</f>
        <v>0</v>
      </c>
      <c r="K605" s="222"/>
      <c r="L605" s="221"/>
      <c r="M605" s="221"/>
      <c r="N605" s="221"/>
      <c r="O605" s="221"/>
      <c r="P605" s="221"/>
      <c r="Q605" s="223"/>
      <c r="R605" s="456"/>
    </row>
    <row r="606" spans="1:18" ht="16.5" thickTop="1">
      <c r="B606" s="218"/>
      <c r="C606" s="218"/>
      <c r="G606" s="736" t="s">
        <v>8</v>
      </c>
      <c r="H606" s="737"/>
      <c r="I606" s="740"/>
      <c r="J606" s="184" t="e">
        <f>SUM(J538:J605)</f>
        <v>#REF!</v>
      </c>
      <c r="K606" s="742"/>
      <c r="L606" s="185"/>
      <c r="M606" s="185">
        <f>SUM(M538:M605)</f>
        <v>0</v>
      </c>
      <c r="N606" s="185"/>
      <c r="O606" s="185" t="e">
        <f>SUM(O538:O605)</f>
        <v>#REF!</v>
      </c>
      <c r="P606" s="742"/>
      <c r="Q606" s="744">
        <f>+Q598+Q582+Q550+Q534+Q604+Q566</f>
        <v>0</v>
      </c>
      <c r="R606" s="456"/>
    </row>
    <row r="607" spans="1:18" ht="16.5" thickBot="1">
      <c r="G607" s="738"/>
      <c r="H607" s="739"/>
      <c r="I607" s="741"/>
      <c r="J607" s="186"/>
      <c r="K607" s="743"/>
      <c r="L607" s="187"/>
      <c r="M607" s="187"/>
      <c r="N607" s="187"/>
      <c r="O607" s="187"/>
      <c r="P607" s="743"/>
      <c r="Q607" s="745"/>
      <c r="R607" s="456"/>
    </row>
    <row r="608" spans="1:18" ht="16.5" thickTop="1">
      <c r="G608" s="460"/>
      <c r="H608" s="460"/>
      <c r="I608" s="461"/>
      <c r="J608" s="356"/>
      <c r="K608" s="459"/>
      <c r="L608" s="357"/>
      <c r="M608" s="357"/>
      <c r="N608" s="357"/>
      <c r="O608" s="357"/>
      <c r="P608" s="459"/>
      <c r="Q608" s="459"/>
      <c r="R608" s="456"/>
    </row>
    <row r="609" spans="1:18">
      <c r="G609" s="460"/>
      <c r="H609" s="460"/>
      <c r="I609" s="461"/>
      <c r="J609" s="356"/>
      <c r="K609" s="459"/>
      <c r="L609" s="357"/>
      <c r="M609" s="357"/>
      <c r="N609" s="357"/>
      <c r="O609" s="357"/>
      <c r="P609" s="459"/>
      <c r="Q609" s="459"/>
      <c r="R609" s="158"/>
    </row>
    <row r="610" spans="1:18" ht="20.25" customHeight="1">
      <c r="A610" s="483" t="s">
        <v>94</v>
      </c>
      <c r="G610" s="460"/>
      <c r="H610" s="460"/>
      <c r="I610" s="461"/>
      <c r="J610" s="356"/>
      <c r="K610" s="459"/>
      <c r="L610" s="357"/>
      <c r="M610" s="357"/>
      <c r="N610" s="357"/>
      <c r="O610" s="357"/>
      <c r="P610" s="459"/>
      <c r="Q610" s="459"/>
    </row>
    <row r="611" spans="1:18">
      <c r="A611" s="74"/>
    </row>
    <row r="612" spans="1:18" ht="17.25">
      <c r="A612" s="76" t="s">
        <v>79</v>
      </c>
      <c r="E612" s="193" t="str">
        <f>E522</f>
        <v>salomond</v>
      </c>
    </row>
    <row r="613" spans="1:18" ht="17.25">
      <c r="A613" s="76"/>
    </row>
    <row r="614" spans="1:18" ht="18" thickBot="1">
      <c r="A614" s="76" t="s">
        <v>80</v>
      </c>
    </row>
    <row r="615" spans="1:18" ht="18" thickTop="1">
      <c r="A615" s="87"/>
      <c r="B615" s="77"/>
      <c r="C615" s="78"/>
      <c r="D615" s="79"/>
      <c r="E615" s="78"/>
      <c r="F615" s="84"/>
      <c r="G615" s="752" t="s">
        <v>81</v>
      </c>
      <c r="H615" s="752"/>
      <c r="I615" s="771">
        <v>42767</v>
      </c>
      <c r="J615" s="771"/>
      <c r="K615" s="771"/>
      <c r="L615" s="771"/>
      <c r="M615" s="771"/>
      <c r="N615" s="771"/>
      <c r="O615" s="771"/>
      <c r="P615" s="771"/>
      <c r="Q615" s="80"/>
      <c r="R615" s="81"/>
    </row>
    <row r="616" spans="1:18" ht="16.5" thickBot="1">
      <c r="A616" s="90"/>
      <c r="B616" s="74"/>
      <c r="C616" s="86"/>
      <c r="D616" s="71"/>
      <c r="E616" s="71"/>
      <c r="F616" s="71"/>
      <c r="G616" s="74"/>
      <c r="H616" s="73"/>
      <c r="I616" s="73"/>
      <c r="J616" s="73"/>
      <c r="K616" s="73"/>
      <c r="L616" s="73"/>
      <c r="M616" s="73"/>
      <c r="N616" s="73"/>
      <c r="O616" s="73"/>
      <c r="P616" s="73"/>
      <c r="Q616" s="73"/>
    </row>
    <row r="617" spans="1:18" ht="16.5" customHeight="1" thickTop="1">
      <c r="A617" s="90"/>
      <c r="B617" s="88"/>
      <c r="C617" s="88"/>
      <c r="D617" s="89"/>
      <c r="E617" s="485"/>
      <c r="F617" s="485"/>
      <c r="G617" s="753" t="s">
        <v>82</v>
      </c>
      <c r="H617" s="754"/>
      <c r="I617" s="754"/>
      <c r="J617" s="754"/>
      <c r="K617" s="754"/>
      <c r="L617" s="754"/>
      <c r="M617" s="754"/>
      <c r="N617" s="754"/>
      <c r="O617" s="754"/>
      <c r="P617" s="754"/>
      <c r="Q617" s="755" t="s">
        <v>83</v>
      </c>
      <c r="R617" s="75"/>
    </row>
    <row r="618" spans="1:18" ht="16.5" customHeight="1" thickBot="1">
      <c r="A618" s="90"/>
      <c r="B618" s="91"/>
      <c r="C618" s="91"/>
      <c r="D618" s="92"/>
      <c r="E618" s="92"/>
      <c r="F618" s="92"/>
      <c r="G618" s="758" t="s">
        <v>84</v>
      </c>
      <c r="H618" s="759"/>
      <c r="I618" s="759"/>
      <c r="J618" s="759"/>
      <c r="K618" s="759"/>
      <c r="L618" s="759"/>
      <c r="M618" s="759"/>
      <c r="N618" s="759"/>
      <c r="O618" s="759"/>
      <c r="P618" s="759"/>
      <c r="Q618" s="756"/>
      <c r="R618" s="75"/>
    </row>
    <row r="619" spans="1:18" ht="16.5" customHeight="1" thickTop="1">
      <c r="A619" s="197" t="s">
        <v>9</v>
      </c>
      <c r="B619" s="486" t="s">
        <v>0</v>
      </c>
      <c r="C619" s="487"/>
      <c r="D619" s="487" t="s">
        <v>85</v>
      </c>
      <c r="E619" s="487" t="s">
        <v>86</v>
      </c>
      <c r="F619" s="490" t="s">
        <v>87</v>
      </c>
      <c r="G619" s="760" t="s">
        <v>1</v>
      </c>
      <c r="H619" s="761"/>
      <c r="I619" s="763" t="s">
        <v>88</v>
      </c>
      <c r="J619" s="764"/>
      <c r="K619" s="765"/>
      <c r="L619" s="93"/>
      <c r="M619" s="93"/>
      <c r="N619" s="93"/>
      <c r="O619" s="93"/>
      <c r="P619" s="766" t="s">
        <v>89</v>
      </c>
      <c r="Q619" s="756"/>
      <c r="R619" s="75"/>
    </row>
    <row r="620" spans="1:18" ht="16.5" thickBot="1">
      <c r="A620" s="198"/>
      <c r="B620" s="488"/>
      <c r="C620" s="489"/>
      <c r="D620" s="489"/>
      <c r="E620" s="489"/>
      <c r="F620" s="491"/>
      <c r="G620" s="762"/>
      <c r="H620" s="759"/>
      <c r="I620" s="94" t="s">
        <v>90</v>
      </c>
      <c r="J620" s="95"/>
      <c r="K620" s="96" t="s">
        <v>91</v>
      </c>
      <c r="L620" s="97"/>
      <c r="M620" s="97"/>
      <c r="N620" s="97"/>
      <c r="O620" s="97"/>
      <c r="P620" s="759"/>
      <c r="Q620" s="757"/>
      <c r="R620" s="75"/>
    </row>
    <row r="621" spans="1:18" ht="16.5" thickTop="1">
      <c r="A621" s="696" t="s">
        <v>51</v>
      </c>
      <c r="B621" s="567" t="s">
        <v>3</v>
      </c>
      <c r="C621" s="517">
        <v>1</v>
      </c>
      <c r="D621" s="494"/>
      <c r="E621" s="471"/>
      <c r="F621" s="473"/>
      <c r="G621" s="268">
        <f>IFERROR(INDEX(#REF!,MATCH('R1'!$E$437,#REF!,0)-5),0)+IFERROR(INDEX('SECTION 1'!#REF!,MATCH('R1'!$E$437,'SECTION 1'!#REF!,0)-5),0)</f>
        <v>0</v>
      </c>
      <c r="H621" s="269">
        <f>IFERROR(INDEX(#REF!,MATCH('R1'!$E$437,#REF!,0)-4),0)+IFERROR(INDEX('SECTION 1'!#REF!,MATCH('R1'!$E$437,'SECTION 1'!#REF!,0)-4),0)</f>
        <v>0</v>
      </c>
      <c r="I621" s="269">
        <f>IFERROR(INDEX(#REF!,MATCH('R1'!$E$437,#REF!,0)-3),0)+IFERROR(INDEX('SECTION 1'!#REF!,MATCH('R1'!$E$437,'SECTION 1'!#REF!,0)-3),0)</f>
        <v>0</v>
      </c>
      <c r="J621" s="24"/>
      <c r="K621" s="135"/>
      <c r="L621" s="167">
        <f>H621-G621</f>
        <v>0</v>
      </c>
      <c r="M621" s="167">
        <f>IF(L621&gt;5,0.2,0)</f>
        <v>0</v>
      </c>
      <c r="N621" s="167" t="e">
        <f>#REF!-#REF!</f>
        <v>#REF!</v>
      </c>
      <c r="O621" s="167" t="e">
        <f>IF(N621&gt;5,0.2,0)</f>
        <v>#REF!</v>
      </c>
      <c r="P621" s="168"/>
      <c r="Q621" s="169">
        <f t="shared" ref="Q621:Q630" si="47">IF(G621="","",(H621-G621)+I621)</f>
        <v>0</v>
      </c>
      <c r="R621" s="75"/>
    </row>
    <row r="622" spans="1:18">
      <c r="A622" s="691"/>
      <c r="B622" s="538"/>
      <c r="C622" s="518"/>
      <c r="D622" s="493"/>
      <c r="E622" s="472"/>
      <c r="F622" s="474"/>
      <c r="G622" s="271">
        <f>IFERROR(INDEX(#REF!,MATCH('R1'!$E$437,#REF!,0)-5),0)+IFERROR(INDEX('SECTION 1'!#REF!,MATCH('R1'!$E$437,'SECTION 1'!#REF!,0)-5),0)</f>
        <v>0</v>
      </c>
      <c r="H622" s="272">
        <f>IFERROR(INDEX(#REF!,MATCH('R1'!$E$437,#REF!,0)-4),0)+IFERROR(INDEX('SECTION 1'!#REF!,MATCH('R1'!$E$437,'SECTION 1'!#REF!,0)-4),0)</f>
        <v>0</v>
      </c>
      <c r="I622" s="272">
        <f>IFERROR(INDEX(#REF!,MATCH('R1'!$E$437,#REF!,0)-3),0)+IFERROR(INDEX('SECTION 1'!#REF!,MATCH('R1'!$E$437,'SECTION 1'!#REF!,0)-3),0)</f>
        <v>0</v>
      </c>
      <c r="J622" s="27"/>
      <c r="K622" s="111"/>
      <c r="L622" s="112"/>
      <c r="M622" s="112"/>
      <c r="N622" s="112"/>
      <c r="O622" s="112"/>
      <c r="P622" s="113"/>
      <c r="Q622" s="114">
        <f t="shared" si="47"/>
        <v>0</v>
      </c>
      <c r="R622" s="75"/>
    </row>
    <row r="623" spans="1:18" ht="17.25" customHeight="1">
      <c r="A623" s="691"/>
      <c r="B623" s="567" t="s">
        <v>7</v>
      </c>
      <c r="C623" s="517">
        <f>+C621+1</f>
        <v>2</v>
      </c>
      <c r="D623" s="477"/>
      <c r="E623" s="477"/>
      <c r="F623" s="479"/>
      <c r="G623" s="268">
        <f>IFERROR(INDEX(#REF!,MATCH('R1'!$E$437,#REF!,0)-5),0)+IFERROR(INDEX('SECTION 1'!#REF!,MATCH('R1'!$E$437,'SECTION 1'!#REF!,0)-5),0)</f>
        <v>0</v>
      </c>
      <c r="H623" s="269">
        <f>IFERROR(INDEX(#REF!,MATCH('R1'!$E$437,#REF!,0)-4),0)+IFERROR(INDEX('SECTION 1'!#REF!,MATCH('R1'!$E$437,'SECTION 1'!#REF!,0)-4),0)</f>
        <v>0</v>
      </c>
      <c r="I623" s="269">
        <f>IFERROR(INDEX(#REF!,MATCH('R1'!$E$437,#REF!,0)-3),0)+IFERROR(INDEX('SECTION 1'!#REF!,MATCH('R1'!$E$437,'SECTION 1'!#REF!,0)-3),0)</f>
        <v>0</v>
      </c>
      <c r="J623" s="24"/>
      <c r="K623" s="119"/>
      <c r="L623" s="120">
        <f>H623-G623</f>
        <v>0</v>
      </c>
      <c r="M623" s="120">
        <f>IF(L623&gt;5,0.2,0)</f>
        <v>0</v>
      </c>
      <c r="N623" s="120" t="e">
        <f>#REF!-#REF!</f>
        <v>#REF!</v>
      </c>
      <c r="O623" s="120" t="e">
        <f>IF(N623&gt;5,0.2,0)</f>
        <v>#REF!</v>
      </c>
      <c r="P623" s="121"/>
      <c r="Q623" s="122">
        <f t="shared" si="47"/>
        <v>0</v>
      </c>
      <c r="R623" s="728"/>
    </row>
    <row r="624" spans="1:18">
      <c r="A624" s="691"/>
      <c r="B624" s="538"/>
      <c r="C624" s="518"/>
      <c r="D624" s="478"/>
      <c r="E624" s="478"/>
      <c r="F624" s="480"/>
      <c r="G624" s="271">
        <f>IFERROR(INDEX(#REF!,MATCH('R1'!$E$437,#REF!,0)-5),0)+IFERROR(INDEX('SECTION 1'!#REF!,MATCH('R1'!$E$437,'SECTION 1'!#REF!,0)-5),0)</f>
        <v>0</v>
      </c>
      <c r="H624" s="272">
        <f>IFERROR(INDEX(#REF!,MATCH('R1'!$E$437,#REF!,0)-4),0)+IFERROR(INDEX('SECTION 1'!#REF!,MATCH('R1'!$E$437,'SECTION 1'!#REF!,0)-4),0)</f>
        <v>0</v>
      </c>
      <c r="I624" s="272">
        <f>IFERROR(INDEX(#REF!,MATCH('R1'!$E$437,#REF!,0)-3),0)+IFERROR(INDEX('SECTION 1'!#REF!,MATCH('R1'!$E$437,'SECTION 1'!#REF!,0)-3),0)</f>
        <v>0</v>
      </c>
      <c r="J624" s="27"/>
      <c r="K624" s="127"/>
      <c r="L624" s="128"/>
      <c r="M624" s="128"/>
      <c r="N624" s="128"/>
      <c r="O624" s="128"/>
      <c r="P624" s="129"/>
      <c r="Q624" s="130">
        <f t="shared" si="47"/>
        <v>0</v>
      </c>
      <c r="R624" s="728"/>
    </row>
    <row r="625" spans="1:18" ht="16.5" customHeight="1">
      <c r="A625" s="691"/>
      <c r="B625" s="567" t="s">
        <v>4</v>
      </c>
      <c r="C625" s="517">
        <f>+C623+1</f>
        <v>3</v>
      </c>
      <c r="D625" s="477"/>
      <c r="E625" s="477"/>
      <c r="F625" s="479"/>
      <c r="G625" s="268">
        <f>IFERROR(INDEX(#REF!,MATCH('R1'!$E$437,#REF!,0)-5),0)+IFERROR(INDEX('SECTION 1'!#REF!,MATCH('R1'!$E$437,'SECTION 1'!#REF!,0)-5),0)</f>
        <v>0</v>
      </c>
      <c r="H625" s="269">
        <f>IFERROR(INDEX(#REF!,MATCH('R1'!$E$437,#REF!,0)-4),0)+IFERROR(INDEX('SECTION 1'!#REF!,MATCH('R1'!$E$437,'SECTION 1'!#REF!,0)-4),0)</f>
        <v>0</v>
      </c>
      <c r="I625" s="269">
        <f>IFERROR(INDEX(#REF!,MATCH('R1'!$E$437,#REF!,0)-3),0)+IFERROR(INDEX('SECTION 1'!#REF!,MATCH('R1'!$E$437,'SECTION 1'!#REF!,0)-3),0)</f>
        <v>0</v>
      </c>
      <c r="J625" s="24"/>
      <c r="K625" s="119"/>
      <c r="L625" s="120">
        <f>H625-G625</f>
        <v>0</v>
      </c>
      <c r="M625" s="120">
        <f>IF(L625&gt;5,0.2,0)</f>
        <v>0</v>
      </c>
      <c r="N625" s="120" t="e">
        <f>#REF!-#REF!</f>
        <v>#REF!</v>
      </c>
      <c r="O625" s="120" t="e">
        <f>IF(N625&gt;5,0.2,0)</f>
        <v>#REF!</v>
      </c>
      <c r="P625" s="121"/>
      <c r="Q625" s="122">
        <f t="shared" si="47"/>
        <v>0</v>
      </c>
      <c r="R625" s="728"/>
    </row>
    <row r="626" spans="1:18">
      <c r="A626" s="691"/>
      <c r="B626" s="538"/>
      <c r="C626" s="518"/>
      <c r="D626" s="478"/>
      <c r="E626" s="478"/>
      <c r="F626" s="480"/>
      <c r="G626" s="271">
        <f>IFERROR(INDEX(#REF!,MATCH('R1'!$E$437,#REF!,0)-5),0)+IFERROR(INDEX('SECTION 1'!#REF!,MATCH('R1'!$E$437,'SECTION 1'!#REF!,0)-5),0)</f>
        <v>0</v>
      </c>
      <c r="H626" s="272">
        <f>IFERROR(INDEX(#REF!,MATCH('R1'!$E$437,#REF!,0)-4),0)+IFERROR(INDEX('SECTION 1'!#REF!,MATCH('R1'!$E$437,'SECTION 1'!#REF!,0)-4),0)</f>
        <v>0</v>
      </c>
      <c r="I626" s="272">
        <f>IFERROR(INDEX(#REF!,MATCH('R1'!$E$437,#REF!,0)-3),0)+IFERROR(INDEX('SECTION 1'!#REF!,MATCH('R1'!$E$437,'SECTION 1'!#REF!,0)-3),0)</f>
        <v>0</v>
      </c>
      <c r="J626" s="27"/>
      <c r="K626" s="111"/>
      <c r="L626" s="112"/>
      <c r="M626" s="112"/>
      <c r="N626" s="112"/>
      <c r="O626" s="112"/>
      <c r="P626" s="113"/>
      <c r="Q626" s="114">
        <f t="shared" si="47"/>
        <v>0</v>
      </c>
      <c r="R626" s="728"/>
    </row>
    <row r="627" spans="1:18">
      <c r="A627" s="691"/>
      <c r="B627" s="568" t="s">
        <v>5</v>
      </c>
      <c r="C627" s="527">
        <f>+C625+1</f>
        <v>4</v>
      </c>
      <c r="D627" s="477"/>
      <c r="E627" s="477"/>
      <c r="F627" s="479"/>
      <c r="G627" s="268">
        <f>IFERROR(INDEX(#REF!,MATCH('R1'!$E$437,#REF!,0)-5),0)+IFERROR(INDEX('SECTION 1'!#REF!,MATCH('R1'!$E$437,'SECTION 1'!#REF!,0)-5),0)</f>
        <v>0</v>
      </c>
      <c r="H627" s="269">
        <f>IFERROR(INDEX(#REF!,MATCH('R1'!$E$437,#REF!,0)-4),0)+IFERROR(INDEX('SECTION 1'!#REF!,MATCH('R1'!$E$437,'SECTION 1'!#REF!,0)-4),0)</f>
        <v>0</v>
      </c>
      <c r="I627" s="269">
        <f>IFERROR(INDEX(#REF!,MATCH('R1'!$E$437,#REF!,0)-3),0)+IFERROR(INDEX('SECTION 1'!#REF!,MATCH('R1'!$E$437,'SECTION 1'!#REF!,0)-3),0)</f>
        <v>0</v>
      </c>
      <c r="J627" s="49"/>
      <c r="K627" s="119"/>
      <c r="L627" s="120">
        <f>H627-G627</f>
        <v>0</v>
      </c>
      <c r="M627" s="120">
        <f>IF(L627&gt;5,0.2,0)</f>
        <v>0</v>
      </c>
      <c r="N627" s="120" t="e">
        <f>#REF!-#REF!</f>
        <v>#REF!</v>
      </c>
      <c r="O627" s="120" t="e">
        <f>IF(N627&gt;5,0.2,0)</f>
        <v>#REF!</v>
      </c>
      <c r="P627" s="121"/>
      <c r="Q627" s="122">
        <f t="shared" si="47"/>
        <v>0</v>
      </c>
      <c r="R627" s="728"/>
    </row>
    <row r="628" spans="1:18">
      <c r="A628" s="691"/>
      <c r="B628" s="584"/>
      <c r="C628" s="528"/>
      <c r="D628" s="478"/>
      <c r="E628" s="478"/>
      <c r="F628" s="480"/>
      <c r="G628" s="271">
        <f>IFERROR(INDEX(#REF!,MATCH('R1'!$E$437,#REF!,0)-5),0)+IFERROR(INDEX('SECTION 1'!#REF!,MATCH('R1'!$E$437,'SECTION 1'!#REF!,0)-5),0)</f>
        <v>0</v>
      </c>
      <c r="H628" s="272">
        <f>IFERROR(INDEX(#REF!,MATCH('R1'!$E$437,#REF!,0)-4),0)+IFERROR(INDEX('SECTION 1'!#REF!,MATCH('R1'!$E$437,'SECTION 1'!#REF!,0)-4),0)</f>
        <v>0</v>
      </c>
      <c r="I628" s="272">
        <f>IFERROR(INDEX(#REF!,MATCH('R1'!$E$437,#REF!,0)-3),0)+IFERROR(INDEX('SECTION 1'!#REF!,MATCH('R1'!$E$437,'SECTION 1'!#REF!,0)-3),0)</f>
        <v>0</v>
      </c>
      <c r="J628" s="53">
        <f>IF(G628="",0,IF(H628="",0,IF(G628&gt;0,H628-G628+I628,0)))</f>
        <v>0</v>
      </c>
      <c r="K628" s="127"/>
      <c r="L628" s="128"/>
      <c r="M628" s="128"/>
      <c r="N628" s="128"/>
      <c r="O628" s="128"/>
      <c r="P628" s="129"/>
      <c r="Q628" s="130">
        <f t="shared" si="47"/>
        <v>0</v>
      </c>
      <c r="R628" s="728"/>
    </row>
    <row r="629" spans="1:18">
      <c r="A629" s="691"/>
      <c r="B629" s="568" t="s">
        <v>6</v>
      </c>
      <c r="C629" s="527">
        <f>+C627+1</f>
        <v>5</v>
      </c>
      <c r="D629" s="465"/>
      <c r="E629" s="465"/>
      <c r="F629" s="467"/>
      <c r="G629" s="268">
        <f>IFERROR(INDEX(#REF!,MATCH('R1'!$E$437,#REF!,0)-5),0)+IFERROR(INDEX('SECTION 1'!#REF!,MATCH('R1'!$E$437,'SECTION 1'!#REF!,0)-5),0)</f>
        <v>0</v>
      </c>
      <c r="H629" s="269">
        <f>IFERROR(INDEX(#REF!,MATCH('R1'!$E$437,#REF!,0)-4),0)+IFERROR(INDEX('SECTION 1'!#REF!,MATCH('R1'!$E$437,'SECTION 1'!#REF!,0)-4),0)</f>
        <v>0</v>
      </c>
      <c r="I629" s="269">
        <f>IFERROR(INDEX(#REF!,MATCH('R1'!$E$437,#REF!,0)-3),0)+IFERROR(INDEX('SECTION 1'!#REF!,MATCH('R1'!$E$437,'SECTION 1'!#REF!,0)-3),0)</f>
        <v>0</v>
      </c>
      <c r="J629" s="49">
        <f>IF(G629="",0,IF(H629="",0,IF(G629&gt;0,H629-G629+I629,0)))</f>
        <v>0</v>
      </c>
      <c r="K629" s="140"/>
      <c r="L629" s="141">
        <f>H629-G629</f>
        <v>0</v>
      </c>
      <c r="M629" s="141">
        <f>IF(L629&gt;5,0.2,0)</f>
        <v>0</v>
      </c>
      <c r="N629" s="141" t="e">
        <f>#REF!-#REF!</f>
        <v>#REF!</v>
      </c>
      <c r="O629" s="141" t="e">
        <f>IF(N629&gt;5,0.2,0)</f>
        <v>#REF!</v>
      </c>
      <c r="P629" s="142"/>
      <c r="Q629" s="143">
        <f t="shared" si="47"/>
        <v>0</v>
      </c>
      <c r="R629" s="456"/>
    </row>
    <row r="630" spans="1:18" ht="16.5" thickBot="1">
      <c r="A630" s="691"/>
      <c r="B630" s="569"/>
      <c r="C630" s="554"/>
      <c r="D630" s="466"/>
      <c r="E630" s="466"/>
      <c r="F630" s="468"/>
      <c r="G630" s="271">
        <f>IFERROR(INDEX(#REF!,MATCH('R1'!$E$437,#REF!,0)-5),0)+IFERROR(INDEX('SECTION 1'!#REF!,MATCH('R1'!$E$437,'SECTION 1'!#REF!,0)-5),0)</f>
        <v>0</v>
      </c>
      <c r="H630" s="272">
        <f>IFERROR(INDEX(#REF!,MATCH('R1'!$E$437,#REF!,0)-4),0)+IFERROR(INDEX('SECTION 1'!#REF!,MATCH('R1'!$E$437,'SECTION 1'!#REF!,0)-4),0)</f>
        <v>0</v>
      </c>
      <c r="I630" s="272">
        <f>IFERROR(INDEX(#REF!,MATCH('R1'!$E$437,#REF!,0)-3),0)+IFERROR(INDEX('SECTION 1'!#REF!,MATCH('R1'!$E$437,'SECTION 1'!#REF!,0)-3),0)</f>
        <v>0</v>
      </c>
      <c r="J630" s="53">
        <f>IF(G630="",0,IF(H630="",0,IF(G630&gt;0,H630-G630+I630,0)))</f>
        <v>0</v>
      </c>
      <c r="K630" s="148"/>
      <c r="L630" s="149"/>
      <c r="M630" s="149"/>
      <c r="N630" s="149"/>
      <c r="O630" s="149"/>
      <c r="P630" s="150"/>
      <c r="Q630" s="151">
        <f t="shared" si="47"/>
        <v>0</v>
      </c>
      <c r="R630" s="456"/>
    </row>
    <row r="631" spans="1:18" ht="17.25" thickTop="1" thickBot="1">
      <c r="A631" s="691"/>
      <c r="B631" s="522" t="s">
        <v>12</v>
      </c>
      <c r="C631" s="523"/>
      <c r="D631" s="481"/>
      <c r="E631" s="481"/>
      <c r="F631" s="482"/>
      <c r="G631" s="285"/>
      <c r="H631" s="286"/>
      <c r="I631" s="287"/>
      <c r="J631" s="21">
        <f>SUM(J619:J630)</f>
        <v>0</v>
      </c>
      <c r="K631" s="173">
        <f>SUM(K621:K630)</f>
        <v>0</v>
      </c>
      <c r="L631" s="174"/>
      <c r="M631" s="174"/>
      <c r="N631" s="174"/>
      <c r="O631" s="174"/>
      <c r="P631" s="175"/>
      <c r="Q631" s="176">
        <f>SUM(Q621:Q630)</f>
        <v>0</v>
      </c>
      <c r="R631" s="456"/>
    </row>
    <row r="632" spans="1:18" ht="17.25" thickTop="1" thickBot="1">
      <c r="A632" s="691"/>
      <c r="B632" s="524" t="s">
        <v>14</v>
      </c>
      <c r="C632" s="525"/>
      <c r="D632" s="206"/>
      <c r="E632" s="206"/>
      <c r="F632" s="207"/>
      <c r="G632" s="208"/>
      <c r="H632" s="209"/>
      <c r="I632" s="210"/>
      <c r="J632" s="211"/>
      <c r="K632" s="212"/>
      <c r="L632" s="211"/>
      <c r="M632" s="211"/>
      <c r="N632" s="211"/>
      <c r="O632" s="211"/>
      <c r="P632" s="211"/>
      <c r="Q632" s="213"/>
      <c r="R632" s="456"/>
    </row>
    <row r="633" spans="1:18" ht="16.5" thickTop="1">
      <c r="A633" s="563" t="s">
        <v>52</v>
      </c>
      <c r="B633" s="589" t="s">
        <v>2</v>
      </c>
      <c r="C633" s="515">
        <f>C629+1</f>
        <v>6</v>
      </c>
      <c r="D633" s="494"/>
      <c r="E633" s="471"/>
      <c r="F633" s="473"/>
      <c r="G633" s="268">
        <f>IFERROR(INDEX(#REF!,MATCH('R1'!$E$437,#REF!,0)-5),0)+IFERROR(INDEX('SECTION 1'!#REF!,MATCH('R1'!$E$437,'SECTION 1'!#REF!,0)-5),0)</f>
        <v>0</v>
      </c>
      <c r="H633" s="269">
        <f>IFERROR(INDEX(#REF!,MATCH('R1'!$E$437,#REF!,0)-4),0)+IFERROR(INDEX('SECTION 1'!#REF!,MATCH('R1'!$E$437,'SECTION 1'!#REF!,0)-4),0)</f>
        <v>0</v>
      </c>
      <c r="I633" s="269">
        <f>IFERROR(INDEX(#REF!,MATCH('R1'!$E$437,#REF!,0)-3),0)+IFERROR(INDEX('SECTION 1'!#REF!,MATCH('R1'!$E$437,'SECTION 1'!#REF!,0)-3),0)</f>
        <v>0</v>
      </c>
      <c r="J633" s="162" t="e">
        <f>IF(#REF!="",IF(F633=0," ",(24-#REF!)+(F633-0)),"")</f>
        <v>#REF!</v>
      </c>
      <c r="K633" s="163"/>
      <c r="L633" s="164">
        <f>H633-G633</f>
        <v>0</v>
      </c>
      <c r="M633" s="164">
        <f>IF(L633&gt;5,0.2,0)</f>
        <v>0</v>
      </c>
      <c r="N633" s="164" t="e">
        <f>#REF!-#REF!</f>
        <v>#REF!</v>
      </c>
      <c r="O633" s="164" t="e">
        <f>IF(N633&gt;5,0.2,0)</f>
        <v>#REF!</v>
      </c>
      <c r="P633" s="165"/>
      <c r="Q633" s="166">
        <f t="shared" ref="Q633:Q646" si="48">IF(G633="","",(H633-G633)+I633)</f>
        <v>0</v>
      </c>
      <c r="R633" s="158"/>
    </row>
    <row r="634" spans="1:18">
      <c r="A634" s="563"/>
      <c r="B634" s="590"/>
      <c r="C634" s="516"/>
      <c r="D634" s="493"/>
      <c r="E634" s="472"/>
      <c r="F634" s="474"/>
      <c r="G634" s="271">
        <f>IFERROR(INDEX(#REF!,MATCH('R1'!$E$437,#REF!,0)-5),0)+IFERROR(INDEX('SECTION 1'!#REF!,MATCH('R1'!$E$437,'SECTION 1'!#REF!,0)-5),0)</f>
        <v>0</v>
      </c>
      <c r="H634" s="272">
        <f>IFERROR(INDEX(#REF!,MATCH('R1'!$E$437,#REF!,0)-4),0)+IFERROR(INDEX('SECTION 1'!#REF!,MATCH('R1'!$E$437,'SECTION 1'!#REF!,0)-4),0)</f>
        <v>0</v>
      </c>
      <c r="I634" s="272">
        <f>IFERROR(INDEX(#REF!,MATCH('R1'!$E$437,#REF!,0)-3),0)+IFERROR(INDEX('SECTION 1'!#REF!,MATCH('R1'!$E$437,'SECTION 1'!#REF!,0)-3),0)</f>
        <v>0</v>
      </c>
      <c r="J634" s="110"/>
      <c r="K634" s="111"/>
      <c r="L634" s="112"/>
      <c r="M634" s="112"/>
      <c r="N634" s="112"/>
      <c r="O634" s="112"/>
      <c r="P634" s="113"/>
      <c r="Q634" s="114">
        <f t="shared" si="48"/>
        <v>0</v>
      </c>
      <c r="R634" s="75"/>
    </row>
    <row r="635" spans="1:18">
      <c r="A635" s="563"/>
      <c r="B635" s="567" t="s">
        <v>3</v>
      </c>
      <c r="C635" s="517">
        <f>+C633+1</f>
        <v>7</v>
      </c>
      <c r="D635" s="477"/>
      <c r="E635" s="477"/>
      <c r="F635" s="479"/>
      <c r="G635" s="268">
        <f>IFERROR(INDEX(#REF!,MATCH('R1'!$E$437,#REF!,0)-5),0)+IFERROR(INDEX('SECTION 1'!#REF!,MATCH('R1'!$E$437,'SECTION 1'!#REF!,0)-5),0)</f>
        <v>0</v>
      </c>
      <c r="H635" s="269">
        <f>IFERROR(INDEX(#REF!,MATCH('R1'!$E$437,#REF!,0)-4),0)+IFERROR(INDEX('SECTION 1'!#REF!,MATCH('R1'!$E$437,'SECTION 1'!#REF!,0)-4),0)</f>
        <v>0</v>
      </c>
      <c r="I635" s="269">
        <f>IFERROR(INDEX(#REF!,MATCH('R1'!$E$437,#REF!,0)-3),0)+IFERROR(INDEX('SECTION 1'!#REF!,MATCH('R1'!$E$437,'SECTION 1'!#REF!,0)-3),0)</f>
        <v>0</v>
      </c>
      <c r="J635" s="118"/>
      <c r="K635" s="119"/>
      <c r="L635" s="120">
        <f>H635-G635</f>
        <v>0</v>
      </c>
      <c r="M635" s="120">
        <f>IF(L635&gt;5,0.2,0)</f>
        <v>0</v>
      </c>
      <c r="N635" s="120" t="e">
        <f>#REF!-#REF!</f>
        <v>#REF!</v>
      </c>
      <c r="O635" s="120" t="e">
        <f>IF(N635&gt;5,0.2,0)</f>
        <v>#REF!</v>
      </c>
      <c r="P635" s="121"/>
      <c r="Q635" s="122">
        <f t="shared" si="48"/>
        <v>0</v>
      </c>
      <c r="R635" s="75"/>
    </row>
    <row r="636" spans="1:18">
      <c r="A636" s="563"/>
      <c r="B636" s="538"/>
      <c r="C636" s="518"/>
      <c r="D636" s="478"/>
      <c r="E636" s="478"/>
      <c r="F636" s="480"/>
      <c r="G636" s="271">
        <f>IFERROR(INDEX(#REF!,MATCH('R1'!$E$437,#REF!,0)-5),0)+IFERROR(INDEX('SECTION 1'!#REF!,MATCH('R1'!$E$437,'SECTION 1'!#REF!,0)-5),0)</f>
        <v>0</v>
      </c>
      <c r="H636" s="272">
        <f>IFERROR(INDEX(#REF!,MATCH('R1'!$E$437,#REF!,0)-4),0)+IFERROR(INDEX('SECTION 1'!#REF!,MATCH('R1'!$E$437,'SECTION 1'!#REF!,0)-4),0)</f>
        <v>0</v>
      </c>
      <c r="I636" s="272">
        <f>IFERROR(INDEX(#REF!,MATCH('R1'!$E$437,#REF!,0)-3),0)+IFERROR(INDEX('SECTION 1'!#REF!,MATCH('R1'!$E$437,'SECTION 1'!#REF!,0)-3),0)</f>
        <v>0</v>
      </c>
      <c r="J636" s="126"/>
      <c r="K636" s="127"/>
      <c r="L636" s="128"/>
      <c r="M636" s="128"/>
      <c r="N636" s="128"/>
      <c r="O636" s="128"/>
      <c r="P636" s="129"/>
      <c r="Q636" s="130">
        <f t="shared" si="48"/>
        <v>0</v>
      </c>
      <c r="R636" s="75"/>
    </row>
    <row r="637" spans="1:18" ht="17.25" customHeight="1">
      <c r="A637" s="563"/>
      <c r="B637" s="567" t="s">
        <v>3</v>
      </c>
      <c r="C637" s="517">
        <f>+C635+1</f>
        <v>8</v>
      </c>
      <c r="D637" s="477"/>
      <c r="E637" s="477"/>
      <c r="F637" s="479"/>
      <c r="G637" s="268">
        <f>IFERROR(INDEX(#REF!,MATCH('R1'!$E$437,#REF!,0)-5),0)+IFERROR(INDEX('SECTION 1'!#REF!,MATCH('R1'!$E$437,'SECTION 1'!#REF!,0)-5),0)</f>
        <v>0</v>
      </c>
      <c r="H637" s="269">
        <f>IFERROR(INDEX(#REF!,MATCH('R1'!$E$437,#REF!,0)-4),0)+IFERROR(INDEX('SECTION 1'!#REF!,MATCH('R1'!$E$437,'SECTION 1'!#REF!,0)-4),0)</f>
        <v>0</v>
      </c>
      <c r="I637" s="269">
        <f>IFERROR(INDEX(#REF!,MATCH('R1'!$E$437,#REF!,0)-3),0)+IFERROR(INDEX('SECTION 1'!#REF!,MATCH('R1'!$E$437,'SECTION 1'!#REF!,0)-3),0)</f>
        <v>0</v>
      </c>
      <c r="J637" s="134"/>
      <c r="K637" s="135"/>
      <c r="L637" s="167"/>
      <c r="M637" s="167"/>
      <c r="N637" s="167"/>
      <c r="O637" s="167"/>
      <c r="P637" s="168"/>
      <c r="Q637" s="169">
        <f t="shared" si="48"/>
        <v>0</v>
      </c>
      <c r="R637" s="75"/>
    </row>
    <row r="638" spans="1:18">
      <c r="A638" s="563"/>
      <c r="B638" s="538"/>
      <c r="C638" s="518"/>
      <c r="D638" s="478"/>
      <c r="E638" s="478"/>
      <c r="F638" s="480"/>
      <c r="G638" s="271">
        <f>IFERROR(INDEX(#REF!,MATCH('R1'!$E$437,#REF!,0)-5),0)+IFERROR(INDEX('SECTION 1'!#REF!,MATCH('R1'!$E$437,'SECTION 1'!#REF!,0)-5),0)</f>
        <v>0</v>
      </c>
      <c r="H638" s="272">
        <f>IFERROR(INDEX(#REF!,MATCH('R1'!$E$437,#REF!,0)-4),0)+IFERROR(INDEX('SECTION 1'!#REF!,MATCH('R1'!$E$437,'SECTION 1'!#REF!,0)-4),0)</f>
        <v>0</v>
      </c>
      <c r="I638" s="272">
        <f>IFERROR(INDEX(#REF!,MATCH('R1'!$E$437,#REF!,0)-3),0)+IFERROR(INDEX('SECTION 1'!#REF!,MATCH('R1'!$E$437,'SECTION 1'!#REF!,0)-3),0)</f>
        <v>0</v>
      </c>
      <c r="J638" s="110"/>
      <c r="K638" s="111"/>
      <c r="L638" s="112"/>
      <c r="M638" s="112"/>
      <c r="N638" s="112"/>
      <c r="O638" s="112"/>
      <c r="P638" s="113"/>
      <c r="Q638" s="114">
        <f t="shared" si="48"/>
        <v>0</v>
      </c>
      <c r="R638" s="728"/>
    </row>
    <row r="639" spans="1:18" ht="17.25" customHeight="1">
      <c r="A639" s="563"/>
      <c r="B639" s="567" t="s">
        <v>7</v>
      </c>
      <c r="C639" s="517">
        <f>+C637+1</f>
        <v>9</v>
      </c>
      <c r="D639" s="477"/>
      <c r="E639" s="477"/>
      <c r="F639" s="479"/>
      <c r="G639" s="268">
        <f>IFERROR(INDEX(#REF!,MATCH('R1'!$E$437,#REF!,0)-5),0)+IFERROR(INDEX('SECTION 1'!#REF!,MATCH('R1'!$E$437,'SECTION 1'!#REF!,0)-5),0)</f>
        <v>0</v>
      </c>
      <c r="H639" s="269">
        <f>IFERROR(INDEX(#REF!,MATCH('R1'!$E$437,#REF!,0)-4),0)+IFERROR(INDEX('SECTION 1'!#REF!,MATCH('R1'!$E$437,'SECTION 1'!#REF!,0)-4),0)</f>
        <v>0</v>
      </c>
      <c r="I639" s="269">
        <f>IFERROR(INDEX(#REF!,MATCH('R1'!$E$437,#REF!,0)-3),0)+IFERROR(INDEX('SECTION 1'!#REF!,MATCH('R1'!$E$437,'SECTION 1'!#REF!,0)-3),0)</f>
        <v>0</v>
      </c>
      <c r="J639" s="118"/>
      <c r="K639" s="119"/>
      <c r="L639" s="120"/>
      <c r="M639" s="120"/>
      <c r="N639" s="120"/>
      <c r="O639" s="120"/>
      <c r="P639" s="121"/>
      <c r="Q639" s="122">
        <f t="shared" si="48"/>
        <v>0</v>
      </c>
      <c r="R639" s="728"/>
    </row>
    <row r="640" spans="1:18">
      <c r="A640" s="563"/>
      <c r="B640" s="538"/>
      <c r="C640" s="518"/>
      <c r="D640" s="478"/>
      <c r="E640" s="478"/>
      <c r="F640" s="480"/>
      <c r="G640" s="271">
        <f>IFERROR(INDEX(#REF!,MATCH('R1'!$E$437,#REF!,0)-5),0)+IFERROR(INDEX('SECTION 1'!#REF!,MATCH('R1'!$E$437,'SECTION 1'!#REF!,0)-5),0)</f>
        <v>0</v>
      </c>
      <c r="H640" s="272">
        <f>IFERROR(INDEX(#REF!,MATCH('R1'!$E$437,#REF!,0)-4),0)+IFERROR(INDEX('SECTION 1'!#REF!,MATCH('R1'!$E$437,'SECTION 1'!#REF!,0)-4),0)</f>
        <v>0</v>
      </c>
      <c r="I640" s="272">
        <f>IFERROR(INDEX(#REF!,MATCH('R1'!$E$437,#REF!,0)-3),0)+IFERROR(INDEX('SECTION 1'!#REF!,MATCH('R1'!$E$437,'SECTION 1'!#REF!,0)-3),0)</f>
        <v>0</v>
      </c>
      <c r="J640" s="126"/>
      <c r="K640" s="127"/>
      <c r="L640" s="128"/>
      <c r="M640" s="128"/>
      <c r="N640" s="128"/>
      <c r="O640" s="128"/>
      <c r="P640" s="129"/>
      <c r="Q640" s="130">
        <f t="shared" si="48"/>
        <v>0</v>
      </c>
      <c r="R640" s="728"/>
    </row>
    <row r="641" spans="1:18" ht="16.5" customHeight="1">
      <c r="A641" s="563"/>
      <c r="B641" s="567" t="s">
        <v>4</v>
      </c>
      <c r="C641" s="517">
        <f>+C639+1</f>
        <v>10</v>
      </c>
      <c r="D641" s="477"/>
      <c r="E641" s="477"/>
      <c r="F641" s="479"/>
      <c r="G641" s="268">
        <f>IFERROR(INDEX(#REF!,MATCH('R1'!$E$437,#REF!,0)-5),0)+IFERROR(INDEX('SECTION 1'!#REF!,MATCH('R1'!$E$437,'SECTION 1'!#REF!,0)-5),0)</f>
        <v>0</v>
      </c>
      <c r="H641" s="269">
        <f>IFERROR(INDEX(#REF!,MATCH('R1'!$E$437,#REF!,0)-4),0)+IFERROR(INDEX('SECTION 1'!#REF!,MATCH('R1'!$E$437,'SECTION 1'!#REF!,0)-4),0)</f>
        <v>0</v>
      </c>
      <c r="I641" s="269">
        <f>IFERROR(INDEX(#REF!,MATCH('R1'!$E$437,#REF!,0)-3),0)+IFERROR(INDEX('SECTION 1'!#REF!,MATCH('R1'!$E$437,'SECTION 1'!#REF!,0)-3),0)</f>
        <v>0</v>
      </c>
      <c r="J641" s="134">
        <v>12</v>
      </c>
      <c r="K641" s="135"/>
      <c r="L641" s="167"/>
      <c r="M641" s="167"/>
      <c r="N641" s="167"/>
      <c r="O641" s="167"/>
      <c r="P641" s="168"/>
      <c r="Q641" s="169">
        <f t="shared" si="48"/>
        <v>0</v>
      </c>
      <c r="R641" s="728"/>
    </row>
    <row r="642" spans="1:18">
      <c r="A642" s="563"/>
      <c r="B642" s="538"/>
      <c r="C642" s="518"/>
      <c r="D642" s="478"/>
      <c r="E642" s="478"/>
      <c r="F642" s="480"/>
      <c r="G642" s="271">
        <f>IFERROR(INDEX(#REF!,MATCH('R1'!$E$437,#REF!,0)-5),0)+IFERROR(INDEX('SECTION 1'!#REF!,MATCH('R1'!$E$437,'SECTION 1'!#REF!,0)-5),0)</f>
        <v>0</v>
      </c>
      <c r="H642" s="272">
        <f>IFERROR(INDEX(#REF!,MATCH('R1'!$E$437,#REF!,0)-4),0)+IFERROR(INDEX('SECTION 1'!#REF!,MATCH('R1'!$E$437,'SECTION 1'!#REF!,0)-4),0)</f>
        <v>0</v>
      </c>
      <c r="I642" s="272">
        <f>IFERROR(INDEX(#REF!,MATCH('R1'!$E$437,#REF!,0)-3),0)+IFERROR(INDEX('SECTION 1'!#REF!,MATCH('R1'!$E$437,'SECTION 1'!#REF!,0)-3),0)</f>
        <v>0</v>
      </c>
      <c r="J642" s="110"/>
      <c r="K642" s="111"/>
      <c r="L642" s="112"/>
      <c r="M642" s="112"/>
      <c r="N642" s="112"/>
      <c r="O642" s="112"/>
      <c r="P642" s="113"/>
      <c r="Q642" s="114">
        <f t="shared" si="48"/>
        <v>0</v>
      </c>
      <c r="R642" s="728"/>
    </row>
    <row r="643" spans="1:18">
      <c r="A643" s="563"/>
      <c r="B643" s="568" t="s">
        <v>5</v>
      </c>
      <c r="C643" s="527">
        <f>+C641+1</f>
        <v>11</v>
      </c>
      <c r="D643" s="477"/>
      <c r="E643" s="477"/>
      <c r="F643" s="479"/>
      <c r="G643" s="268">
        <f>IFERROR(INDEX(#REF!,MATCH('R1'!$E$437,#REF!,0)-5),0)+IFERROR(INDEX('SECTION 1'!#REF!,MATCH('R1'!$E$437,'SECTION 1'!#REF!,0)-5),0)</f>
        <v>0</v>
      </c>
      <c r="H643" s="269">
        <f>IFERROR(INDEX(#REF!,MATCH('R1'!$E$437,#REF!,0)-4),0)+IFERROR(INDEX('SECTION 1'!#REF!,MATCH('R1'!$E$437,'SECTION 1'!#REF!,0)-4),0)</f>
        <v>0</v>
      </c>
      <c r="I643" s="269">
        <f>IFERROR(INDEX(#REF!,MATCH('R1'!$E$437,#REF!,0)-3),0)+IFERROR(INDEX('SECTION 1'!#REF!,MATCH('R1'!$E$437,'SECTION 1'!#REF!,0)-3),0)</f>
        <v>0</v>
      </c>
      <c r="J643" s="118">
        <f>IF(G643="",0,IF(H643="",0,IF(G643&gt;0,H643-G643+I643,0)))</f>
        <v>0</v>
      </c>
      <c r="K643" s="119"/>
      <c r="L643" s="120">
        <f>H643-G643</f>
        <v>0</v>
      </c>
      <c r="M643" s="120">
        <f>IF(L643&gt;5,0.2,0)</f>
        <v>0</v>
      </c>
      <c r="N643" s="120" t="e">
        <f>#REF!-#REF!</f>
        <v>#REF!</v>
      </c>
      <c r="O643" s="120" t="e">
        <f>IF(N643&gt;5,0.2,0)</f>
        <v>#REF!</v>
      </c>
      <c r="P643" s="121"/>
      <c r="Q643" s="122">
        <f t="shared" si="48"/>
        <v>0</v>
      </c>
      <c r="R643" s="728"/>
    </row>
    <row r="644" spans="1:18">
      <c r="A644" s="563"/>
      <c r="B644" s="584"/>
      <c r="C644" s="528"/>
      <c r="D644" s="478"/>
      <c r="E644" s="478"/>
      <c r="F644" s="480"/>
      <c r="G644" s="271">
        <f>IFERROR(INDEX(#REF!,MATCH('R1'!$E$437,#REF!,0)-5),0)+IFERROR(INDEX('SECTION 1'!#REF!,MATCH('R1'!$E$437,'SECTION 1'!#REF!,0)-5),0)</f>
        <v>0</v>
      </c>
      <c r="H644" s="272">
        <f>IFERROR(INDEX(#REF!,MATCH('R1'!$E$437,#REF!,0)-4),0)+IFERROR(INDEX('SECTION 1'!#REF!,MATCH('R1'!$E$437,'SECTION 1'!#REF!,0)-4),0)</f>
        <v>0</v>
      </c>
      <c r="I644" s="272">
        <f>IFERROR(INDEX(#REF!,MATCH('R1'!$E$437,#REF!,0)-3),0)+IFERROR(INDEX('SECTION 1'!#REF!,MATCH('R1'!$E$437,'SECTION 1'!#REF!,0)-3),0)</f>
        <v>0</v>
      </c>
      <c r="J644" s="126">
        <f>IF(G644="",0,IF(H644="",0,IF(G644&gt;0,H644-G644+I644,0)))</f>
        <v>0</v>
      </c>
      <c r="K644" s="127"/>
      <c r="L644" s="128"/>
      <c r="M644" s="128"/>
      <c r="N644" s="128"/>
      <c r="O644" s="128"/>
      <c r="P644" s="129"/>
      <c r="Q644" s="130">
        <f t="shared" si="48"/>
        <v>0</v>
      </c>
      <c r="R644" s="456"/>
    </row>
    <row r="645" spans="1:18">
      <c r="A645" s="563"/>
      <c r="B645" s="568" t="s">
        <v>6</v>
      </c>
      <c r="C645" s="527">
        <f>+C643+1</f>
        <v>12</v>
      </c>
      <c r="D645" s="465"/>
      <c r="E645" s="465"/>
      <c r="F645" s="467"/>
      <c r="G645" s="268">
        <f>IFERROR(INDEX(#REF!,MATCH('R1'!$E$437,#REF!,0)-5),0)+IFERROR(INDEX('SECTION 1'!#REF!,MATCH('R1'!$E$437,'SECTION 1'!#REF!,0)-5),0)</f>
        <v>0</v>
      </c>
      <c r="H645" s="269">
        <f>IFERROR(INDEX(#REF!,MATCH('R1'!$E$437,#REF!,0)-4),0)+IFERROR(INDEX('SECTION 1'!#REF!,MATCH('R1'!$E$437,'SECTION 1'!#REF!,0)-4),0)</f>
        <v>0</v>
      </c>
      <c r="I645" s="269">
        <f>IFERROR(INDEX(#REF!,MATCH('R1'!$E$437,#REF!,0)-3),0)+IFERROR(INDEX('SECTION 1'!#REF!,MATCH('R1'!$E$437,'SECTION 1'!#REF!,0)-3),0)</f>
        <v>0</v>
      </c>
      <c r="J645" s="139">
        <v>12</v>
      </c>
      <c r="K645" s="140"/>
      <c r="L645" s="141"/>
      <c r="M645" s="141"/>
      <c r="N645" s="141"/>
      <c r="O645" s="141"/>
      <c r="P645" s="142"/>
      <c r="Q645" s="143">
        <f t="shared" si="48"/>
        <v>0</v>
      </c>
      <c r="R645" s="456"/>
    </row>
    <row r="646" spans="1:18" ht="16.5" thickBot="1">
      <c r="A646" s="563"/>
      <c r="B646" s="569"/>
      <c r="C646" s="554"/>
      <c r="D646" s="466"/>
      <c r="E646" s="466"/>
      <c r="F646" s="468"/>
      <c r="G646" s="271">
        <f>IFERROR(INDEX(#REF!,MATCH('R1'!$E$437,#REF!,0)-5),0)+IFERROR(INDEX('SECTION 1'!#REF!,MATCH('R1'!$E$437,'SECTION 1'!#REF!,0)-5),0)</f>
        <v>0</v>
      </c>
      <c r="H646" s="272">
        <f>IFERROR(INDEX(#REF!,MATCH('R1'!$E$437,#REF!,0)-4),0)+IFERROR(INDEX('SECTION 1'!#REF!,MATCH('R1'!$E$437,'SECTION 1'!#REF!,0)-4),0)</f>
        <v>0</v>
      </c>
      <c r="I646" s="272">
        <f>IFERROR(INDEX(#REF!,MATCH('R1'!$E$437,#REF!,0)-3),0)+IFERROR(INDEX('SECTION 1'!#REF!,MATCH('R1'!$E$437,'SECTION 1'!#REF!,0)-3),0)</f>
        <v>0</v>
      </c>
      <c r="J646" s="147"/>
      <c r="K646" s="148"/>
      <c r="L646" s="149"/>
      <c r="M646" s="149"/>
      <c r="N646" s="149"/>
      <c r="O646" s="149"/>
      <c r="P646" s="150"/>
      <c r="Q646" s="151">
        <f t="shared" si="48"/>
        <v>0</v>
      </c>
      <c r="R646" s="456"/>
    </row>
    <row r="647" spans="1:18" ht="17.25" thickTop="1" thickBot="1">
      <c r="A647" s="563"/>
      <c r="B647" s="522" t="s">
        <v>12</v>
      </c>
      <c r="C647" s="523"/>
      <c r="D647" s="481"/>
      <c r="E647" s="481"/>
      <c r="F647" s="482"/>
      <c r="G647" s="768" t="s">
        <v>92</v>
      </c>
      <c r="H647" s="769"/>
      <c r="I647" s="171">
        <f>SUM(I637:I646)</f>
        <v>0</v>
      </c>
      <c r="J647" s="172" t="e">
        <f>SUM(#REF!)</f>
        <v>#REF!</v>
      </c>
      <c r="K647" s="173">
        <f>SUM(K637:K646)</f>
        <v>0</v>
      </c>
      <c r="L647" s="174"/>
      <c r="M647" s="174"/>
      <c r="N647" s="174"/>
      <c r="O647" s="174"/>
      <c r="P647" s="175"/>
      <c r="Q647" s="176">
        <f>SUM(Q633:Q646)</f>
        <v>0</v>
      </c>
      <c r="R647" s="456"/>
    </row>
    <row r="648" spans="1:18" ht="16.5" thickBot="1">
      <c r="A648" s="564"/>
      <c r="B648" s="524" t="s">
        <v>14</v>
      </c>
      <c r="C648" s="525"/>
      <c r="D648" s="206"/>
      <c r="E648" s="206"/>
      <c r="F648" s="207"/>
      <c r="G648" s="208"/>
      <c r="H648" s="209"/>
      <c r="I648" s="210"/>
      <c r="J648" s="211"/>
      <c r="K648" s="212"/>
      <c r="L648" s="211"/>
      <c r="M648" s="211"/>
      <c r="N648" s="211"/>
      <c r="O648" s="211"/>
      <c r="P648" s="211"/>
      <c r="Q648" s="213"/>
      <c r="R648" s="158"/>
    </row>
    <row r="649" spans="1:18" ht="17.25" thickTop="1" thickBot="1">
      <c r="A649" s="692" t="s">
        <v>53</v>
      </c>
      <c r="B649" s="589" t="s">
        <v>2</v>
      </c>
      <c r="C649" s="515">
        <f>C645+1</f>
        <v>13</v>
      </c>
      <c r="D649" s="494"/>
      <c r="E649" s="471"/>
      <c r="F649" s="473"/>
      <c r="G649" s="268">
        <f>IFERROR(INDEX(#REF!,MATCH('R1'!$E$437,#REF!,0)-5),0)+IFERROR(INDEX('SECTION 1'!#REF!,MATCH('R1'!$E$437,'SECTION 1'!#REF!,0)-5),0)</f>
        <v>0</v>
      </c>
      <c r="H649" s="269">
        <f>IFERROR(INDEX(#REF!,MATCH('R1'!$E$437,#REF!,0)-4),0)+IFERROR(INDEX('SECTION 1'!#REF!,MATCH('R1'!$E$437,'SECTION 1'!#REF!,0)-4),0)</f>
        <v>0</v>
      </c>
      <c r="I649" s="269">
        <f>IFERROR(INDEX(#REF!,MATCH('R1'!$E$437,#REF!,0)-3),0)+IFERROR(INDEX('SECTION 1'!#REF!,MATCH('R1'!$E$437,'SECTION 1'!#REF!,0)-3),0)</f>
        <v>0</v>
      </c>
      <c r="J649" s="30">
        <f>IF(G649="",0,IF(H649="",0,IF(G649&gt;0,H649-G649+I649,0)))</f>
        <v>0</v>
      </c>
      <c r="K649" s="135"/>
      <c r="L649" s="167">
        <f>H649-G649</f>
        <v>0</v>
      </c>
      <c r="M649" s="167">
        <f>IF(L649&gt;5,0.2,0)</f>
        <v>0</v>
      </c>
      <c r="N649" s="167" t="e">
        <f>#REF!-#REF!</f>
        <v>#REF!</v>
      </c>
      <c r="O649" s="167" t="e">
        <f>IF(N649&gt;5,0.2,0)</f>
        <v>#REF!</v>
      </c>
      <c r="P649" s="168"/>
      <c r="Q649" s="169">
        <f t="shared" ref="Q649:Q662" si="49">IF(G649="","",(H649-G649)+I649)</f>
        <v>0</v>
      </c>
      <c r="R649" s="75"/>
    </row>
    <row r="650" spans="1:18" ht="16.5" thickBot="1">
      <c r="A650" s="675"/>
      <c r="B650" s="590"/>
      <c r="C650" s="516"/>
      <c r="D650" s="493"/>
      <c r="E650" s="472"/>
      <c r="F650" s="474"/>
      <c r="G650" s="271">
        <f>IFERROR(INDEX(#REF!,MATCH('R1'!$E$437,#REF!,0)-5),0)+IFERROR(INDEX('SECTION 1'!#REF!,MATCH('R1'!$E$437,'SECTION 1'!#REF!,0)-5),0)</f>
        <v>0</v>
      </c>
      <c r="H650" s="272">
        <f>IFERROR(INDEX(#REF!,MATCH('R1'!$E$437,#REF!,0)-4),0)+IFERROR(INDEX('SECTION 1'!#REF!,MATCH('R1'!$E$437,'SECTION 1'!#REF!,0)-4),0)</f>
        <v>0</v>
      </c>
      <c r="I650" s="272">
        <f>IFERROR(INDEX(#REF!,MATCH('R1'!$E$437,#REF!,0)-3),0)+IFERROR(INDEX('SECTION 1'!#REF!,MATCH('R1'!$E$437,'SECTION 1'!#REF!,0)-3),0)</f>
        <v>0</v>
      </c>
      <c r="J650" s="27">
        <f>IF(G650="",0,IF(H650="",0,IF(G650&gt;0,H650-G650+I650,0)))</f>
        <v>0</v>
      </c>
      <c r="K650" s="111"/>
      <c r="L650" s="112"/>
      <c r="M650" s="112"/>
      <c r="N650" s="112"/>
      <c r="O650" s="112"/>
      <c r="P650" s="113"/>
      <c r="Q650" s="114">
        <f t="shared" si="49"/>
        <v>0</v>
      </c>
      <c r="R650" s="75"/>
    </row>
    <row r="651" spans="1:18" ht="15.75" customHeight="1" thickBot="1">
      <c r="A651" s="688"/>
      <c r="B651" s="567" t="s">
        <v>3</v>
      </c>
      <c r="C651" s="517">
        <f>+C649+1</f>
        <v>14</v>
      </c>
      <c r="D651" s="477"/>
      <c r="E651" s="477"/>
      <c r="F651" s="479"/>
      <c r="G651" s="268">
        <f>IFERROR(INDEX(#REF!,MATCH('R1'!$E$437,#REF!,0)-5),0)+IFERROR(INDEX('SECTION 1'!#REF!,MATCH('R1'!$E$437,'SECTION 1'!#REF!,0)-5),0)</f>
        <v>0</v>
      </c>
      <c r="H651" s="269">
        <f>IFERROR(INDEX(#REF!,MATCH('R1'!$E$437,#REF!,0)-4),0)+IFERROR(INDEX('SECTION 1'!#REF!,MATCH('R1'!$E$437,'SECTION 1'!#REF!,0)-4),0)</f>
        <v>0</v>
      </c>
      <c r="I651" s="269">
        <f>IFERROR(INDEX(#REF!,MATCH('R1'!$E$437,#REF!,0)-3),0)+IFERROR(INDEX('SECTION 1'!#REF!,MATCH('R1'!$E$437,'SECTION 1'!#REF!,0)-3),0)</f>
        <v>0</v>
      </c>
      <c r="J651" s="24">
        <f>IF(G651="",0,IF(H651="",0,IF(G651&gt;0,H651-G651+I651,0)))</f>
        <v>0</v>
      </c>
      <c r="K651" s="119"/>
      <c r="L651" s="120">
        <f>H651-G651</f>
        <v>0</v>
      </c>
      <c r="M651" s="120">
        <f>IF(L651&gt;5,0.2,0)</f>
        <v>0</v>
      </c>
      <c r="N651" s="120" t="e">
        <f>#REF!-#REF!</f>
        <v>#REF!</v>
      </c>
      <c r="O651" s="120" t="e">
        <f>IF(N651&gt;5,0.2,0)</f>
        <v>#REF!</v>
      </c>
      <c r="P651" s="121"/>
      <c r="Q651" s="122">
        <f t="shared" si="49"/>
        <v>0</v>
      </c>
      <c r="R651" s="75"/>
    </row>
    <row r="652" spans="1:18" ht="16.5" thickBot="1">
      <c r="A652" s="688"/>
      <c r="B652" s="538"/>
      <c r="C652" s="518"/>
      <c r="D652" s="478"/>
      <c r="E652" s="478"/>
      <c r="F652" s="480"/>
      <c r="G652" s="271">
        <f>IFERROR(INDEX(#REF!,MATCH('R1'!$E$437,#REF!,0)-5),0)+IFERROR(INDEX('SECTION 1'!#REF!,MATCH('R1'!$E$437,'SECTION 1'!#REF!,0)-5),0)</f>
        <v>0</v>
      </c>
      <c r="H652" s="272">
        <f>IFERROR(INDEX(#REF!,MATCH('R1'!$E$437,#REF!,0)-4),0)+IFERROR(INDEX('SECTION 1'!#REF!,MATCH('R1'!$E$437,'SECTION 1'!#REF!,0)-4),0)</f>
        <v>0</v>
      </c>
      <c r="I652" s="272">
        <f>IFERROR(INDEX(#REF!,MATCH('R1'!$E$437,#REF!,0)-3),0)+IFERROR(INDEX('SECTION 1'!#REF!,MATCH('R1'!$E$437,'SECTION 1'!#REF!,0)-3),0)</f>
        <v>0</v>
      </c>
      <c r="J652" s="27">
        <f>IF(G652="",0,IF(H652="",0,IF(G652&gt;0,H652-G652+I652,0)))</f>
        <v>0</v>
      </c>
      <c r="K652" s="127"/>
      <c r="L652" s="128"/>
      <c r="M652" s="128"/>
      <c r="N652" s="128"/>
      <c r="O652" s="128"/>
      <c r="P652" s="129"/>
      <c r="Q652" s="130">
        <f t="shared" si="49"/>
        <v>0</v>
      </c>
      <c r="R652" s="75"/>
    </row>
    <row r="653" spans="1:18" ht="17.25" thickTop="1" thickBot="1">
      <c r="A653" s="688"/>
      <c r="B653" s="567" t="s">
        <v>3</v>
      </c>
      <c r="C653" s="517">
        <f>+C651+1</f>
        <v>15</v>
      </c>
      <c r="D653" s="494"/>
      <c r="E653" s="471"/>
      <c r="F653" s="473"/>
      <c r="G653" s="268">
        <f>IFERROR(INDEX(#REF!,MATCH('R1'!$E$437,#REF!,0)-5),0)+IFERROR(INDEX('SECTION 1'!#REF!,MATCH('R1'!$E$437,'SECTION 1'!#REF!,0)-5),0)</f>
        <v>0</v>
      </c>
      <c r="H653" s="269">
        <f>IFERROR(INDEX(#REF!,MATCH('R1'!$E$437,#REF!,0)-4),0)+IFERROR(INDEX('SECTION 1'!#REF!,MATCH('R1'!$E$437,'SECTION 1'!#REF!,0)-4),0)</f>
        <v>0</v>
      </c>
      <c r="I653" s="269">
        <f>IFERROR(INDEX(#REF!,MATCH('R1'!$E$437,#REF!,0)-3),0)+IFERROR(INDEX('SECTION 1'!#REF!,MATCH('R1'!$E$437,'SECTION 1'!#REF!,0)-3),0)</f>
        <v>0</v>
      </c>
      <c r="J653" s="24"/>
      <c r="K653" s="135"/>
      <c r="L653" s="167">
        <f>H653-G653</f>
        <v>0</v>
      </c>
      <c r="M653" s="167">
        <f>IF(L653&gt;5,0.2,0)</f>
        <v>0</v>
      </c>
      <c r="N653" s="167" t="e">
        <f>#REF!-#REF!</f>
        <v>#REF!</v>
      </c>
      <c r="O653" s="167" t="e">
        <f>IF(N653&gt;5,0.2,0)</f>
        <v>#REF!</v>
      </c>
      <c r="P653" s="168"/>
      <c r="Q653" s="169">
        <f t="shared" si="49"/>
        <v>0</v>
      </c>
      <c r="R653" s="728"/>
    </row>
    <row r="654" spans="1:18" ht="16.5" thickBot="1">
      <c r="A654" s="688"/>
      <c r="B654" s="538"/>
      <c r="C654" s="518"/>
      <c r="D654" s="493"/>
      <c r="E654" s="472"/>
      <c r="F654" s="474"/>
      <c r="G654" s="271">
        <f>IFERROR(INDEX(#REF!,MATCH('R1'!$E$437,#REF!,0)-5),0)+IFERROR(INDEX('SECTION 1'!#REF!,MATCH('R1'!$E$437,'SECTION 1'!#REF!,0)-5),0)</f>
        <v>0</v>
      </c>
      <c r="H654" s="272">
        <f>IFERROR(INDEX(#REF!,MATCH('R1'!$E$437,#REF!,0)-4),0)+IFERROR(INDEX('SECTION 1'!#REF!,MATCH('R1'!$E$437,'SECTION 1'!#REF!,0)-4),0)</f>
        <v>0</v>
      </c>
      <c r="I654" s="272">
        <f>IFERROR(INDEX(#REF!,MATCH('R1'!$E$437,#REF!,0)-3),0)+IFERROR(INDEX('SECTION 1'!#REF!,MATCH('R1'!$E$437,'SECTION 1'!#REF!,0)-3),0)</f>
        <v>0</v>
      </c>
      <c r="J654" s="27"/>
      <c r="K654" s="111"/>
      <c r="L654" s="112"/>
      <c r="M654" s="112"/>
      <c r="N654" s="112"/>
      <c r="O654" s="112"/>
      <c r="P654" s="113"/>
      <c r="Q654" s="114">
        <f t="shared" si="49"/>
        <v>0</v>
      </c>
      <c r="R654" s="728"/>
    </row>
    <row r="655" spans="1:18" ht="16.5" thickBot="1">
      <c r="A655" s="688"/>
      <c r="B655" s="567" t="s">
        <v>7</v>
      </c>
      <c r="C655" s="517">
        <f>+C653+1</f>
        <v>16</v>
      </c>
      <c r="D655" s="477"/>
      <c r="E655" s="477"/>
      <c r="F655" s="479"/>
      <c r="G655" s="268">
        <f>IFERROR(INDEX(#REF!,MATCH('R1'!$E$437,#REF!,0)-5),0)+IFERROR(INDEX('SECTION 1'!#REF!,MATCH('R1'!$E$437,'SECTION 1'!#REF!,0)-5),0)</f>
        <v>0</v>
      </c>
      <c r="H655" s="269">
        <f>IFERROR(INDEX(#REF!,MATCH('R1'!$E$437,#REF!,0)-4),0)+IFERROR(INDEX('SECTION 1'!#REF!,MATCH('R1'!$E$437,'SECTION 1'!#REF!,0)-4),0)</f>
        <v>0</v>
      </c>
      <c r="I655" s="269">
        <f>IFERROR(INDEX(#REF!,MATCH('R1'!$E$437,#REF!,0)-3),0)+IFERROR(INDEX('SECTION 1'!#REF!,MATCH('R1'!$E$437,'SECTION 1'!#REF!,0)-3),0)</f>
        <v>0</v>
      </c>
      <c r="J655" s="24"/>
      <c r="K655" s="119"/>
      <c r="L655" s="120">
        <f>H655-G655</f>
        <v>0</v>
      </c>
      <c r="M655" s="120">
        <f>IF(L655&gt;5,0.2,0)</f>
        <v>0</v>
      </c>
      <c r="N655" s="120" t="e">
        <f>#REF!-#REF!</f>
        <v>#REF!</v>
      </c>
      <c r="O655" s="120" t="e">
        <f>IF(N655&gt;5,0.2,0)</f>
        <v>#REF!</v>
      </c>
      <c r="P655" s="121"/>
      <c r="Q655" s="122">
        <f t="shared" si="49"/>
        <v>0</v>
      </c>
      <c r="R655" s="728"/>
    </row>
    <row r="656" spans="1:18" ht="16.5" thickBot="1">
      <c r="A656" s="688"/>
      <c r="B656" s="538"/>
      <c r="C656" s="518"/>
      <c r="D656" s="478"/>
      <c r="E656" s="478"/>
      <c r="F656" s="480"/>
      <c r="G656" s="271">
        <f>IFERROR(INDEX(#REF!,MATCH('R1'!$E$437,#REF!,0)-5),0)+IFERROR(INDEX('SECTION 1'!#REF!,MATCH('R1'!$E$437,'SECTION 1'!#REF!,0)-5),0)</f>
        <v>0</v>
      </c>
      <c r="H656" s="272">
        <f>IFERROR(INDEX(#REF!,MATCH('R1'!$E$437,#REF!,0)-4),0)+IFERROR(INDEX('SECTION 1'!#REF!,MATCH('R1'!$E$437,'SECTION 1'!#REF!,0)-4),0)</f>
        <v>0</v>
      </c>
      <c r="I656" s="272">
        <f>IFERROR(INDEX(#REF!,MATCH('R1'!$E$437,#REF!,0)-3),0)+IFERROR(INDEX('SECTION 1'!#REF!,MATCH('R1'!$E$437,'SECTION 1'!#REF!,0)-3),0)</f>
        <v>0</v>
      </c>
      <c r="J656" s="27"/>
      <c r="K656" s="127"/>
      <c r="L656" s="128"/>
      <c r="M656" s="128"/>
      <c r="N656" s="128"/>
      <c r="O656" s="128"/>
      <c r="P656" s="129"/>
      <c r="Q656" s="130">
        <f t="shared" si="49"/>
        <v>0</v>
      </c>
      <c r="R656" s="728"/>
    </row>
    <row r="657" spans="1:18" ht="15.75" customHeight="1" thickBot="1">
      <c r="A657" s="688"/>
      <c r="B657" s="567" t="s">
        <v>4</v>
      </c>
      <c r="C657" s="517">
        <f>+C655+1</f>
        <v>17</v>
      </c>
      <c r="D657" s="477"/>
      <c r="E657" s="477"/>
      <c r="F657" s="479"/>
      <c r="G657" s="268">
        <f>IFERROR(INDEX(#REF!,MATCH('R1'!$E$437,#REF!,0)-5),0)+IFERROR(INDEX('SECTION 1'!#REF!,MATCH('R1'!$E$437,'SECTION 1'!#REF!,0)-5),0)</f>
        <v>0</v>
      </c>
      <c r="H657" s="269">
        <f>IFERROR(INDEX(#REF!,MATCH('R1'!$E$437,#REF!,0)-4),0)+IFERROR(INDEX('SECTION 1'!#REF!,MATCH('R1'!$E$437,'SECTION 1'!#REF!,0)-4),0)</f>
        <v>0</v>
      </c>
      <c r="I657" s="269">
        <f>IFERROR(INDEX(#REF!,MATCH('R1'!$E$437,#REF!,0)-3),0)+IFERROR(INDEX('SECTION 1'!#REF!,MATCH('R1'!$E$437,'SECTION 1'!#REF!,0)-3),0)</f>
        <v>0</v>
      </c>
      <c r="J657" s="24"/>
      <c r="K657" s="119"/>
      <c r="L657" s="120">
        <f>H657-G657</f>
        <v>0</v>
      </c>
      <c r="M657" s="120">
        <f>IF(L657&gt;5,0.2,0)</f>
        <v>0</v>
      </c>
      <c r="N657" s="120" t="e">
        <f>#REF!-#REF!</f>
        <v>#REF!</v>
      </c>
      <c r="O657" s="120" t="e">
        <f>IF(N657&gt;5,0.2,0)</f>
        <v>#REF!</v>
      </c>
      <c r="P657" s="121"/>
      <c r="Q657" s="122">
        <f t="shared" si="49"/>
        <v>0</v>
      </c>
      <c r="R657" s="728"/>
    </row>
    <row r="658" spans="1:18" ht="16.5" thickBot="1">
      <c r="A658" s="688"/>
      <c r="B658" s="538"/>
      <c r="C658" s="518"/>
      <c r="D658" s="478"/>
      <c r="E658" s="478"/>
      <c r="F658" s="480"/>
      <c r="G658" s="271">
        <f>IFERROR(INDEX(#REF!,MATCH('R1'!$E$437,#REF!,0)-5),0)+IFERROR(INDEX('SECTION 1'!#REF!,MATCH('R1'!$E$437,'SECTION 1'!#REF!,0)-5),0)</f>
        <v>0</v>
      </c>
      <c r="H658" s="272">
        <f>IFERROR(INDEX(#REF!,MATCH('R1'!$E$437,#REF!,0)-4),0)+IFERROR(INDEX('SECTION 1'!#REF!,MATCH('R1'!$E$437,'SECTION 1'!#REF!,0)-4),0)</f>
        <v>0</v>
      </c>
      <c r="I658" s="272">
        <f>IFERROR(INDEX(#REF!,MATCH('R1'!$E$437,#REF!,0)-3),0)+IFERROR(INDEX('SECTION 1'!#REF!,MATCH('R1'!$E$437,'SECTION 1'!#REF!,0)-3),0)</f>
        <v>0</v>
      </c>
      <c r="J658" s="27"/>
      <c r="K658" s="111"/>
      <c r="L658" s="112"/>
      <c r="M658" s="112"/>
      <c r="N658" s="112"/>
      <c r="O658" s="112"/>
      <c r="P658" s="113"/>
      <c r="Q658" s="114">
        <f t="shared" si="49"/>
        <v>0</v>
      </c>
      <c r="R658" s="728"/>
    </row>
    <row r="659" spans="1:18" ht="16.5" thickBot="1">
      <c r="A659" s="688"/>
      <c r="B659" s="568" t="s">
        <v>5</v>
      </c>
      <c r="C659" s="527">
        <f>+C657+1</f>
        <v>18</v>
      </c>
      <c r="D659" s="477"/>
      <c r="E659" s="477"/>
      <c r="F659" s="479"/>
      <c r="G659" s="268">
        <f>IFERROR(INDEX(#REF!,MATCH('R1'!$E$437,#REF!,0)-5),0)+IFERROR(INDEX('SECTION 1'!#REF!,MATCH('R1'!$E$437,'SECTION 1'!#REF!,0)-5),0)</f>
        <v>0</v>
      </c>
      <c r="H659" s="269">
        <f>IFERROR(INDEX(#REF!,MATCH('R1'!$E$437,#REF!,0)-4),0)+IFERROR(INDEX('SECTION 1'!#REF!,MATCH('R1'!$E$437,'SECTION 1'!#REF!,0)-4),0)</f>
        <v>0</v>
      </c>
      <c r="I659" s="269">
        <f>IFERROR(INDEX(#REF!,MATCH('R1'!$E$437,#REF!,0)-3),0)+IFERROR(INDEX('SECTION 1'!#REF!,MATCH('R1'!$E$437,'SECTION 1'!#REF!,0)-3),0)</f>
        <v>0</v>
      </c>
      <c r="J659" s="49"/>
      <c r="K659" s="119"/>
      <c r="L659" s="120">
        <f>H659-G659</f>
        <v>0</v>
      </c>
      <c r="M659" s="120">
        <f>IF(L659&gt;5,0.2,0)</f>
        <v>0</v>
      </c>
      <c r="N659" s="120" t="e">
        <f>#REF!-#REF!</f>
        <v>#REF!</v>
      </c>
      <c r="O659" s="120" t="e">
        <f>IF(N659&gt;5,0.2,0)</f>
        <v>#REF!</v>
      </c>
      <c r="P659" s="121"/>
      <c r="Q659" s="122">
        <f t="shared" si="49"/>
        <v>0</v>
      </c>
      <c r="R659" s="456"/>
    </row>
    <row r="660" spans="1:18" ht="16.5" thickBot="1">
      <c r="A660" s="688"/>
      <c r="B660" s="584"/>
      <c r="C660" s="528"/>
      <c r="D660" s="478"/>
      <c r="E660" s="478"/>
      <c r="F660" s="480"/>
      <c r="G660" s="271">
        <f>IFERROR(INDEX(#REF!,MATCH('R1'!$E$437,#REF!,0)-5),0)+IFERROR(INDEX('SECTION 1'!#REF!,MATCH('R1'!$E$437,'SECTION 1'!#REF!,0)-5),0)</f>
        <v>0</v>
      </c>
      <c r="H660" s="272">
        <f>IFERROR(INDEX(#REF!,MATCH('R1'!$E$437,#REF!,0)-4),0)+IFERROR(INDEX('SECTION 1'!#REF!,MATCH('R1'!$E$437,'SECTION 1'!#REF!,0)-4),0)</f>
        <v>0</v>
      </c>
      <c r="I660" s="272">
        <f>IFERROR(INDEX(#REF!,MATCH('R1'!$E$437,#REF!,0)-3),0)+IFERROR(INDEX('SECTION 1'!#REF!,MATCH('R1'!$E$437,'SECTION 1'!#REF!,0)-3),0)</f>
        <v>0</v>
      </c>
      <c r="J660" s="53">
        <f>IF(G660="",0,IF(H660="",0,IF(G660&gt;0,H660-G660+I660,0)))</f>
        <v>0</v>
      </c>
      <c r="K660" s="127"/>
      <c r="L660" s="128"/>
      <c r="M660" s="128"/>
      <c r="N660" s="128"/>
      <c r="O660" s="128"/>
      <c r="P660" s="129"/>
      <c r="Q660" s="130">
        <f t="shared" si="49"/>
        <v>0</v>
      </c>
      <c r="R660" s="456"/>
    </row>
    <row r="661" spans="1:18" ht="16.5" thickBot="1">
      <c r="A661" s="688"/>
      <c r="B661" s="568" t="s">
        <v>6</v>
      </c>
      <c r="C661" s="527">
        <f>+C659+1</f>
        <v>19</v>
      </c>
      <c r="D661" s="465"/>
      <c r="E661" s="465"/>
      <c r="F661" s="467"/>
      <c r="G661" s="268">
        <f>IFERROR(INDEX(#REF!,MATCH('R1'!$E$437,#REF!,0)-5),0)+IFERROR(INDEX('SECTION 1'!#REF!,MATCH('R1'!$E$437,'SECTION 1'!#REF!,0)-5),0)</f>
        <v>0</v>
      </c>
      <c r="H661" s="269">
        <f>IFERROR(INDEX(#REF!,MATCH('R1'!$E$437,#REF!,0)-4),0)+IFERROR(INDEX('SECTION 1'!#REF!,MATCH('R1'!$E$437,'SECTION 1'!#REF!,0)-4),0)</f>
        <v>0</v>
      </c>
      <c r="I661" s="269">
        <f>IFERROR(INDEX(#REF!,MATCH('R1'!$E$437,#REF!,0)-3),0)+IFERROR(INDEX('SECTION 1'!#REF!,MATCH('R1'!$E$437,'SECTION 1'!#REF!,0)-3),0)</f>
        <v>0</v>
      </c>
      <c r="J661" s="49">
        <f>IF(G661="",0,IF(H661="",0,IF(G661&gt;0,H661-G661+I661,0)))</f>
        <v>0</v>
      </c>
      <c r="K661" s="140"/>
      <c r="L661" s="141">
        <f>H661-G661</f>
        <v>0</v>
      </c>
      <c r="M661" s="141">
        <f>IF(L661&gt;5,0.2,0)</f>
        <v>0</v>
      </c>
      <c r="N661" s="141" t="e">
        <f>#REF!-#REF!</f>
        <v>#REF!</v>
      </c>
      <c r="O661" s="141" t="e">
        <f>IF(N661&gt;5,0.2,0)</f>
        <v>#REF!</v>
      </c>
      <c r="P661" s="142"/>
      <c r="Q661" s="143">
        <f t="shared" si="49"/>
        <v>0</v>
      </c>
      <c r="R661" s="456"/>
    </row>
    <row r="662" spans="1:18" ht="16.5" thickBot="1">
      <c r="A662" s="689"/>
      <c r="B662" s="569"/>
      <c r="C662" s="554"/>
      <c r="D662" s="466"/>
      <c r="E662" s="466"/>
      <c r="F662" s="468"/>
      <c r="G662" s="271">
        <f>IFERROR(INDEX(#REF!,MATCH('R1'!$E$437,#REF!,0)-5),0)+IFERROR(INDEX('SECTION 1'!#REF!,MATCH('R1'!$E$437,'SECTION 1'!#REF!,0)-5),0)</f>
        <v>0</v>
      </c>
      <c r="H662" s="272">
        <f>IFERROR(INDEX(#REF!,MATCH('R1'!$E$437,#REF!,0)-4),0)+IFERROR(INDEX('SECTION 1'!#REF!,MATCH('R1'!$E$437,'SECTION 1'!#REF!,0)-4),0)</f>
        <v>0</v>
      </c>
      <c r="I662" s="272">
        <f>IFERROR(INDEX(#REF!,MATCH('R1'!$E$437,#REF!,0)-3),0)+IFERROR(INDEX('SECTION 1'!#REF!,MATCH('R1'!$E$437,'SECTION 1'!#REF!,0)-3),0)</f>
        <v>0</v>
      </c>
      <c r="J662" s="53">
        <f>IF(G662="",0,IF(H662="",0,IF(G662&gt;0,H662-G662+I662,0)))</f>
        <v>0</v>
      </c>
      <c r="K662" s="148"/>
      <c r="L662" s="149"/>
      <c r="M662" s="149"/>
      <c r="N662" s="149"/>
      <c r="O662" s="149"/>
      <c r="P662" s="150"/>
      <c r="Q662" s="151">
        <f t="shared" si="49"/>
        <v>0</v>
      </c>
      <c r="R662" s="456"/>
    </row>
    <row r="663" spans="1:18" ht="17.25" thickTop="1" thickBot="1">
      <c r="A663" s="689"/>
      <c r="B663" s="522" t="s">
        <v>12</v>
      </c>
      <c r="C663" s="523"/>
      <c r="D663" s="481"/>
      <c r="E663" s="481"/>
      <c r="F663" s="482"/>
      <c r="G663" s="285"/>
      <c r="H663" s="286"/>
      <c r="I663" s="287"/>
      <c r="J663" s="21">
        <f>SUM(J649:J662)</f>
        <v>0</v>
      </c>
      <c r="K663" s="173">
        <f>SUM(K653:K662)</f>
        <v>0</v>
      </c>
      <c r="L663" s="174"/>
      <c r="M663" s="174"/>
      <c r="N663" s="174"/>
      <c r="O663" s="174"/>
      <c r="P663" s="175"/>
      <c r="Q663" s="176">
        <f>SUM(Q649:Q662)</f>
        <v>0</v>
      </c>
      <c r="R663" s="158"/>
    </row>
    <row r="664" spans="1:18" ht="17.25" thickTop="1" thickBot="1">
      <c r="A664" s="689"/>
      <c r="B664" s="524" t="s">
        <v>14</v>
      </c>
      <c r="C664" s="525"/>
      <c r="D664" s="206"/>
      <c r="E664" s="206"/>
      <c r="F664" s="207"/>
      <c r="G664" s="208"/>
      <c r="H664" s="209"/>
      <c r="I664" s="210"/>
      <c r="J664" s="211"/>
      <c r="K664" s="212"/>
      <c r="L664" s="211"/>
      <c r="M664" s="211"/>
      <c r="N664" s="211"/>
      <c r="O664" s="211"/>
      <c r="P664" s="211"/>
      <c r="Q664" s="213"/>
      <c r="R664" s="75"/>
    </row>
    <row r="665" spans="1:18" ht="17.25" thickTop="1" thickBot="1">
      <c r="A665" s="711" t="s">
        <v>54</v>
      </c>
      <c r="B665" s="589" t="s">
        <v>2</v>
      </c>
      <c r="C665" s="515">
        <f>C661+1</f>
        <v>20</v>
      </c>
      <c r="D665" s="494"/>
      <c r="E665" s="471"/>
      <c r="F665" s="473" t="s">
        <v>108</v>
      </c>
      <c r="G665" s="268">
        <f>IFERROR(INDEX(#REF!,MATCH('R1'!$E$437,#REF!,0)-5),0)+IFERROR(INDEX('SECTION 1'!#REF!,MATCH('R1'!$E$437,'SECTION 1'!#REF!,0)-5),0)</f>
        <v>0</v>
      </c>
      <c r="H665" s="269">
        <f>IFERROR(INDEX(#REF!,MATCH('R1'!$E$437,#REF!,0)-4),0)+IFERROR(INDEX('SECTION 1'!#REF!,MATCH('R1'!$E$437,'SECTION 1'!#REF!,0)-4),0)</f>
        <v>0</v>
      </c>
      <c r="I665" s="269">
        <f>IFERROR(INDEX(#REF!,MATCH('R1'!$E$437,#REF!,0)-3),0)+IFERROR(INDEX('SECTION 1'!#REF!,MATCH('R1'!$E$437,'SECTION 1'!#REF!,0)-3),0)</f>
        <v>0</v>
      </c>
      <c r="J665" s="30">
        <f t="shared" ref="J665:J678" si="50">IF(G665="",0,IF(H665="",0,IF(G665&gt;0,H665-G665+I665,0)))</f>
        <v>0</v>
      </c>
      <c r="K665" s="163"/>
      <c r="L665" s="164">
        <f>H665-G665</f>
        <v>0</v>
      </c>
      <c r="M665" s="164">
        <f>IF(L665&gt;5,0.2,0)</f>
        <v>0</v>
      </c>
      <c r="N665" s="164" t="e">
        <f>#REF!-#REF!</f>
        <v>#REF!</v>
      </c>
      <c r="O665" s="164" t="e">
        <f>IF(N665&gt;5,0.2,0)</f>
        <v>#REF!</v>
      </c>
      <c r="P665" s="165"/>
      <c r="Q665" s="166">
        <f>IF(G665="","",(H665-G665)+I665)</f>
        <v>0</v>
      </c>
      <c r="R665" s="75"/>
    </row>
    <row r="666" spans="1:18" ht="17.25" thickTop="1" thickBot="1">
      <c r="A666" s="712"/>
      <c r="B666" s="590"/>
      <c r="C666" s="516"/>
      <c r="D666" s="493"/>
      <c r="E666" s="472"/>
      <c r="F666" s="473" t="s">
        <v>108</v>
      </c>
      <c r="G666" s="271">
        <f>IFERROR(INDEX(#REF!,MATCH('R1'!$E$437,#REF!,0)-5),0)+IFERROR(INDEX('SECTION 1'!#REF!,MATCH('R1'!$E$437,'SECTION 1'!#REF!,0)-5),0)</f>
        <v>0</v>
      </c>
      <c r="H666" s="272">
        <f>IFERROR(INDEX(#REF!,MATCH('R1'!$E$437,#REF!,0)-4),0)+IFERROR(INDEX('SECTION 1'!#REF!,MATCH('R1'!$E$437,'SECTION 1'!#REF!,0)-4),0)</f>
        <v>0</v>
      </c>
      <c r="I666" s="272">
        <f>IFERROR(INDEX(#REF!,MATCH('R1'!$E$437,#REF!,0)-3),0)+IFERROR(INDEX('SECTION 1'!#REF!,MATCH('R1'!$E$437,'SECTION 1'!#REF!,0)-3),0)</f>
        <v>0</v>
      </c>
      <c r="J666" s="27">
        <f t="shared" si="50"/>
        <v>0</v>
      </c>
      <c r="K666" s="111"/>
      <c r="L666" s="112"/>
      <c r="M666" s="112"/>
      <c r="N666" s="112"/>
      <c r="O666" s="112"/>
      <c r="P666" s="113"/>
      <c r="Q666" s="114">
        <f t="shared" ref="Q666:Q678" si="51">IF(G666="","",(H666-G666)+I666)</f>
        <v>0</v>
      </c>
      <c r="R666" s="75"/>
    </row>
    <row r="667" spans="1:18" ht="17.25" thickTop="1" thickBot="1">
      <c r="A667" s="712"/>
      <c r="B667" s="567" t="s">
        <v>3</v>
      </c>
      <c r="C667" s="517">
        <f>+C665+1</f>
        <v>21</v>
      </c>
      <c r="D667" s="477"/>
      <c r="E667" s="477"/>
      <c r="F667" s="473" t="s">
        <v>108</v>
      </c>
      <c r="G667" s="268">
        <f>IFERROR(INDEX(#REF!,MATCH('R1'!$E$437,#REF!,0)-5),0)+IFERROR(INDEX('SECTION 1'!#REF!,MATCH('R1'!$E$437,'SECTION 1'!#REF!,0)-5),0)</f>
        <v>0</v>
      </c>
      <c r="H667" s="269">
        <f>IFERROR(INDEX(#REF!,MATCH('R1'!$E$437,#REF!,0)-4),0)+IFERROR(INDEX('SECTION 1'!#REF!,MATCH('R1'!$E$437,'SECTION 1'!#REF!,0)-4),0)</f>
        <v>0</v>
      </c>
      <c r="I667" s="269">
        <f>IFERROR(INDEX(#REF!,MATCH('R1'!$E$437,#REF!,0)-3),0)+IFERROR(INDEX('SECTION 1'!#REF!,MATCH('R1'!$E$437,'SECTION 1'!#REF!,0)-3),0)</f>
        <v>0</v>
      </c>
      <c r="J667" s="24">
        <f t="shared" si="50"/>
        <v>0</v>
      </c>
      <c r="K667" s="119"/>
      <c r="L667" s="120">
        <f>H667-G667</f>
        <v>0</v>
      </c>
      <c r="M667" s="120">
        <f>IF(L667&gt;5,0.2,0)</f>
        <v>0</v>
      </c>
      <c r="N667" s="120" t="e">
        <f>#REF!-#REF!</f>
        <v>#REF!</v>
      </c>
      <c r="O667" s="120" t="e">
        <f>IF(N667&gt;5,0.2,0)</f>
        <v>#REF!</v>
      </c>
      <c r="P667" s="121"/>
      <c r="Q667" s="122">
        <f t="shared" si="51"/>
        <v>0</v>
      </c>
      <c r="R667" s="75"/>
    </row>
    <row r="668" spans="1:18" ht="16.5" thickTop="1">
      <c r="A668" s="712"/>
      <c r="B668" s="538"/>
      <c r="C668" s="518"/>
      <c r="D668" s="478"/>
      <c r="E668" s="478"/>
      <c r="F668" s="473" t="s">
        <v>108</v>
      </c>
      <c r="G668" s="271">
        <f>IFERROR(INDEX(#REF!,MATCH('R1'!$E$437,#REF!,0)-5),0)+IFERROR(INDEX('SECTION 1'!#REF!,MATCH('R1'!$E$437,'SECTION 1'!#REF!,0)-5),0)</f>
        <v>0</v>
      </c>
      <c r="H668" s="272">
        <f>IFERROR(INDEX(#REF!,MATCH('R1'!$E$437,#REF!,0)-4),0)+IFERROR(INDEX('SECTION 1'!#REF!,MATCH('R1'!$E$437,'SECTION 1'!#REF!,0)-4),0)</f>
        <v>0</v>
      </c>
      <c r="I668" s="272">
        <f>IFERROR(INDEX(#REF!,MATCH('R1'!$E$437,#REF!,0)-3),0)+IFERROR(INDEX('SECTION 1'!#REF!,MATCH('R1'!$E$437,'SECTION 1'!#REF!,0)-3),0)</f>
        <v>0</v>
      </c>
      <c r="J668" s="27">
        <f t="shared" si="50"/>
        <v>0</v>
      </c>
      <c r="K668" s="127"/>
      <c r="L668" s="128"/>
      <c r="M668" s="128"/>
      <c r="N668" s="128"/>
      <c r="O668" s="128"/>
      <c r="P668" s="129"/>
      <c r="Q668" s="130">
        <f t="shared" si="51"/>
        <v>0</v>
      </c>
      <c r="R668" s="728"/>
    </row>
    <row r="669" spans="1:18" ht="16.5" thickBot="1">
      <c r="A669" s="712"/>
      <c r="B669" s="567" t="s">
        <v>3</v>
      </c>
      <c r="C669" s="517">
        <f>+C667+1</f>
        <v>22</v>
      </c>
      <c r="D669" s="477"/>
      <c r="E669" s="477"/>
      <c r="F669" s="479"/>
      <c r="G669" s="268">
        <f>IFERROR(INDEX(#REF!,MATCH('R1'!$E$437,#REF!,0)-5),0)+IFERROR(INDEX('SECTION 1'!#REF!,MATCH('R1'!$E$437,'SECTION 1'!#REF!,0)-5),0)</f>
        <v>0</v>
      </c>
      <c r="H669" s="269">
        <f>IFERROR(INDEX(#REF!,MATCH('R1'!$E$437,#REF!,0)-4),0)+IFERROR(INDEX('SECTION 1'!#REF!,MATCH('R1'!$E$437,'SECTION 1'!#REF!,0)-4),0)</f>
        <v>0</v>
      </c>
      <c r="I669" s="269">
        <f>IFERROR(INDEX(#REF!,MATCH('R1'!$E$437,#REF!,0)-3),0)+IFERROR(INDEX('SECTION 1'!#REF!,MATCH('R1'!$E$437,'SECTION 1'!#REF!,0)-3),0)</f>
        <v>0</v>
      </c>
      <c r="J669" s="24">
        <f t="shared" si="50"/>
        <v>0</v>
      </c>
      <c r="K669" s="135"/>
      <c r="L669" s="167">
        <f>H669-G669</f>
        <v>0</v>
      </c>
      <c r="M669" s="167">
        <f>IF(L669&gt;5,0.2,0)</f>
        <v>0</v>
      </c>
      <c r="N669" s="167" t="e">
        <f>#REF!-#REF!</f>
        <v>#REF!</v>
      </c>
      <c r="O669" s="167" t="e">
        <f>IF(N669&gt;5,0.2,0)</f>
        <v>#REF!</v>
      </c>
      <c r="P669" s="168"/>
      <c r="Q669" s="169">
        <f t="shared" si="51"/>
        <v>0</v>
      </c>
      <c r="R669" s="728"/>
    </row>
    <row r="670" spans="1:18" ht="16.5" thickTop="1">
      <c r="A670" s="712"/>
      <c r="B670" s="538"/>
      <c r="C670" s="518"/>
      <c r="D670" s="478"/>
      <c r="E670" s="478"/>
      <c r="F670" s="473" t="s">
        <v>108</v>
      </c>
      <c r="G670" s="271">
        <f>IFERROR(INDEX(#REF!,MATCH('R1'!$E$437,#REF!,0)-5),0)+IFERROR(INDEX('SECTION 1'!#REF!,MATCH('R1'!$E$437,'SECTION 1'!#REF!,0)-5),0)</f>
        <v>0</v>
      </c>
      <c r="H670" s="272">
        <f>IFERROR(INDEX(#REF!,MATCH('R1'!$E$437,#REF!,0)-4),0)+IFERROR(INDEX('SECTION 1'!#REF!,MATCH('R1'!$E$437,'SECTION 1'!#REF!,0)-4),0)</f>
        <v>0</v>
      </c>
      <c r="I670" s="272">
        <f>IFERROR(INDEX(#REF!,MATCH('R1'!$E$437,#REF!,0)-3),0)+IFERROR(INDEX('SECTION 1'!#REF!,MATCH('R1'!$E$437,'SECTION 1'!#REF!,0)-3),0)</f>
        <v>0</v>
      </c>
      <c r="J670" s="27">
        <f t="shared" si="50"/>
        <v>0</v>
      </c>
      <c r="K670" s="111"/>
      <c r="L670" s="112"/>
      <c r="M670" s="112"/>
      <c r="N670" s="112"/>
      <c r="O670" s="112"/>
      <c r="P670" s="113"/>
      <c r="Q670" s="114">
        <f t="shared" si="51"/>
        <v>0</v>
      </c>
      <c r="R670" s="728"/>
    </row>
    <row r="671" spans="1:18">
      <c r="A671" s="712"/>
      <c r="B671" s="567" t="s">
        <v>7</v>
      </c>
      <c r="C671" s="517">
        <f>+C669+1</f>
        <v>23</v>
      </c>
      <c r="D671" s="477"/>
      <c r="E671" s="477"/>
      <c r="F671" s="479"/>
      <c r="G671" s="268">
        <f>IFERROR(INDEX(#REF!,MATCH('R1'!$E$437,#REF!,0)-5),0)+IFERROR(INDEX('SECTION 1'!#REF!,MATCH('R1'!$E$437,'SECTION 1'!#REF!,0)-5),0)</f>
        <v>0</v>
      </c>
      <c r="H671" s="269">
        <f>IFERROR(INDEX(#REF!,MATCH('R1'!$E$437,#REF!,0)-4),0)+IFERROR(INDEX('SECTION 1'!#REF!,MATCH('R1'!$E$437,'SECTION 1'!#REF!,0)-4),0)</f>
        <v>0</v>
      </c>
      <c r="I671" s="269">
        <f>IFERROR(INDEX(#REF!,MATCH('R1'!$E$437,#REF!,0)-3),0)+IFERROR(INDEX('SECTION 1'!#REF!,MATCH('R1'!$E$437,'SECTION 1'!#REF!,0)-3),0)</f>
        <v>0</v>
      </c>
      <c r="J671" s="24">
        <f t="shared" si="50"/>
        <v>0</v>
      </c>
      <c r="K671" s="119"/>
      <c r="L671" s="120">
        <f>H671-G671</f>
        <v>0</v>
      </c>
      <c r="M671" s="120">
        <f>IF(L671&gt;5,0.2,0)</f>
        <v>0</v>
      </c>
      <c r="N671" s="120" t="e">
        <f>#REF!-#REF!</f>
        <v>#REF!</v>
      </c>
      <c r="O671" s="120" t="e">
        <f>IF(N671&gt;5,0.2,0)</f>
        <v>#REF!</v>
      </c>
      <c r="P671" s="121"/>
      <c r="Q671" s="122">
        <f t="shared" si="51"/>
        <v>0</v>
      </c>
      <c r="R671" s="728"/>
    </row>
    <row r="672" spans="1:18">
      <c r="A672" s="712"/>
      <c r="B672" s="538"/>
      <c r="C672" s="518"/>
      <c r="D672" s="478"/>
      <c r="E672" s="478"/>
      <c r="F672" s="480"/>
      <c r="G672" s="271">
        <f>IFERROR(INDEX(#REF!,MATCH('R1'!$E$437,#REF!,0)-5),0)+IFERROR(INDEX('SECTION 1'!#REF!,MATCH('R1'!$E$437,'SECTION 1'!#REF!,0)-5),0)</f>
        <v>0</v>
      </c>
      <c r="H672" s="272">
        <f>IFERROR(INDEX(#REF!,MATCH('R1'!$E$437,#REF!,0)-4),0)+IFERROR(INDEX('SECTION 1'!#REF!,MATCH('R1'!$E$437,'SECTION 1'!#REF!,0)-4),0)</f>
        <v>0</v>
      </c>
      <c r="I672" s="272">
        <f>IFERROR(INDEX(#REF!,MATCH('R1'!$E$437,#REF!,0)-3),0)+IFERROR(INDEX('SECTION 1'!#REF!,MATCH('R1'!$E$437,'SECTION 1'!#REF!,0)-3),0)</f>
        <v>0</v>
      </c>
      <c r="J672" s="27">
        <f t="shared" si="50"/>
        <v>0</v>
      </c>
      <c r="K672" s="127"/>
      <c r="L672" s="128"/>
      <c r="M672" s="128"/>
      <c r="N672" s="128"/>
      <c r="O672" s="128"/>
      <c r="P672" s="129"/>
      <c r="Q672" s="130">
        <f t="shared" si="51"/>
        <v>0</v>
      </c>
      <c r="R672" s="728"/>
    </row>
    <row r="673" spans="1:18" ht="16.5" customHeight="1">
      <c r="A673" s="712"/>
      <c r="B673" s="567" t="s">
        <v>4</v>
      </c>
      <c r="C673" s="517">
        <f>C671+1</f>
        <v>24</v>
      </c>
      <c r="D673" s="477"/>
      <c r="E673" s="477"/>
      <c r="F673" s="479"/>
      <c r="G673" s="268">
        <f>IFERROR(INDEX(#REF!,MATCH('R1'!$E$437,#REF!,0)-5),0)+IFERROR(INDEX('SECTION 1'!#REF!,MATCH('R1'!$E$437,'SECTION 1'!#REF!,0)-5),0)</f>
        <v>0</v>
      </c>
      <c r="H673" s="269">
        <f>IFERROR(INDEX(#REF!,MATCH('R1'!$E$437,#REF!,0)-4),0)+IFERROR(INDEX('SECTION 1'!#REF!,MATCH('R1'!$E$437,'SECTION 1'!#REF!,0)-4),0)</f>
        <v>0</v>
      </c>
      <c r="I673" s="269">
        <f>IFERROR(INDEX(#REF!,MATCH('R1'!$E$437,#REF!,0)-3),0)+IFERROR(INDEX('SECTION 1'!#REF!,MATCH('R1'!$E$437,'SECTION 1'!#REF!,0)-3),0)</f>
        <v>0</v>
      </c>
      <c r="J673" s="24">
        <f t="shared" si="50"/>
        <v>0</v>
      </c>
      <c r="K673" s="119"/>
      <c r="L673" s="120">
        <f>H673-G673</f>
        <v>0</v>
      </c>
      <c r="M673" s="120">
        <f>IF(L673&gt;5,0.2,0)</f>
        <v>0</v>
      </c>
      <c r="N673" s="120" t="e">
        <f>#REF!-#REF!</f>
        <v>#REF!</v>
      </c>
      <c r="O673" s="120" t="e">
        <f>IF(N673&gt;5,0.2,0)</f>
        <v>#REF!</v>
      </c>
      <c r="P673" s="121"/>
      <c r="Q673" s="122">
        <f t="shared" si="51"/>
        <v>0</v>
      </c>
      <c r="R673" s="728"/>
    </row>
    <row r="674" spans="1:18">
      <c r="A674" s="712"/>
      <c r="B674" s="538"/>
      <c r="C674" s="518"/>
      <c r="D674" s="478"/>
      <c r="E674" s="478"/>
      <c r="F674" s="480"/>
      <c r="G674" s="271">
        <f>IFERROR(INDEX(#REF!,MATCH('R1'!$E$437,#REF!,0)-5),0)+IFERROR(INDEX('SECTION 1'!#REF!,MATCH('R1'!$E$437,'SECTION 1'!#REF!,0)-5),0)</f>
        <v>0</v>
      </c>
      <c r="H674" s="272">
        <f>IFERROR(INDEX(#REF!,MATCH('R1'!$E$437,#REF!,0)-4),0)+IFERROR(INDEX('SECTION 1'!#REF!,MATCH('R1'!$E$437,'SECTION 1'!#REF!,0)-4),0)</f>
        <v>0</v>
      </c>
      <c r="I674" s="272">
        <f>IFERROR(INDEX(#REF!,MATCH('R1'!$E$437,#REF!,0)-3),0)+IFERROR(INDEX('SECTION 1'!#REF!,MATCH('R1'!$E$437,'SECTION 1'!#REF!,0)-3),0)</f>
        <v>0</v>
      </c>
      <c r="J674" s="27">
        <f t="shared" si="50"/>
        <v>0</v>
      </c>
      <c r="K674" s="111"/>
      <c r="L674" s="112"/>
      <c r="M674" s="112"/>
      <c r="N674" s="112"/>
      <c r="O674" s="112"/>
      <c r="P674" s="113"/>
      <c r="Q674" s="114">
        <f t="shared" si="51"/>
        <v>0</v>
      </c>
      <c r="R674" s="456"/>
    </row>
    <row r="675" spans="1:18">
      <c r="A675" s="712"/>
      <c r="B675" s="568" t="s">
        <v>5</v>
      </c>
      <c r="C675" s="527">
        <f>+C673+1</f>
        <v>25</v>
      </c>
      <c r="D675" s="477"/>
      <c r="E675" s="477"/>
      <c r="F675" s="479"/>
      <c r="G675" s="268">
        <f>IFERROR(INDEX(#REF!,MATCH('R1'!$E$437,#REF!,0)-5),0)+IFERROR(INDEX('SECTION 1'!#REF!,MATCH('R1'!$E$437,'SECTION 1'!#REF!,0)-5),0)</f>
        <v>0</v>
      </c>
      <c r="H675" s="269">
        <f>IFERROR(INDEX(#REF!,MATCH('R1'!$E$437,#REF!,0)-4),0)+IFERROR(INDEX('SECTION 1'!#REF!,MATCH('R1'!$E$437,'SECTION 1'!#REF!,0)-4),0)</f>
        <v>0</v>
      </c>
      <c r="I675" s="269">
        <f>IFERROR(INDEX(#REF!,MATCH('R1'!$E$437,#REF!,0)-3),0)+IFERROR(INDEX('SECTION 1'!#REF!,MATCH('R1'!$E$437,'SECTION 1'!#REF!,0)-3),0)</f>
        <v>0</v>
      </c>
      <c r="J675" s="49">
        <f t="shared" si="50"/>
        <v>0</v>
      </c>
      <c r="K675" s="119"/>
      <c r="L675" s="120">
        <f>H675-G675</f>
        <v>0</v>
      </c>
      <c r="M675" s="120">
        <f>IF(L675&gt;5,0.2,0)</f>
        <v>0</v>
      </c>
      <c r="N675" s="120" t="e">
        <f>#REF!-#REF!</f>
        <v>#REF!</v>
      </c>
      <c r="O675" s="120" t="e">
        <f>IF(N675&gt;5,0.2,0)</f>
        <v>#REF!</v>
      </c>
      <c r="P675" s="121"/>
      <c r="Q675" s="122">
        <f t="shared" si="51"/>
        <v>0</v>
      </c>
      <c r="R675" s="456"/>
    </row>
    <row r="676" spans="1:18">
      <c r="A676" s="712"/>
      <c r="B676" s="584"/>
      <c r="C676" s="528"/>
      <c r="D676" s="478"/>
      <c r="E676" s="478"/>
      <c r="F676" s="480"/>
      <c r="G676" s="271">
        <f>IFERROR(INDEX(#REF!,MATCH('R1'!$E$437,#REF!,0)-5),0)+IFERROR(INDEX('SECTION 1'!#REF!,MATCH('R1'!$E$437,'SECTION 1'!#REF!,0)-5),0)</f>
        <v>0</v>
      </c>
      <c r="H676" s="272">
        <f>IFERROR(INDEX(#REF!,MATCH('R1'!$E$437,#REF!,0)-4),0)+IFERROR(INDEX('SECTION 1'!#REF!,MATCH('R1'!$E$437,'SECTION 1'!#REF!,0)-4),0)</f>
        <v>0</v>
      </c>
      <c r="I676" s="272">
        <f>IFERROR(INDEX(#REF!,MATCH('R1'!$E$437,#REF!,0)-3),0)+IFERROR(INDEX('SECTION 1'!#REF!,MATCH('R1'!$E$437,'SECTION 1'!#REF!,0)-3),0)</f>
        <v>0</v>
      </c>
      <c r="J676" s="53">
        <f t="shared" si="50"/>
        <v>0</v>
      </c>
      <c r="K676" s="127"/>
      <c r="L676" s="128"/>
      <c r="M676" s="128"/>
      <c r="N676" s="128"/>
      <c r="O676" s="128"/>
      <c r="P676" s="129"/>
      <c r="Q676" s="130">
        <f t="shared" si="51"/>
        <v>0</v>
      </c>
      <c r="R676" s="456"/>
    </row>
    <row r="677" spans="1:18">
      <c r="A677" s="712"/>
      <c r="B677" s="568" t="s">
        <v>6</v>
      </c>
      <c r="C677" s="527">
        <f>+C675+1</f>
        <v>26</v>
      </c>
      <c r="D677" s="465"/>
      <c r="E677" s="465"/>
      <c r="F677" s="467"/>
      <c r="G677" s="268">
        <f>IFERROR(INDEX(#REF!,MATCH('R1'!$E$437,#REF!,0)-5),0)+IFERROR(INDEX('SECTION 1'!#REF!,MATCH('R1'!$E$437,'SECTION 1'!#REF!,0)-5),0)</f>
        <v>0</v>
      </c>
      <c r="H677" s="269">
        <f>IFERROR(INDEX(#REF!,MATCH('R1'!$E$437,#REF!,0)-4),0)+IFERROR(INDEX('SECTION 1'!#REF!,MATCH('R1'!$E$437,'SECTION 1'!#REF!,0)-4),0)</f>
        <v>0</v>
      </c>
      <c r="I677" s="269">
        <f>IFERROR(INDEX(#REF!,MATCH('R1'!$E$437,#REF!,0)-3),0)+IFERROR(INDEX('SECTION 1'!#REF!,MATCH('R1'!$E$437,'SECTION 1'!#REF!,0)-3),0)</f>
        <v>0</v>
      </c>
      <c r="J677" s="49">
        <f t="shared" si="50"/>
        <v>0</v>
      </c>
      <c r="K677" s="140"/>
      <c r="L677" s="141">
        <f>H677-G677</f>
        <v>0</v>
      </c>
      <c r="M677" s="141">
        <f>IF(L677&gt;5,0.2,0)</f>
        <v>0</v>
      </c>
      <c r="N677" s="141" t="e">
        <f>#REF!-#REF!</f>
        <v>#REF!</v>
      </c>
      <c r="O677" s="141" t="e">
        <f>IF(N677&gt;5,0.2,0)</f>
        <v>#REF!</v>
      </c>
      <c r="P677" s="142"/>
      <c r="Q677" s="143">
        <f t="shared" si="51"/>
        <v>0</v>
      </c>
      <c r="R677" s="456"/>
    </row>
    <row r="678" spans="1:18" ht="16.5" thickBot="1">
      <c r="A678" s="712"/>
      <c r="B678" s="569"/>
      <c r="C678" s="554"/>
      <c r="D678" s="466"/>
      <c r="E678" s="466"/>
      <c r="F678" s="468"/>
      <c r="G678" s="271">
        <f>IFERROR(INDEX(#REF!,MATCH('R1'!$E$437,#REF!,0)-5),0)+IFERROR(INDEX('SECTION 1'!#REF!,MATCH('R1'!$E$437,'SECTION 1'!#REF!,0)-5),0)</f>
        <v>0</v>
      </c>
      <c r="H678" s="272">
        <f>IFERROR(INDEX(#REF!,MATCH('R1'!$E$437,#REF!,0)-4),0)+IFERROR(INDEX('SECTION 1'!#REF!,MATCH('R1'!$E$437,'SECTION 1'!#REF!,0)-4),0)</f>
        <v>0</v>
      </c>
      <c r="I678" s="272">
        <f>IFERROR(INDEX(#REF!,MATCH('R1'!$E$437,#REF!,0)-3),0)+IFERROR(INDEX('SECTION 1'!#REF!,MATCH('R1'!$E$437,'SECTION 1'!#REF!,0)-3),0)</f>
        <v>0</v>
      </c>
      <c r="J678" s="53">
        <f t="shared" si="50"/>
        <v>0</v>
      </c>
      <c r="K678" s="148"/>
      <c r="L678" s="149"/>
      <c r="M678" s="149"/>
      <c r="N678" s="149"/>
      <c r="O678" s="149"/>
      <c r="P678" s="150"/>
      <c r="Q678" s="151">
        <f t="shared" si="51"/>
        <v>0</v>
      </c>
      <c r="R678" s="158"/>
    </row>
    <row r="679" spans="1:18" ht="17.25" thickTop="1" thickBot="1">
      <c r="A679" s="712"/>
      <c r="B679" s="522" t="s">
        <v>12</v>
      </c>
      <c r="C679" s="523"/>
      <c r="D679" s="481"/>
      <c r="E679" s="481"/>
      <c r="F679" s="482"/>
      <c r="G679" s="43"/>
      <c r="H679" s="44"/>
      <c r="I679" s="44"/>
      <c r="J679" s="21">
        <f>SUM(J665:J678)</f>
        <v>0</v>
      </c>
      <c r="K679" s="173">
        <f>SUM(K669:K678)</f>
        <v>0</v>
      </c>
      <c r="L679" s="174"/>
      <c r="M679" s="174"/>
      <c r="N679" s="174"/>
      <c r="O679" s="174"/>
      <c r="P679" s="175"/>
      <c r="Q679" s="176">
        <f>SUM(Q665:Q678)</f>
        <v>0</v>
      </c>
      <c r="R679" s="75"/>
    </row>
    <row r="680" spans="1:18" ht="16.5" thickBot="1">
      <c r="A680" s="713"/>
      <c r="B680" s="524" t="s">
        <v>14</v>
      </c>
      <c r="C680" s="525"/>
      <c r="D680" s="219"/>
      <c r="E680" s="219"/>
      <c r="F680" s="220"/>
      <c r="G680" s="12"/>
      <c r="H680" s="13"/>
      <c r="I680" s="16"/>
      <c r="J680" s="14" t="str">
        <f>IF(G680="","0",IF(H680="","0",IF(G680&gt;0,H680-G680,"0")))</f>
        <v>0</v>
      </c>
      <c r="K680" s="222"/>
      <c r="L680" s="221"/>
      <c r="M680" s="221"/>
      <c r="N680" s="221"/>
      <c r="O680" s="221"/>
      <c r="P680" s="221"/>
      <c r="Q680" s="223"/>
      <c r="R680" s="75"/>
    </row>
    <row r="681" spans="1:18" ht="16.5" thickTop="1">
      <c r="A681" s="683" t="s">
        <v>55</v>
      </c>
      <c r="B681" s="589" t="s">
        <v>2</v>
      </c>
      <c r="C681" s="515">
        <f>C677+1</f>
        <v>27</v>
      </c>
      <c r="D681" s="494"/>
      <c r="E681" s="471"/>
      <c r="F681" s="473"/>
      <c r="G681" s="268">
        <f>IFERROR(INDEX(#REF!,MATCH('R1'!$E$437,#REF!,0)-5),0)+IFERROR(INDEX('SECTION 1'!#REF!,MATCH('R1'!$E$437,'SECTION 1'!#REF!,0)-5),0)</f>
        <v>0</v>
      </c>
      <c r="H681" s="269">
        <f>IFERROR(INDEX(#REF!,MATCH('R1'!$E$437,#REF!,0)-4),0)+IFERROR(INDEX('SECTION 1'!#REF!,MATCH('R1'!$E$437,'SECTION 1'!#REF!,0)-4),0)</f>
        <v>0</v>
      </c>
      <c r="I681" s="269">
        <f>IFERROR(INDEX(#REF!,MATCH('R1'!$E$437,#REF!,0)-3),0)+IFERROR(INDEX('SECTION 1'!#REF!,MATCH('R1'!$E$437,'SECTION 1'!#REF!,0)-3),0)</f>
        <v>0</v>
      </c>
      <c r="J681" s="290">
        <f>IF(G681="",0,IF(H681="",0,IF(G681&gt;0,H681-G681+I681,0)))</f>
        <v>0</v>
      </c>
      <c r="K681" s="163"/>
      <c r="L681" s="164">
        <f>H681-G681</f>
        <v>0</v>
      </c>
      <c r="M681" s="164">
        <f>IF(L681&gt;5,0.2,0)</f>
        <v>0</v>
      </c>
      <c r="N681" s="164" t="e">
        <f>#REF!-#REF!</f>
        <v>#REF!</v>
      </c>
      <c r="O681" s="164" t="e">
        <f>IF(N681&gt;5,0.2,0)</f>
        <v>#REF!</v>
      </c>
      <c r="P681" s="165"/>
      <c r="Q681" s="166">
        <f>IF(G681="","",(H681-G681)+I681)</f>
        <v>0</v>
      </c>
      <c r="R681" s="75"/>
    </row>
    <row r="682" spans="1:18">
      <c r="A682" s="691"/>
      <c r="B682" s="590"/>
      <c r="C682" s="516"/>
      <c r="D682" s="493"/>
      <c r="E682" s="472"/>
      <c r="F682" s="474"/>
      <c r="G682" s="271">
        <f>IFERROR(INDEX(#REF!,MATCH('R1'!$E$437,#REF!,0)-5),0)+IFERROR(INDEX('SECTION 1'!#REF!,MATCH('R1'!$E$437,'SECTION 1'!#REF!,0)-5),0)</f>
        <v>0</v>
      </c>
      <c r="H682" s="272">
        <f>IFERROR(INDEX(#REF!,MATCH('R1'!$E$437,#REF!,0)-4),0)+IFERROR(INDEX('SECTION 1'!#REF!,MATCH('R1'!$E$437,'SECTION 1'!#REF!,0)-4),0)</f>
        <v>0</v>
      </c>
      <c r="I682" s="272">
        <f>IFERROR(INDEX(#REF!,MATCH('R1'!$E$437,#REF!,0)-3),0)+IFERROR(INDEX('SECTION 1'!#REF!,MATCH('R1'!$E$437,'SECTION 1'!#REF!,0)-3),0)</f>
        <v>0</v>
      </c>
      <c r="J682" s="273">
        <f>IF(G682="",0,IF(H682="",0,IF(G682&gt;0,H682-G682+I682,0)))</f>
        <v>0</v>
      </c>
      <c r="K682" s="111"/>
      <c r="L682" s="112"/>
      <c r="M682" s="112"/>
      <c r="N682" s="112"/>
      <c r="O682" s="112"/>
      <c r="P682" s="113"/>
      <c r="Q682" s="114">
        <f>IF(G682="","",(H682-G682)+I682)</f>
        <v>0</v>
      </c>
      <c r="R682" s="75"/>
    </row>
    <row r="683" spans="1:18">
      <c r="A683" s="691"/>
      <c r="B683" s="567" t="s">
        <v>3</v>
      </c>
      <c r="C683" s="517">
        <f>+C681+1</f>
        <v>28</v>
      </c>
      <c r="D683" s="477"/>
      <c r="E683" s="477"/>
      <c r="F683" s="479"/>
      <c r="G683" s="268">
        <f>IFERROR(INDEX(#REF!,MATCH('R1'!$E$437,#REF!,0)-5),0)+IFERROR(INDEX('SECTION 1'!#REF!,MATCH('R1'!$E$437,'SECTION 1'!#REF!,0)-5),0)</f>
        <v>0</v>
      </c>
      <c r="H683" s="269">
        <f>IFERROR(INDEX(#REF!,MATCH('R1'!$E$437,#REF!,0)-4),0)+IFERROR(INDEX('SECTION 1'!#REF!,MATCH('R1'!$E$437,'SECTION 1'!#REF!,0)-4),0)</f>
        <v>0</v>
      </c>
      <c r="I683" s="269">
        <f>IFERROR(INDEX(#REF!,MATCH('R1'!$E$437,#REF!,0)-3),0)+IFERROR(INDEX('SECTION 1'!#REF!,MATCH('R1'!$E$437,'SECTION 1'!#REF!,0)-3),0)</f>
        <v>0</v>
      </c>
      <c r="J683" s="270">
        <f>IF(G683="",0,IF(H683="",0,IF(G683&gt;0,H683-G683+I683,0)))</f>
        <v>0</v>
      </c>
      <c r="K683" s="119"/>
      <c r="L683" s="120">
        <f>H683-G683</f>
        <v>0</v>
      </c>
      <c r="M683" s="120">
        <f>IF(L683&gt;5,0.2,0)</f>
        <v>0</v>
      </c>
      <c r="N683" s="120" t="e">
        <f>#REF!-#REF!</f>
        <v>#REF!</v>
      </c>
      <c r="O683" s="120" t="e">
        <f>IF(N683&gt;5,0.2,0)</f>
        <v>#REF!</v>
      </c>
      <c r="P683" s="121"/>
      <c r="Q683" s="122">
        <f>IF(G683="","",(H683-G683)+I683)</f>
        <v>0</v>
      </c>
      <c r="R683" s="728"/>
    </row>
    <row r="684" spans="1:18" ht="16.5" thickBot="1">
      <c r="A684" s="691"/>
      <c r="B684" s="538"/>
      <c r="C684" s="518"/>
      <c r="D684" s="478"/>
      <c r="E684" s="478"/>
      <c r="F684" s="480"/>
      <c r="G684" s="271">
        <f>IFERROR(INDEX(#REF!,MATCH('R1'!$E$437,#REF!,0)-5),0)+IFERROR(INDEX('SECTION 1'!#REF!,MATCH('R1'!$E$437,'SECTION 1'!#REF!,0)-5),0)</f>
        <v>0</v>
      </c>
      <c r="H684" s="272">
        <f>IFERROR(INDEX(#REF!,MATCH('R1'!$E$437,#REF!,0)-4),0)+IFERROR(INDEX('SECTION 1'!#REF!,MATCH('R1'!$E$437,'SECTION 1'!#REF!,0)-4),0)</f>
        <v>0</v>
      </c>
      <c r="I684" s="272">
        <f>IFERROR(INDEX(#REF!,MATCH('R1'!$E$437,#REF!,0)-3),0)+IFERROR(INDEX('SECTION 1'!#REF!,MATCH('R1'!$E$437,'SECTION 1'!#REF!,0)-3),0)</f>
        <v>0</v>
      </c>
      <c r="J684" s="273">
        <f>IF(G684="",0,IF(H684="",0,IF(G684&gt;0,H684-G684+I684,0)))</f>
        <v>0</v>
      </c>
      <c r="K684" s="127"/>
      <c r="L684" s="128"/>
      <c r="M684" s="128"/>
      <c r="N684" s="128"/>
      <c r="O684" s="128"/>
      <c r="P684" s="129"/>
      <c r="Q684" s="130">
        <f>IF(G684="","",(H684-G684)+I684)</f>
        <v>0</v>
      </c>
      <c r="R684" s="728"/>
    </row>
    <row r="685" spans="1:18" ht="17.25" thickTop="1" thickBot="1">
      <c r="A685" s="691"/>
      <c r="B685" s="522" t="s">
        <v>12</v>
      </c>
      <c r="C685" s="523"/>
      <c r="D685" s="481"/>
      <c r="E685" s="481"/>
      <c r="F685" s="482"/>
      <c r="G685" s="43"/>
      <c r="H685" s="44"/>
      <c r="I685" s="44"/>
      <c r="J685" s="21">
        <f>SUM(J681:J684)</f>
        <v>0</v>
      </c>
      <c r="K685" s="173"/>
      <c r="L685" s="174"/>
      <c r="M685" s="174"/>
      <c r="N685" s="174"/>
      <c r="O685" s="174"/>
      <c r="P685" s="175"/>
      <c r="Q685" s="176">
        <f>SUM(Q681:Q684)</f>
        <v>0</v>
      </c>
    </row>
    <row r="686" spans="1:18" ht="16.5" thickBot="1">
      <c r="A686" s="697"/>
      <c r="B686" s="524" t="s">
        <v>14</v>
      </c>
      <c r="C686" s="525"/>
      <c r="D686" s="219"/>
      <c r="E686" s="219"/>
      <c r="F686" s="220"/>
      <c r="G686" s="12"/>
      <c r="H686" s="13"/>
      <c r="I686" s="16"/>
      <c r="J686" s="14" t="str">
        <f>IF(G686="","0",IF(H686="","0",IF(G686&gt;0,H686-G686,"0")))</f>
        <v>0</v>
      </c>
      <c r="K686" s="212"/>
      <c r="L686" s="211"/>
      <c r="M686" s="211"/>
      <c r="N686" s="211"/>
      <c r="O686" s="211"/>
      <c r="P686" s="389"/>
      <c r="Q686" s="223"/>
    </row>
    <row r="687" spans="1:18" ht="16.5" thickTop="1">
      <c r="A687" s="214"/>
      <c r="B687" s="218"/>
      <c r="C687" s="218"/>
      <c r="G687" s="736" t="s">
        <v>8</v>
      </c>
      <c r="H687" s="737"/>
      <c r="I687" s="740"/>
      <c r="J687" s="184" t="e">
        <f>SUM(J635:J686)</f>
        <v>#REF!</v>
      </c>
      <c r="K687" s="742"/>
      <c r="L687" s="185"/>
      <c r="M687" s="185">
        <f>SUM(M635:M686)</f>
        <v>0</v>
      </c>
      <c r="N687" s="185"/>
      <c r="O687" s="185" t="e">
        <f>SUM(O635:O686)</f>
        <v>#REF!</v>
      </c>
      <c r="P687" s="742"/>
      <c r="Q687" s="744">
        <f>Q685+Q679+Q647+Q663+Q631</f>
        <v>0</v>
      </c>
      <c r="R687" s="75"/>
    </row>
    <row r="688" spans="1:18" ht="18" thickBot="1">
      <c r="A688" s="214"/>
      <c r="E688" s="193" t="s">
        <v>109</v>
      </c>
      <c r="G688" s="738"/>
      <c r="H688" s="739"/>
      <c r="I688" s="741"/>
      <c r="J688" s="186"/>
      <c r="K688" s="743"/>
      <c r="L688" s="187"/>
      <c r="M688" s="187"/>
      <c r="N688" s="187"/>
      <c r="O688" s="187"/>
      <c r="P688" s="743"/>
      <c r="Q688" s="745"/>
      <c r="R688" s="81"/>
    </row>
    <row r="689" spans="1:18" ht="18" thickTop="1">
      <c r="A689" s="214"/>
      <c r="E689" s="193" t="s">
        <v>110</v>
      </c>
      <c r="R689" s="81"/>
    </row>
    <row r="690" spans="1:18" ht="17.25">
      <c r="A690" s="214"/>
      <c r="R690" s="81"/>
    </row>
    <row r="691" spans="1:18">
      <c r="A691" s="214"/>
    </row>
    <row r="692" spans="1:18" ht="16.5" customHeight="1">
      <c r="A692" s="214"/>
      <c r="R692" s="75"/>
    </row>
    <row r="693" spans="1:18" ht="16.5" customHeight="1">
      <c r="A693" s="214"/>
      <c r="R693" s="75"/>
    </row>
    <row r="694" spans="1:18" ht="16.5" customHeight="1">
      <c r="A694" s="770" t="s">
        <v>105</v>
      </c>
      <c r="B694" s="770"/>
      <c r="C694" s="483"/>
      <c r="D694" s="483"/>
      <c r="E694" s="483"/>
      <c r="F694" s="72"/>
      <c r="G694" s="73"/>
      <c r="H694" s="73"/>
      <c r="I694" s="73"/>
      <c r="J694" s="73"/>
      <c r="K694" s="73"/>
      <c r="L694" s="73"/>
      <c r="M694" s="73"/>
      <c r="N694" s="73"/>
      <c r="O694" s="73"/>
      <c r="P694" s="73"/>
      <c r="Q694" s="73"/>
      <c r="R694" s="75"/>
    </row>
    <row r="695" spans="1:18">
      <c r="A695" s="74"/>
      <c r="B695" s="74"/>
      <c r="C695" s="71"/>
      <c r="D695" s="71"/>
      <c r="E695" s="71"/>
      <c r="F695" s="72"/>
      <c r="G695" s="73"/>
      <c r="H695" s="73"/>
      <c r="I695" s="73"/>
      <c r="J695" s="73"/>
      <c r="K695" s="73"/>
      <c r="L695" s="73"/>
      <c r="M695" s="73"/>
      <c r="N695" s="73"/>
      <c r="O695" s="73"/>
      <c r="P695" s="73"/>
      <c r="Q695" s="73"/>
      <c r="R695" s="75"/>
    </row>
    <row r="696" spans="1:18" ht="17.25">
      <c r="A696" s="76" t="s">
        <v>79</v>
      </c>
      <c r="B696" s="77"/>
      <c r="C696" s="78"/>
      <c r="D696" s="79"/>
      <c r="E696" s="78" t="s">
        <v>95</v>
      </c>
      <c r="F696" s="80"/>
      <c r="G696" s="81"/>
      <c r="H696" s="81"/>
      <c r="I696" s="81"/>
      <c r="J696" s="81"/>
      <c r="K696" s="81"/>
      <c r="L696" s="81"/>
      <c r="M696" s="81"/>
      <c r="N696" s="81"/>
      <c r="O696" s="81"/>
      <c r="P696" s="81"/>
      <c r="Q696" s="81"/>
      <c r="R696" s="75"/>
    </row>
    <row r="697" spans="1:18" ht="17.25">
      <c r="A697" s="76"/>
      <c r="B697" s="77"/>
      <c r="C697" s="78"/>
      <c r="D697" s="79"/>
      <c r="E697" s="78"/>
      <c r="F697" s="80"/>
      <c r="G697" s="80"/>
      <c r="H697" s="82"/>
      <c r="I697" s="83"/>
      <c r="J697" s="83"/>
      <c r="K697" s="83"/>
      <c r="L697" s="83"/>
      <c r="M697" s="83"/>
      <c r="N697" s="83"/>
      <c r="O697" s="83"/>
      <c r="P697" s="83"/>
      <c r="Q697" s="80"/>
      <c r="R697" s="75"/>
    </row>
    <row r="698" spans="1:18" ht="17.25">
      <c r="A698" s="76" t="s">
        <v>80</v>
      </c>
      <c r="B698" s="77"/>
      <c r="C698" s="78"/>
      <c r="D698" s="79"/>
      <c r="E698" s="78"/>
      <c r="F698" s="84"/>
      <c r="G698" s="752" t="s">
        <v>81</v>
      </c>
      <c r="H698" s="752"/>
      <c r="I698" s="771">
        <v>42795</v>
      </c>
      <c r="J698" s="771"/>
      <c r="K698" s="771"/>
      <c r="L698" s="771"/>
      <c r="M698" s="771"/>
      <c r="N698" s="771"/>
      <c r="O698" s="771"/>
      <c r="P698" s="771"/>
      <c r="Q698" s="80"/>
      <c r="R698" s="75"/>
    </row>
    <row r="699" spans="1:18" ht="16.5" thickBot="1">
      <c r="B699" s="74"/>
      <c r="C699" s="86"/>
      <c r="D699" s="71"/>
      <c r="E699" s="71"/>
      <c r="F699" s="71"/>
      <c r="G699" s="74"/>
      <c r="H699" s="73"/>
      <c r="I699" s="73"/>
      <c r="J699" s="73"/>
      <c r="K699" s="73"/>
      <c r="L699" s="73"/>
      <c r="M699" s="73"/>
      <c r="N699" s="73"/>
      <c r="O699" s="73"/>
      <c r="P699" s="73"/>
      <c r="Q699" s="73"/>
      <c r="R699" s="75"/>
    </row>
    <row r="700" spans="1:18" ht="17.25" customHeight="1" thickTop="1">
      <c r="A700" s="87"/>
      <c r="B700" s="88"/>
      <c r="C700" s="88"/>
      <c r="D700" s="89"/>
      <c r="E700" s="485"/>
      <c r="F700" s="485"/>
      <c r="G700" s="753" t="s">
        <v>82</v>
      </c>
      <c r="H700" s="754"/>
      <c r="I700" s="754"/>
      <c r="J700" s="754"/>
      <c r="K700" s="754"/>
      <c r="L700" s="754"/>
      <c r="M700" s="754"/>
      <c r="N700" s="754"/>
      <c r="O700" s="754"/>
      <c r="P700" s="754"/>
      <c r="Q700" s="755" t="s">
        <v>83</v>
      </c>
      <c r="R700" s="728"/>
    </row>
    <row r="701" spans="1:18" ht="16.5" thickBot="1">
      <c r="A701" s="90"/>
      <c r="B701" s="91"/>
      <c r="C701" s="91"/>
      <c r="D701" s="92"/>
      <c r="E701" s="92"/>
      <c r="F701" s="92"/>
      <c r="G701" s="758" t="s">
        <v>84</v>
      </c>
      <c r="H701" s="759"/>
      <c r="I701" s="759"/>
      <c r="J701" s="759"/>
      <c r="K701" s="759"/>
      <c r="L701" s="759"/>
      <c r="M701" s="759"/>
      <c r="N701" s="759"/>
      <c r="O701" s="759"/>
      <c r="P701" s="759"/>
      <c r="Q701" s="756"/>
      <c r="R701" s="728"/>
    </row>
    <row r="702" spans="1:18" ht="16.5" thickTop="1">
      <c r="A702" s="197" t="s">
        <v>9</v>
      </c>
      <c r="B702" s="486" t="s">
        <v>0</v>
      </c>
      <c r="C702" s="487"/>
      <c r="D702" s="487" t="s">
        <v>85</v>
      </c>
      <c r="E702" s="487" t="s">
        <v>86</v>
      </c>
      <c r="F702" s="490" t="s">
        <v>87</v>
      </c>
      <c r="G702" s="760" t="s">
        <v>1</v>
      </c>
      <c r="H702" s="761"/>
      <c r="I702" s="763" t="s">
        <v>88</v>
      </c>
      <c r="J702" s="764"/>
      <c r="K702" s="765"/>
      <c r="L702" s="93"/>
      <c r="M702" s="93"/>
      <c r="N702" s="93"/>
      <c r="O702" s="93"/>
      <c r="P702" s="766" t="s">
        <v>89</v>
      </c>
      <c r="Q702" s="756"/>
      <c r="R702" s="728"/>
    </row>
    <row r="703" spans="1:18" ht="16.5" thickBot="1">
      <c r="A703" s="198"/>
      <c r="B703" s="488"/>
      <c r="C703" s="489"/>
      <c r="D703" s="489"/>
      <c r="E703" s="489"/>
      <c r="F703" s="491"/>
      <c r="G703" s="762"/>
      <c r="H703" s="759"/>
      <c r="I703" s="94" t="s">
        <v>90</v>
      </c>
      <c r="J703" s="95"/>
      <c r="K703" s="96" t="s">
        <v>91</v>
      </c>
      <c r="L703" s="97"/>
      <c r="M703" s="97"/>
      <c r="N703" s="97"/>
      <c r="O703" s="97"/>
      <c r="P703" s="759"/>
      <c r="Q703" s="757"/>
      <c r="R703" s="728"/>
    </row>
    <row r="704" spans="1:18" ht="16.5" customHeight="1" thickTop="1">
      <c r="A704" s="721" t="s">
        <v>55</v>
      </c>
      <c r="B704" s="567" t="s">
        <v>3</v>
      </c>
      <c r="C704" s="517">
        <v>1</v>
      </c>
      <c r="D704" s="494"/>
      <c r="E704" s="471"/>
      <c r="F704" s="473"/>
      <c r="G704" s="379">
        <f>IFERROR(INDEX(#REF!,MATCH('R1'!$E$437,#REF!,0)-5),0)+IFERROR(INDEX('SECTION 1'!#REF!,MATCH('R1'!$E$437,'SECTION 1'!#REF!,0)-5),0)</f>
        <v>0</v>
      </c>
      <c r="H704" s="380">
        <f>IFERROR(INDEX(#REF!,MATCH('R1'!$E$437,#REF!,0)-4),0)+IFERROR(INDEX('SECTION 1'!#REF!,MATCH('R1'!$E$437,'SECTION 1'!#REF!,0)-4),0)</f>
        <v>0</v>
      </c>
      <c r="I704" s="390">
        <f>IFERROR(INDEX(#REF!,MATCH('R1'!$E$437,#REF!,0)-3),0)+IFERROR(INDEX('SECTION 1'!#REF!,MATCH('R1'!$E$437,'SECTION 1'!#REF!,0)-3),0)</f>
        <v>0</v>
      </c>
      <c r="J704" s="24"/>
      <c r="K704" s="135"/>
      <c r="L704" s="167">
        <f>H704-G704</f>
        <v>0</v>
      </c>
      <c r="M704" s="167">
        <f>IF(L704&gt;5,0.2,0)</f>
        <v>0</v>
      </c>
      <c r="N704" s="167" t="e">
        <f>#REF!-#REF!</f>
        <v>#REF!</v>
      </c>
      <c r="O704" s="167" t="e">
        <f>IF(N704&gt;5,0.2,0)</f>
        <v>#REF!</v>
      </c>
      <c r="P704" s="168"/>
      <c r="Q704" s="169">
        <f t="shared" ref="Q704:Q713" si="52">IF(G704="","",(H704-G704)+I704)</f>
        <v>0</v>
      </c>
      <c r="R704" s="728"/>
    </row>
    <row r="705" spans="1:18">
      <c r="A705" s="721"/>
      <c r="B705" s="538"/>
      <c r="C705" s="518"/>
      <c r="D705" s="493"/>
      <c r="E705" s="472"/>
      <c r="F705" s="474"/>
      <c r="G705" s="271">
        <f>IFERROR(INDEX(#REF!,MATCH('R1'!$E$437,#REF!,0)-5),0)+IFERROR(INDEX('SECTION 1'!#REF!,MATCH('R1'!$E$437,'SECTION 1'!#REF!,0)-5),0)</f>
        <v>0</v>
      </c>
      <c r="H705" s="272">
        <f>IFERROR(INDEX(#REF!,MATCH('R1'!$E$437,#REF!,0)-4),0)+IFERROR(INDEX('SECTION 1'!#REF!,MATCH('R1'!$E$437,'SECTION 1'!#REF!,0)-4),0)</f>
        <v>0</v>
      </c>
      <c r="I705" s="272">
        <f>IFERROR(INDEX(#REF!,MATCH('R1'!$E$437,#REF!,0)-3),0)+IFERROR(INDEX('SECTION 1'!#REF!,MATCH('R1'!$E$437,'SECTION 1'!#REF!,0)-3),0)</f>
        <v>0</v>
      </c>
      <c r="J705" s="27"/>
      <c r="K705" s="111"/>
      <c r="L705" s="112"/>
      <c r="M705" s="112"/>
      <c r="N705" s="112"/>
      <c r="O705" s="112"/>
      <c r="P705" s="113"/>
      <c r="Q705" s="114">
        <f t="shared" si="52"/>
        <v>0</v>
      </c>
      <c r="R705" s="728"/>
    </row>
    <row r="706" spans="1:18">
      <c r="A706" s="721"/>
      <c r="B706" s="567" t="s">
        <v>7</v>
      </c>
      <c r="C706" s="517">
        <f>+C704+1</f>
        <v>2</v>
      </c>
      <c r="D706" s="477"/>
      <c r="E706" s="477"/>
      <c r="F706" s="479"/>
      <c r="G706" s="268">
        <f>IFERROR(INDEX(#REF!,MATCH('R1'!$E$437,#REF!,0)-5),0)+IFERROR(INDEX('SECTION 1'!#REF!,MATCH('R1'!$E$437,'SECTION 1'!#REF!,0)-5),0)</f>
        <v>0</v>
      </c>
      <c r="H706" s="269">
        <f>IFERROR(INDEX(#REF!,MATCH('R1'!$E$437,#REF!,0)-4),0)+IFERROR(INDEX('SECTION 1'!#REF!,MATCH('R1'!$E$437,'SECTION 1'!#REF!,0)-4),0)</f>
        <v>0</v>
      </c>
      <c r="I706" s="270">
        <f>IFERROR(INDEX(#REF!,MATCH('R1'!$E$437,#REF!,0)-3),0)+IFERROR(INDEX('SECTION 1'!#REF!,MATCH('R1'!$E$437,'SECTION 1'!#REF!,0)-3),0)</f>
        <v>0</v>
      </c>
      <c r="J706" s="24"/>
      <c r="K706" s="119"/>
      <c r="L706" s="120">
        <f>H706-G706</f>
        <v>0</v>
      </c>
      <c r="M706" s="120">
        <f>IF(L706&gt;5,0.2,0)</f>
        <v>0</v>
      </c>
      <c r="N706" s="120" t="e">
        <f>#REF!-#REF!</f>
        <v>#REF!</v>
      </c>
      <c r="O706" s="120" t="e">
        <f>IF(N706&gt;5,0.2,0)</f>
        <v>#REF!</v>
      </c>
      <c r="P706" s="121"/>
      <c r="Q706" s="122">
        <f t="shared" si="52"/>
        <v>0</v>
      </c>
      <c r="R706" s="456"/>
    </row>
    <row r="707" spans="1:18">
      <c r="A707" s="721"/>
      <c r="B707" s="538"/>
      <c r="C707" s="518"/>
      <c r="D707" s="478"/>
      <c r="E707" s="478"/>
      <c r="F707" s="480"/>
      <c r="G707" s="271">
        <v>14</v>
      </c>
      <c r="H707" s="272">
        <f>IFERROR(INDEX(#REF!,MATCH('R1'!$E$437,#REF!,0)-4),0)+IFERROR(INDEX('SECTION 1'!#REF!,MATCH('R1'!$E$437,'SECTION 1'!#REF!,0)-4),0)</f>
        <v>0</v>
      </c>
      <c r="I707" s="272">
        <f>IFERROR(INDEX(#REF!,MATCH('R1'!$E$437,#REF!,0)-3),0)+IFERROR(INDEX('SECTION 1'!#REF!,MATCH('R1'!$E$437,'SECTION 1'!#REF!,0)-3),0)</f>
        <v>0</v>
      </c>
      <c r="J707" s="27"/>
      <c r="K707" s="127"/>
      <c r="L707" s="128"/>
      <c r="M707" s="128"/>
      <c r="N707" s="128"/>
      <c r="O707" s="128"/>
      <c r="P707" s="129"/>
      <c r="Q707" s="130">
        <f t="shared" si="52"/>
        <v>-14</v>
      </c>
      <c r="R707" s="456"/>
    </row>
    <row r="708" spans="1:18" ht="17.25" customHeight="1">
      <c r="A708" s="721"/>
      <c r="B708" s="567" t="s">
        <v>4</v>
      </c>
      <c r="C708" s="517">
        <f>+C706+1</f>
        <v>3</v>
      </c>
      <c r="D708" s="477"/>
      <c r="E708" s="477"/>
      <c r="F708" s="479"/>
      <c r="G708" s="268">
        <f>IFERROR(INDEX(#REF!,MATCH('R1'!$E$437,#REF!,0)-5),0)+IFERROR(INDEX('SECTION 1'!#REF!,MATCH('R1'!$E$437,'SECTION 1'!#REF!,0)-5),0)</f>
        <v>0</v>
      </c>
      <c r="H708" s="269">
        <f>IFERROR(INDEX(#REF!,MATCH('R1'!$E$437,#REF!,0)-4),0)+IFERROR(INDEX('SECTION 1'!#REF!,MATCH('R1'!$E$437,'SECTION 1'!#REF!,0)-4),0)</f>
        <v>0</v>
      </c>
      <c r="I708" s="270">
        <f>IFERROR(INDEX(#REF!,MATCH('R1'!$E$437,#REF!,0)-3),0)+IFERROR(INDEX('SECTION 1'!#REF!,MATCH('R1'!$E$437,'SECTION 1'!#REF!,0)-3),0)</f>
        <v>0</v>
      </c>
      <c r="J708" s="24"/>
      <c r="K708" s="119"/>
      <c r="L708" s="120">
        <f>H708-G708</f>
        <v>0</v>
      </c>
      <c r="M708" s="120">
        <f>IF(L708&gt;5,0.2,0)</f>
        <v>0</v>
      </c>
      <c r="N708" s="120" t="e">
        <f>#REF!-#REF!</f>
        <v>#REF!</v>
      </c>
      <c r="O708" s="120" t="e">
        <f>IF(N708&gt;5,0.2,0)</f>
        <v>#REF!</v>
      </c>
      <c r="P708" s="121"/>
      <c r="Q708" s="122">
        <f t="shared" si="52"/>
        <v>0</v>
      </c>
      <c r="R708" s="456"/>
    </row>
    <row r="709" spans="1:18">
      <c r="A709" s="721"/>
      <c r="B709" s="538"/>
      <c r="C709" s="518"/>
      <c r="D709" s="478"/>
      <c r="E709" s="478"/>
      <c r="F709" s="480"/>
      <c r="G709" s="271">
        <f>IFERROR(INDEX(#REF!,MATCH('R1'!$E$437,#REF!,0)-5),0)+IFERROR(INDEX('SECTION 1'!#REF!,MATCH('R1'!$E$437,'SECTION 1'!#REF!,0)-5),0)</f>
        <v>0</v>
      </c>
      <c r="H709" s="272">
        <f>IFERROR(INDEX(#REF!,MATCH('R1'!$E$437,#REF!,0)-4),0)+IFERROR(INDEX('SECTION 1'!#REF!,MATCH('R1'!$E$437,'SECTION 1'!#REF!,0)-4),0)</f>
        <v>0</v>
      </c>
      <c r="I709" s="272">
        <f>IFERROR(INDEX(#REF!,MATCH('R1'!$E$437,#REF!,0)-3),0)+IFERROR(INDEX('SECTION 1'!#REF!,MATCH('R1'!$E$437,'SECTION 1'!#REF!,0)-3),0)</f>
        <v>0</v>
      </c>
      <c r="J709" s="27"/>
      <c r="K709" s="111"/>
      <c r="L709" s="112"/>
      <c r="M709" s="112"/>
      <c r="N709" s="112"/>
      <c r="O709" s="112"/>
      <c r="P709" s="113"/>
      <c r="Q709" s="114">
        <f t="shared" si="52"/>
        <v>0</v>
      </c>
      <c r="R709" s="456"/>
    </row>
    <row r="710" spans="1:18" ht="16.5" customHeight="1">
      <c r="A710" s="721"/>
      <c r="B710" s="568" t="s">
        <v>5</v>
      </c>
      <c r="C710" s="527">
        <f>+C708+1</f>
        <v>4</v>
      </c>
      <c r="D710" s="477"/>
      <c r="E710" s="477"/>
      <c r="F710" s="479"/>
      <c r="G710" s="268">
        <f>IFERROR(INDEX(#REF!,MATCH('R1'!$E$437,#REF!,0)-5),0)+IFERROR(INDEX('SECTION 1'!#REF!,MATCH('R1'!$E$437,'SECTION 1'!#REF!,0)-5),0)</f>
        <v>0</v>
      </c>
      <c r="H710" s="269">
        <f>IFERROR(INDEX(#REF!,MATCH('R1'!$E$437,#REF!,0)-4),0)+IFERROR(INDEX('SECTION 1'!#REF!,MATCH('R1'!$E$437,'SECTION 1'!#REF!,0)-4),0)</f>
        <v>0</v>
      </c>
      <c r="I710" s="270">
        <f>IFERROR(INDEX(#REF!,MATCH('R1'!$E$437,#REF!,0)-3),0)+IFERROR(INDEX('SECTION 1'!#REF!,MATCH('R1'!$E$437,'SECTION 1'!#REF!,0)-3),0)</f>
        <v>0</v>
      </c>
      <c r="J710" s="49"/>
      <c r="K710" s="119"/>
      <c r="L710" s="120">
        <f>H710-G710</f>
        <v>0</v>
      </c>
      <c r="M710" s="120">
        <f>IF(L710&gt;5,0.2,0)</f>
        <v>0</v>
      </c>
      <c r="N710" s="120" t="e">
        <f>#REF!-#REF!</f>
        <v>#REF!</v>
      </c>
      <c r="O710" s="120" t="e">
        <f>IF(N710&gt;5,0.2,0)</f>
        <v>#REF!</v>
      </c>
      <c r="P710" s="121"/>
      <c r="Q710" s="122">
        <f t="shared" si="52"/>
        <v>0</v>
      </c>
      <c r="R710" s="158"/>
    </row>
    <row r="711" spans="1:18">
      <c r="A711" s="721"/>
      <c r="B711" s="584"/>
      <c r="C711" s="528"/>
      <c r="D711" s="478"/>
      <c r="E711" s="478"/>
      <c r="F711" s="480"/>
      <c r="G711" s="271">
        <f>IFERROR(INDEX(#REF!,MATCH('R1'!$E$437,#REF!,0)-5),0)+IFERROR(INDEX('SECTION 1'!#REF!,MATCH('R1'!$E$437,'SECTION 1'!#REF!,0)-5),0)</f>
        <v>0</v>
      </c>
      <c r="H711" s="272">
        <f>IFERROR(INDEX(#REF!,MATCH('R1'!$E$437,#REF!,0)-4),0)+IFERROR(INDEX('SECTION 1'!#REF!,MATCH('R1'!$E$437,'SECTION 1'!#REF!,0)-4),0)</f>
        <v>0</v>
      </c>
      <c r="I711" s="272">
        <f>IFERROR(INDEX(#REF!,MATCH('R1'!$E$437,#REF!,0)-3),0)+IFERROR(INDEX('SECTION 1'!#REF!,MATCH('R1'!$E$437,'SECTION 1'!#REF!,0)-3),0)</f>
        <v>0</v>
      </c>
      <c r="J711" s="53">
        <f>IF(G711="",0,IF(H711="",0,IF(G711&gt;0,H711-G711+I711,0)))</f>
        <v>0</v>
      </c>
      <c r="K711" s="127"/>
      <c r="L711" s="128"/>
      <c r="M711" s="128"/>
      <c r="N711" s="128"/>
      <c r="O711" s="128"/>
      <c r="P711" s="129"/>
      <c r="Q711" s="130">
        <f t="shared" si="52"/>
        <v>0</v>
      </c>
      <c r="R711" s="75"/>
    </row>
    <row r="712" spans="1:18">
      <c r="A712" s="721"/>
      <c r="B712" s="568" t="s">
        <v>6</v>
      </c>
      <c r="C712" s="527">
        <f>+C710+1</f>
        <v>5</v>
      </c>
      <c r="D712" s="465"/>
      <c r="E712" s="465"/>
      <c r="F712" s="467"/>
      <c r="G712" s="268">
        <f>IFERROR(INDEX(#REF!,MATCH('R1'!$E$437,#REF!,0)-5),0)+IFERROR(INDEX('SECTION 1'!#REF!,MATCH('R1'!$E$437,'SECTION 1'!#REF!,0)-5),0)</f>
        <v>0</v>
      </c>
      <c r="H712" s="269">
        <f>IFERROR(INDEX(#REF!,MATCH('R1'!$E$437,#REF!,0)-4),0)+IFERROR(INDEX('SECTION 1'!#REF!,MATCH('R1'!$E$437,'SECTION 1'!#REF!,0)-4),0)</f>
        <v>0</v>
      </c>
      <c r="I712" s="270">
        <f>IFERROR(INDEX(#REF!,MATCH('R1'!$E$437,#REF!,0)-3),0)+IFERROR(INDEX('SECTION 1'!#REF!,MATCH('R1'!$E$437,'SECTION 1'!#REF!,0)-3),0)</f>
        <v>0</v>
      </c>
      <c r="J712" s="49">
        <f>IF(G712="",0,IF(H712="",0,IF(G712&gt;0,H712-G712+I712,0)))</f>
        <v>0</v>
      </c>
      <c r="K712" s="140"/>
      <c r="L712" s="141">
        <f>H712-G712</f>
        <v>0</v>
      </c>
      <c r="M712" s="141">
        <f>IF(L712&gt;5,0.2,0)</f>
        <v>0</v>
      </c>
      <c r="N712" s="141" t="e">
        <f>#REF!-#REF!</f>
        <v>#REF!</v>
      </c>
      <c r="O712" s="141" t="e">
        <f>IF(N712&gt;5,0.2,0)</f>
        <v>#REF!</v>
      </c>
      <c r="P712" s="142"/>
      <c r="Q712" s="143">
        <f t="shared" si="52"/>
        <v>0</v>
      </c>
      <c r="R712" s="75"/>
    </row>
    <row r="713" spans="1:18" ht="16.5" thickBot="1">
      <c r="A713" s="721"/>
      <c r="B713" s="569"/>
      <c r="C713" s="554"/>
      <c r="D713" s="466"/>
      <c r="E713" s="466"/>
      <c r="F713" s="468"/>
      <c r="G713" s="271">
        <f>IFERROR(INDEX(#REF!,MATCH('R1'!$E$437,#REF!,0)-5),0)+IFERROR(INDEX('SECTION 1'!#REF!,MATCH('R1'!$E$437,'SECTION 1'!#REF!,0)-5),0)</f>
        <v>0</v>
      </c>
      <c r="H713" s="272">
        <f>IFERROR(INDEX(#REF!,MATCH('R1'!$E$437,#REF!,0)-4),0)+IFERROR(INDEX('SECTION 1'!#REF!,MATCH('R1'!$E$437,'SECTION 1'!#REF!,0)-4),0)</f>
        <v>0</v>
      </c>
      <c r="I713" s="272">
        <f>IFERROR(INDEX(#REF!,MATCH('R1'!$E$437,#REF!,0)-3),0)+IFERROR(INDEX('SECTION 1'!#REF!,MATCH('R1'!$E$437,'SECTION 1'!#REF!,0)-3),0)</f>
        <v>0</v>
      </c>
      <c r="J713" s="53">
        <f>IF(G713="",0,IF(H713="",0,IF(G713&gt;0,H713-G713+I713,0)))</f>
        <v>0</v>
      </c>
      <c r="K713" s="148"/>
      <c r="L713" s="149"/>
      <c r="M713" s="149"/>
      <c r="N713" s="149"/>
      <c r="O713" s="149"/>
      <c r="P713" s="150"/>
      <c r="Q713" s="151">
        <f t="shared" si="52"/>
        <v>0</v>
      </c>
      <c r="R713" s="75"/>
    </row>
    <row r="714" spans="1:18" ht="17.25" thickTop="1" thickBot="1">
      <c r="A714" s="721"/>
      <c r="B714" s="522" t="s">
        <v>12</v>
      </c>
      <c r="C714" s="523"/>
      <c r="D714" s="481"/>
      <c r="E714" s="481"/>
      <c r="F714" s="482"/>
      <c r="G714" s="285"/>
      <c r="H714" s="286"/>
      <c r="I714" s="287"/>
      <c r="J714" s="21">
        <f>SUM(J702:J713)</f>
        <v>0</v>
      </c>
      <c r="K714" s="173">
        <f>SUM(K704:K713)</f>
        <v>0</v>
      </c>
      <c r="L714" s="174"/>
      <c r="M714" s="174"/>
      <c r="N714" s="174"/>
      <c r="O714" s="174"/>
      <c r="P714" s="175"/>
      <c r="Q714" s="176">
        <f>SUM(Q704:Q713)</f>
        <v>-14</v>
      </c>
      <c r="R714" s="75"/>
    </row>
    <row r="715" spans="1:18" ht="17.25" thickTop="1" thickBot="1">
      <c r="A715" s="721"/>
      <c r="B715" s="524" t="s">
        <v>14</v>
      </c>
      <c r="C715" s="525"/>
      <c r="D715" s="206"/>
      <c r="E715" s="206"/>
      <c r="F715" s="207"/>
      <c r="G715" s="208"/>
      <c r="H715" s="209"/>
      <c r="I715" s="210"/>
      <c r="J715" s="211"/>
      <c r="K715" s="212"/>
      <c r="L715" s="211"/>
      <c r="M715" s="211"/>
      <c r="N715" s="211"/>
      <c r="O715" s="211"/>
      <c r="P715" s="211"/>
      <c r="Q715" s="213"/>
      <c r="R715" s="728"/>
    </row>
    <row r="716" spans="1:18" ht="17.25" customHeight="1" thickTop="1">
      <c r="A716" s="722" t="s">
        <v>56</v>
      </c>
      <c r="B716" s="589" t="s">
        <v>2</v>
      </c>
      <c r="C716" s="515">
        <f>C712+1</f>
        <v>6</v>
      </c>
      <c r="D716" s="494"/>
      <c r="E716" s="471"/>
      <c r="F716" s="473"/>
      <c r="G716" s="268">
        <f>IFERROR(INDEX(#REF!,MATCH('R1'!$E$437,#REF!,0)-5),0)+IFERROR(INDEX('SECTION 1'!#REF!,MATCH('R1'!$E$437,'SECTION 1'!#REF!,0)-5),0)</f>
        <v>0</v>
      </c>
      <c r="H716" s="269">
        <f>IFERROR(INDEX(#REF!,MATCH('R1'!$E$437,#REF!,0)-4),0)+IFERROR(INDEX('SECTION 1'!#REF!,MATCH('R1'!$E$437,'SECTION 1'!#REF!,0)-4),0)</f>
        <v>0</v>
      </c>
      <c r="I716" s="270">
        <f>IFERROR(INDEX(#REF!,MATCH('R1'!$E$437,#REF!,0)-3),0)+IFERROR(INDEX('SECTION 1'!#REF!,MATCH('R1'!$E$437,'SECTION 1'!#REF!,0)-3),0)</f>
        <v>0</v>
      </c>
      <c r="J716" s="162" t="e">
        <f>IF(#REF!="",IF(F716=0," ",(24-#REF!)+(F716-0)),"")</f>
        <v>#REF!</v>
      </c>
      <c r="K716" s="163"/>
      <c r="L716" s="164">
        <f>H716-G716</f>
        <v>0</v>
      </c>
      <c r="M716" s="164">
        <f>IF(L716&gt;5,0.2,0)</f>
        <v>0</v>
      </c>
      <c r="N716" s="164" t="e">
        <f>#REF!-#REF!</f>
        <v>#REF!</v>
      </c>
      <c r="O716" s="164" t="e">
        <f>IF(N716&gt;5,0.2,0)</f>
        <v>#REF!</v>
      </c>
      <c r="P716" s="165"/>
      <c r="Q716" s="166">
        <f t="shared" ref="Q716:Q729" si="53">IF(G716="","",(H716-G716)+I716)</f>
        <v>0</v>
      </c>
      <c r="R716" s="728"/>
    </row>
    <row r="717" spans="1:18">
      <c r="A717" s="722"/>
      <c r="B717" s="590"/>
      <c r="C717" s="516"/>
      <c r="D717" s="493"/>
      <c r="E717" s="472"/>
      <c r="F717" s="474"/>
      <c r="G717" s="271">
        <f>IFERROR(INDEX(#REF!,MATCH('R1'!$E$437,#REF!,0)-5),0)+IFERROR(INDEX('SECTION 1'!#REF!,MATCH('R1'!$E$437,'SECTION 1'!#REF!,0)-5),0)</f>
        <v>0</v>
      </c>
      <c r="H717" s="272">
        <f>IFERROR(INDEX(#REF!,MATCH('R1'!$E$437,#REF!,0)-4),0)+IFERROR(INDEX('SECTION 1'!#REF!,MATCH('R1'!$E$437,'SECTION 1'!#REF!,0)-4),0)</f>
        <v>0</v>
      </c>
      <c r="I717" s="272">
        <f>IFERROR(INDEX(#REF!,MATCH('R1'!$E$437,#REF!,0)-3),0)+IFERROR(INDEX('SECTION 1'!#REF!,MATCH('R1'!$E$437,'SECTION 1'!#REF!,0)-3),0)</f>
        <v>0</v>
      </c>
      <c r="J717" s="110"/>
      <c r="K717" s="111"/>
      <c r="L717" s="112"/>
      <c r="M717" s="112"/>
      <c r="N717" s="112"/>
      <c r="O717" s="112"/>
      <c r="P717" s="113"/>
      <c r="Q717" s="114">
        <f t="shared" si="53"/>
        <v>0</v>
      </c>
      <c r="R717" s="728"/>
    </row>
    <row r="718" spans="1:18">
      <c r="A718" s="722"/>
      <c r="B718" s="567" t="s">
        <v>3</v>
      </c>
      <c r="C718" s="517">
        <f>+C716+1</f>
        <v>7</v>
      </c>
      <c r="D718" s="477"/>
      <c r="E718" s="477"/>
      <c r="F718" s="479"/>
      <c r="G718" s="268">
        <f>IFERROR(INDEX(#REF!,MATCH('R1'!$E$437,#REF!,0)-5),0)+IFERROR(INDEX('SECTION 1'!#REF!,MATCH('R1'!$E$437,'SECTION 1'!#REF!,0)-5),0)</f>
        <v>0</v>
      </c>
      <c r="H718" s="269">
        <f>IFERROR(INDEX(#REF!,MATCH('R1'!$E$437,#REF!,0)-4),0)+IFERROR(INDEX('SECTION 1'!#REF!,MATCH('R1'!$E$437,'SECTION 1'!#REF!,0)-4),0)</f>
        <v>0</v>
      </c>
      <c r="I718" s="270">
        <f>IFERROR(INDEX(#REF!,MATCH('R1'!$E$437,#REF!,0)-3),0)+IFERROR(INDEX('SECTION 1'!#REF!,MATCH('R1'!$E$437,'SECTION 1'!#REF!,0)-3),0)</f>
        <v>0</v>
      </c>
      <c r="J718" s="118"/>
      <c r="K718" s="119"/>
      <c r="L718" s="120">
        <f>H718-G718</f>
        <v>0</v>
      </c>
      <c r="M718" s="120">
        <f>IF(L718&gt;5,0.2,0)</f>
        <v>0</v>
      </c>
      <c r="N718" s="120" t="e">
        <f>#REF!-#REF!</f>
        <v>#REF!</v>
      </c>
      <c r="O718" s="120" t="e">
        <f>IF(N718&gt;5,0.2,0)</f>
        <v>#REF!</v>
      </c>
      <c r="P718" s="121"/>
      <c r="Q718" s="122">
        <f t="shared" si="53"/>
        <v>0</v>
      </c>
      <c r="R718" s="728"/>
    </row>
    <row r="719" spans="1:18">
      <c r="A719" s="722"/>
      <c r="B719" s="538"/>
      <c r="C719" s="518"/>
      <c r="D719" s="478"/>
      <c r="E719" s="478"/>
      <c r="F719" s="480"/>
      <c r="G719" s="271">
        <f>IFERROR(INDEX(#REF!,MATCH('R1'!$E$437,#REF!,0)-5),0)+IFERROR(INDEX('SECTION 1'!#REF!,MATCH('R1'!$E$437,'SECTION 1'!#REF!,0)-5),0)</f>
        <v>0</v>
      </c>
      <c r="H719" s="272">
        <f>IFERROR(INDEX(#REF!,MATCH('R1'!$E$437,#REF!,0)-4),0)+IFERROR(INDEX('SECTION 1'!#REF!,MATCH('R1'!$E$437,'SECTION 1'!#REF!,0)-4),0)</f>
        <v>0</v>
      </c>
      <c r="I719" s="272">
        <f>IFERROR(INDEX(#REF!,MATCH('R1'!$E$437,#REF!,0)-3),0)+IFERROR(INDEX('SECTION 1'!#REF!,MATCH('R1'!$E$437,'SECTION 1'!#REF!,0)-3),0)</f>
        <v>0</v>
      </c>
      <c r="J719" s="126"/>
      <c r="K719" s="127"/>
      <c r="L719" s="128"/>
      <c r="M719" s="128"/>
      <c r="N719" s="128"/>
      <c r="O719" s="128"/>
      <c r="P719" s="129"/>
      <c r="Q719" s="130">
        <f t="shared" si="53"/>
        <v>0</v>
      </c>
      <c r="R719" s="728"/>
    </row>
    <row r="720" spans="1:18">
      <c r="A720" s="722"/>
      <c r="B720" s="567" t="s">
        <v>3</v>
      </c>
      <c r="C720" s="517">
        <f>+C718+1</f>
        <v>8</v>
      </c>
      <c r="D720" s="477"/>
      <c r="E720" s="477"/>
      <c r="F720" s="479"/>
      <c r="G720" s="268">
        <f>IFERROR(INDEX(#REF!,MATCH('R1'!$E$437,#REF!,0)-5),0)+IFERROR(INDEX('SECTION 1'!#REF!,MATCH('R1'!$E$437,'SECTION 1'!#REF!,0)-5),0)</f>
        <v>0</v>
      </c>
      <c r="H720" s="269">
        <f>IFERROR(INDEX(#REF!,MATCH('R1'!$E$437,#REF!,0)-4),0)+IFERROR(INDEX('SECTION 1'!#REF!,MATCH('R1'!$E$437,'SECTION 1'!#REF!,0)-4),0)</f>
        <v>0</v>
      </c>
      <c r="I720" s="270">
        <f>IFERROR(INDEX(#REF!,MATCH('R1'!$E$437,#REF!,0)-3),0)+IFERROR(INDEX('SECTION 1'!#REF!,MATCH('R1'!$E$437,'SECTION 1'!#REF!,0)-3),0)</f>
        <v>0</v>
      </c>
      <c r="J720" s="134"/>
      <c r="K720" s="135"/>
      <c r="L720" s="167"/>
      <c r="M720" s="167"/>
      <c r="N720" s="167"/>
      <c r="O720" s="167"/>
      <c r="P720" s="168"/>
      <c r="Q720" s="169">
        <f t="shared" si="53"/>
        <v>0</v>
      </c>
      <c r="R720" s="728"/>
    </row>
    <row r="721" spans="1:18">
      <c r="A721" s="722"/>
      <c r="B721" s="538"/>
      <c r="C721" s="518"/>
      <c r="D721" s="478"/>
      <c r="E721" s="478"/>
      <c r="F721" s="480"/>
      <c r="G721" s="271">
        <f>IFERROR(INDEX(#REF!,MATCH('R1'!$E$437,#REF!,0)-5),0)+IFERROR(INDEX('SECTION 1'!#REF!,MATCH('R1'!$E$437,'SECTION 1'!#REF!,0)-5),0)</f>
        <v>0</v>
      </c>
      <c r="H721" s="272">
        <f>IFERROR(INDEX(#REF!,MATCH('R1'!$E$437,#REF!,0)-4),0)+IFERROR(INDEX('SECTION 1'!#REF!,MATCH('R1'!$E$437,'SECTION 1'!#REF!,0)-4),0)</f>
        <v>0</v>
      </c>
      <c r="I721" s="272">
        <f>IFERROR(INDEX(#REF!,MATCH('R1'!$E$437,#REF!,0)-3),0)+IFERROR(INDEX('SECTION 1'!#REF!,MATCH('R1'!$E$437,'SECTION 1'!#REF!,0)-3),0)</f>
        <v>0</v>
      </c>
      <c r="J721" s="110"/>
      <c r="K721" s="111"/>
      <c r="L721" s="112"/>
      <c r="M721" s="112"/>
      <c r="N721" s="112"/>
      <c r="O721" s="112"/>
      <c r="P721" s="113"/>
      <c r="Q721" s="114">
        <f t="shared" si="53"/>
        <v>0</v>
      </c>
      <c r="R721" s="456"/>
    </row>
    <row r="722" spans="1:18">
      <c r="A722" s="722"/>
      <c r="B722" s="567" t="s">
        <v>7</v>
      </c>
      <c r="C722" s="517">
        <f>+C720+1</f>
        <v>9</v>
      </c>
      <c r="D722" s="477"/>
      <c r="E722" s="477"/>
      <c r="F722" s="479"/>
      <c r="G722" s="268">
        <f>IFERROR(INDEX(#REF!,MATCH('R1'!$E$437,#REF!,0)-5),0)+IFERROR(INDEX('SECTION 1'!#REF!,MATCH('R1'!$E$437,'SECTION 1'!#REF!,0)-5),0)</f>
        <v>0</v>
      </c>
      <c r="H722" s="269">
        <v>12.25</v>
      </c>
      <c r="I722" s="270">
        <f>IFERROR(INDEX(#REF!,MATCH('R1'!$E$437,#REF!,0)-3),0)+IFERROR(INDEX('SECTION 1'!#REF!,MATCH('R1'!$E$437,'SECTION 1'!#REF!,0)-3),0)</f>
        <v>0</v>
      </c>
      <c r="J722" s="118"/>
      <c r="K722" s="119"/>
      <c r="L722" s="120"/>
      <c r="M722" s="120"/>
      <c r="N722" s="120"/>
      <c r="O722" s="120"/>
      <c r="P722" s="121"/>
      <c r="Q722" s="122">
        <f t="shared" si="53"/>
        <v>12.25</v>
      </c>
      <c r="R722" s="456"/>
    </row>
    <row r="723" spans="1:18">
      <c r="A723" s="722"/>
      <c r="B723" s="538"/>
      <c r="C723" s="518"/>
      <c r="D723" s="478"/>
      <c r="E723" s="478"/>
      <c r="F723" s="480"/>
      <c r="G723" s="271">
        <f>IFERROR(INDEX(#REF!,MATCH('R1'!$E$437,#REF!,0)-5),0)+IFERROR(INDEX('SECTION 1'!#REF!,MATCH('R1'!$E$437,'SECTION 1'!#REF!,0)-5),0)</f>
        <v>0</v>
      </c>
      <c r="H723" s="272">
        <f>IFERROR(INDEX(#REF!,MATCH('R1'!$E$437,#REF!,0)-4),0)+IFERROR(INDEX('SECTION 1'!#REF!,MATCH('R1'!$E$437,'SECTION 1'!#REF!,0)-4),0)</f>
        <v>0</v>
      </c>
      <c r="I723" s="272">
        <f>IFERROR(INDEX(#REF!,MATCH('R1'!$E$437,#REF!,0)-3),0)+IFERROR(INDEX('SECTION 1'!#REF!,MATCH('R1'!$E$437,'SECTION 1'!#REF!,0)-3),0)</f>
        <v>0</v>
      </c>
      <c r="J723" s="126"/>
      <c r="K723" s="127"/>
      <c r="L723" s="128"/>
      <c r="M723" s="128"/>
      <c r="N723" s="128"/>
      <c r="O723" s="128"/>
      <c r="P723" s="129"/>
      <c r="Q723" s="130">
        <f t="shared" si="53"/>
        <v>0</v>
      </c>
      <c r="R723" s="456"/>
    </row>
    <row r="724" spans="1:18" ht="17.25" customHeight="1">
      <c r="A724" s="722"/>
      <c r="B724" s="567" t="s">
        <v>4</v>
      </c>
      <c r="C724" s="517">
        <f>+C722+1</f>
        <v>10</v>
      </c>
      <c r="D724" s="477"/>
      <c r="E724" s="477"/>
      <c r="F724" s="479"/>
      <c r="G724" s="268">
        <f>IFERROR(INDEX(#REF!,MATCH('R1'!$E$437,#REF!,0)-5),0)+IFERROR(INDEX('SECTION 1'!#REF!,MATCH('R1'!$E$437,'SECTION 1'!#REF!,0)-5),0)</f>
        <v>0</v>
      </c>
      <c r="H724" s="269">
        <f>IFERROR(INDEX(#REF!,MATCH('R1'!$E$437,#REF!,0)-4),0)+IFERROR(INDEX('SECTION 1'!#REF!,MATCH('R1'!$E$437,'SECTION 1'!#REF!,0)-4),0)</f>
        <v>0</v>
      </c>
      <c r="I724" s="270">
        <f>IFERROR(INDEX(#REF!,MATCH('R1'!$E$437,#REF!,0)-3),0)+IFERROR(INDEX('SECTION 1'!#REF!,MATCH('R1'!$E$437,'SECTION 1'!#REF!,0)-3),0)</f>
        <v>0</v>
      </c>
      <c r="J724" s="134">
        <v>12</v>
      </c>
      <c r="K724" s="135"/>
      <c r="L724" s="167"/>
      <c r="M724" s="167"/>
      <c r="N724" s="167"/>
      <c r="O724" s="167"/>
      <c r="P724" s="168"/>
      <c r="Q724" s="169">
        <f t="shared" si="53"/>
        <v>0</v>
      </c>
      <c r="R724" s="456"/>
    </row>
    <row r="725" spans="1:18">
      <c r="A725" s="722"/>
      <c r="B725" s="538"/>
      <c r="C725" s="518"/>
      <c r="D725" s="478"/>
      <c r="E725" s="478"/>
      <c r="F725" s="480"/>
      <c r="G725" s="271">
        <f>IFERROR(INDEX(#REF!,MATCH('R1'!$E$437,#REF!,0)-5),0)+IFERROR(INDEX('SECTION 1'!#REF!,MATCH('R1'!$E$437,'SECTION 1'!#REF!,0)-5),0)</f>
        <v>0</v>
      </c>
      <c r="H725" s="272">
        <f>IFERROR(INDEX(#REF!,MATCH('R1'!$E$437,#REF!,0)-4),0)+IFERROR(INDEX('SECTION 1'!#REF!,MATCH('R1'!$E$437,'SECTION 1'!#REF!,0)-4),0)</f>
        <v>0</v>
      </c>
      <c r="I725" s="272">
        <f>IFERROR(INDEX(#REF!,MATCH('R1'!$E$437,#REF!,0)-3),0)+IFERROR(INDEX('SECTION 1'!#REF!,MATCH('R1'!$E$437,'SECTION 1'!#REF!,0)-3),0)</f>
        <v>0</v>
      </c>
      <c r="J725" s="110"/>
      <c r="K725" s="111"/>
      <c r="L725" s="112"/>
      <c r="M725" s="112"/>
      <c r="N725" s="112"/>
      <c r="O725" s="112"/>
      <c r="P725" s="113"/>
      <c r="Q725" s="114">
        <f t="shared" si="53"/>
        <v>0</v>
      </c>
      <c r="R725" s="158"/>
    </row>
    <row r="726" spans="1:18" ht="16.5" customHeight="1">
      <c r="A726" s="722"/>
      <c r="B726" s="568" t="s">
        <v>5</v>
      </c>
      <c r="C726" s="527">
        <f>+C724+1</f>
        <v>11</v>
      </c>
      <c r="D726" s="477"/>
      <c r="E726" s="477"/>
      <c r="F726" s="479"/>
      <c r="G726" s="268">
        <f>IFERROR(INDEX(#REF!,MATCH('R1'!$E$437,#REF!,0)-5),0)+IFERROR(INDEX('SECTION 1'!#REF!,MATCH('R1'!$E$437,'SECTION 1'!#REF!,0)-5),0)</f>
        <v>0</v>
      </c>
      <c r="H726" s="269">
        <f>IFERROR(INDEX(#REF!,MATCH('R1'!$E$437,#REF!,0)-4),0)+IFERROR(INDEX('SECTION 1'!#REF!,MATCH('R1'!$E$437,'SECTION 1'!#REF!,0)-4),0)</f>
        <v>0</v>
      </c>
      <c r="I726" s="270">
        <f>IFERROR(INDEX(#REF!,MATCH('R1'!$E$437,#REF!,0)-3),0)+IFERROR(INDEX('SECTION 1'!#REF!,MATCH('R1'!$E$437,'SECTION 1'!#REF!,0)-3),0)</f>
        <v>0</v>
      </c>
      <c r="J726" s="118">
        <f>IF(G726="",0,IF(H726="",0,IF(G726&gt;0,H726-G726+I726,0)))</f>
        <v>0</v>
      </c>
      <c r="K726" s="119"/>
      <c r="L726" s="120">
        <f>H726-G726</f>
        <v>0</v>
      </c>
      <c r="M726" s="120">
        <f>IF(L726&gt;5,0.2,0)</f>
        <v>0</v>
      </c>
      <c r="N726" s="120" t="e">
        <f>#REF!-#REF!</f>
        <v>#REF!</v>
      </c>
      <c r="O726" s="120" t="e">
        <f>IF(N726&gt;5,0.2,0)</f>
        <v>#REF!</v>
      </c>
      <c r="P726" s="121"/>
      <c r="Q726" s="122">
        <f t="shared" si="53"/>
        <v>0</v>
      </c>
      <c r="R726" s="75"/>
    </row>
    <row r="727" spans="1:18">
      <c r="A727" s="722"/>
      <c r="B727" s="584"/>
      <c r="C727" s="528"/>
      <c r="D727" s="478"/>
      <c r="E727" s="478"/>
      <c r="F727" s="480"/>
      <c r="G727" s="271">
        <f>IFERROR(INDEX(#REF!,MATCH('R1'!$E$437,#REF!,0)-5),0)+IFERROR(INDEX('SECTION 1'!#REF!,MATCH('R1'!$E$437,'SECTION 1'!#REF!,0)-5),0)</f>
        <v>0</v>
      </c>
      <c r="H727" s="272">
        <f>IFERROR(INDEX(#REF!,MATCH('R1'!$E$437,#REF!,0)-4),0)+IFERROR(INDEX('SECTION 1'!#REF!,MATCH('R1'!$E$437,'SECTION 1'!#REF!,0)-4),0)</f>
        <v>0</v>
      </c>
      <c r="I727" s="272">
        <f>IFERROR(INDEX(#REF!,MATCH('R1'!$E$437,#REF!,0)-3),0)+IFERROR(INDEX('SECTION 1'!#REF!,MATCH('R1'!$E$437,'SECTION 1'!#REF!,0)-3),0)</f>
        <v>0</v>
      </c>
      <c r="J727" s="126">
        <f>IF(G727="",0,IF(H727="",0,IF(G727&gt;0,H727-G727+I727,0)))</f>
        <v>0</v>
      </c>
      <c r="K727" s="127"/>
      <c r="L727" s="128"/>
      <c r="M727" s="128"/>
      <c r="N727" s="128"/>
      <c r="O727" s="128"/>
      <c r="P727" s="129"/>
      <c r="Q727" s="130">
        <f t="shared" si="53"/>
        <v>0</v>
      </c>
      <c r="R727" s="75"/>
    </row>
    <row r="728" spans="1:18">
      <c r="A728" s="722"/>
      <c r="B728" s="568" t="s">
        <v>6</v>
      </c>
      <c r="C728" s="527">
        <f>+C726+1</f>
        <v>12</v>
      </c>
      <c r="D728" s="465"/>
      <c r="E728" s="465"/>
      <c r="F728" s="467"/>
      <c r="G728" s="268">
        <f>IFERROR(INDEX(#REF!,MATCH('R1'!$E$437,#REF!,0)-5),0)+IFERROR(INDEX('SECTION 1'!#REF!,MATCH('R1'!$E$437,'SECTION 1'!#REF!,0)-5),0)</f>
        <v>0</v>
      </c>
      <c r="H728" s="269">
        <f>IFERROR(INDEX(#REF!,MATCH('R1'!$E$437,#REF!,0)-4),0)+IFERROR(INDEX('SECTION 1'!#REF!,MATCH('R1'!$E$437,'SECTION 1'!#REF!,0)-4),0)</f>
        <v>0</v>
      </c>
      <c r="I728" s="270">
        <f>IFERROR(INDEX(#REF!,MATCH('R1'!$E$437,#REF!,0)-3),0)+IFERROR(INDEX('SECTION 1'!#REF!,MATCH('R1'!$E$437,'SECTION 1'!#REF!,0)-3),0)</f>
        <v>0</v>
      </c>
      <c r="J728" s="139">
        <v>12</v>
      </c>
      <c r="K728" s="140"/>
      <c r="L728" s="141"/>
      <c r="M728" s="141"/>
      <c r="N728" s="141"/>
      <c r="O728" s="141"/>
      <c r="P728" s="142"/>
      <c r="Q728" s="143">
        <f t="shared" si="53"/>
        <v>0</v>
      </c>
      <c r="R728" s="75"/>
    </row>
    <row r="729" spans="1:18" ht="16.5" thickBot="1">
      <c r="A729" s="722"/>
      <c r="B729" s="569"/>
      <c r="C729" s="554"/>
      <c r="D729" s="466"/>
      <c r="E729" s="466"/>
      <c r="F729" s="468"/>
      <c r="G729" s="271">
        <f>IFERROR(INDEX(#REF!,MATCH('R1'!$E$437,#REF!,0)-5),0)+IFERROR(INDEX('SECTION 1'!#REF!,MATCH('R1'!$E$437,'SECTION 1'!#REF!,0)-5),0)</f>
        <v>0</v>
      </c>
      <c r="H729" s="272">
        <f>IFERROR(INDEX(#REF!,MATCH('R1'!$E$437,#REF!,0)-4),0)+IFERROR(INDEX('SECTION 1'!#REF!,MATCH('R1'!$E$437,'SECTION 1'!#REF!,0)-4),0)</f>
        <v>0</v>
      </c>
      <c r="I729" s="272">
        <f>IFERROR(INDEX(#REF!,MATCH('R1'!$E$437,#REF!,0)-3),0)+IFERROR(INDEX('SECTION 1'!#REF!,MATCH('R1'!$E$437,'SECTION 1'!#REF!,0)-3),0)</f>
        <v>0</v>
      </c>
      <c r="J729" s="147"/>
      <c r="K729" s="148"/>
      <c r="L729" s="149"/>
      <c r="M729" s="149"/>
      <c r="N729" s="149"/>
      <c r="O729" s="149"/>
      <c r="P729" s="150"/>
      <c r="Q729" s="151">
        <f t="shared" si="53"/>
        <v>0</v>
      </c>
      <c r="R729" s="75"/>
    </row>
    <row r="730" spans="1:18" ht="17.25" thickTop="1" thickBot="1">
      <c r="A730" s="722"/>
      <c r="B730" s="522" t="s">
        <v>12</v>
      </c>
      <c r="C730" s="523"/>
      <c r="D730" s="481"/>
      <c r="E730" s="481"/>
      <c r="F730" s="482"/>
      <c r="G730" s="768" t="s">
        <v>92</v>
      </c>
      <c r="H730" s="769"/>
      <c r="I730" s="171">
        <f>SUM(I720:I729)</f>
        <v>0</v>
      </c>
      <c r="J730" s="172" t="e">
        <f>SUM(#REF!)</f>
        <v>#REF!</v>
      </c>
      <c r="K730" s="173">
        <f>SUM(K720:K729)</f>
        <v>0</v>
      </c>
      <c r="L730" s="174"/>
      <c r="M730" s="174"/>
      <c r="N730" s="174"/>
      <c r="O730" s="174"/>
      <c r="P730" s="175"/>
      <c r="Q730" s="176">
        <f>SUM(Q716:Q729)</f>
        <v>12.25</v>
      </c>
      <c r="R730" s="728"/>
    </row>
    <row r="731" spans="1:18" ht="16.5" thickBot="1">
      <c r="A731" s="723"/>
      <c r="B731" s="524" t="s">
        <v>14</v>
      </c>
      <c r="C731" s="525"/>
      <c r="D731" s="206"/>
      <c r="E731" s="206"/>
      <c r="F731" s="207"/>
      <c r="G731" s="208"/>
      <c r="H731" s="209"/>
      <c r="I731" s="210"/>
      <c r="J731" s="211"/>
      <c r="K731" s="212"/>
      <c r="L731" s="211"/>
      <c r="M731" s="211"/>
      <c r="N731" s="211"/>
      <c r="O731" s="211"/>
      <c r="P731" s="211"/>
      <c r="Q731" s="213"/>
      <c r="R731" s="728"/>
    </row>
    <row r="732" spans="1:18" ht="17.25" customHeight="1" thickTop="1">
      <c r="A732" s="718" t="s">
        <v>57</v>
      </c>
      <c r="B732" s="589" t="s">
        <v>2</v>
      </c>
      <c r="C732" s="515">
        <f>C728+1</f>
        <v>13</v>
      </c>
      <c r="D732" s="494"/>
      <c r="E732" s="471"/>
      <c r="F732" s="473"/>
      <c r="G732" s="268">
        <f>IFERROR(INDEX(#REF!,MATCH('R1'!$E$437,#REF!,0)-5),0)+IFERROR(INDEX('SECTION 1'!#REF!,MATCH('R1'!$E$437,'SECTION 1'!#REF!,0)-5),0)</f>
        <v>0</v>
      </c>
      <c r="H732" s="269">
        <f>IFERROR(INDEX(#REF!,MATCH('R1'!$E$437,#REF!,0)-4),0)+IFERROR(INDEX('SECTION 1'!#REF!,MATCH('R1'!$E$437,'SECTION 1'!#REF!,0)-4),0)</f>
        <v>0</v>
      </c>
      <c r="I732" s="270">
        <f>IFERROR(INDEX(#REF!,MATCH('R1'!$E$437,#REF!,0)-3),0)+IFERROR(INDEX('SECTION 1'!#REF!,MATCH('R1'!$E$437,'SECTION 1'!#REF!,0)-3),0)</f>
        <v>0</v>
      </c>
      <c r="J732" s="30">
        <f>IF(G732="",0,IF(H732="",0,IF(G732&gt;0,H732-G732+I732,0)))</f>
        <v>0</v>
      </c>
      <c r="K732" s="135"/>
      <c r="L732" s="167">
        <f>H732-G732</f>
        <v>0</v>
      </c>
      <c r="M732" s="167">
        <f>IF(L732&gt;5,0.2,0)</f>
        <v>0</v>
      </c>
      <c r="N732" s="167" t="e">
        <f>#REF!-#REF!</f>
        <v>#REF!</v>
      </c>
      <c r="O732" s="167" t="e">
        <f>IF(N732&gt;5,0.2,0)</f>
        <v>#REF!</v>
      </c>
      <c r="P732" s="168"/>
      <c r="Q732" s="169">
        <f t="shared" ref="Q732:Q745" si="54">IF(G732="","",(H732-G732)+I732)</f>
        <v>0</v>
      </c>
      <c r="R732" s="728"/>
    </row>
    <row r="733" spans="1:18">
      <c r="A733" s="719"/>
      <c r="B733" s="590"/>
      <c r="C733" s="516"/>
      <c r="D733" s="493"/>
      <c r="E733" s="472"/>
      <c r="F733" s="474"/>
      <c r="G733" s="271">
        <f>IFERROR(INDEX(#REF!,MATCH('R1'!$E$437,#REF!,0)-5),0)+IFERROR(INDEX('SECTION 1'!#REF!,MATCH('R1'!$E$437,'SECTION 1'!#REF!,0)-5),0)</f>
        <v>0</v>
      </c>
      <c r="H733" s="272">
        <f>IFERROR(INDEX(#REF!,MATCH('R1'!$E$437,#REF!,0)-4),0)+IFERROR(INDEX('SECTION 1'!#REF!,MATCH('R1'!$E$437,'SECTION 1'!#REF!,0)-4),0)</f>
        <v>0</v>
      </c>
      <c r="I733" s="272">
        <f>IFERROR(INDEX(#REF!,MATCH('R1'!$E$437,#REF!,0)-3),0)+IFERROR(INDEX('SECTION 1'!#REF!,MATCH('R1'!$E$437,'SECTION 1'!#REF!,0)-3),0)</f>
        <v>0</v>
      </c>
      <c r="J733" s="27">
        <f>IF(G733="",0,IF(H733="",0,IF(G733&gt;0,H733-G733+I733,0)))</f>
        <v>0</v>
      </c>
      <c r="K733" s="111"/>
      <c r="L733" s="112"/>
      <c r="M733" s="112"/>
      <c r="N733" s="112"/>
      <c r="O733" s="112"/>
      <c r="P733" s="113"/>
      <c r="Q733" s="114">
        <f t="shared" si="54"/>
        <v>0</v>
      </c>
      <c r="R733" s="728"/>
    </row>
    <row r="734" spans="1:18">
      <c r="A734" s="719"/>
      <c r="B734" s="567" t="s">
        <v>3</v>
      </c>
      <c r="C734" s="517">
        <f>+C732+1</f>
        <v>14</v>
      </c>
      <c r="D734" s="477"/>
      <c r="E734" s="477"/>
      <c r="F734" s="479"/>
      <c r="G734" s="268">
        <f>IFERROR(INDEX(#REF!,MATCH('R1'!$E$437,#REF!,0)-5),0)+IFERROR(INDEX('SECTION 1'!#REF!,MATCH('R1'!$E$437,'SECTION 1'!#REF!,0)-5),0)</f>
        <v>0</v>
      </c>
      <c r="H734" s="269">
        <f>IFERROR(INDEX(#REF!,MATCH('R1'!$E$437,#REF!,0)-4),0)+IFERROR(INDEX('SECTION 1'!#REF!,MATCH('R1'!$E$437,'SECTION 1'!#REF!,0)-4),0)</f>
        <v>0</v>
      </c>
      <c r="I734" s="270">
        <f>IFERROR(INDEX(#REF!,MATCH('R1'!$E$437,#REF!,0)-3),0)+IFERROR(INDEX('SECTION 1'!#REF!,MATCH('R1'!$E$437,'SECTION 1'!#REF!,0)-3),0)</f>
        <v>0</v>
      </c>
      <c r="J734" s="24">
        <f>IF(G734="",0,IF(H734="",0,IF(G734&gt;0,H734-G734+I734,0)))</f>
        <v>0</v>
      </c>
      <c r="K734" s="119"/>
      <c r="L734" s="120">
        <f>H734-G734</f>
        <v>0</v>
      </c>
      <c r="M734" s="120">
        <f>IF(L734&gt;5,0.2,0)</f>
        <v>0</v>
      </c>
      <c r="N734" s="120" t="e">
        <f>#REF!-#REF!</f>
        <v>#REF!</v>
      </c>
      <c r="O734" s="120" t="e">
        <f>IF(N734&gt;5,0.2,0)</f>
        <v>#REF!</v>
      </c>
      <c r="P734" s="121"/>
      <c r="Q734" s="122">
        <f t="shared" si="54"/>
        <v>0</v>
      </c>
      <c r="R734" s="728"/>
    </row>
    <row r="735" spans="1:18" ht="16.5" thickBot="1">
      <c r="A735" s="719"/>
      <c r="B735" s="538"/>
      <c r="C735" s="518"/>
      <c r="D735" s="478"/>
      <c r="E735" s="478"/>
      <c r="F735" s="480"/>
      <c r="G735" s="271">
        <v>12.5</v>
      </c>
      <c r="H735" s="272">
        <f>IFERROR(INDEX(#REF!,MATCH('R1'!$E$437,#REF!,0)-4),0)+IFERROR(INDEX('SECTION 1'!#REF!,MATCH('R1'!$E$437,'SECTION 1'!#REF!,0)-4),0)</f>
        <v>0</v>
      </c>
      <c r="I735" s="272">
        <f>IFERROR(INDEX(#REF!,MATCH('R1'!$E$437,#REF!,0)-3),0)+IFERROR(INDEX('SECTION 1'!#REF!,MATCH('R1'!$E$437,'SECTION 1'!#REF!,0)-3),0)</f>
        <v>0</v>
      </c>
      <c r="J735" s="27">
        <f>IF(G735="",0,IF(H735="",0,IF(G735&gt;0,H735-G735+I735,0)))</f>
        <v>-12.5</v>
      </c>
      <c r="K735" s="127"/>
      <c r="L735" s="128"/>
      <c r="M735" s="128"/>
      <c r="N735" s="128"/>
      <c r="O735" s="128"/>
      <c r="P735" s="129"/>
      <c r="Q735" s="130">
        <f t="shared" si="54"/>
        <v>-12.5</v>
      </c>
      <c r="R735" s="728"/>
    </row>
    <row r="736" spans="1:18" ht="16.5" thickTop="1">
      <c r="A736" s="719"/>
      <c r="B736" s="567" t="s">
        <v>3</v>
      </c>
      <c r="C736" s="517">
        <f>+C734+1</f>
        <v>15</v>
      </c>
      <c r="D736" s="494"/>
      <c r="E736" s="471"/>
      <c r="F736" s="473"/>
      <c r="G736" s="268">
        <f>IFERROR(INDEX(#REF!,MATCH('R1'!$E$437,#REF!,0)-5),0)+IFERROR(INDEX('SECTION 1'!#REF!,MATCH('R1'!$E$437,'SECTION 1'!#REF!,0)-5),0)</f>
        <v>0</v>
      </c>
      <c r="H736" s="269">
        <f>IFERROR(INDEX(#REF!,MATCH('R1'!$E$437,#REF!,0)-4),0)+IFERROR(INDEX('SECTION 1'!#REF!,MATCH('R1'!$E$437,'SECTION 1'!#REF!,0)-4),0)</f>
        <v>0</v>
      </c>
      <c r="I736" s="270">
        <f>IFERROR(INDEX(#REF!,MATCH('R1'!$E$437,#REF!,0)-3),0)+IFERROR(INDEX('SECTION 1'!#REF!,MATCH('R1'!$E$437,'SECTION 1'!#REF!,0)-3),0)</f>
        <v>0</v>
      </c>
      <c r="J736" s="24"/>
      <c r="K736" s="135"/>
      <c r="L736" s="167">
        <f>H736-G736</f>
        <v>0</v>
      </c>
      <c r="M736" s="167">
        <f>IF(L736&gt;5,0.2,0)</f>
        <v>0</v>
      </c>
      <c r="N736" s="167" t="e">
        <f>#REF!-#REF!</f>
        <v>#REF!</v>
      </c>
      <c r="O736" s="167" t="e">
        <f>IF(N736&gt;5,0.2,0)</f>
        <v>#REF!</v>
      </c>
      <c r="P736" s="168"/>
      <c r="Q736" s="169">
        <f t="shared" si="54"/>
        <v>0</v>
      </c>
      <c r="R736" s="456"/>
    </row>
    <row r="737" spans="1:18">
      <c r="A737" s="719"/>
      <c r="B737" s="538"/>
      <c r="C737" s="518"/>
      <c r="D737" s="493"/>
      <c r="E737" s="472"/>
      <c r="F737" s="474"/>
      <c r="G737" s="271">
        <f>IFERROR(INDEX(#REF!,MATCH('R1'!$E$437,#REF!,0)-5),0)+IFERROR(INDEX('SECTION 1'!#REF!,MATCH('R1'!$E$437,'SECTION 1'!#REF!,0)-5),0)</f>
        <v>0</v>
      </c>
      <c r="H737" s="272">
        <f>IFERROR(INDEX(#REF!,MATCH('R1'!$E$437,#REF!,0)-4),0)+IFERROR(INDEX('SECTION 1'!#REF!,MATCH('R1'!$E$437,'SECTION 1'!#REF!,0)-4),0)</f>
        <v>0</v>
      </c>
      <c r="I737" s="272">
        <f>IFERROR(INDEX(#REF!,MATCH('R1'!$E$437,#REF!,0)-3),0)+IFERROR(INDEX('SECTION 1'!#REF!,MATCH('R1'!$E$437,'SECTION 1'!#REF!,0)-3),0)</f>
        <v>0</v>
      </c>
      <c r="J737" s="27"/>
      <c r="K737" s="111"/>
      <c r="L737" s="112"/>
      <c r="M737" s="112"/>
      <c r="N737" s="112"/>
      <c r="O737" s="112"/>
      <c r="P737" s="113"/>
      <c r="Q737" s="114">
        <f t="shared" si="54"/>
        <v>0</v>
      </c>
      <c r="R737" s="456"/>
    </row>
    <row r="738" spans="1:18">
      <c r="A738" s="719"/>
      <c r="B738" s="567" t="s">
        <v>7</v>
      </c>
      <c r="C738" s="517">
        <f>+C736+1</f>
        <v>16</v>
      </c>
      <c r="D738" s="477"/>
      <c r="E738" s="477"/>
      <c r="F738" s="479"/>
      <c r="G738" s="268">
        <f>IFERROR(INDEX(#REF!,MATCH('R1'!$E$437,#REF!,0)-5),0)+IFERROR(INDEX('SECTION 1'!#REF!,MATCH('R1'!$E$437,'SECTION 1'!#REF!,0)-5),0)</f>
        <v>0</v>
      </c>
      <c r="H738" s="269">
        <f>IFERROR(INDEX(#REF!,MATCH('R1'!$E$437,#REF!,0)-4),0)+IFERROR(INDEX('SECTION 1'!#REF!,MATCH('R1'!$E$437,'SECTION 1'!#REF!,0)-4),0)</f>
        <v>0</v>
      </c>
      <c r="I738" s="270">
        <f>IFERROR(INDEX(#REF!,MATCH('R1'!$E$437,#REF!,0)-3),0)+IFERROR(INDEX('SECTION 1'!#REF!,MATCH('R1'!$E$437,'SECTION 1'!#REF!,0)-3),0)</f>
        <v>0</v>
      </c>
      <c r="J738" s="24"/>
      <c r="K738" s="119"/>
      <c r="L738" s="120">
        <f>H738-G738</f>
        <v>0</v>
      </c>
      <c r="M738" s="120">
        <f>IF(L738&gt;5,0.2,0)</f>
        <v>0</v>
      </c>
      <c r="N738" s="120" t="e">
        <f>#REF!-#REF!</f>
        <v>#REF!</v>
      </c>
      <c r="O738" s="120" t="e">
        <f>IF(N738&gt;5,0.2,0)</f>
        <v>#REF!</v>
      </c>
      <c r="P738" s="121"/>
      <c r="Q738" s="122">
        <f t="shared" si="54"/>
        <v>0</v>
      </c>
      <c r="R738" s="456"/>
    </row>
    <row r="739" spans="1:18">
      <c r="A739" s="719"/>
      <c r="B739" s="538"/>
      <c r="C739" s="518"/>
      <c r="D739" s="478"/>
      <c r="E739" s="478"/>
      <c r="F739" s="480"/>
      <c r="G739" s="271">
        <f>IFERROR(INDEX(#REF!,MATCH('R1'!$E$437,#REF!,0)-5),0)+IFERROR(INDEX('SECTION 1'!#REF!,MATCH('R1'!$E$437,'SECTION 1'!#REF!,0)-5),0)</f>
        <v>0</v>
      </c>
      <c r="H739" s="272">
        <f>IFERROR(INDEX(#REF!,MATCH('R1'!$E$437,#REF!,0)-4),0)+IFERROR(INDEX('SECTION 1'!#REF!,MATCH('R1'!$E$437,'SECTION 1'!#REF!,0)-4),0)</f>
        <v>0</v>
      </c>
      <c r="I739" s="272">
        <f>IFERROR(INDEX(#REF!,MATCH('R1'!$E$437,#REF!,0)-3),0)+IFERROR(INDEX('SECTION 1'!#REF!,MATCH('R1'!$E$437,'SECTION 1'!#REF!,0)-3),0)</f>
        <v>0</v>
      </c>
      <c r="J739" s="27"/>
      <c r="K739" s="127"/>
      <c r="L739" s="128"/>
      <c r="M739" s="128"/>
      <c r="N739" s="128"/>
      <c r="O739" s="128"/>
      <c r="P739" s="129"/>
      <c r="Q739" s="130">
        <f t="shared" si="54"/>
        <v>0</v>
      </c>
      <c r="R739" s="456"/>
    </row>
    <row r="740" spans="1:18">
      <c r="A740" s="719"/>
      <c r="B740" s="567" t="s">
        <v>4</v>
      </c>
      <c r="C740" s="517">
        <f>+C738+1</f>
        <v>17</v>
      </c>
      <c r="D740" s="477"/>
      <c r="E740" s="477"/>
      <c r="F740" s="479"/>
      <c r="G740" s="268">
        <f>IFERROR(INDEX(#REF!,MATCH('R1'!$E$437,#REF!,0)-5),0)+IFERROR(INDEX('SECTION 1'!#REF!,MATCH('R1'!$E$437,'SECTION 1'!#REF!,0)-5),0)</f>
        <v>0</v>
      </c>
      <c r="H740" s="269">
        <f>IFERROR(INDEX(#REF!,MATCH('R1'!$E$437,#REF!,0)-4),0)+IFERROR(INDEX('SECTION 1'!#REF!,MATCH('R1'!$E$437,'SECTION 1'!#REF!,0)-4),0)</f>
        <v>0</v>
      </c>
      <c r="I740" s="270">
        <f>IFERROR(INDEX(#REF!,MATCH('R1'!$E$437,#REF!,0)-3),0)+IFERROR(INDEX('SECTION 1'!#REF!,MATCH('R1'!$E$437,'SECTION 1'!#REF!,0)-3),0)</f>
        <v>0</v>
      </c>
      <c r="J740" s="24"/>
      <c r="K740" s="119"/>
      <c r="L740" s="120">
        <f>H740-G740</f>
        <v>0</v>
      </c>
      <c r="M740" s="120">
        <f>IF(L740&gt;5,0.2,0)</f>
        <v>0</v>
      </c>
      <c r="N740" s="120" t="e">
        <f>#REF!-#REF!</f>
        <v>#REF!</v>
      </c>
      <c r="O740" s="120" t="e">
        <f>IF(N740&gt;5,0.2,0)</f>
        <v>#REF!</v>
      </c>
      <c r="P740" s="121"/>
      <c r="Q740" s="122">
        <f t="shared" si="54"/>
        <v>0</v>
      </c>
      <c r="R740" s="158"/>
    </row>
    <row r="741" spans="1:18">
      <c r="A741" s="719"/>
      <c r="B741" s="538"/>
      <c r="C741" s="518"/>
      <c r="D741" s="478"/>
      <c r="E741" s="478"/>
      <c r="F741" s="480"/>
      <c r="G741" s="271">
        <f>IFERROR(INDEX(#REF!,MATCH('R1'!$E$437,#REF!,0)-5),0)+IFERROR(INDEX('SECTION 1'!#REF!,MATCH('R1'!$E$437,'SECTION 1'!#REF!,0)-5),0)</f>
        <v>0</v>
      </c>
      <c r="H741" s="272">
        <f>IFERROR(INDEX(#REF!,MATCH('R1'!$E$437,#REF!,0)-4),0)+IFERROR(INDEX('SECTION 1'!#REF!,MATCH('R1'!$E$437,'SECTION 1'!#REF!,0)-4),0)</f>
        <v>0</v>
      </c>
      <c r="I741" s="272">
        <f>IFERROR(INDEX(#REF!,MATCH('R1'!$E$437,#REF!,0)-3),0)+IFERROR(INDEX('SECTION 1'!#REF!,MATCH('R1'!$E$437,'SECTION 1'!#REF!,0)-3),0)</f>
        <v>0</v>
      </c>
      <c r="J741" s="27"/>
      <c r="K741" s="111"/>
      <c r="L741" s="112"/>
      <c r="M741" s="112"/>
      <c r="N741" s="112"/>
      <c r="O741" s="112"/>
      <c r="P741" s="113"/>
      <c r="Q741" s="114">
        <f t="shared" si="54"/>
        <v>0</v>
      </c>
      <c r="R741" s="75"/>
    </row>
    <row r="742" spans="1:18" ht="16.5" customHeight="1">
      <c r="A742" s="719"/>
      <c r="B742" s="568" t="s">
        <v>5</v>
      </c>
      <c r="C742" s="527">
        <f>+C740+1</f>
        <v>18</v>
      </c>
      <c r="D742" s="477"/>
      <c r="E742" s="477"/>
      <c r="F742" s="479"/>
      <c r="G742" s="268">
        <f>IFERROR(INDEX(#REF!,MATCH('R1'!$E$437,#REF!,0)-5),0)+IFERROR(INDEX('SECTION 1'!#REF!,MATCH('R1'!$E$437,'SECTION 1'!#REF!,0)-5),0)</f>
        <v>0</v>
      </c>
      <c r="H742" s="269">
        <f>IFERROR(INDEX(#REF!,MATCH('R1'!$E$437,#REF!,0)-4),0)+IFERROR(INDEX('SECTION 1'!#REF!,MATCH('R1'!$E$437,'SECTION 1'!#REF!,0)-4),0)</f>
        <v>0</v>
      </c>
      <c r="I742" s="270">
        <f>IFERROR(INDEX(#REF!,MATCH('R1'!$E$437,#REF!,0)-3),0)+IFERROR(INDEX('SECTION 1'!#REF!,MATCH('R1'!$E$437,'SECTION 1'!#REF!,0)-3),0)</f>
        <v>0</v>
      </c>
      <c r="J742" s="49"/>
      <c r="K742" s="119"/>
      <c r="L742" s="120">
        <f>H742-G742</f>
        <v>0</v>
      </c>
      <c r="M742" s="120">
        <f>IF(L742&gt;5,0.2,0)</f>
        <v>0</v>
      </c>
      <c r="N742" s="120" t="e">
        <f>#REF!-#REF!</f>
        <v>#REF!</v>
      </c>
      <c r="O742" s="120" t="e">
        <f>IF(N742&gt;5,0.2,0)</f>
        <v>#REF!</v>
      </c>
      <c r="P742" s="121"/>
      <c r="Q742" s="122">
        <f t="shared" si="54"/>
        <v>0</v>
      </c>
      <c r="R742" s="75"/>
    </row>
    <row r="743" spans="1:18">
      <c r="A743" s="719"/>
      <c r="B743" s="584"/>
      <c r="C743" s="528"/>
      <c r="D743" s="478"/>
      <c r="E743" s="478"/>
      <c r="F743" s="480"/>
      <c r="G743" s="271">
        <f>IFERROR(INDEX(#REF!,MATCH('R1'!$E$437,#REF!,0)-5),0)+IFERROR(INDEX('SECTION 1'!#REF!,MATCH('R1'!$E$437,'SECTION 1'!#REF!,0)-5),0)</f>
        <v>0</v>
      </c>
      <c r="H743" s="272">
        <f>IFERROR(INDEX(#REF!,MATCH('R1'!$E$437,#REF!,0)-4),0)+IFERROR(INDEX('SECTION 1'!#REF!,MATCH('R1'!$E$437,'SECTION 1'!#REF!,0)-4),0)</f>
        <v>0</v>
      </c>
      <c r="I743" s="272">
        <f>IFERROR(INDEX(#REF!,MATCH('R1'!$E$437,#REF!,0)-3),0)+IFERROR(INDEX('SECTION 1'!#REF!,MATCH('R1'!$E$437,'SECTION 1'!#REF!,0)-3),0)</f>
        <v>0</v>
      </c>
      <c r="J743" s="53">
        <f>IF(G743="",0,IF(H743="",0,IF(G743&gt;0,H743-G743+I743,0)))</f>
        <v>0</v>
      </c>
      <c r="K743" s="127"/>
      <c r="L743" s="128"/>
      <c r="M743" s="128"/>
      <c r="N743" s="128"/>
      <c r="O743" s="128"/>
      <c r="P743" s="129"/>
      <c r="Q743" s="130">
        <f t="shared" si="54"/>
        <v>0</v>
      </c>
      <c r="R743" s="75"/>
    </row>
    <row r="744" spans="1:18">
      <c r="A744" s="719"/>
      <c r="B744" s="568" t="s">
        <v>6</v>
      </c>
      <c r="C744" s="527">
        <f>+C742+1</f>
        <v>19</v>
      </c>
      <c r="D744" s="465"/>
      <c r="E744" s="465"/>
      <c r="F744" s="467"/>
      <c r="G744" s="268">
        <f>IFERROR(INDEX(#REF!,MATCH('R1'!$E$437,#REF!,0)-5),0)+IFERROR(INDEX('SECTION 1'!#REF!,MATCH('R1'!$E$437,'SECTION 1'!#REF!,0)-5),0)</f>
        <v>0</v>
      </c>
      <c r="H744" s="269">
        <f>IFERROR(INDEX(#REF!,MATCH('R1'!$E$437,#REF!,0)-4),0)+IFERROR(INDEX('SECTION 1'!#REF!,MATCH('R1'!$E$437,'SECTION 1'!#REF!,0)-4),0)</f>
        <v>0</v>
      </c>
      <c r="I744" s="270">
        <f>IFERROR(INDEX(#REF!,MATCH('R1'!$E$437,#REF!,0)-3),0)+IFERROR(INDEX('SECTION 1'!#REF!,MATCH('R1'!$E$437,'SECTION 1'!#REF!,0)-3),0)</f>
        <v>0</v>
      </c>
      <c r="J744" s="49">
        <f>IF(G744="",0,IF(H744="",0,IF(G744&gt;0,H744-G744+I744,0)))</f>
        <v>0</v>
      </c>
      <c r="K744" s="140"/>
      <c r="L744" s="141">
        <f>H744-G744</f>
        <v>0</v>
      </c>
      <c r="M744" s="141">
        <f>IF(L744&gt;5,0.2,0)</f>
        <v>0</v>
      </c>
      <c r="N744" s="141" t="e">
        <f>#REF!-#REF!</f>
        <v>#REF!</v>
      </c>
      <c r="O744" s="141" t="e">
        <f>IF(N744&gt;5,0.2,0)</f>
        <v>#REF!</v>
      </c>
      <c r="P744" s="142"/>
      <c r="Q744" s="143">
        <f t="shared" si="54"/>
        <v>0</v>
      </c>
      <c r="R744" s="75"/>
    </row>
    <row r="745" spans="1:18" ht="16.5" thickBot="1">
      <c r="A745" s="719"/>
      <c r="B745" s="569"/>
      <c r="C745" s="554"/>
      <c r="D745" s="466"/>
      <c r="E745" s="466"/>
      <c r="F745" s="468"/>
      <c r="G745" s="271">
        <f>IFERROR(INDEX(#REF!,MATCH('R1'!$E$437,#REF!,0)-5),0)+IFERROR(INDEX('SECTION 1'!#REF!,MATCH('R1'!$E$437,'SECTION 1'!#REF!,0)-5),0)</f>
        <v>0</v>
      </c>
      <c r="H745" s="272">
        <f>IFERROR(INDEX(#REF!,MATCH('R1'!$E$437,#REF!,0)-4),0)+IFERROR(INDEX('SECTION 1'!#REF!,MATCH('R1'!$E$437,'SECTION 1'!#REF!,0)-4),0)</f>
        <v>0</v>
      </c>
      <c r="I745" s="272">
        <f>IFERROR(INDEX(#REF!,MATCH('R1'!$E$437,#REF!,0)-3),0)+IFERROR(INDEX('SECTION 1'!#REF!,MATCH('R1'!$E$437,'SECTION 1'!#REF!,0)-3),0)</f>
        <v>0</v>
      </c>
      <c r="J745" s="53">
        <f>IF(G745="",0,IF(H745="",0,IF(G745&gt;0,H745-G745+I745,0)))</f>
        <v>0</v>
      </c>
      <c r="K745" s="148"/>
      <c r="L745" s="149"/>
      <c r="M745" s="149"/>
      <c r="N745" s="149"/>
      <c r="O745" s="149"/>
      <c r="P745" s="150"/>
      <c r="Q745" s="151">
        <f t="shared" si="54"/>
        <v>0</v>
      </c>
      <c r="R745" s="728"/>
    </row>
    <row r="746" spans="1:18" ht="17.25" thickTop="1" thickBot="1">
      <c r="A746" s="719"/>
      <c r="B746" s="522" t="s">
        <v>12</v>
      </c>
      <c r="C746" s="523"/>
      <c r="D746" s="481"/>
      <c r="E746" s="481"/>
      <c r="F746" s="482"/>
      <c r="G746" s="285"/>
      <c r="H746" s="286"/>
      <c r="I746" s="287"/>
      <c r="J746" s="21">
        <f>SUM(J732:J745)</f>
        <v>-12.5</v>
      </c>
      <c r="K746" s="173">
        <f>SUM(K736:K745)</f>
        <v>0</v>
      </c>
      <c r="L746" s="174"/>
      <c r="M746" s="174"/>
      <c r="N746" s="174"/>
      <c r="O746" s="174"/>
      <c r="P746" s="175"/>
      <c r="Q746" s="176">
        <f>SUM(Q732:Q745)</f>
        <v>-12.5</v>
      </c>
      <c r="R746" s="728"/>
    </row>
    <row r="747" spans="1:18" ht="17.25" thickTop="1" thickBot="1">
      <c r="A747" s="720"/>
      <c r="B747" s="524" t="s">
        <v>14</v>
      </c>
      <c r="C747" s="525"/>
      <c r="D747" s="206"/>
      <c r="E747" s="206"/>
      <c r="F747" s="207"/>
      <c r="G747" s="208"/>
      <c r="H747" s="209"/>
      <c r="I747" s="210"/>
      <c r="J747" s="211"/>
      <c r="K747" s="212"/>
      <c r="L747" s="211"/>
      <c r="M747" s="211"/>
      <c r="N747" s="211"/>
      <c r="O747" s="211"/>
      <c r="P747" s="211"/>
      <c r="Q747" s="213"/>
      <c r="R747" s="728"/>
    </row>
    <row r="748" spans="1:18" ht="16.5" customHeight="1" thickTop="1">
      <c r="A748" s="708" t="s">
        <v>58</v>
      </c>
      <c r="B748" s="589" t="s">
        <v>2</v>
      </c>
      <c r="C748" s="515">
        <f>C744+1</f>
        <v>20</v>
      </c>
      <c r="D748" s="494"/>
      <c r="E748" s="471"/>
      <c r="F748" s="473"/>
      <c r="G748" s="268">
        <f>IFERROR(INDEX(#REF!,MATCH('R1'!$E$437,#REF!,0)-5),0)+IFERROR(INDEX('SECTION 1'!#REF!,MATCH('R1'!$E$437,'SECTION 1'!#REF!,0)-5),0)</f>
        <v>0</v>
      </c>
      <c r="H748" s="269">
        <f>IFERROR(INDEX(#REF!,MATCH('R1'!$E$437,#REF!,0)-4),0)+IFERROR(INDEX('SECTION 1'!#REF!,MATCH('R1'!$E$437,'SECTION 1'!#REF!,0)-4),0)</f>
        <v>0</v>
      </c>
      <c r="I748" s="270">
        <f>IFERROR(INDEX(#REF!,MATCH('R1'!$E$437,#REF!,0)-3),0)+IFERROR(INDEX('SECTION 1'!#REF!,MATCH('R1'!$E$437,'SECTION 1'!#REF!,0)-3),0)</f>
        <v>0</v>
      </c>
      <c r="J748" s="30">
        <f t="shared" ref="J748:J761" si="55">IF(G748="",0,IF(H748="",0,IF(G748&gt;0,H748-G748+I748,0)))</f>
        <v>0</v>
      </c>
      <c r="K748" s="163"/>
      <c r="L748" s="164">
        <f>H748-G748</f>
        <v>0</v>
      </c>
      <c r="M748" s="164">
        <f>IF(L748&gt;5,0.2,0)</f>
        <v>0</v>
      </c>
      <c r="N748" s="164" t="e">
        <f>#REF!-#REF!</f>
        <v>#REF!</v>
      </c>
      <c r="O748" s="164" t="e">
        <f>IF(N748&gt;5,0.2,0)</f>
        <v>#REF!</v>
      </c>
      <c r="P748" s="165"/>
      <c r="Q748" s="166">
        <f>IF(G748="","",(H748-G748)+I748)</f>
        <v>0</v>
      </c>
      <c r="R748" s="728"/>
    </row>
    <row r="749" spans="1:18">
      <c r="A749" s="709"/>
      <c r="B749" s="590"/>
      <c r="C749" s="516"/>
      <c r="D749" s="493"/>
      <c r="E749" s="472"/>
      <c r="F749" s="474"/>
      <c r="G749" s="271">
        <f>IFERROR(INDEX(#REF!,MATCH('R1'!$E$437,#REF!,0)-5),0)+IFERROR(INDEX('SECTION 1'!#REF!,MATCH('R1'!$E$437,'SECTION 1'!#REF!,0)-5),0)</f>
        <v>0</v>
      </c>
      <c r="H749" s="272">
        <f>IFERROR(INDEX(#REF!,MATCH('R1'!$E$437,#REF!,0)-4),0)+IFERROR(INDEX('SECTION 1'!#REF!,MATCH('R1'!$E$437,'SECTION 1'!#REF!,0)-4),0)</f>
        <v>0</v>
      </c>
      <c r="I749" s="272">
        <f>IFERROR(INDEX(#REF!,MATCH('R1'!$E$437,#REF!,0)-3),0)+IFERROR(INDEX('SECTION 1'!#REF!,MATCH('R1'!$E$437,'SECTION 1'!#REF!,0)-3),0)</f>
        <v>0</v>
      </c>
      <c r="J749" s="27">
        <f t="shared" si="55"/>
        <v>0</v>
      </c>
      <c r="K749" s="111"/>
      <c r="L749" s="112"/>
      <c r="M749" s="112"/>
      <c r="N749" s="112"/>
      <c r="O749" s="112"/>
      <c r="P749" s="113"/>
      <c r="Q749" s="114">
        <f t="shared" ref="Q749:Q761" si="56">IF(G749="","",(H749-G749)+I749)</f>
        <v>0</v>
      </c>
      <c r="R749" s="728"/>
    </row>
    <row r="750" spans="1:18">
      <c r="A750" s="709"/>
      <c r="B750" s="567" t="s">
        <v>3</v>
      </c>
      <c r="C750" s="517">
        <f>+C748+1</f>
        <v>21</v>
      </c>
      <c r="D750" s="477"/>
      <c r="E750" s="477"/>
      <c r="F750" s="479"/>
      <c r="G750" s="268">
        <f>IFERROR(INDEX(#REF!,MATCH('R1'!$E$437,#REF!,0)-5),0)+IFERROR(INDEX('SECTION 1'!#REF!,MATCH('R1'!$E$437,'SECTION 1'!#REF!,0)-5),0)</f>
        <v>0</v>
      </c>
      <c r="H750" s="269">
        <f>IFERROR(INDEX(#REF!,MATCH('R1'!$E$437,#REF!,0)-4),0)+IFERROR(INDEX('SECTION 1'!#REF!,MATCH('R1'!$E$437,'SECTION 1'!#REF!,0)-4),0)</f>
        <v>0</v>
      </c>
      <c r="I750" s="270">
        <f>IFERROR(INDEX(#REF!,MATCH('R1'!$E$437,#REF!,0)-3),0)+IFERROR(INDEX('SECTION 1'!#REF!,MATCH('R1'!$E$437,'SECTION 1'!#REF!,0)-3),0)</f>
        <v>0</v>
      </c>
      <c r="J750" s="24">
        <f t="shared" si="55"/>
        <v>0</v>
      </c>
      <c r="K750" s="119"/>
      <c r="L750" s="120">
        <f>H750-G750</f>
        <v>0</v>
      </c>
      <c r="M750" s="120">
        <f>IF(L750&gt;5,0.2,0)</f>
        <v>0</v>
      </c>
      <c r="N750" s="120" t="e">
        <f>#REF!-#REF!</f>
        <v>#REF!</v>
      </c>
      <c r="O750" s="120" t="e">
        <f>IF(N750&gt;5,0.2,0)</f>
        <v>#REF!</v>
      </c>
      <c r="P750" s="121"/>
      <c r="Q750" s="122">
        <f t="shared" si="56"/>
        <v>0</v>
      </c>
      <c r="R750" s="728"/>
    </row>
    <row r="751" spans="1:18">
      <c r="A751" s="709"/>
      <c r="B751" s="538"/>
      <c r="C751" s="518"/>
      <c r="D751" s="478"/>
      <c r="E751" s="478"/>
      <c r="F751" s="480"/>
      <c r="G751" s="271">
        <f>IFERROR(INDEX(#REF!,MATCH('R1'!$E$437,#REF!,0)-5),0)+IFERROR(INDEX('SECTION 1'!#REF!,MATCH('R1'!$E$437,'SECTION 1'!#REF!,0)-5),0)</f>
        <v>0</v>
      </c>
      <c r="H751" s="272">
        <f>IFERROR(INDEX(#REF!,MATCH('R1'!$E$437,#REF!,0)-4),0)+IFERROR(INDEX('SECTION 1'!#REF!,MATCH('R1'!$E$437,'SECTION 1'!#REF!,0)-4),0)</f>
        <v>0</v>
      </c>
      <c r="I751" s="272">
        <f>IFERROR(INDEX(#REF!,MATCH('R1'!$E$437,#REF!,0)-3),0)+IFERROR(INDEX('SECTION 1'!#REF!,MATCH('R1'!$E$437,'SECTION 1'!#REF!,0)-3),0)</f>
        <v>0</v>
      </c>
      <c r="J751" s="27">
        <f t="shared" si="55"/>
        <v>0</v>
      </c>
      <c r="K751" s="127"/>
      <c r="L751" s="128"/>
      <c r="M751" s="128"/>
      <c r="N751" s="128"/>
      <c r="O751" s="128"/>
      <c r="P751" s="129"/>
      <c r="Q751" s="130">
        <f t="shared" si="56"/>
        <v>0</v>
      </c>
      <c r="R751" s="456"/>
    </row>
    <row r="752" spans="1:18">
      <c r="A752" s="709"/>
      <c r="B752" s="567" t="s">
        <v>3</v>
      </c>
      <c r="C752" s="517">
        <f>+C750+1</f>
        <v>22</v>
      </c>
      <c r="D752" s="477"/>
      <c r="E752" s="477"/>
      <c r="F752" s="479"/>
      <c r="G752" s="268">
        <f>IFERROR(INDEX(#REF!,MATCH('R1'!$E$437,#REF!,0)-5),0)+IFERROR(INDEX('SECTION 1'!#REF!,MATCH('R1'!$E$437,'SECTION 1'!#REF!,0)-5),0)</f>
        <v>0</v>
      </c>
      <c r="H752" s="269">
        <f>IFERROR(INDEX(#REF!,MATCH('R1'!$E$437,#REF!,0)-4),0)+IFERROR(INDEX('SECTION 1'!#REF!,MATCH('R1'!$E$437,'SECTION 1'!#REF!,0)-4),0)</f>
        <v>0</v>
      </c>
      <c r="I752" s="270">
        <f>IFERROR(INDEX(#REF!,MATCH('R1'!$E$437,#REF!,0)-3),0)+IFERROR(INDEX('SECTION 1'!#REF!,MATCH('R1'!$E$437,'SECTION 1'!#REF!,0)-3),0)</f>
        <v>0</v>
      </c>
      <c r="J752" s="24">
        <f t="shared" si="55"/>
        <v>0</v>
      </c>
      <c r="K752" s="135"/>
      <c r="L752" s="167">
        <f>H752-G752</f>
        <v>0</v>
      </c>
      <c r="M752" s="167">
        <f>IF(L752&gt;5,0.2,0)</f>
        <v>0</v>
      </c>
      <c r="N752" s="167" t="e">
        <f>#REF!-#REF!</f>
        <v>#REF!</v>
      </c>
      <c r="O752" s="167" t="e">
        <f>IF(N752&gt;5,0.2,0)</f>
        <v>#REF!</v>
      </c>
      <c r="P752" s="168"/>
      <c r="Q752" s="169">
        <f t="shared" si="56"/>
        <v>0</v>
      </c>
      <c r="R752" s="456"/>
    </row>
    <row r="753" spans="1:18">
      <c r="A753" s="709"/>
      <c r="B753" s="538"/>
      <c r="C753" s="518"/>
      <c r="D753" s="478"/>
      <c r="E753" s="478"/>
      <c r="F753" s="480"/>
      <c r="G753" s="271">
        <f>IFERROR(INDEX(#REF!,MATCH('R1'!$E$437,#REF!,0)-5),0)+IFERROR(INDEX('SECTION 1'!#REF!,MATCH('R1'!$E$437,'SECTION 1'!#REF!,0)-5),0)</f>
        <v>0</v>
      </c>
      <c r="H753" s="272">
        <f>IFERROR(INDEX(#REF!,MATCH('R1'!$E$437,#REF!,0)-4),0)+IFERROR(INDEX('SECTION 1'!#REF!,MATCH('R1'!$E$437,'SECTION 1'!#REF!,0)-4),0)</f>
        <v>0</v>
      </c>
      <c r="I753" s="272">
        <f>IFERROR(INDEX(#REF!,MATCH('R1'!$E$437,#REF!,0)-3),0)+IFERROR(INDEX('SECTION 1'!#REF!,MATCH('R1'!$E$437,'SECTION 1'!#REF!,0)-3),0)</f>
        <v>0</v>
      </c>
      <c r="J753" s="27">
        <f t="shared" si="55"/>
        <v>0</v>
      </c>
      <c r="K753" s="111"/>
      <c r="L753" s="112"/>
      <c r="M753" s="112"/>
      <c r="N753" s="112"/>
      <c r="O753" s="112"/>
      <c r="P753" s="113"/>
      <c r="Q753" s="114">
        <f t="shared" si="56"/>
        <v>0</v>
      </c>
      <c r="R753" s="456"/>
    </row>
    <row r="754" spans="1:18">
      <c r="A754" s="709"/>
      <c r="B754" s="567" t="s">
        <v>7</v>
      </c>
      <c r="C754" s="517">
        <f>+C752+1</f>
        <v>23</v>
      </c>
      <c r="D754" s="477"/>
      <c r="E754" s="477"/>
      <c r="F754" s="479"/>
      <c r="G754" s="268">
        <f>IFERROR(INDEX(#REF!,MATCH('R1'!$E$437,#REF!,0)-5),0)+IFERROR(INDEX('SECTION 1'!#REF!,MATCH('R1'!$E$437,'SECTION 1'!#REF!,0)-5),0)</f>
        <v>0</v>
      </c>
      <c r="H754" s="269">
        <f>IFERROR(INDEX(#REF!,MATCH('R1'!$E$437,#REF!,0)-4),0)+IFERROR(INDEX('SECTION 1'!#REF!,MATCH('R1'!$E$437,'SECTION 1'!#REF!,0)-4),0)</f>
        <v>0</v>
      </c>
      <c r="I754" s="270">
        <f>IFERROR(INDEX(#REF!,MATCH('R1'!$E$437,#REF!,0)-3),0)+IFERROR(INDEX('SECTION 1'!#REF!,MATCH('R1'!$E$437,'SECTION 1'!#REF!,0)-3),0)</f>
        <v>0</v>
      </c>
      <c r="J754" s="24">
        <f t="shared" si="55"/>
        <v>0</v>
      </c>
      <c r="K754" s="119"/>
      <c r="L754" s="120">
        <f>H754-G754</f>
        <v>0</v>
      </c>
      <c r="M754" s="120">
        <f>IF(L754&gt;5,0.2,0)</f>
        <v>0</v>
      </c>
      <c r="N754" s="120" t="e">
        <f>#REF!-#REF!</f>
        <v>#REF!</v>
      </c>
      <c r="O754" s="120" t="e">
        <f>IF(N754&gt;5,0.2,0)</f>
        <v>#REF!</v>
      </c>
      <c r="P754" s="121"/>
      <c r="Q754" s="122">
        <f t="shared" si="56"/>
        <v>0</v>
      </c>
      <c r="R754" s="456"/>
    </row>
    <row r="755" spans="1:18">
      <c r="A755" s="709"/>
      <c r="B755" s="538"/>
      <c r="C755" s="518"/>
      <c r="D755" s="478"/>
      <c r="E755" s="478"/>
      <c r="F755" s="480"/>
      <c r="G755" s="271">
        <f>IFERROR(INDEX(#REF!,MATCH('R1'!$E$437,#REF!,0)-5),0)+IFERROR(INDEX('SECTION 1'!#REF!,MATCH('R1'!$E$437,'SECTION 1'!#REF!,0)-5),0)</f>
        <v>0</v>
      </c>
      <c r="H755" s="272">
        <f>IFERROR(INDEX(#REF!,MATCH('R1'!$E$437,#REF!,0)-4),0)+IFERROR(INDEX('SECTION 1'!#REF!,MATCH('R1'!$E$437,'SECTION 1'!#REF!,0)-4),0)</f>
        <v>0</v>
      </c>
      <c r="I755" s="272">
        <f>IFERROR(INDEX(#REF!,MATCH('R1'!$E$437,#REF!,0)-3),0)+IFERROR(INDEX('SECTION 1'!#REF!,MATCH('R1'!$E$437,'SECTION 1'!#REF!,0)-3),0)</f>
        <v>0</v>
      </c>
      <c r="J755" s="27">
        <f t="shared" si="55"/>
        <v>0</v>
      </c>
      <c r="K755" s="127"/>
      <c r="L755" s="128"/>
      <c r="M755" s="128"/>
      <c r="N755" s="128"/>
      <c r="O755" s="128"/>
      <c r="P755" s="129"/>
      <c r="Q755" s="130">
        <f t="shared" si="56"/>
        <v>0</v>
      </c>
      <c r="R755" s="158"/>
    </row>
    <row r="756" spans="1:18">
      <c r="A756" s="709"/>
      <c r="B756" s="567" t="s">
        <v>4</v>
      </c>
      <c r="C756" s="517">
        <f>C754+1</f>
        <v>24</v>
      </c>
      <c r="D756" s="477"/>
      <c r="E756" s="477"/>
      <c r="F756" s="479"/>
      <c r="G756" s="268">
        <f>IFERROR(INDEX(#REF!,MATCH('R1'!$E$437,#REF!,0)-5),0)+IFERROR(INDEX('SECTION 1'!#REF!,MATCH('R1'!$E$437,'SECTION 1'!#REF!,0)-5),0)</f>
        <v>0</v>
      </c>
      <c r="H756" s="269">
        <f>IFERROR(INDEX(#REF!,MATCH('R1'!$E$437,#REF!,0)-4),0)+IFERROR(INDEX('SECTION 1'!#REF!,MATCH('R1'!$E$437,'SECTION 1'!#REF!,0)-4),0)</f>
        <v>0</v>
      </c>
      <c r="I756" s="270">
        <f>IFERROR(INDEX(#REF!,MATCH('R1'!$E$437,#REF!,0)-3),0)+IFERROR(INDEX('SECTION 1'!#REF!,MATCH('R1'!$E$437,'SECTION 1'!#REF!,0)-3),0)</f>
        <v>0</v>
      </c>
      <c r="J756" s="24">
        <f t="shared" si="55"/>
        <v>0</v>
      </c>
      <c r="K756" s="119"/>
      <c r="L756" s="120">
        <f>H756-G756</f>
        <v>0</v>
      </c>
      <c r="M756" s="120">
        <f>IF(L756&gt;5,0.2,0)</f>
        <v>0</v>
      </c>
      <c r="N756" s="120" t="e">
        <f>#REF!-#REF!</f>
        <v>#REF!</v>
      </c>
      <c r="O756" s="120" t="e">
        <f>IF(N756&gt;5,0.2,0)</f>
        <v>#REF!</v>
      </c>
      <c r="P756" s="121"/>
      <c r="Q756" s="122">
        <f t="shared" si="56"/>
        <v>0</v>
      </c>
      <c r="R756" s="75"/>
    </row>
    <row r="757" spans="1:18">
      <c r="A757" s="709"/>
      <c r="B757" s="538"/>
      <c r="C757" s="518"/>
      <c r="D757" s="478"/>
      <c r="E757" s="478"/>
      <c r="F757" s="480"/>
      <c r="G757" s="271">
        <f>IFERROR(INDEX(#REF!,MATCH('R1'!$E$437,#REF!,0)-5),0)+IFERROR(INDEX('SECTION 1'!#REF!,MATCH('R1'!$E$437,'SECTION 1'!#REF!,0)-5),0)</f>
        <v>0</v>
      </c>
      <c r="H757" s="272">
        <f>IFERROR(INDEX(#REF!,MATCH('R1'!$E$437,#REF!,0)-4),0)+IFERROR(INDEX('SECTION 1'!#REF!,MATCH('R1'!$E$437,'SECTION 1'!#REF!,0)-4),0)</f>
        <v>0</v>
      </c>
      <c r="I757" s="272">
        <f>IFERROR(INDEX(#REF!,MATCH('R1'!$E$437,#REF!,0)-3),0)+IFERROR(INDEX('SECTION 1'!#REF!,MATCH('R1'!$E$437,'SECTION 1'!#REF!,0)-3),0)</f>
        <v>0</v>
      </c>
      <c r="J757" s="27">
        <f t="shared" si="55"/>
        <v>0</v>
      </c>
      <c r="K757" s="111"/>
      <c r="L757" s="112"/>
      <c r="M757" s="112"/>
      <c r="N757" s="112"/>
      <c r="O757" s="112"/>
      <c r="P757" s="113"/>
      <c r="Q757" s="114">
        <f t="shared" si="56"/>
        <v>0</v>
      </c>
      <c r="R757" s="75"/>
    </row>
    <row r="758" spans="1:18" ht="16.5" customHeight="1">
      <c r="A758" s="709"/>
      <c r="B758" s="568" t="s">
        <v>5</v>
      </c>
      <c r="C758" s="527">
        <f>+C756+1</f>
        <v>25</v>
      </c>
      <c r="D758" s="477"/>
      <c r="E758" s="477"/>
      <c r="F758" s="479"/>
      <c r="G758" s="268">
        <f>IFERROR(INDEX(#REF!,MATCH('R1'!$E$437,#REF!,0)-5),0)+IFERROR(INDEX('SECTION 1'!#REF!,MATCH('R1'!$E$437,'SECTION 1'!#REF!,0)-5),0)</f>
        <v>0</v>
      </c>
      <c r="H758" s="269">
        <f>IFERROR(INDEX(#REF!,MATCH('R1'!$E$437,#REF!,0)-4),0)+IFERROR(INDEX('SECTION 1'!#REF!,MATCH('R1'!$E$437,'SECTION 1'!#REF!,0)-4),0)</f>
        <v>0</v>
      </c>
      <c r="I758" s="270">
        <f>IFERROR(INDEX(#REF!,MATCH('R1'!$E$437,#REF!,0)-3),0)+IFERROR(INDEX('SECTION 1'!#REF!,MATCH('R1'!$E$437,'SECTION 1'!#REF!,0)-3),0)</f>
        <v>0</v>
      </c>
      <c r="J758" s="49">
        <f t="shared" si="55"/>
        <v>0</v>
      </c>
      <c r="K758" s="119"/>
      <c r="L758" s="120">
        <f>H758-G758</f>
        <v>0</v>
      </c>
      <c r="M758" s="120">
        <f>IF(L758&gt;5,0.2,0)</f>
        <v>0</v>
      </c>
      <c r="N758" s="120" t="e">
        <f>#REF!-#REF!</f>
        <v>#REF!</v>
      </c>
      <c r="O758" s="120" t="e">
        <f>IF(N758&gt;5,0.2,0)</f>
        <v>#REF!</v>
      </c>
      <c r="P758" s="121"/>
      <c r="Q758" s="122">
        <f t="shared" si="56"/>
        <v>0</v>
      </c>
      <c r="R758" s="75"/>
    </row>
    <row r="759" spans="1:18">
      <c r="A759" s="709"/>
      <c r="B759" s="584"/>
      <c r="C759" s="528"/>
      <c r="D759" s="478"/>
      <c r="E759" s="478"/>
      <c r="F759" s="480"/>
      <c r="G759" s="271">
        <f>IFERROR(INDEX(#REF!,MATCH('R1'!$E$437,#REF!,0)-5),0)+IFERROR(INDEX('SECTION 1'!#REF!,MATCH('R1'!$E$437,'SECTION 1'!#REF!,0)-5),0)</f>
        <v>0</v>
      </c>
      <c r="H759" s="272">
        <f>IFERROR(INDEX(#REF!,MATCH('R1'!$E$437,#REF!,0)-4),0)+IFERROR(INDEX('SECTION 1'!#REF!,MATCH('R1'!$E$437,'SECTION 1'!#REF!,0)-4),0)</f>
        <v>0</v>
      </c>
      <c r="I759" s="272">
        <f>IFERROR(INDEX(#REF!,MATCH('R1'!$E$437,#REF!,0)-3),0)+IFERROR(INDEX('SECTION 1'!#REF!,MATCH('R1'!$E$437,'SECTION 1'!#REF!,0)-3),0)</f>
        <v>0</v>
      </c>
      <c r="J759" s="53">
        <f t="shared" si="55"/>
        <v>0</v>
      </c>
      <c r="K759" s="127"/>
      <c r="L759" s="128"/>
      <c r="M759" s="128"/>
      <c r="N759" s="128"/>
      <c r="O759" s="128"/>
      <c r="P759" s="129"/>
      <c r="Q759" s="130">
        <f t="shared" si="56"/>
        <v>0</v>
      </c>
      <c r="R759" s="75"/>
    </row>
    <row r="760" spans="1:18">
      <c r="A760" s="709"/>
      <c r="B760" s="568" t="s">
        <v>6</v>
      </c>
      <c r="C760" s="527">
        <f>+C758+1</f>
        <v>26</v>
      </c>
      <c r="D760" s="465"/>
      <c r="E760" s="465"/>
      <c r="F760" s="467"/>
      <c r="G760" s="268">
        <f>IFERROR(INDEX(#REF!,MATCH('R1'!$E$437,#REF!,0)-5),0)+IFERROR(INDEX('SECTION 1'!#REF!,MATCH('R1'!$E$437,'SECTION 1'!#REF!,0)-5),0)</f>
        <v>0</v>
      </c>
      <c r="H760" s="269">
        <f>IFERROR(INDEX(#REF!,MATCH('R1'!$E$437,#REF!,0)-4),0)+IFERROR(INDEX('SECTION 1'!#REF!,MATCH('R1'!$E$437,'SECTION 1'!#REF!,0)-4),0)</f>
        <v>0</v>
      </c>
      <c r="I760" s="270">
        <f>IFERROR(INDEX(#REF!,MATCH('R1'!$E$437,#REF!,0)-3),0)+IFERROR(INDEX('SECTION 1'!#REF!,MATCH('R1'!$E$437,'SECTION 1'!#REF!,0)-3),0)</f>
        <v>0</v>
      </c>
      <c r="J760" s="49">
        <f t="shared" si="55"/>
        <v>0</v>
      </c>
      <c r="K760" s="140"/>
      <c r="L760" s="141">
        <f>H760-G760</f>
        <v>0</v>
      </c>
      <c r="M760" s="141">
        <f>IF(L760&gt;5,0.2,0)</f>
        <v>0</v>
      </c>
      <c r="N760" s="141" t="e">
        <f>#REF!-#REF!</f>
        <v>#REF!</v>
      </c>
      <c r="O760" s="141" t="e">
        <f>IF(N760&gt;5,0.2,0)</f>
        <v>#REF!</v>
      </c>
      <c r="P760" s="142"/>
      <c r="Q760" s="143">
        <f t="shared" si="56"/>
        <v>0</v>
      </c>
      <c r="R760" s="728"/>
    </row>
    <row r="761" spans="1:18" ht="16.5" thickBot="1">
      <c r="A761" s="709"/>
      <c r="B761" s="569"/>
      <c r="C761" s="554"/>
      <c r="D761" s="466"/>
      <c r="E761" s="466"/>
      <c r="F761" s="468"/>
      <c r="G761" s="271">
        <f>IFERROR(INDEX(#REF!,MATCH('R1'!$E$437,#REF!,0)-5),0)+IFERROR(INDEX('SECTION 1'!#REF!,MATCH('R1'!$E$437,'SECTION 1'!#REF!,0)-5),0)</f>
        <v>0</v>
      </c>
      <c r="H761" s="272">
        <f>IFERROR(INDEX(#REF!,MATCH('R1'!$E$437,#REF!,0)-4),0)+IFERROR(INDEX('SECTION 1'!#REF!,MATCH('R1'!$E$437,'SECTION 1'!#REF!,0)-4),0)</f>
        <v>0</v>
      </c>
      <c r="I761" s="272">
        <f>IFERROR(INDEX(#REF!,MATCH('R1'!$E$437,#REF!,0)-3),0)+IFERROR(INDEX('SECTION 1'!#REF!,MATCH('R1'!$E$437,'SECTION 1'!#REF!,0)-3),0)</f>
        <v>0</v>
      </c>
      <c r="J761" s="53">
        <f t="shared" si="55"/>
        <v>0</v>
      </c>
      <c r="K761" s="148"/>
      <c r="L761" s="149"/>
      <c r="M761" s="149"/>
      <c r="N761" s="149"/>
      <c r="O761" s="149"/>
      <c r="P761" s="150"/>
      <c r="Q761" s="151">
        <f t="shared" si="56"/>
        <v>0</v>
      </c>
      <c r="R761" s="728"/>
    </row>
    <row r="762" spans="1:18" ht="17.25" thickTop="1" thickBot="1">
      <c r="A762" s="709"/>
      <c r="B762" s="522" t="s">
        <v>12</v>
      </c>
      <c r="C762" s="523"/>
      <c r="D762" s="481"/>
      <c r="E762" s="481"/>
      <c r="F762" s="482"/>
      <c r="G762" s="43"/>
      <c r="H762" s="44"/>
      <c r="I762" s="44"/>
      <c r="J762" s="21">
        <f>SUM(J748:J761)</f>
        <v>0</v>
      </c>
      <c r="K762" s="173">
        <f>SUM(K752:K761)</f>
        <v>0</v>
      </c>
      <c r="L762" s="174"/>
      <c r="M762" s="174"/>
      <c r="N762" s="174"/>
      <c r="O762" s="174"/>
      <c r="P762" s="175"/>
      <c r="Q762" s="176">
        <f>SUM(Q748:Q761)</f>
        <v>0</v>
      </c>
      <c r="R762" s="728"/>
    </row>
    <row r="763" spans="1:18" ht="16.5" thickBot="1">
      <c r="A763" s="710"/>
      <c r="B763" s="750" t="s">
        <v>14</v>
      </c>
      <c r="C763" s="751"/>
      <c r="D763" s="392"/>
      <c r="E763" s="392"/>
      <c r="F763" s="393"/>
      <c r="G763" s="394"/>
      <c r="H763" s="395"/>
      <c r="I763" s="396"/>
      <c r="J763" s="397" t="str">
        <f>IF(G763="","0",IF(H763="","0",IF(G763&gt;0,H763-G763,"0")))</f>
        <v>0</v>
      </c>
      <c r="K763" s="398"/>
      <c r="L763" s="399"/>
      <c r="M763" s="399"/>
      <c r="N763" s="399"/>
      <c r="O763" s="399"/>
      <c r="P763" s="399"/>
      <c r="Q763" s="400"/>
      <c r="R763" s="728"/>
    </row>
    <row r="764" spans="1:18" ht="16.5" customHeight="1" thickTop="1">
      <c r="A764" s="706" t="s">
        <v>59</v>
      </c>
      <c r="B764" s="591" t="s">
        <v>2</v>
      </c>
      <c r="C764" s="536">
        <f>C760+1</f>
        <v>27</v>
      </c>
      <c r="D764" s="494"/>
      <c r="E764" s="471"/>
      <c r="F764" s="473"/>
      <c r="G764" s="288">
        <f>IFERROR(INDEX(#REF!,MATCH('R1'!$E$437,#REF!,0)-5),0)+IFERROR(INDEX('SECTION 1'!#REF!,MATCH('R1'!$E$437,'SECTION 1'!#REF!,0)-5),0)</f>
        <v>0</v>
      </c>
      <c r="H764" s="289">
        <f>IFERROR(INDEX(#REF!,MATCH('R1'!$E$437,#REF!,0)-4),0)+IFERROR(INDEX('SECTION 1'!#REF!,MATCH('R1'!$E$437,'SECTION 1'!#REF!,0)-4),0)</f>
        <v>0</v>
      </c>
      <c r="I764" s="290">
        <f>IFERROR(INDEX(#REF!,MATCH('R1'!$E$437,#REF!,0)-3),0)+IFERROR(INDEX('SECTION 1'!#REF!,MATCH('R1'!$E$437,'SECTION 1'!#REF!,0)-3),0)</f>
        <v>0</v>
      </c>
      <c r="J764" s="391">
        <f t="shared" ref="J764:J772" si="57">IF(G764="",0,IF(H764="",0,IF(G764&gt;0,H764-G764+I764,0)))</f>
        <v>0</v>
      </c>
      <c r="K764" s="163"/>
      <c r="L764" s="164">
        <f>H764-G764</f>
        <v>0</v>
      </c>
      <c r="M764" s="164">
        <f>IF(L764&gt;5,0.2,0)</f>
        <v>0</v>
      </c>
      <c r="N764" s="164" t="e">
        <f>#REF!-#REF!</f>
        <v>#REF!</v>
      </c>
      <c r="O764" s="164" t="e">
        <f>IF(N764&gt;5,0.2,0)</f>
        <v>#REF!</v>
      </c>
      <c r="P764" s="165"/>
      <c r="Q764" s="166">
        <f>IF(G764="","",(H764-G764)+I764)</f>
        <v>0</v>
      </c>
      <c r="R764" s="728"/>
    </row>
    <row r="765" spans="1:18">
      <c r="A765" s="707"/>
      <c r="B765" s="590"/>
      <c r="C765" s="516"/>
      <c r="D765" s="493"/>
      <c r="E765" s="472"/>
      <c r="F765" s="474"/>
      <c r="G765" s="271">
        <f>IFERROR(INDEX(#REF!,MATCH('R1'!$E$437,#REF!,0)-5),0)+IFERROR(INDEX('SECTION 1'!#REF!,MATCH('R1'!$E$437,'SECTION 1'!#REF!,0)-5),0)</f>
        <v>0</v>
      </c>
      <c r="H765" s="272">
        <f>IFERROR(INDEX(#REF!,MATCH('R1'!$E$437,#REF!,0)-4),0)+IFERROR(INDEX('SECTION 1'!#REF!,MATCH('R1'!$E$437,'SECTION 1'!#REF!,0)-4),0)</f>
        <v>0</v>
      </c>
      <c r="I765" s="272">
        <f>IFERROR(INDEX(#REF!,MATCH('R1'!$E$437,#REF!,0)-3),0)+IFERROR(INDEX('SECTION 1'!#REF!,MATCH('R1'!$E$437,'SECTION 1'!#REF!,0)-3),0)</f>
        <v>0</v>
      </c>
      <c r="J765" s="24">
        <f t="shared" si="57"/>
        <v>0</v>
      </c>
      <c r="K765" s="111"/>
      <c r="L765" s="112"/>
      <c r="M765" s="112"/>
      <c r="N765" s="112"/>
      <c r="O765" s="112"/>
      <c r="P765" s="113"/>
      <c r="Q765" s="114">
        <f t="shared" ref="Q765:Q773" si="58">IF(G765="","",(H765-G765)+I765)</f>
        <v>0</v>
      </c>
      <c r="R765" s="728"/>
    </row>
    <row r="766" spans="1:18">
      <c r="A766" s="707"/>
      <c r="B766" s="567" t="s">
        <v>3</v>
      </c>
      <c r="C766" s="517">
        <f>+C764+1</f>
        <v>28</v>
      </c>
      <c r="D766" s="477"/>
      <c r="E766" s="477"/>
      <c r="F766" s="479"/>
      <c r="G766" s="268">
        <f>IFERROR(INDEX(#REF!,MATCH('R1'!$E$437,#REF!,0)-5),0)+IFERROR(INDEX('SECTION 1'!#REF!,MATCH('R1'!$E$437,'SECTION 1'!#REF!,0)-5),0)</f>
        <v>0</v>
      </c>
      <c r="H766" s="269">
        <f>IFERROR(INDEX(#REF!,MATCH('R1'!$E$437,#REF!,0)-4),0)+IFERROR(INDEX('SECTION 1'!#REF!,MATCH('R1'!$E$437,'SECTION 1'!#REF!,0)-4),0)</f>
        <v>0</v>
      </c>
      <c r="I766" s="270">
        <f>IFERROR(INDEX(#REF!,MATCH('R1'!$E$437,#REF!,0)-3),0)+IFERROR(INDEX('SECTION 1'!#REF!,MATCH('R1'!$E$437,'SECTION 1'!#REF!,0)-3),0)</f>
        <v>0</v>
      </c>
      <c r="J766" s="27">
        <f t="shared" si="57"/>
        <v>0</v>
      </c>
      <c r="K766" s="119"/>
      <c r="L766" s="120">
        <f>H766-G766</f>
        <v>0</v>
      </c>
      <c r="M766" s="120">
        <f>IF(L766&gt;5,0.2,0)</f>
        <v>0</v>
      </c>
      <c r="N766" s="120" t="e">
        <f>#REF!-#REF!</f>
        <v>#REF!</v>
      </c>
      <c r="O766" s="120" t="e">
        <f>IF(N766&gt;5,0.2,0)</f>
        <v>#REF!</v>
      </c>
      <c r="P766" s="121"/>
      <c r="Q766" s="122">
        <f t="shared" si="58"/>
        <v>0</v>
      </c>
      <c r="R766" s="456"/>
    </row>
    <row r="767" spans="1:18">
      <c r="A767" s="707"/>
      <c r="B767" s="538"/>
      <c r="C767" s="518"/>
      <c r="D767" s="478"/>
      <c r="E767" s="478"/>
      <c r="F767" s="480"/>
      <c r="G767" s="271">
        <f>IFERROR(INDEX(#REF!,MATCH('R1'!$E$437,#REF!,0)-5),0)+IFERROR(INDEX('SECTION 1'!#REF!,MATCH('R1'!$E$437,'SECTION 1'!#REF!,0)-5),0)</f>
        <v>0</v>
      </c>
      <c r="H767" s="272">
        <f>IFERROR(INDEX(#REF!,MATCH('R1'!$E$437,#REF!,0)-4),0)+IFERROR(INDEX('SECTION 1'!#REF!,MATCH('R1'!$E$437,'SECTION 1'!#REF!,0)-4),0)</f>
        <v>0</v>
      </c>
      <c r="I767" s="272">
        <f>IFERROR(INDEX(#REF!,MATCH('R1'!$E$437,#REF!,0)-3),0)+IFERROR(INDEX('SECTION 1'!#REF!,MATCH('R1'!$E$437,'SECTION 1'!#REF!,0)-3),0)</f>
        <v>0</v>
      </c>
      <c r="J767" s="24">
        <f t="shared" si="57"/>
        <v>0</v>
      </c>
      <c r="K767" s="127"/>
      <c r="L767" s="128"/>
      <c r="M767" s="128"/>
      <c r="N767" s="128"/>
      <c r="O767" s="128"/>
      <c r="P767" s="129"/>
      <c r="Q767" s="130">
        <f t="shared" si="58"/>
        <v>0</v>
      </c>
      <c r="R767" s="456"/>
    </row>
    <row r="768" spans="1:18">
      <c r="A768" s="707"/>
      <c r="B768" s="567" t="s">
        <v>3</v>
      </c>
      <c r="C768" s="513">
        <f>C766+1</f>
        <v>29</v>
      </c>
      <c r="D768" s="477"/>
      <c r="E768" s="477"/>
      <c r="F768" s="479"/>
      <c r="G768" s="268">
        <f>IFERROR(INDEX(#REF!,MATCH('R1'!$E$437,#REF!,0)-5),0)+IFERROR(INDEX('SECTION 1'!#REF!,MATCH('R1'!$E$437,'SECTION 1'!#REF!,0)-5),0)</f>
        <v>0</v>
      </c>
      <c r="H768" s="269">
        <f>IFERROR(INDEX(#REF!,MATCH('R1'!$E$437,#REF!,0)-4),0)+IFERROR(INDEX('SECTION 1'!#REF!,MATCH('R1'!$E$437,'SECTION 1'!#REF!,0)-4),0)</f>
        <v>0</v>
      </c>
      <c r="I768" s="270">
        <f>IFERROR(INDEX(#REF!,MATCH('R1'!$E$437,#REF!,0)-3),0)+IFERROR(INDEX('SECTION 1'!#REF!,MATCH('R1'!$E$437,'SECTION 1'!#REF!,0)-3),0)</f>
        <v>0</v>
      </c>
      <c r="J768" s="27">
        <f t="shared" si="57"/>
        <v>0</v>
      </c>
      <c r="K768" s="135"/>
      <c r="L768" s="167">
        <f>H768-G768</f>
        <v>0</v>
      </c>
      <c r="M768" s="167">
        <f>IF(L768&gt;5,0.2,0)</f>
        <v>0</v>
      </c>
      <c r="N768" s="167" t="e">
        <f>#REF!-#REF!</f>
        <v>#REF!</v>
      </c>
      <c r="O768" s="167" t="e">
        <f>IF(N768&gt;5,0.2,0)</f>
        <v>#REF!</v>
      </c>
      <c r="P768" s="168"/>
      <c r="Q768" s="169">
        <f t="shared" si="58"/>
        <v>0</v>
      </c>
      <c r="R768" s="158"/>
    </row>
    <row r="769" spans="1:18" ht="16.5" thickBot="1">
      <c r="A769" s="707"/>
      <c r="B769" s="538"/>
      <c r="C769" s="514"/>
      <c r="D769" s="478"/>
      <c r="E769" s="478"/>
      <c r="F769" s="480"/>
      <c r="G769" s="271">
        <f>IFERROR(INDEX(#REF!,MATCH('R1'!$E$437,#REF!,0)-5),0)+IFERROR(INDEX('SECTION 1'!#REF!,MATCH('R1'!$E$437,'SECTION 1'!#REF!,0)-5),0)</f>
        <v>0</v>
      </c>
      <c r="H769" s="272">
        <f>IFERROR(INDEX(#REF!,MATCH('R1'!$E$437,#REF!,0)-4),0)+IFERROR(INDEX('SECTION 1'!#REF!,MATCH('R1'!$E$437,'SECTION 1'!#REF!,0)-4),0)</f>
        <v>0</v>
      </c>
      <c r="I769" s="272">
        <f>IFERROR(INDEX(#REF!,MATCH('R1'!$E$437,#REF!,0)-3),0)+IFERROR(INDEX('SECTION 1'!#REF!,MATCH('R1'!$E$437,'SECTION 1'!#REF!,0)-3),0)</f>
        <v>0</v>
      </c>
      <c r="J769" s="24">
        <f t="shared" si="57"/>
        <v>0</v>
      </c>
      <c r="K769" s="111"/>
      <c r="L769" s="112"/>
      <c r="M769" s="112"/>
      <c r="N769" s="112"/>
      <c r="O769" s="112"/>
      <c r="P769" s="113"/>
      <c r="Q769" s="114">
        <f t="shared" si="58"/>
        <v>0</v>
      </c>
    </row>
    <row r="770" spans="1:18" ht="16.5" customHeight="1" thickTop="1">
      <c r="A770" s="707"/>
      <c r="B770" s="567" t="s">
        <v>7</v>
      </c>
      <c r="C770" s="515">
        <f>C768+1</f>
        <v>30</v>
      </c>
      <c r="D770" s="477"/>
      <c r="E770" s="477"/>
      <c r="F770" s="479"/>
      <c r="G770" s="268">
        <f>IFERROR(INDEX(#REF!,MATCH('R1'!$E$437,#REF!,0)-5),0)+IFERROR(INDEX('SECTION 1'!#REF!,MATCH('R1'!$E$437,'SECTION 1'!#REF!,0)-5),0)</f>
        <v>0</v>
      </c>
      <c r="H770" s="269">
        <f>IFERROR(INDEX(#REF!,MATCH('R1'!$E$437,#REF!,0)-4),0)+IFERROR(INDEX('SECTION 1'!#REF!,MATCH('R1'!$E$437,'SECTION 1'!#REF!,0)-4),0)</f>
        <v>0</v>
      </c>
      <c r="I770" s="270">
        <f>IFERROR(INDEX(#REF!,MATCH('R1'!$E$437,#REF!,0)-3),0)+IFERROR(INDEX('SECTION 1'!#REF!,MATCH('R1'!$E$437,'SECTION 1'!#REF!,0)-3),0)</f>
        <v>0</v>
      </c>
      <c r="J770" s="27">
        <f t="shared" si="57"/>
        <v>0</v>
      </c>
      <c r="K770" s="119"/>
      <c r="L770" s="120">
        <f>H770-G770</f>
        <v>0</v>
      </c>
      <c r="M770" s="120">
        <f>IF(L770&gt;5,0.2,0)</f>
        <v>0</v>
      </c>
      <c r="N770" s="120" t="e">
        <f>#REF!-#REF!</f>
        <v>#REF!</v>
      </c>
      <c r="O770" s="120" t="e">
        <f>IF(N770&gt;5,0.2,0)</f>
        <v>#REF!</v>
      </c>
      <c r="P770" s="121"/>
      <c r="Q770" s="122">
        <f t="shared" si="58"/>
        <v>0</v>
      </c>
    </row>
    <row r="771" spans="1:18" ht="16.5" thickBot="1">
      <c r="A771" s="707"/>
      <c r="B771" s="538"/>
      <c r="C771" s="516"/>
      <c r="D771" s="478"/>
      <c r="E771" s="478"/>
      <c r="F771" s="480"/>
      <c r="G771" s="271">
        <f>IFERROR(INDEX(#REF!,MATCH('R1'!$E$437,#REF!,0)-5),0)+IFERROR(INDEX('SECTION 1'!#REF!,MATCH('R1'!$E$437,'SECTION 1'!#REF!,0)-5),0)</f>
        <v>0</v>
      </c>
      <c r="H771" s="272">
        <f>IFERROR(INDEX(#REF!,MATCH('R1'!$E$437,#REF!,0)-4),0)+IFERROR(INDEX('SECTION 1'!#REF!,MATCH('R1'!$E$437,'SECTION 1'!#REF!,0)-4),0)</f>
        <v>0</v>
      </c>
      <c r="I771" s="272">
        <f>IFERROR(INDEX(#REF!,MATCH('R1'!$E$437,#REF!,0)-3),0)+IFERROR(INDEX('SECTION 1'!#REF!,MATCH('R1'!$E$437,'SECTION 1'!#REF!,0)-3),0)</f>
        <v>0</v>
      </c>
      <c r="J771" s="24">
        <f t="shared" si="57"/>
        <v>0</v>
      </c>
      <c r="K771" s="127"/>
      <c r="L771" s="128"/>
      <c r="M771" s="128"/>
      <c r="N771" s="128"/>
      <c r="O771" s="128"/>
      <c r="P771" s="129"/>
      <c r="Q771" s="130">
        <f t="shared" si="58"/>
        <v>0</v>
      </c>
    </row>
    <row r="772" spans="1:18" ht="16.5" customHeight="1" thickTop="1">
      <c r="A772" s="707"/>
      <c r="B772" s="567" t="s">
        <v>4</v>
      </c>
      <c r="C772" s="515">
        <f>C770+1</f>
        <v>31</v>
      </c>
      <c r="D772" s="477"/>
      <c r="E772" s="477"/>
      <c r="F772" s="479"/>
      <c r="G772" s="268">
        <f>IFERROR(INDEX(#REF!,MATCH('R1'!$E$437,#REF!,0)-5),0)+IFERROR(INDEX('SECTION 1'!#REF!,MATCH('R1'!$E$437,'SECTION 1'!#REF!,0)-5),0)</f>
        <v>0</v>
      </c>
      <c r="H772" s="269">
        <f>IFERROR(INDEX(#REF!,MATCH('R1'!$E$437,#REF!,0)-4),0)+IFERROR(INDEX('SECTION 1'!#REF!,MATCH('R1'!$E$437,'SECTION 1'!#REF!,0)-4),0)</f>
        <v>0</v>
      </c>
      <c r="I772" s="270">
        <f>IFERROR(INDEX(#REF!,MATCH('R1'!$E$437,#REF!,0)-3),0)+IFERROR(INDEX('SECTION 1'!#REF!,MATCH('R1'!$E$437,'SECTION 1'!#REF!,0)-3),0)</f>
        <v>0</v>
      </c>
      <c r="J772" s="27">
        <f t="shared" si="57"/>
        <v>0</v>
      </c>
      <c r="K772" s="119"/>
      <c r="L772" s="120">
        <f>H772-G772</f>
        <v>0</v>
      </c>
      <c r="M772" s="120">
        <f>IF(L772&gt;5,0.2,0)</f>
        <v>0</v>
      </c>
      <c r="N772" s="120" t="e">
        <f>#REF!-#REF!</f>
        <v>#REF!</v>
      </c>
      <c r="O772" s="120" t="e">
        <f>IF(N772&gt;5,0.2,0)</f>
        <v>#REF!</v>
      </c>
      <c r="P772" s="121"/>
      <c r="Q772" s="122">
        <f t="shared" si="58"/>
        <v>0</v>
      </c>
    </row>
    <row r="773" spans="1:18" ht="16.5" thickBot="1">
      <c r="A773" s="707"/>
      <c r="B773" s="538"/>
      <c r="C773" s="516"/>
      <c r="D773" s="478"/>
      <c r="E773" s="478"/>
      <c r="F773" s="480"/>
      <c r="G773" s="271">
        <f>IFERROR(INDEX(#REF!,MATCH('R1'!$E$437,#REF!,0)-5),0)+IFERROR(INDEX('SECTION 1'!#REF!,MATCH('R1'!$E$437,'SECTION 1'!#REF!,0)-5),0)</f>
        <v>0</v>
      </c>
      <c r="H773" s="272">
        <f>IFERROR(INDEX(#REF!,MATCH('R1'!$E$437,#REF!,0)-4),0)+IFERROR(INDEX('SECTION 1'!#REF!,MATCH('R1'!$E$437,'SECTION 1'!#REF!,0)-4),0)</f>
        <v>0</v>
      </c>
      <c r="I773" s="272">
        <f>IFERROR(INDEX(#REF!,MATCH('R1'!$E$437,#REF!,0)-3),0)+IFERROR(INDEX('SECTION 1'!#REF!,MATCH('R1'!$E$437,'SECTION 1'!#REF!,0)-3),0)</f>
        <v>0</v>
      </c>
      <c r="J773" s="273">
        <f>IF(G773="",0,IF(H773="",0,IF(G773&gt;0,H773-G773+I773,0)))</f>
        <v>0</v>
      </c>
      <c r="K773" s="111"/>
      <c r="L773" s="112"/>
      <c r="M773" s="112"/>
      <c r="N773" s="112"/>
      <c r="O773" s="112"/>
      <c r="P773" s="113"/>
      <c r="Q773" s="114">
        <f t="shared" si="58"/>
        <v>0</v>
      </c>
    </row>
    <row r="774" spans="1:18" ht="17.25" thickTop="1" thickBot="1">
      <c r="A774" s="707"/>
      <c r="B774" s="522" t="s">
        <v>12</v>
      </c>
      <c r="C774" s="523"/>
      <c r="D774" s="481"/>
      <c r="E774" s="481"/>
      <c r="F774" s="482"/>
      <c r="G774" s="43"/>
      <c r="H774" s="44"/>
      <c r="I774" s="44"/>
      <c r="J774" s="21">
        <f>SUM(J762:J771)</f>
        <v>0</v>
      </c>
      <c r="K774" s="173">
        <f>SUM(K766:K771)</f>
        <v>0</v>
      </c>
      <c r="L774" s="174"/>
      <c r="M774" s="174"/>
      <c r="N774" s="174"/>
      <c r="O774" s="174"/>
      <c r="P774" s="175"/>
      <c r="Q774" s="176">
        <f>SUM(Q764:Q773)</f>
        <v>0</v>
      </c>
    </row>
    <row r="775" spans="1:18" ht="18.75" customHeight="1" thickBot="1">
      <c r="A775" s="767"/>
      <c r="B775" s="524" t="s">
        <v>14</v>
      </c>
      <c r="C775" s="525"/>
      <c r="D775" s="358"/>
      <c r="E775" s="359"/>
      <c r="F775" s="360"/>
      <c r="G775" s="12"/>
      <c r="H775" s="13"/>
      <c r="I775" s="16"/>
      <c r="J775" s="14" t="str">
        <f>IF(G775="","0",IF(H775="","0",IF(G775&gt;0,H775-G775,"0")))</f>
        <v>0</v>
      </c>
      <c r="K775" s="361"/>
      <c r="L775" s="362"/>
      <c r="M775" s="362"/>
      <c r="N775" s="362"/>
      <c r="O775" s="362"/>
      <c r="P775" s="363"/>
      <c r="Q775" s="223"/>
    </row>
    <row r="776" spans="1:18" ht="16.5" thickTop="1">
      <c r="A776" s="217"/>
      <c r="B776" s="218"/>
      <c r="C776" s="218"/>
      <c r="G776" s="736" t="s">
        <v>8</v>
      </c>
      <c r="H776" s="737"/>
      <c r="I776" s="740"/>
      <c r="J776" s="184" t="e">
        <f>SUM(J712:J775)</f>
        <v>#REF!</v>
      </c>
      <c r="K776" s="742"/>
      <c r="L776" s="185"/>
      <c r="M776" s="185">
        <f>SUM(M712:M775)</f>
        <v>0</v>
      </c>
      <c r="N776" s="185"/>
      <c r="O776" s="185" t="e">
        <f>SUM(O712:O775)</f>
        <v>#REF!</v>
      </c>
      <c r="P776" s="742"/>
      <c r="Q776" s="744">
        <f>Q774+Q762+Q746+Q714+Q730</f>
        <v>-14.25</v>
      </c>
      <c r="R776" s="75"/>
    </row>
    <row r="777" spans="1:18" ht="18" thickBot="1">
      <c r="G777" s="738"/>
      <c r="H777" s="739"/>
      <c r="I777" s="741"/>
      <c r="J777" s="186"/>
      <c r="K777" s="743"/>
      <c r="L777" s="187"/>
      <c r="M777" s="187"/>
      <c r="N777" s="187"/>
      <c r="O777" s="187"/>
      <c r="P777" s="743"/>
      <c r="Q777" s="745"/>
      <c r="R777" s="81"/>
    </row>
    <row r="778" spans="1:18" ht="18" thickTop="1">
      <c r="R778" s="81"/>
    </row>
    <row r="779" spans="1:18" ht="47.25">
      <c r="G779" s="462" t="s">
        <v>111</v>
      </c>
      <c r="R779" s="81"/>
    </row>
    <row r="780" spans="1:18" ht="47.25">
      <c r="H780" s="462" t="s">
        <v>113</v>
      </c>
    </row>
    <row r="781" spans="1:18" ht="16.5" customHeight="1">
      <c r="R781" s="75"/>
    </row>
    <row r="782" spans="1:18" ht="16.5" customHeight="1">
      <c r="R782" s="75"/>
    </row>
    <row r="783" spans="1:18" ht="16.5" customHeight="1">
      <c r="A783" s="483" t="s">
        <v>94</v>
      </c>
      <c r="B783" s="483"/>
      <c r="C783" s="483"/>
      <c r="D783" s="483"/>
      <c r="E783" s="483"/>
      <c r="F783" s="72"/>
      <c r="G783" s="73"/>
      <c r="H783" s="73"/>
      <c r="I783" s="73"/>
      <c r="J783" s="73"/>
      <c r="K783" s="73"/>
      <c r="L783" s="73"/>
      <c r="M783" s="73"/>
      <c r="N783" s="73"/>
      <c r="O783" s="73"/>
      <c r="P783" s="73"/>
      <c r="Q783" s="73"/>
      <c r="R783" s="75"/>
    </row>
    <row r="784" spans="1:18">
      <c r="A784" s="74"/>
      <c r="B784" s="74"/>
      <c r="C784" s="71"/>
      <c r="D784" s="71"/>
      <c r="E784" s="71"/>
      <c r="F784" s="72"/>
      <c r="G784" s="73"/>
      <c r="H784" s="73"/>
      <c r="I784" s="73"/>
      <c r="J784" s="73"/>
      <c r="K784" s="73"/>
      <c r="L784" s="73"/>
      <c r="M784" s="73"/>
      <c r="N784" s="73"/>
      <c r="O784" s="73"/>
      <c r="P784" s="73"/>
      <c r="Q784" s="73"/>
      <c r="R784" s="75"/>
    </row>
    <row r="785" spans="1:18" ht="17.25">
      <c r="A785" s="76" t="s">
        <v>79</v>
      </c>
      <c r="B785" s="77"/>
      <c r="C785" s="78"/>
      <c r="D785" s="79"/>
      <c r="E785" s="78" t="s">
        <v>95</v>
      </c>
      <c r="F785" s="80"/>
      <c r="G785" s="81"/>
      <c r="H785" s="81"/>
      <c r="I785" s="81"/>
      <c r="J785" s="81"/>
      <c r="K785" s="81"/>
      <c r="L785" s="81"/>
      <c r="M785" s="81"/>
      <c r="N785" s="81"/>
      <c r="O785" s="81"/>
      <c r="P785" s="81"/>
      <c r="Q785" s="81"/>
      <c r="R785" s="75"/>
    </row>
    <row r="786" spans="1:18" ht="17.25">
      <c r="A786" s="76"/>
      <c r="B786" s="77"/>
      <c r="C786" s="78"/>
      <c r="D786" s="79"/>
      <c r="E786" s="78"/>
      <c r="F786" s="80"/>
      <c r="G786" s="80"/>
      <c r="H786" s="82"/>
      <c r="I786" s="83"/>
      <c r="J786" s="83"/>
      <c r="K786" s="83"/>
      <c r="L786" s="83"/>
      <c r="M786" s="83"/>
      <c r="N786" s="83"/>
      <c r="O786" s="83"/>
      <c r="P786" s="83"/>
      <c r="Q786" s="80"/>
      <c r="R786" s="75"/>
    </row>
    <row r="787" spans="1:18" ht="17.25">
      <c r="A787" s="76" t="s">
        <v>80</v>
      </c>
      <c r="B787" s="77"/>
      <c r="C787" s="78"/>
      <c r="D787" s="79"/>
      <c r="E787" s="78"/>
      <c r="F787" s="84"/>
      <c r="G787" s="752" t="s">
        <v>81</v>
      </c>
      <c r="H787" s="752"/>
      <c r="I787" s="771">
        <v>42826</v>
      </c>
      <c r="J787" s="771"/>
      <c r="K787" s="771"/>
      <c r="L787" s="771"/>
      <c r="M787" s="771"/>
      <c r="N787" s="771"/>
      <c r="O787" s="771"/>
      <c r="P787" s="771"/>
      <c r="Q787" s="80"/>
      <c r="R787" s="75"/>
    </row>
    <row r="788" spans="1:18" ht="16.5" thickBot="1">
      <c r="B788" s="74"/>
      <c r="C788" s="86"/>
      <c r="D788" s="71"/>
      <c r="E788" s="71"/>
      <c r="F788" s="71"/>
      <c r="G788" s="74"/>
      <c r="H788" s="73"/>
      <c r="I788" s="73"/>
      <c r="J788" s="73"/>
      <c r="K788" s="73"/>
      <c r="L788" s="73"/>
      <c r="M788" s="73"/>
      <c r="N788" s="73"/>
      <c r="O788" s="73"/>
      <c r="P788" s="73"/>
      <c r="Q788" s="73"/>
      <c r="R788" s="75"/>
    </row>
    <row r="789" spans="1:18" ht="17.25" customHeight="1" thickTop="1">
      <c r="A789" s="87"/>
      <c r="B789" s="88"/>
      <c r="C789" s="88"/>
      <c r="D789" s="89"/>
      <c r="E789" s="485"/>
      <c r="F789" s="485"/>
      <c r="G789" s="753" t="s">
        <v>82</v>
      </c>
      <c r="H789" s="754"/>
      <c r="I789" s="754"/>
      <c r="J789" s="754"/>
      <c r="K789" s="754"/>
      <c r="L789" s="754"/>
      <c r="M789" s="754"/>
      <c r="N789" s="754"/>
      <c r="O789" s="754"/>
      <c r="P789" s="754"/>
      <c r="Q789" s="755" t="s">
        <v>83</v>
      </c>
      <c r="R789" s="728"/>
    </row>
    <row r="790" spans="1:18" ht="16.5" thickBot="1">
      <c r="A790" s="90"/>
      <c r="B790" s="91"/>
      <c r="C790" s="91"/>
      <c r="D790" s="92"/>
      <c r="E790" s="92"/>
      <c r="F790" s="92"/>
      <c r="G790" s="758" t="s">
        <v>84</v>
      </c>
      <c r="H790" s="759"/>
      <c r="I790" s="759"/>
      <c r="J790" s="759"/>
      <c r="K790" s="759"/>
      <c r="L790" s="759"/>
      <c r="M790" s="759"/>
      <c r="N790" s="759"/>
      <c r="O790" s="759"/>
      <c r="P790" s="759"/>
      <c r="Q790" s="756"/>
      <c r="R790" s="728"/>
    </row>
    <row r="791" spans="1:18" ht="16.5" thickTop="1">
      <c r="A791" s="197" t="s">
        <v>9</v>
      </c>
      <c r="B791" s="486" t="s">
        <v>0</v>
      </c>
      <c r="C791" s="487"/>
      <c r="D791" s="487" t="s">
        <v>85</v>
      </c>
      <c r="E791" s="487" t="s">
        <v>86</v>
      </c>
      <c r="F791" s="490" t="s">
        <v>87</v>
      </c>
      <c r="G791" s="760" t="s">
        <v>1</v>
      </c>
      <c r="H791" s="761"/>
      <c r="I791" s="763" t="s">
        <v>88</v>
      </c>
      <c r="J791" s="764"/>
      <c r="K791" s="765"/>
      <c r="L791" s="93"/>
      <c r="M791" s="93"/>
      <c r="N791" s="93"/>
      <c r="O791" s="93"/>
      <c r="P791" s="766" t="s">
        <v>89</v>
      </c>
      <c r="Q791" s="756"/>
      <c r="R791" s="728"/>
    </row>
    <row r="792" spans="1:18" ht="16.5" thickBot="1">
      <c r="A792" s="198"/>
      <c r="B792" s="488"/>
      <c r="C792" s="489"/>
      <c r="D792" s="489"/>
      <c r="E792" s="489"/>
      <c r="F792" s="491"/>
      <c r="G792" s="762"/>
      <c r="H792" s="759"/>
      <c r="I792" s="94" t="s">
        <v>90</v>
      </c>
      <c r="J792" s="95"/>
      <c r="K792" s="96" t="s">
        <v>91</v>
      </c>
      <c r="L792" s="97"/>
      <c r="M792" s="97"/>
      <c r="N792" s="97"/>
      <c r="O792" s="97"/>
      <c r="P792" s="759"/>
      <c r="Q792" s="757"/>
      <c r="R792" s="728"/>
    </row>
    <row r="793" spans="1:18" ht="17.25" customHeight="1" thickTop="1">
      <c r="A793" s="559" t="s">
        <v>59</v>
      </c>
      <c r="B793" s="568" t="s">
        <v>5</v>
      </c>
      <c r="C793" s="527">
        <v>1</v>
      </c>
      <c r="D793" s="477"/>
      <c r="E793" s="477"/>
      <c r="F793" s="479"/>
      <c r="G793" s="268">
        <f>IFERROR(INDEX(#REF!,MATCH('R1'!$E$437,#REF!,0)-5),0)+IFERROR(INDEX('SECTION 1'!#REF!,MATCH('R1'!$E$437,'SECTION 1'!#REF!,0)-5),0)</f>
        <v>0</v>
      </c>
      <c r="H793" s="269">
        <f>IFERROR(INDEX(#REF!,MATCH('R1'!$E$437,#REF!,0)-4),0)+IFERROR(INDEX('SECTION 1'!#REF!,MATCH('R1'!$E$437,'SECTION 1'!#REF!,0)-4),0)</f>
        <v>0</v>
      </c>
      <c r="I793" s="133">
        <f>IFERROR(INDEX(#REF!,MATCH('R1'!$E$437,#REF!,0)-3),0)+IFERROR(INDEX('SECTION 1'!#REF!,MATCH('R1'!$E$437,'SECTION 1'!#REF!,0)-3),0)</f>
        <v>0</v>
      </c>
      <c r="J793" s="134">
        <f>IF(G793="",0,IF(H793="",0,IF(G793&gt;0,H793-G793+I793,0)))</f>
        <v>0</v>
      </c>
      <c r="K793" s="135"/>
      <c r="L793" s="120">
        <f>H793-G793</f>
        <v>0</v>
      </c>
      <c r="M793" s="120">
        <f>IF(L793&gt;5,0.2,0)</f>
        <v>0</v>
      </c>
      <c r="N793" s="120" t="e">
        <f>#REF!-#REF!</f>
        <v>#REF!</v>
      </c>
      <c r="O793" s="120" t="e">
        <f>IF(N793&gt;5,0.2,0)</f>
        <v>#REF!</v>
      </c>
      <c r="P793" s="121"/>
      <c r="Q793" s="122">
        <f>IF(G793="","",(H793-G793)+I793)</f>
        <v>0</v>
      </c>
      <c r="R793" s="728"/>
    </row>
    <row r="794" spans="1:18">
      <c r="A794" s="559"/>
      <c r="B794" s="584"/>
      <c r="C794" s="528"/>
      <c r="D794" s="472"/>
      <c r="E794" s="472"/>
      <c r="F794" s="474"/>
      <c r="G794" s="271">
        <f>IFERROR(INDEX(#REF!,MATCH('R1'!$E$437,#REF!,0)-5),0)+IFERROR(INDEX('SECTION 1'!#REF!,MATCH('R1'!$E$437,'SECTION 1'!#REF!,0)-5),0)</f>
        <v>0</v>
      </c>
      <c r="H794" s="272">
        <f>IFERROR(INDEX(#REF!,MATCH('R1'!$E$437,#REF!,0)-4),0)+IFERROR(INDEX('SECTION 1'!#REF!,MATCH('R1'!$E$437,'SECTION 1'!#REF!,0)-4),0)</f>
        <v>0</v>
      </c>
      <c r="I794" s="109">
        <f>IFERROR(INDEX(#REF!,MATCH('R1'!$E$437,#REF!,0)-3),0)+IFERROR(INDEX('SECTION 1'!#REF!,MATCH('R1'!$E$437,'SECTION 1'!#REF!,0)-3),0)</f>
        <v>0</v>
      </c>
      <c r="J794" s="110">
        <f>IF(G794="",0,IF(H794="",0,IF(G794&gt;0,H794-G794+I794,0)))</f>
        <v>0</v>
      </c>
      <c r="K794" s="111"/>
      <c r="L794" s="112"/>
      <c r="M794" s="112"/>
      <c r="N794" s="112"/>
      <c r="O794" s="112"/>
      <c r="P794" s="113"/>
      <c r="Q794" s="114">
        <f>IF(G794="","",(H794-G794)+I794)</f>
        <v>0</v>
      </c>
      <c r="R794" s="728"/>
    </row>
    <row r="795" spans="1:18">
      <c r="A795" s="559"/>
      <c r="B795" s="568" t="s">
        <v>6</v>
      </c>
      <c r="C795" s="527">
        <f>+C793+1</f>
        <v>2</v>
      </c>
      <c r="D795" s="465"/>
      <c r="E795" s="465"/>
      <c r="F795" s="467"/>
      <c r="G795" s="245">
        <f>IFERROR(INDEX(#REF!,MATCH('R1'!$E$437,#REF!,0)-5),0)+IFERROR(INDEX('SECTION 1'!#REF!,MATCH('R1'!$E$437,'SECTION 1'!#REF!,0)-5),0)</f>
        <v>0</v>
      </c>
      <c r="H795" s="246">
        <f>IFERROR(INDEX(#REF!,MATCH('R1'!$E$437,#REF!,0)-4),0)+IFERROR(INDEX('SECTION 1'!#REF!,MATCH('R1'!$E$437,'SECTION 1'!#REF!,0)-4),0)</f>
        <v>0</v>
      </c>
      <c r="I795" s="138">
        <f>IFERROR(INDEX(#REF!,MATCH('R1'!$E$437,#REF!,0)-3),0)+IFERROR(INDEX('SECTION 1'!#REF!,MATCH('R1'!$E$437,'SECTION 1'!#REF!,0)-3),0)</f>
        <v>0</v>
      </c>
      <c r="J795" s="139">
        <f>IF(G795="",0,IF(H795="",0,IF(G795&gt;0,H795-G795+I795,0)))</f>
        <v>0</v>
      </c>
      <c r="K795" s="140"/>
      <c r="L795" s="141">
        <f>H795-G795</f>
        <v>0</v>
      </c>
      <c r="M795" s="141">
        <f>IF(L795&gt;5,0.2,0)</f>
        <v>0</v>
      </c>
      <c r="N795" s="141" t="e">
        <f>#REF!-#REF!</f>
        <v>#REF!</v>
      </c>
      <c r="O795" s="141" t="e">
        <f>IF(N795&gt;5,0.2,0)</f>
        <v>#REF!</v>
      </c>
      <c r="P795" s="142"/>
      <c r="Q795" s="143">
        <f>IF(G795="","",(H795-G795)+I795)</f>
        <v>0</v>
      </c>
      <c r="R795" s="456"/>
    </row>
    <row r="796" spans="1:18" ht="16.5" thickBot="1">
      <c r="A796" s="559"/>
      <c r="B796" s="569"/>
      <c r="C796" s="554"/>
      <c r="D796" s="466"/>
      <c r="E796" s="466"/>
      <c r="F796" s="468"/>
      <c r="G796" s="259">
        <f>IFERROR(INDEX(#REF!,MATCH('R1'!$E$437,#REF!,0)-5),0)+IFERROR(INDEX('SECTION 1'!#REF!,MATCH('R1'!$E$437,'SECTION 1'!#REF!,0)-5),0)</f>
        <v>0</v>
      </c>
      <c r="H796" s="260">
        <f>IFERROR(INDEX(#REF!,MATCH('R1'!$E$437,#REF!,0)-4),0)+IFERROR(INDEX('SECTION 1'!#REF!,MATCH('R1'!$E$437,'SECTION 1'!#REF!,0)-4),0)</f>
        <v>0</v>
      </c>
      <c r="I796" s="146">
        <f>IFERROR(INDEX(#REF!,MATCH('R1'!$E$437,#REF!,0)-3),0)+IFERROR(INDEX('SECTION 1'!#REF!,MATCH('R1'!$E$437,'SECTION 1'!#REF!,0)-3),0)</f>
        <v>0</v>
      </c>
      <c r="J796" s="147">
        <f>IF(G796="",0,IF(H796="",0,IF(G796&gt;0,H796-G796+I796,0)))</f>
        <v>0</v>
      </c>
      <c r="K796" s="148"/>
      <c r="L796" s="149"/>
      <c r="M796" s="149"/>
      <c r="N796" s="149"/>
      <c r="O796" s="149"/>
      <c r="P796" s="150"/>
      <c r="Q796" s="151">
        <f>IF(G796="","",(H796-G796)+I796)</f>
        <v>0</v>
      </c>
      <c r="R796" s="456"/>
    </row>
    <row r="797" spans="1:18" ht="17.25" thickTop="1" thickBot="1">
      <c r="A797" s="559"/>
      <c r="B797" s="522" t="s">
        <v>12</v>
      </c>
      <c r="C797" s="523"/>
      <c r="D797" s="475"/>
      <c r="E797" s="475"/>
      <c r="F797" s="476"/>
      <c r="G797" s="731" t="s">
        <v>92</v>
      </c>
      <c r="H797" s="732"/>
      <c r="I797" s="152">
        <f>SUM(I793:I796)</f>
        <v>0</v>
      </c>
      <c r="J797" s="153" t="e">
        <f>SUM(#REF!)</f>
        <v>#REF!</v>
      </c>
      <c r="K797" s="154"/>
      <c r="L797" s="155"/>
      <c r="M797" s="155"/>
      <c r="N797" s="155"/>
      <c r="O797" s="155"/>
      <c r="P797" s="156"/>
      <c r="Q797" s="157">
        <f>SUM(Q793:Q796)</f>
        <v>0</v>
      </c>
      <c r="R797" s="456"/>
    </row>
    <row r="798" spans="1:18" ht="17.25" thickTop="1" thickBot="1">
      <c r="A798" s="717"/>
      <c r="B798" s="524" t="s">
        <v>14</v>
      </c>
      <c r="C798" s="525"/>
      <c r="D798" s="199"/>
      <c r="E798" s="199"/>
      <c r="F798" s="200"/>
      <c r="G798" s="457"/>
      <c r="H798" s="458"/>
      <c r="I798" s="201"/>
      <c r="J798" s="202"/>
      <c r="K798" s="203"/>
      <c r="L798" s="202"/>
      <c r="M798" s="202"/>
      <c r="N798" s="202"/>
      <c r="O798" s="202"/>
      <c r="P798" s="202"/>
      <c r="Q798" s="204"/>
      <c r="R798" s="456"/>
    </row>
    <row r="799" spans="1:18" ht="17.25" customHeight="1" thickTop="1">
      <c r="A799" s="714" t="s">
        <v>60</v>
      </c>
      <c r="B799" s="589" t="s">
        <v>2</v>
      </c>
      <c r="C799" s="515">
        <f>C795+1</f>
        <v>3</v>
      </c>
      <c r="D799" s="494"/>
      <c r="E799" s="471"/>
      <c r="F799" s="473"/>
      <c r="G799" s="159">
        <f>IFERROR(INDEX(#REF!,MATCH('R1'!$E$437,#REF!,0)-5),0)+IFERROR(INDEX('SECTION 1'!#REF!,MATCH('R1'!$E$437,'SECTION 1'!#REF!,0)-5),0)</f>
        <v>0</v>
      </c>
      <c r="H799" s="160">
        <f>IFERROR(INDEX(#REF!,MATCH('R1'!$E$437,#REF!,0)-4),0)+IFERROR(INDEX('SECTION 1'!#REF!,MATCH('R1'!$E$437,'SECTION 1'!#REF!,0)-4),0)</f>
        <v>0</v>
      </c>
      <c r="I799" s="161">
        <f>IFERROR(INDEX(#REF!,MATCH('R1'!$E$437,#REF!,0)-3),0)+IFERROR(INDEX('SECTION 1'!#REF!,MATCH('R1'!$E$437,'SECTION 1'!#REF!,0)-3),0)</f>
        <v>0</v>
      </c>
      <c r="J799" s="162" t="e">
        <f>IF(#REF!="",IF(F799=0," ",(24-#REF!)+(F799-0)),"")</f>
        <v>#REF!</v>
      </c>
      <c r="K799" s="163"/>
      <c r="L799" s="164">
        <f>H799-G799</f>
        <v>0</v>
      </c>
      <c r="M799" s="164">
        <f>IF(L799&gt;5,0.2,0)</f>
        <v>0</v>
      </c>
      <c r="N799" s="164" t="e">
        <f>#REF!-#REF!</f>
        <v>#REF!</v>
      </c>
      <c r="O799" s="164" t="e">
        <f>IF(N799&gt;5,0.2,0)</f>
        <v>#REF!</v>
      </c>
      <c r="P799" s="165"/>
      <c r="Q799" s="166">
        <f t="shared" ref="Q799:Q812" si="59">IF(G799="","",(H799-G799)+I799)</f>
        <v>0</v>
      </c>
      <c r="R799" s="158"/>
    </row>
    <row r="800" spans="1:18">
      <c r="A800" s="715"/>
      <c r="B800" s="590"/>
      <c r="C800" s="516"/>
      <c r="D800" s="493"/>
      <c r="E800" s="472"/>
      <c r="F800" s="474"/>
      <c r="G800" s="271">
        <f>IFERROR(INDEX(#REF!,MATCH('R1'!$E$437,#REF!,0)-5),0)+IFERROR(INDEX('SECTION 1'!#REF!,MATCH('R1'!$E$437,'SECTION 1'!#REF!,0)-5),0)</f>
        <v>0</v>
      </c>
      <c r="H800" s="272">
        <f>IFERROR(INDEX(#REF!,MATCH('R1'!$E$437,#REF!,0)-4),0)+IFERROR(INDEX('SECTION 1'!#REF!,MATCH('R1'!$E$437,'SECTION 1'!#REF!,0)-4),0)</f>
        <v>0</v>
      </c>
      <c r="I800" s="109">
        <f>IFERROR(INDEX(#REF!,MATCH('R1'!$E$437,#REF!,0)-3),0)+IFERROR(INDEX('SECTION 1'!#REF!,MATCH('R1'!$E$437,'SECTION 1'!#REF!,0)-3),0)</f>
        <v>0</v>
      </c>
      <c r="J800" s="110"/>
      <c r="K800" s="111"/>
      <c r="L800" s="112"/>
      <c r="M800" s="112"/>
      <c r="N800" s="112"/>
      <c r="O800" s="112"/>
      <c r="P800" s="113"/>
      <c r="Q800" s="114">
        <f t="shared" si="59"/>
        <v>0</v>
      </c>
      <c r="R800" s="75"/>
    </row>
    <row r="801" spans="1:18">
      <c r="A801" s="715"/>
      <c r="B801" s="567" t="s">
        <v>3</v>
      </c>
      <c r="C801" s="517">
        <f>+C799+1</f>
        <v>4</v>
      </c>
      <c r="D801" s="477"/>
      <c r="E801" s="477"/>
      <c r="F801" s="479"/>
      <c r="G801" s="268">
        <f>IFERROR(INDEX(#REF!,MATCH('R1'!$E$437,#REF!,0)-5),0)+IFERROR(INDEX('SECTION 1'!#REF!,MATCH('R1'!$E$437,'SECTION 1'!#REF!,0)-5),0)</f>
        <v>0</v>
      </c>
      <c r="H801" s="269">
        <f>IFERROR(INDEX(#REF!,MATCH('R1'!$E$437,#REF!,0)-4),0)+IFERROR(INDEX('SECTION 1'!#REF!,MATCH('R1'!$E$437,'SECTION 1'!#REF!,0)-4),0)</f>
        <v>0</v>
      </c>
      <c r="I801" s="269">
        <f>IFERROR(INDEX(#REF!,MATCH('R1'!$E$437,#REF!,0)-3),0)+IFERROR(INDEX('SECTION 1'!#REF!,MATCH('R1'!$E$437,'SECTION 1'!#REF!,0)-3),0)</f>
        <v>0</v>
      </c>
      <c r="J801" s="118"/>
      <c r="K801" s="119"/>
      <c r="L801" s="120">
        <f>H801-G801</f>
        <v>0</v>
      </c>
      <c r="M801" s="120">
        <f>IF(L801&gt;5,0.2,0)</f>
        <v>0</v>
      </c>
      <c r="N801" s="120" t="e">
        <f>#REF!-#REF!</f>
        <v>#REF!</v>
      </c>
      <c r="O801" s="120" t="e">
        <f>IF(N801&gt;5,0.2,0)</f>
        <v>#REF!</v>
      </c>
      <c r="P801" s="121"/>
      <c r="Q801" s="122">
        <f t="shared" si="59"/>
        <v>0</v>
      </c>
      <c r="R801" s="75"/>
    </row>
    <row r="802" spans="1:18">
      <c r="A802" s="715"/>
      <c r="B802" s="538"/>
      <c r="C802" s="518"/>
      <c r="D802" s="478"/>
      <c r="E802" s="478"/>
      <c r="F802" s="480"/>
      <c r="G802" s="271">
        <f>IFERROR(INDEX(#REF!,MATCH('R1'!$E$437,#REF!,0)-5),0)+IFERROR(INDEX('SECTION 1'!#REF!,MATCH('R1'!$E$437,'SECTION 1'!#REF!,0)-5),0)</f>
        <v>0</v>
      </c>
      <c r="H802" s="272">
        <f>IFERROR(INDEX(#REF!,MATCH('R1'!$E$437,#REF!,0)-4),0)+IFERROR(INDEX('SECTION 1'!#REF!,MATCH('R1'!$E$437,'SECTION 1'!#REF!,0)-4),0)</f>
        <v>0</v>
      </c>
      <c r="I802" s="272">
        <f>IFERROR(INDEX(#REF!,MATCH('R1'!$E$437,#REF!,0)-3),0)+IFERROR(INDEX('SECTION 1'!#REF!,MATCH('R1'!$E$437,'SECTION 1'!#REF!,0)-3),0)</f>
        <v>0</v>
      </c>
      <c r="J802" s="126"/>
      <c r="K802" s="127"/>
      <c r="L802" s="128"/>
      <c r="M802" s="128"/>
      <c r="N802" s="128"/>
      <c r="O802" s="128"/>
      <c r="P802" s="129"/>
      <c r="Q802" s="130">
        <f t="shared" si="59"/>
        <v>0</v>
      </c>
      <c r="R802" s="75"/>
    </row>
    <row r="803" spans="1:18">
      <c r="A803" s="715"/>
      <c r="B803" s="567" t="s">
        <v>3</v>
      </c>
      <c r="C803" s="517">
        <f>+C801+1</f>
        <v>5</v>
      </c>
      <c r="D803" s="477"/>
      <c r="E803" s="477"/>
      <c r="F803" s="479"/>
      <c r="G803" s="268">
        <f>IFERROR(INDEX(#REF!,MATCH('R1'!$E$437,#REF!,0)-5),0)+IFERROR(INDEX('SECTION 1'!#REF!,MATCH('R1'!$E$437,'SECTION 1'!#REF!,0)-5),0)</f>
        <v>0</v>
      </c>
      <c r="H803" s="269">
        <f>IFERROR(INDEX(#REF!,MATCH('R1'!$E$437,#REF!,0)-4),0)+IFERROR(INDEX('SECTION 1'!#REF!,MATCH('R1'!$E$437,'SECTION 1'!#REF!,0)-4),0)</f>
        <v>0</v>
      </c>
      <c r="I803" s="269">
        <f>IFERROR(INDEX(#REF!,MATCH('R1'!$E$437,#REF!,0)-3),0)+IFERROR(INDEX('SECTION 1'!#REF!,MATCH('R1'!$E$437,'SECTION 1'!#REF!,0)-3),0)</f>
        <v>0</v>
      </c>
      <c r="J803" s="134"/>
      <c r="K803" s="135"/>
      <c r="L803" s="167"/>
      <c r="M803" s="167"/>
      <c r="N803" s="167"/>
      <c r="O803" s="167"/>
      <c r="P803" s="168"/>
      <c r="Q803" s="169">
        <f t="shared" si="59"/>
        <v>0</v>
      </c>
      <c r="R803" s="75"/>
    </row>
    <row r="804" spans="1:18">
      <c r="A804" s="715"/>
      <c r="B804" s="538"/>
      <c r="C804" s="518"/>
      <c r="D804" s="478"/>
      <c r="E804" s="478"/>
      <c r="F804" s="480"/>
      <c r="G804" s="271">
        <f>IFERROR(INDEX(#REF!,MATCH('R1'!$E$437,#REF!,0)-5),0)+IFERROR(INDEX('SECTION 1'!#REF!,MATCH('R1'!$E$437,'SECTION 1'!#REF!,0)-5),0)</f>
        <v>0</v>
      </c>
      <c r="H804" s="272">
        <f>IFERROR(INDEX(#REF!,MATCH('R1'!$E$437,#REF!,0)-4),0)+IFERROR(INDEX('SECTION 1'!#REF!,MATCH('R1'!$E$437,'SECTION 1'!#REF!,0)-4),0)</f>
        <v>0</v>
      </c>
      <c r="I804" s="272">
        <f>IFERROR(INDEX(#REF!,MATCH('R1'!$E$437,#REF!,0)-3),0)+IFERROR(INDEX('SECTION 1'!#REF!,MATCH('R1'!$E$437,'SECTION 1'!#REF!,0)-3),0)</f>
        <v>0</v>
      </c>
      <c r="J804" s="110"/>
      <c r="K804" s="111"/>
      <c r="L804" s="112"/>
      <c r="M804" s="112"/>
      <c r="N804" s="112"/>
      <c r="O804" s="112"/>
      <c r="P804" s="113"/>
      <c r="Q804" s="114">
        <f t="shared" si="59"/>
        <v>0</v>
      </c>
      <c r="R804" s="728"/>
    </row>
    <row r="805" spans="1:18" ht="17.25" customHeight="1">
      <c r="A805" s="715"/>
      <c r="B805" s="567" t="s">
        <v>7</v>
      </c>
      <c r="C805" s="517">
        <f>+C803+1</f>
        <v>6</v>
      </c>
      <c r="D805" s="477"/>
      <c r="E805" s="477"/>
      <c r="F805" s="479"/>
      <c r="G805" s="268">
        <f>IFERROR(INDEX(#REF!,MATCH('R1'!$E$437,#REF!,0)-5),0)+IFERROR(INDEX('SECTION 1'!#REF!,MATCH('R1'!$E$437,'SECTION 1'!#REF!,0)-5),0)</f>
        <v>0</v>
      </c>
      <c r="H805" s="269">
        <f>IFERROR(INDEX(#REF!,MATCH('R1'!$E$437,#REF!,0)-4),0)+IFERROR(INDEX('SECTION 1'!#REF!,MATCH('R1'!$E$437,'SECTION 1'!#REF!,0)-4),0)</f>
        <v>0</v>
      </c>
      <c r="I805" s="269">
        <f>IFERROR(INDEX(#REF!,MATCH('R1'!$E$437,#REF!,0)-3),0)+IFERROR(INDEX('SECTION 1'!#REF!,MATCH('R1'!$E$437,'SECTION 1'!#REF!,0)-3),0)</f>
        <v>0</v>
      </c>
      <c r="J805" s="118"/>
      <c r="K805" s="119"/>
      <c r="L805" s="120"/>
      <c r="M805" s="120"/>
      <c r="N805" s="120"/>
      <c r="O805" s="120"/>
      <c r="P805" s="121"/>
      <c r="Q805" s="122">
        <f t="shared" si="59"/>
        <v>0</v>
      </c>
      <c r="R805" s="728"/>
    </row>
    <row r="806" spans="1:18">
      <c r="A806" s="715"/>
      <c r="B806" s="538"/>
      <c r="C806" s="518"/>
      <c r="D806" s="478"/>
      <c r="E806" s="478"/>
      <c r="F806" s="480"/>
      <c r="G806" s="271">
        <f>IFERROR(INDEX(#REF!,MATCH('R1'!$E$437,#REF!,0)-5),0)+IFERROR(INDEX('SECTION 1'!#REF!,MATCH('R1'!$E$437,'SECTION 1'!#REF!,0)-5),0)</f>
        <v>0</v>
      </c>
      <c r="H806" s="272">
        <f>IFERROR(INDEX(#REF!,MATCH('R1'!$E$437,#REF!,0)-4),0)+IFERROR(INDEX('SECTION 1'!#REF!,MATCH('R1'!$E$437,'SECTION 1'!#REF!,0)-4),0)</f>
        <v>0</v>
      </c>
      <c r="I806" s="272">
        <f>IFERROR(INDEX(#REF!,MATCH('R1'!$E$437,#REF!,0)-3),0)+IFERROR(INDEX('SECTION 1'!#REF!,MATCH('R1'!$E$437,'SECTION 1'!#REF!,0)-3),0)</f>
        <v>0</v>
      </c>
      <c r="J806" s="126"/>
      <c r="K806" s="127"/>
      <c r="L806" s="128"/>
      <c r="M806" s="128"/>
      <c r="N806" s="128"/>
      <c r="O806" s="128"/>
      <c r="P806" s="129"/>
      <c r="Q806" s="130">
        <f t="shared" si="59"/>
        <v>0</v>
      </c>
      <c r="R806" s="728"/>
    </row>
    <row r="807" spans="1:18">
      <c r="A807" s="715"/>
      <c r="B807" s="567" t="s">
        <v>4</v>
      </c>
      <c r="C807" s="517">
        <f>+C805+1</f>
        <v>7</v>
      </c>
      <c r="D807" s="477"/>
      <c r="E807" s="477"/>
      <c r="F807" s="479"/>
      <c r="G807" s="268">
        <f>IFERROR(INDEX(#REF!,MATCH('R1'!$E$437,#REF!,0)-5),0)+IFERROR(INDEX('SECTION 1'!#REF!,MATCH('R1'!$E$437,'SECTION 1'!#REF!,0)-5),0)</f>
        <v>0</v>
      </c>
      <c r="H807" s="269">
        <f>IFERROR(INDEX(#REF!,MATCH('R1'!$E$437,#REF!,0)-4),0)+IFERROR(INDEX('SECTION 1'!#REF!,MATCH('R1'!$E$437,'SECTION 1'!#REF!,0)-4),0)</f>
        <v>0</v>
      </c>
      <c r="I807" s="269">
        <f>IFERROR(INDEX(#REF!,MATCH('R1'!$E$437,#REF!,0)-3),0)+IFERROR(INDEX('SECTION 1'!#REF!,MATCH('R1'!$E$437,'SECTION 1'!#REF!,0)-3),0)</f>
        <v>0</v>
      </c>
      <c r="J807" s="134">
        <v>12</v>
      </c>
      <c r="K807" s="135"/>
      <c r="L807" s="167"/>
      <c r="M807" s="167"/>
      <c r="N807" s="167"/>
      <c r="O807" s="167"/>
      <c r="P807" s="168"/>
      <c r="Q807" s="169">
        <f t="shared" si="59"/>
        <v>0</v>
      </c>
      <c r="R807" s="728"/>
    </row>
    <row r="808" spans="1:18">
      <c r="A808" s="715"/>
      <c r="B808" s="538"/>
      <c r="C808" s="518"/>
      <c r="D808" s="478"/>
      <c r="E808" s="478"/>
      <c r="F808" s="480"/>
      <c r="G808" s="271">
        <f>IFERROR(INDEX(#REF!,MATCH('R1'!$E$437,#REF!,0)-5),0)+IFERROR(INDEX('SECTION 1'!#REF!,MATCH('R1'!$E$437,'SECTION 1'!#REF!,0)-5),0)</f>
        <v>0</v>
      </c>
      <c r="H808" s="272">
        <f>IFERROR(INDEX(#REF!,MATCH('R1'!$E$437,#REF!,0)-4),0)+IFERROR(INDEX('SECTION 1'!#REF!,MATCH('R1'!$E$437,'SECTION 1'!#REF!,0)-4),0)</f>
        <v>0</v>
      </c>
      <c r="I808" s="272">
        <f>IFERROR(INDEX(#REF!,MATCH('R1'!$E$437,#REF!,0)-3),0)+IFERROR(INDEX('SECTION 1'!#REF!,MATCH('R1'!$E$437,'SECTION 1'!#REF!,0)-3),0)</f>
        <v>0</v>
      </c>
      <c r="J808" s="110"/>
      <c r="K808" s="111"/>
      <c r="L808" s="112"/>
      <c r="M808" s="112"/>
      <c r="N808" s="112"/>
      <c r="O808" s="112"/>
      <c r="P808" s="113"/>
      <c r="Q808" s="114">
        <f t="shared" si="59"/>
        <v>0</v>
      </c>
      <c r="R808" s="728"/>
    </row>
    <row r="809" spans="1:18">
      <c r="A809" s="715"/>
      <c r="B809" s="568" t="s">
        <v>5</v>
      </c>
      <c r="C809" s="527">
        <f>+C807+1</f>
        <v>8</v>
      </c>
      <c r="D809" s="477"/>
      <c r="E809" s="477"/>
      <c r="F809" s="479"/>
      <c r="G809" s="268">
        <f>IFERROR(INDEX(#REF!,MATCH('R1'!$E$437,#REF!,0)-5),0)+IFERROR(INDEX('SECTION 1'!#REF!,MATCH('R1'!$E$437,'SECTION 1'!#REF!,0)-5),0)</f>
        <v>0</v>
      </c>
      <c r="H809" s="269">
        <f>IFERROR(INDEX(#REF!,MATCH('R1'!$E$437,#REF!,0)-4),0)+IFERROR(INDEX('SECTION 1'!#REF!,MATCH('R1'!$E$437,'SECTION 1'!#REF!,0)-4),0)</f>
        <v>0</v>
      </c>
      <c r="I809" s="269">
        <f>IFERROR(INDEX(#REF!,MATCH('R1'!$E$437,#REF!,0)-3),0)+IFERROR(INDEX('SECTION 1'!#REF!,MATCH('R1'!$E$437,'SECTION 1'!#REF!,0)-3),0)</f>
        <v>0</v>
      </c>
      <c r="J809" s="118">
        <f>IF(G809="",0,IF(H809="",0,IF(G809&gt;0,H809-G809+I809,0)))</f>
        <v>0</v>
      </c>
      <c r="K809" s="119"/>
      <c r="L809" s="120">
        <f>H809-G809</f>
        <v>0</v>
      </c>
      <c r="M809" s="120">
        <f>IF(L809&gt;5,0.2,0)</f>
        <v>0</v>
      </c>
      <c r="N809" s="120" t="e">
        <f>#REF!-#REF!</f>
        <v>#REF!</v>
      </c>
      <c r="O809" s="120" t="e">
        <f>IF(N809&gt;5,0.2,0)</f>
        <v>#REF!</v>
      </c>
      <c r="P809" s="121"/>
      <c r="Q809" s="122">
        <f t="shared" si="59"/>
        <v>0</v>
      </c>
      <c r="R809" s="728"/>
    </row>
    <row r="810" spans="1:18">
      <c r="A810" s="715"/>
      <c r="B810" s="584"/>
      <c r="C810" s="528"/>
      <c r="D810" s="478"/>
      <c r="E810" s="478"/>
      <c r="F810" s="480"/>
      <c r="G810" s="271">
        <f>IFERROR(INDEX(#REF!,MATCH('R1'!$E$437,#REF!,0)-5),0)+IFERROR(INDEX('SECTION 1'!#REF!,MATCH('R1'!$E$437,'SECTION 1'!#REF!,0)-5),0)</f>
        <v>0</v>
      </c>
      <c r="H810" s="272">
        <f>IFERROR(INDEX(#REF!,MATCH('R1'!$E$437,#REF!,0)-4),0)+IFERROR(INDEX('SECTION 1'!#REF!,MATCH('R1'!$E$437,'SECTION 1'!#REF!,0)-4),0)</f>
        <v>0</v>
      </c>
      <c r="I810" s="272">
        <f>IFERROR(INDEX(#REF!,MATCH('R1'!$E$437,#REF!,0)-3),0)+IFERROR(INDEX('SECTION 1'!#REF!,MATCH('R1'!$E$437,'SECTION 1'!#REF!,0)-3),0)</f>
        <v>0</v>
      </c>
      <c r="J810" s="126">
        <f>IF(G810="",0,IF(H810="",0,IF(G810&gt;0,H810-G810+I810,0)))</f>
        <v>0</v>
      </c>
      <c r="K810" s="127"/>
      <c r="L810" s="128"/>
      <c r="M810" s="128"/>
      <c r="N810" s="128"/>
      <c r="O810" s="128"/>
      <c r="P810" s="129"/>
      <c r="Q810" s="130">
        <f t="shared" si="59"/>
        <v>0</v>
      </c>
      <c r="R810" s="456"/>
    </row>
    <row r="811" spans="1:18">
      <c r="A811" s="715"/>
      <c r="B811" s="568" t="s">
        <v>6</v>
      </c>
      <c r="C811" s="527">
        <f>+C809+1</f>
        <v>9</v>
      </c>
      <c r="D811" s="465"/>
      <c r="E811" s="465"/>
      <c r="F811" s="467"/>
      <c r="G811" s="268">
        <f>IFERROR(INDEX(#REF!,MATCH('R1'!$E$437,#REF!,0)-5),0)+IFERROR(INDEX('SECTION 1'!#REF!,MATCH('R1'!$E$437,'SECTION 1'!#REF!,0)-5),0)</f>
        <v>0</v>
      </c>
      <c r="H811" s="269">
        <f>IFERROR(INDEX(#REF!,MATCH('R1'!$E$437,#REF!,0)-4),0)+IFERROR(INDEX('SECTION 1'!#REF!,MATCH('R1'!$E$437,'SECTION 1'!#REF!,0)-4),0)</f>
        <v>0</v>
      </c>
      <c r="I811" s="269">
        <f>IFERROR(INDEX(#REF!,MATCH('R1'!$E$437,#REF!,0)-3),0)+IFERROR(INDEX('SECTION 1'!#REF!,MATCH('R1'!$E$437,'SECTION 1'!#REF!,0)-3),0)</f>
        <v>0</v>
      </c>
      <c r="J811" s="139">
        <v>12</v>
      </c>
      <c r="K811" s="140"/>
      <c r="L811" s="141"/>
      <c r="M811" s="141"/>
      <c r="N811" s="141"/>
      <c r="O811" s="141"/>
      <c r="P811" s="142"/>
      <c r="Q811" s="143">
        <f t="shared" si="59"/>
        <v>0</v>
      </c>
      <c r="R811" s="456"/>
    </row>
    <row r="812" spans="1:18" ht="16.5" thickBot="1">
      <c r="A812" s="715"/>
      <c r="B812" s="569"/>
      <c r="C812" s="554"/>
      <c r="D812" s="466"/>
      <c r="E812" s="466"/>
      <c r="F812" s="468"/>
      <c r="G812" s="271">
        <f>IFERROR(INDEX(#REF!,MATCH('R1'!$E$437,#REF!,0)-5),0)+IFERROR(INDEX('SECTION 1'!#REF!,MATCH('R1'!$E$437,'SECTION 1'!#REF!,0)-5),0)</f>
        <v>0</v>
      </c>
      <c r="H812" s="272">
        <f>IFERROR(INDEX(#REF!,MATCH('R1'!$E$437,#REF!,0)-4),0)+IFERROR(INDEX('SECTION 1'!#REF!,MATCH('R1'!$E$437,'SECTION 1'!#REF!,0)-4),0)</f>
        <v>0</v>
      </c>
      <c r="I812" s="272">
        <f>IFERROR(INDEX(#REF!,MATCH('R1'!$E$437,#REF!,0)-3),0)+IFERROR(INDEX('SECTION 1'!#REF!,MATCH('R1'!$E$437,'SECTION 1'!#REF!,0)-3),0)</f>
        <v>0</v>
      </c>
      <c r="J812" s="147"/>
      <c r="K812" s="148"/>
      <c r="L812" s="149"/>
      <c r="M812" s="149"/>
      <c r="N812" s="149"/>
      <c r="O812" s="149"/>
      <c r="P812" s="150"/>
      <c r="Q812" s="151">
        <f t="shared" si="59"/>
        <v>0</v>
      </c>
      <c r="R812" s="456"/>
    </row>
    <row r="813" spans="1:18" ht="17.25" thickTop="1" thickBot="1">
      <c r="A813" s="715"/>
      <c r="B813" s="522" t="s">
        <v>12</v>
      </c>
      <c r="C813" s="523"/>
      <c r="D813" s="481"/>
      <c r="E813" s="481"/>
      <c r="F813" s="482"/>
      <c r="G813" s="768" t="s">
        <v>92</v>
      </c>
      <c r="H813" s="769"/>
      <c r="I813" s="171">
        <f>SUM(I803:I812)</f>
        <v>0</v>
      </c>
      <c r="J813" s="172" t="e">
        <f>SUM(#REF!)</f>
        <v>#REF!</v>
      </c>
      <c r="K813" s="173">
        <f>SUM(K803:K812)</f>
        <v>0</v>
      </c>
      <c r="L813" s="174"/>
      <c r="M813" s="174"/>
      <c r="N813" s="174"/>
      <c r="O813" s="174"/>
      <c r="P813" s="175"/>
      <c r="Q813" s="176">
        <f>SUM(Q799:Q812)</f>
        <v>0</v>
      </c>
      <c r="R813" s="456"/>
    </row>
    <row r="814" spans="1:18" ht="16.5" thickBot="1">
      <c r="A814" s="716"/>
      <c r="B814" s="524" t="s">
        <v>14</v>
      </c>
      <c r="C814" s="525"/>
      <c r="D814" s="206"/>
      <c r="E814" s="206"/>
      <c r="F814" s="207"/>
      <c r="G814" s="208"/>
      <c r="H814" s="209"/>
      <c r="I814" s="210"/>
      <c r="J814" s="211"/>
      <c r="K814" s="212"/>
      <c r="L814" s="211"/>
      <c r="M814" s="211"/>
      <c r="N814" s="211"/>
      <c r="O814" s="211"/>
      <c r="P814" s="211"/>
      <c r="Q814" s="213"/>
      <c r="R814" s="158"/>
    </row>
    <row r="815" spans="1:18" ht="17.25" customHeight="1" thickTop="1" thickBot="1">
      <c r="A815" s="675" t="s">
        <v>61</v>
      </c>
      <c r="B815" s="589" t="s">
        <v>2</v>
      </c>
      <c r="C815" s="515">
        <f>C811+1</f>
        <v>10</v>
      </c>
      <c r="D815" s="494"/>
      <c r="E815" s="471"/>
      <c r="F815" s="473"/>
      <c r="G815" s="159">
        <f>IFERROR(INDEX(#REF!,MATCH('R1'!$E$437,#REF!,0)-5),0)+IFERROR(INDEX('SECTION 1'!#REF!,MATCH('R1'!$E$437,'SECTION 1'!#REF!,0)-5),0)</f>
        <v>0</v>
      </c>
      <c r="H815" s="160">
        <f>IFERROR(INDEX(#REF!,MATCH('R1'!$E$437,#REF!,0)-4),0)+IFERROR(INDEX('SECTION 1'!#REF!,MATCH('R1'!$E$437,'SECTION 1'!#REF!,0)-4),0)</f>
        <v>0</v>
      </c>
      <c r="I815" s="161">
        <f>IFERROR(INDEX(#REF!,MATCH('R1'!$E$437,#REF!,0)-3),0)+IFERROR(INDEX('SECTION 1'!#REF!,MATCH('R1'!$E$437,'SECTION 1'!#REF!,0)-3),0)</f>
        <v>0</v>
      </c>
      <c r="J815" s="162" t="e">
        <f>IF(#REF!="",IF(F815=0," ",(24-#REF!)+(F815-0)),"")</f>
        <v>#REF!</v>
      </c>
      <c r="K815" s="163"/>
      <c r="L815" s="167">
        <f>H815-G815</f>
        <v>0</v>
      </c>
      <c r="M815" s="167">
        <f>IF(L815&gt;5,0.2,0)</f>
        <v>0</v>
      </c>
      <c r="N815" s="167" t="e">
        <f>#REF!-#REF!</f>
        <v>#REF!</v>
      </c>
      <c r="O815" s="167" t="e">
        <f>IF(N815&gt;5,0.2,0)</f>
        <v>#REF!</v>
      </c>
      <c r="P815" s="168"/>
      <c r="Q815" s="169">
        <f t="shared" ref="Q815:Q828" si="60">IF(G815="","",(H815-G815)+I815)</f>
        <v>0</v>
      </c>
      <c r="R815" s="75"/>
    </row>
    <row r="816" spans="1:18" ht="16.5" thickBot="1">
      <c r="A816" s="675"/>
      <c r="B816" s="590"/>
      <c r="C816" s="516"/>
      <c r="D816" s="493"/>
      <c r="E816" s="472"/>
      <c r="F816" s="474"/>
      <c r="G816" s="271">
        <f>IFERROR(INDEX(#REF!,MATCH('R1'!$E$437,#REF!,0)-5),0)+IFERROR(INDEX('SECTION 1'!#REF!,MATCH('R1'!$E$437,'SECTION 1'!#REF!,0)-5),0)</f>
        <v>0</v>
      </c>
      <c r="H816" s="272">
        <f>IFERROR(INDEX(#REF!,MATCH('R1'!$E$437,#REF!,0)-4),0)+IFERROR(INDEX('SECTION 1'!#REF!,MATCH('R1'!$E$437,'SECTION 1'!#REF!,0)-4),0)</f>
        <v>0</v>
      </c>
      <c r="I816" s="109">
        <f>IFERROR(INDEX(#REF!,MATCH('R1'!$E$437,#REF!,0)-3),0)+IFERROR(INDEX('SECTION 1'!#REF!,MATCH('R1'!$E$437,'SECTION 1'!#REF!,0)-3),0)</f>
        <v>0</v>
      </c>
      <c r="J816" s="110"/>
      <c r="K816" s="111"/>
      <c r="L816" s="112"/>
      <c r="M816" s="112"/>
      <c r="N816" s="112"/>
      <c r="O816" s="112"/>
      <c r="P816" s="113"/>
      <c r="Q816" s="114">
        <f t="shared" si="60"/>
        <v>0</v>
      </c>
      <c r="R816" s="75"/>
    </row>
    <row r="817" spans="1:18" ht="16.5" thickBot="1">
      <c r="A817" s="688"/>
      <c r="B817" s="567" t="s">
        <v>3</v>
      </c>
      <c r="C817" s="517">
        <f>+C815+1</f>
        <v>11</v>
      </c>
      <c r="D817" s="477"/>
      <c r="E817" s="477"/>
      <c r="F817" s="479"/>
      <c r="G817" s="268">
        <f>IFERROR(INDEX(#REF!,MATCH('R1'!$E$437,#REF!,0)-5),0)+IFERROR(INDEX('SECTION 1'!#REF!,MATCH('R1'!$E$437,'SECTION 1'!#REF!,0)-5),0)</f>
        <v>0</v>
      </c>
      <c r="H817" s="269">
        <f>IFERROR(INDEX(#REF!,MATCH('R1'!$E$437,#REF!,0)-4),0)+IFERROR(INDEX('SECTION 1'!#REF!,MATCH('R1'!$E$437,'SECTION 1'!#REF!,0)-4),0)</f>
        <v>0</v>
      </c>
      <c r="I817" s="269">
        <f>IFERROR(INDEX(#REF!,MATCH('R1'!$E$437,#REF!,0)-3),0)+IFERROR(INDEX('SECTION 1'!#REF!,MATCH('R1'!$E$437,'SECTION 1'!#REF!,0)-3),0)</f>
        <v>0</v>
      </c>
      <c r="J817" s="118"/>
      <c r="K817" s="119"/>
      <c r="L817" s="120">
        <f>H817-G817</f>
        <v>0</v>
      </c>
      <c r="M817" s="120">
        <f>IF(L817&gt;5,0.2,0)</f>
        <v>0</v>
      </c>
      <c r="N817" s="120" t="e">
        <f>#REF!-#REF!</f>
        <v>#REF!</v>
      </c>
      <c r="O817" s="120" t="e">
        <f>IF(N817&gt;5,0.2,0)</f>
        <v>#REF!</v>
      </c>
      <c r="P817" s="121"/>
      <c r="Q817" s="122">
        <f t="shared" si="60"/>
        <v>0</v>
      </c>
      <c r="R817" s="75"/>
    </row>
    <row r="818" spans="1:18" ht="16.5" thickBot="1">
      <c r="A818" s="688"/>
      <c r="B818" s="538"/>
      <c r="C818" s="518"/>
      <c r="D818" s="478"/>
      <c r="E818" s="478"/>
      <c r="F818" s="480"/>
      <c r="G818" s="271">
        <f>IFERROR(INDEX(#REF!,MATCH('R1'!$E$437,#REF!,0)-5),0)+IFERROR(INDEX('SECTION 1'!#REF!,MATCH('R1'!$E$437,'SECTION 1'!#REF!,0)-5),0)</f>
        <v>0</v>
      </c>
      <c r="H818" s="272">
        <f>IFERROR(INDEX(#REF!,MATCH('R1'!$E$437,#REF!,0)-4),0)+IFERROR(INDEX('SECTION 1'!#REF!,MATCH('R1'!$E$437,'SECTION 1'!#REF!,0)-4),0)</f>
        <v>0</v>
      </c>
      <c r="I818" s="272">
        <f>IFERROR(INDEX(#REF!,MATCH('R1'!$E$437,#REF!,0)-3),0)+IFERROR(INDEX('SECTION 1'!#REF!,MATCH('R1'!$E$437,'SECTION 1'!#REF!,0)-3),0)</f>
        <v>0</v>
      </c>
      <c r="J818" s="126"/>
      <c r="K818" s="127"/>
      <c r="L818" s="128"/>
      <c r="M818" s="128"/>
      <c r="N818" s="128"/>
      <c r="O818" s="128"/>
      <c r="P818" s="129"/>
      <c r="Q818" s="130">
        <f t="shared" si="60"/>
        <v>0</v>
      </c>
      <c r="R818" s="75"/>
    </row>
    <row r="819" spans="1:18" ht="17.25" thickTop="1" thickBot="1">
      <c r="A819" s="688"/>
      <c r="B819" s="567" t="s">
        <v>3</v>
      </c>
      <c r="C819" s="517">
        <f>+C817+1</f>
        <v>12</v>
      </c>
      <c r="D819" s="494"/>
      <c r="E819" s="471"/>
      <c r="F819" s="473"/>
      <c r="G819" s="268">
        <f>IFERROR(INDEX(#REF!,MATCH('R1'!$E$437,#REF!,0)-5),0)+IFERROR(INDEX('SECTION 1'!#REF!,MATCH('R1'!$E$437,'SECTION 1'!#REF!,0)-5),0)</f>
        <v>0</v>
      </c>
      <c r="H819" s="269">
        <f>IFERROR(INDEX(#REF!,MATCH('R1'!$E$437,#REF!,0)-4),0)+IFERROR(INDEX('SECTION 1'!#REF!,MATCH('R1'!$E$437,'SECTION 1'!#REF!,0)-4),0)</f>
        <v>0</v>
      </c>
      <c r="I819" s="269">
        <f>IFERROR(INDEX(#REF!,MATCH('R1'!$E$437,#REF!,0)-3),0)+IFERROR(INDEX('SECTION 1'!#REF!,MATCH('R1'!$E$437,'SECTION 1'!#REF!,0)-3),0)</f>
        <v>0</v>
      </c>
      <c r="J819" s="134"/>
      <c r="K819" s="135"/>
      <c r="L819" s="167">
        <f>H819-G819</f>
        <v>0</v>
      </c>
      <c r="M819" s="167">
        <f>IF(L819&gt;5,0.2,0)</f>
        <v>0</v>
      </c>
      <c r="N819" s="167" t="e">
        <f>#REF!-#REF!</f>
        <v>#REF!</v>
      </c>
      <c r="O819" s="167" t="e">
        <f>IF(N819&gt;5,0.2,0)</f>
        <v>#REF!</v>
      </c>
      <c r="P819" s="168"/>
      <c r="Q819" s="169">
        <f t="shared" si="60"/>
        <v>0</v>
      </c>
      <c r="R819" s="728"/>
    </row>
    <row r="820" spans="1:18" ht="16.5" thickBot="1">
      <c r="A820" s="688"/>
      <c r="B820" s="538"/>
      <c r="C820" s="518"/>
      <c r="D820" s="493"/>
      <c r="E820" s="472"/>
      <c r="F820" s="474"/>
      <c r="G820" s="271">
        <f>IFERROR(INDEX(#REF!,MATCH('R1'!$E$437,#REF!,0)-5),0)+IFERROR(INDEX('SECTION 1'!#REF!,MATCH('R1'!$E$437,'SECTION 1'!#REF!,0)-5),0)</f>
        <v>0</v>
      </c>
      <c r="H820" s="272">
        <f>IFERROR(INDEX(#REF!,MATCH('R1'!$E$437,#REF!,0)-4),0)+IFERROR(INDEX('SECTION 1'!#REF!,MATCH('R1'!$E$437,'SECTION 1'!#REF!,0)-4),0)</f>
        <v>0</v>
      </c>
      <c r="I820" s="272">
        <f>IFERROR(INDEX(#REF!,MATCH('R1'!$E$437,#REF!,0)-3),0)+IFERROR(INDEX('SECTION 1'!#REF!,MATCH('R1'!$E$437,'SECTION 1'!#REF!,0)-3),0)</f>
        <v>0</v>
      </c>
      <c r="J820" s="110"/>
      <c r="K820" s="111"/>
      <c r="L820" s="112"/>
      <c r="M820" s="112"/>
      <c r="N820" s="112"/>
      <c r="O820" s="112"/>
      <c r="P820" s="113"/>
      <c r="Q820" s="114">
        <f t="shared" si="60"/>
        <v>0</v>
      </c>
      <c r="R820" s="728"/>
    </row>
    <row r="821" spans="1:18" ht="16.5" thickBot="1">
      <c r="A821" s="688"/>
      <c r="B821" s="567" t="s">
        <v>7</v>
      </c>
      <c r="C821" s="517">
        <f>+C819+1</f>
        <v>13</v>
      </c>
      <c r="D821" s="477"/>
      <c r="E821" s="477"/>
      <c r="F821" s="479"/>
      <c r="G821" s="268">
        <v>8.75</v>
      </c>
      <c r="H821" s="269">
        <f>IFERROR(INDEX(#REF!,MATCH('R1'!$E$437,#REF!,0)-4),0)+IFERROR(INDEX('SECTION 1'!#REF!,MATCH('R1'!$E$437,'SECTION 1'!#REF!,0)-4),0)</f>
        <v>0</v>
      </c>
      <c r="I821" s="269">
        <f>IFERROR(INDEX(#REF!,MATCH('R1'!$E$437,#REF!,0)-3),0)+IFERROR(INDEX('SECTION 1'!#REF!,MATCH('R1'!$E$437,'SECTION 1'!#REF!,0)-3),0)</f>
        <v>0</v>
      </c>
      <c r="J821" s="118"/>
      <c r="K821" s="119"/>
      <c r="L821" s="120">
        <f>H821-G821</f>
        <v>-8.75</v>
      </c>
      <c r="M821" s="120">
        <f>IF(L821&gt;5,0.2,0)</f>
        <v>0</v>
      </c>
      <c r="N821" s="120" t="e">
        <f>#REF!-#REF!</f>
        <v>#REF!</v>
      </c>
      <c r="O821" s="120" t="e">
        <f>IF(N821&gt;5,0.2,0)</f>
        <v>#REF!</v>
      </c>
      <c r="P821" s="121"/>
      <c r="Q821" s="122">
        <f t="shared" si="60"/>
        <v>-8.75</v>
      </c>
      <c r="R821" s="728"/>
    </row>
    <row r="822" spans="1:18" ht="16.5" thickBot="1">
      <c r="A822" s="688"/>
      <c r="B822" s="538"/>
      <c r="C822" s="518"/>
      <c r="D822" s="478"/>
      <c r="E822" s="478"/>
      <c r="F822" s="480"/>
      <c r="G822" s="271">
        <f>IFERROR(INDEX(#REF!,MATCH('R1'!$E$437,#REF!,0)-5),0)+IFERROR(INDEX('SECTION 1'!#REF!,MATCH('R1'!$E$437,'SECTION 1'!#REF!,0)-5),0)</f>
        <v>0</v>
      </c>
      <c r="H822" s="272">
        <f>IFERROR(INDEX(#REF!,MATCH('R1'!$E$437,#REF!,0)-4),0)+IFERROR(INDEX('SECTION 1'!#REF!,MATCH('R1'!$E$437,'SECTION 1'!#REF!,0)-4),0)</f>
        <v>0</v>
      </c>
      <c r="I822" s="272">
        <f>IFERROR(INDEX(#REF!,MATCH('R1'!$E$437,#REF!,0)-3),0)+IFERROR(INDEX('SECTION 1'!#REF!,MATCH('R1'!$E$437,'SECTION 1'!#REF!,0)-3),0)</f>
        <v>0</v>
      </c>
      <c r="J822" s="126"/>
      <c r="K822" s="127"/>
      <c r="L822" s="128"/>
      <c r="M822" s="128"/>
      <c r="N822" s="128"/>
      <c r="O822" s="128"/>
      <c r="P822" s="129"/>
      <c r="Q822" s="130">
        <f t="shared" si="60"/>
        <v>0</v>
      </c>
      <c r="R822" s="728"/>
    </row>
    <row r="823" spans="1:18" ht="16.5" thickBot="1">
      <c r="A823" s="688"/>
      <c r="B823" s="567" t="s">
        <v>4</v>
      </c>
      <c r="C823" s="517">
        <f>+C821+1</f>
        <v>14</v>
      </c>
      <c r="D823" s="477"/>
      <c r="E823" s="477"/>
      <c r="F823" s="479"/>
      <c r="G823" s="268">
        <f>IFERROR(INDEX(#REF!,MATCH('R1'!$E$437,#REF!,0)-5),0)+IFERROR(INDEX('SECTION 1'!#REF!,MATCH('R1'!$E$437,'SECTION 1'!#REF!,0)-5),0)</f>
        <v>0</v>
      </c>
      <c r="H823" s="269">
        <f>IFERROR(INDEX(#REF!,MATCH('R1'!$E$437,#REF!,0)-4),0)+IFERROR(INDEX('SECTION 1'!#REF!,MATCH('R1'!$E$437,'SECTION 1'!#REF!,0)-4),0)</f>
        <v>0</v>
      </c>
      <c r="I823" s="269">
        <f>IFERROR(INDEX(#REF!,MATCH('R1'!$E$437,#REF!,0)-3),0)+IFERROR(INDEX('SECTION 1'!#REF!,MATCH('R1'!$E$437,'SECTION 1'!#REF!,0)-3),0)</f>
        <v>0</v>
      </c>
      <c r="J823" s="134">
        <v>12</v>
      </c>
      <c r="K823" s="135"/>
      <c r="L823" s="120">
        <f>H823-G823</f>
        <v>0</v>
      </c>
      <c r="M823" s="120">
        <f>IF(L823&gt;5,0.2,0)</f>
        <v>0</v>
      </c>
      <c r="N823" s="120" t="e">
        <f>#REF!-#REF!</f>
        <v>#REF!</v>
      </c>
      <c r="O823" s="120" t="e">
        <f>IF(N823&gt;5,0.2,0)</f>
        <v>#REF!</v>
      </c>
      <c r="P823" s="121"/>
      <c r="Q823" s="122">
        <f t="shared" si="60"/>
        <v>0</v>
      </c>
      <c r="R823" s="728"/>
    </row>
    <row r="824" spans="1:18" ht="16.5" thickBot="1">
      <c r="A824" s="688"/>
      <c r="B824" s="538"/>
      <c r="C824" s="518"/>
      <c r="D824" s="478"/>
      <c r="E824" s="478"/>
      <c r="F824" s="480"/>
      <c r="G824" s="271">
        <f>IFERROR(INDEX(#REF!,MATCH('R1'!$E$437,#REF!,0)-5),0)+IFERROR(INDEX('SECTION 1'!#REF!,MATCH('R1'!$E$437,'SECTION 1'!#REF!,0)-5),0)</f>
        <v>0</v>
      </c>
      <c r="H824" s="272">
        <f>IFERROR(INDEX(#REF!,MATCH('R1'!$E$437,#REF!,0)-4),0)+IFERROR(INDEX('SECTION 1'!#REF!,MATCH('R1'!$E$437,'SECTION 1'!#REF!,0)-4),0)</f>
        <v>0</v>
      </c>
      <c r="I824" s="272">
        <f>IFERROR(INDEX(#REF!,MATCH('R1'!$E$437,#REF!,0)-3),0)+IFERROR(INDEX('SECTION 1'!#REF!,MATCH('R1'!$E$437,'SECTION 1'!#REF!,0)-3),0)</f>
        <v>0</v>
      </c>
      <c r="J824" s="110"/>
      <c r="K824" s="111"/>
      <c r="L824" s="112"/>
      <c r="M824" s="112"/>
      <c r="N824" s="112"/>
      <c r="O824" s="112"/>
      <c r="P824" s="113"/>
      <c r="Q824" s="114">
        <f t="shared" si="60"/>
        <v>0</v>
      </c>
      <c r="R824" s="728"/>
    </row>
    <row r="825" spans="1:18" ht="16.5" thickBot="1">
      <c r="A825" s="688"/>
      <c r="B825" s="568" t="s">
        <v>5</v>
      </c>
      <c r="C825" s="527">
        <f>+C823+1</f>
        <v>15</v>
      </c>
      <c r="D825" s="477"/>
      <c r="E825" s="477"/>
      <c r="F825" s="479"/>
      <c r="G825" s="268">
        <f>IFERROR(INDEX(#REF!,MATCH('R1'!$E$437,#REF!,0)-5),0)+IFERROR(INDEX('SECTION 1'!#REF!,MATCH('R1'!$E$437,'SECTION 1'!#REF!,0)-5),0)</f>
        <v>0</v>
      </c>
      <c r="H825" s="269">
        <f>IFERROR(INDEX(#REF!,MATCH('R1'!$E$437,#REF!,0)-4),0)+IFERROR(INDEX('SECTION 1'!#REF!,MATCH('R1'!$E$437,'SECTION 1'!#REF!,0)-4),0)</f>
        <v>0</v>
      </c>
      <c r="I825" s="269">
        <f>IFERROR(INDEX(#REF!,MATCH('R1'!$E$437,#REF!,0)-3),0)+IFERROR(INDEX('SECTION 1'!#REF!,MATCH('R1'!$E$437,'SECTION 1'!#REF!,0)-3),0)</f>
        <v>0</v>
      </c>
      <c r="J825" s="118">
        <f>IF(G825="",0,IF(H825="",0,IF(G825&gt;0,H825-G825+I825,0)))</f>
        <v>0</v>
      </c>
      <c r="K825" s="119"/>
      <c r="L825" s="120">
        <f>H825-G825</f>
        <v>0</v>
      </c>
      <c r="M825" s="120">
        <f>IF(L825&gt;5,0.2,0)</f>
        <v>0</v>
      </c>
      <c r="N825" s="120" t="e">
        <f>#REF!-#REF!</f>
        <v>#REF!</v>
      </c>
      <c r="O825" s="120" t="e">
        <f>IF(N825&gt;5,0.2,0)</f>
        <v>#REF!</v>
      </c>
      <c r="P825" s="121"/>
      <c r="Q825" s="122">
        <f t="shared" si="60"/>
        <v>0</v>
      </c>
      <c r="R825" s="456"/>
    </row>
    <row r="826" spans="1:18" ht="16.5" thickBot="1">
      <c r="A826" s="688"/>
      <c r="B826" s="584"/>
      <c r="C826" s="528"/>
      <c r="D826" s="478"/>
      <c r="E826" s="478"/>
      <c r="F826" s="480"/>
      <c r="G826" s="271">
        <f>IFERROR(INDEX(#REF!,MATCH('R1'!$E$437,#REF!,0)-5),0)+IFERROR(INDEX('SECTION 1'!#REF!,MATCH('R1'!$E$437,'SECTION 1'!#REF!,0)-5),0)</f>
        <v>0</v>
      </c>
      <c r="H826" s="272">
        <f>IFERROR(INDEX(#REF!,MATCH('R1'!$E$437,#REF!,0)-4),0)+IFERROR(INDEX('SECTION 1'!#REF!,MATCH('R1'!$E$437,'SECTION 1'!#REF!,0)-4),0)</f>
        <v>0</v>
      </c>
      <c r="I826" s="272">
        <f>IFERROR(INDEX(#REF!,MATCH('R1'!$E$437,#REF!,0)-3),0)+IFERROR(INDEX('SECTION 1'!#REF!,MATCH('R1'!$E$437,'SECTION 1'!#REF!,0)-3),0)</f>
        <v>0</v>
      </c>
      <c r="J826" s="126">
        <f>IF(G826="",0,IF(H826="",0,IF(G826&gt;0,H826-G826+I826,0)))</f>
        <v>0</v>
      </c>
      <c r="K826" s="127"/>
      <c r="L826" s="128"/>
      <c r="M826" s="128"/>
      <c r="N826" s="128"/>
      <c r="O826" s="128"/>
      <c r="P826" s="129"/>
      <c r="Q826" s="130">
        <f t="shared" si="60"/>
        <v>0</v>
      </c>
      <c r="R826" s="456"/>
    </row>
    <row r="827" spans="1:18" ht="16.5" thickBot="1">
      <c r="A827" s="688"/>
      <c r="B827" s="568" t="s">
        <v>6</v>
      </c>
      <c r="C827" s="527">
        <f>+C825+1</f>
        <v>16</v>
      </c>
      <c r="D827" s="465"/>
      <c r="E827" s="465"/>
      <c r="F827" s="467"/>
      <c r="G827" s="268">
        <f>IFERROR(INDEX(#REF!,MATCH('R1'!$E$437,#REF!,0)-5),0)+IFERROR(INDEX('SECTION 1'!#REF!,MATCH('R1'!$E$437,'SECTION 1'!#REF!,0)-5),0)</f>
        <v>0</v>
      </c>
      <c r="H827" s="269">
        <f>IFERROR(INDEX(#REF!,MATCH('R1'!$E$437,#REF!,0)-4),0)+IFERROR(INDEX('SECTION 1'!#REF!,MATCH('R1'!$E$437,'SECTION 1'!#REF!,0)-4),0)</f>
        <v>0</v>
      </c>
      <c r="I827" s="269">
        <f>IFERROR(INDEX(#REF!,MATCH('R1'!$E$437,#REF!,0)-3),0)+IFERROR(INDEX('SECTION 1'!#REF!,MATCH('R1'!$E$437,'SECTION 1'!#REF!,0)-3),0)</f>
        <v>0</v>
      </c>
      <c r="J827" s="139">
        <v>12</v>
      </c>
      <c r="K827" s="140"/>
      <c r="L827" s="141">
        <f>H827-G827</f>
        <v>0</v>
      </c>
      <c r="M827" s="141">
        <f>IF(L827&gt;5,0.2,0)</f>
        <v>0</v>
      </c>
      <c r="N827" s="141" t="e">
        <f>#REF!-#REF!</f>
        <v>#REF!</v>
      </c>
      <c r="O827" s="141" t="e">
        <f>IF(N827&gt;5,0.2,0)</f>
        <v>#REF!</v>
      </c>
      <c r="P827" s="142"/>
      <c r="Q827" s="143">
        <f t="shared" si="60"/>
        <v>0</v>
      </c>
      <c r="R827" s="456"/>
    </row>
    <row r="828" spans="1:18" ht="16.5" thickBot="1">
      <c r="A828" s="689"/>
      <c r="B828" s="569"/>
      <c r="C828" s="554"/>
      <c r="D828" s="466"/>
      <c r="E828" s="466"/>
      <c r="F828" s="468"/>
      <c r="G828" s="271">
        <f>IFERROR(INDEX(#REF!,MATCH('R1'!$E$437,#REF!,0)-5),0)+IFERROR(INDEX('SECTION 1'!#REF!,MATCH('R1'!$E$437,'SECTION 1'!#REF!,0)-5),0)</f>
        <v>0</v>
      </c>
      <c r="H828" s="272">
        <f>IFERROR(INDEX(#REF!,MATCH('R1'!$E$437,#REF!,0)-4),0)+IFERROR(INDEX('SECTION 1'!#REF!,MATCH('R1'!$E$437,'SECTION 1'!#REF!,0)-4),0)</f>
        <v>0</v>
      </c>
      <c r="I828" s="272">
        <f>IFERROR(INDEX(#REF!,MATCH('R1'!$E$437,#REF!,0)-3),0)+IFERROR(INDEX('SECTION 1'!#REF!,MATCH('R1'!$E$437,'SECTION 1'!#REF!,0)-3),0)</f>
        <v>0</v>
      </c>
      <c r="J828" s="147"/>
      <c r="K828" s="148"/>
      <c r="L828" s="149"/>
      <c r="M828" s="149"/>
      <c r="N828" s="149"/>
      <c r="O828" s="149"/>
      <c r="P828" s="150"/>
      <c r="Q828" s="151">
        <f t="shared" si="60"/>
        <v>0</v>
      </c>
      <c r="R828" s="456"/>
    </row>
    <row r="829" spans="1:18" ht="17.25" thickTop="1" thickBot="1">
      <c r="A829" s="689"/>
      <c r="B829" s="522" t="s">
        <v>12</v>
      </c>
      <c r="C829" s="523"/>
      <c r="D829" s="481"/>
      <c r="E829" s="481"/>
      <c r="F829" s="482"/>
      <c r="G829" s="285"/>
      <c r="H829" s="286"/>
      <c r="I829" s="287"/>
      <c r="J829" s="21" t="e">
        <f>SUM(J815:J828)</f>
        <v>#REF!</v>
      </c>
      <c r="K829" s="173">
        <f>SUM(K819:K828)</f>
        <v>0</v>
      </c>
      <c r="L829" s="174"/>
      <c r="M829" s="174"/>
      <c r="N829" s="174"/>
      <c r="O829" s="174"/>
      <c r="P829" s="175"/>
      <c r="Q829" s="176">
        <f>SUM(Q815:Q828)</f>
        <v>-8.75</v>
      </c>
      <c r="R829" s="158"/>
    </row>
    <row r="830" spans="1:18" ht="17.25" thickTop="1" thickBot="1">
      <c r="A830" s="689"/>
      <c r="B830" s="524" t="s">
        <v>14</v>
      </c>
      <c r="C830" s="525"/>
      <c r="D830" s="206"/>
      <c r="E830" s="206"/>
      <c r="F830" s="207"/>
      <c r="G830" s="208"/>
      <c r="H830" s="209"/>
      <c r="I830" s="210"/>
      <c r="J830" s="211"/>
      <c r="K830" s="212"/>
      <c r="L830" s="211"/>
      <c r="M830" s="211"/>
      <c r="N830" s="211"/>
      <c r="O830" s="211"/>
      <c r="P830" s="211"/>
      <c r="Q830" s="213"/>
      <c r="R830" s="75"/>
    </row>
    <row r="831" spans="1:18" ht="16.5" customHeight="1" thickTop="1">
      <c r="A831" s="711" t="s">
        <v>62</v>
      </c>
      <c r="B831" s="589" t="s">
        <v>2</v>
      </c>
      <c r="C831" s="515">
        <f>C827+1</f>
        <v>17</v>
      </c>
      <c r="D831" s="494"/>
      <c r="E831" s="471"/>
      <c r="F831" s="473"/>
      <c r="G831" s="159">
        <f>IFERROR(INDEX(#REF!,MATCH('R1'!$E$437,#REF!,0)-5),0)+IFERROR(INDEX('SECTION 1'!#REF!,MATCH('R1'!$E$437,'SECTION 1'!#REF!,0)-5),0)</f>
        <v>0</v>
      </c>
      <c r="H831" s="160">
        <f>IFERROR(INDEX(#REF!,MATCH('R1'!$E$437,#REF!,0)-4),0)+IFERROR(INDEX('SECTION 1'!#REF!,MATCH('R1'!$E$437,'SECTION 1'!#REF!,0)-4),0)</f>
        <v>0</v>
      </c>
      <c r="I831" s="161">
        <f>IFERROR(INDEX(#REF!,MATCH('R1'!$E$437,#REF!,0)-3),0)+IFERROR(INDEX('SECTION 1'!#REF!,MATCH('R1'!$E$437,'SECTION 1'!#REF!,0)-3),0)</f>
        <v>0</v>
      </c>
      <c r="J831" s="162" t="e">
        <f>IF(#REF!="",IF(F831=0," ",(24-#REF!)+(F831-0)),"")</f>
        <v>#REF!</v>
      </c>
      <c r="K831" s="163"/>
      <c r="L831" s="164">
        <f>H831-G831</f>
        <v>0</v>
      </c>
      <c r="M831" s="164">
        <f>IF(L831&gt;5,0.2,0)</f>
        <v>0</v>
      </c>
      <c r="N831" s="164" t="e">
        <f>#REF!-#REF!</f>
        <v>#REF!</v>
      </c>
      <c r="O831" s="164" t="e">
        <f>IF(N831&gt;5,0.2,0)</f>
        <v>#REF!</v>
      </c>
      <c r="P831" s="165"/>
      <c r="Q831" s="166">
        <f>IF(G831="","",(H831-G831)+I831)</f>
        <v>0</v>
      </c>
      <c r="R831" s="75"/>
    </row>
    <row r="832" spans="1:18">
      <c r="A832" s="712"/>
      <c r="B832" s="590"/>
      <c r="C832" s="516"/>
      <c r="D832" s="493"/>
      <c r="E832" s="472"/>
      <c r="F832" s="474"/>
      <c r="G832" s="271">
        <f>IFERROR(INDEX(#REF!,MATCH('R1'!$E$437,#REF!,0)-5),0)+IFERROR(INDEX('SECTION 1'!#REF!,MATCH('R1'!$E$437,'SECTION 1'!#REF!,0)-5),0)</f>
        <v>0</v>
      </c>
      <c r="H832" s="272">
        <f>IFERROR(INDEX(#REF!,MATCH('R1'!$E$437,#REF!,0)-4),0)+IFERROR(INDEX('SECTION 1'!#REF!,MATCH('R1'!$E$437,'SECTION 1'!#REF!,0)-4),0)</f>
        <v>0</v>
      </c>
      <c r="I832" s="109">
        <f>IFERROR(INDEX(#REF!,MATCH('R1'!$E$437,#REF!,0)-3),0)+IFERROR(INDEX('SECTION 1'!#REF!,MATCH('R1'!$E$437,'SECTION 1'!#REF!,0)-3),0)</f>
        <v>0</v>
      </c>
      <c r="J832" s="110"/>
      <c r="K832" s="111"/>
      <c r="L832" s="112"/>
      <c r="M832" s="112"/>
      <c r="N832" s="112"/>
      <c r="O832" s="112"/>
      <c r="P832" s="113"/>
      <c r="Q832" s="114">
        <f t="shared" ref="Q832:Q844" si="61">IF(G832="","",(H832-G832)+I832)</f>
        <v>0</v>
      </c>
      <c r="R832" s="75"/>
    </row>
    <row r="833" spans="1:18">
      <c r="A833" s="712"/>
      <c r="B833" s="567" t="s">
        <v>3</v>
      </c>
      <c r="C833" s="517">
        <f>+C831+1</f>
        <v>18</v>
      </c>
      <c r="D833" s="477"/>
      <c r="E833" s="477"/>
      <c r="F833" s="479"/>
      <c r="G833" s="268">
        <f>IFERROR(INDEX(#REF!,MATCH('R1'!$E$437,#REF!,0)-5),0)+IFERROR(INDEX('SECTION 1'!#REF!,MATCH('R1'!$E$437,'SECTION 1'!#REF!,0)-5),0)</f>
        <v>0</v>
      </c>
      <c r="H833" s="269">
        <f>IFERROR(INDEX(#REF!,MATCH('R1'!$E$437,#REF!,0)-4),0)+IFERROR(INDEX('SECTION 1'!#REF!,MATCH('R1'!$E$437,'SECTION 1'!#REF!,0)-4),0)</f>
        <v>0</v>
      </c>
      <c r="I833" s="269">
        <f>IFERROR(INDEX(#REF!,MATCH('R1'!$E$437,#REF!,0)-3),0)+IFERROR(INDEX('SECTION 1'!#REF!,MATCH('R1'!$E$437,'SECTION 1'!#REF!,0)-3),0)</f>
        <v>0</v>
      </c>
      <c r="J833" s="118"/>
      <c r="K833" s="119"/>
      <c r="L833" s="120">
        <f>H833-G833</f>
        <v>0</v>
      </c>
      <c r="M833" s="120">
        <f>IF(L833&gt;5,0.2,0)</f>
        <v>0</v>
      </c>
      <c r="N833" s="120" t="e">
        <f>#REF!-#REF!</f>
        <v>#REF!</v>
      </c>
      <c r="O833" s="120" t="e">
        <f>IF(N833&gt;5,0.2,0)</f>
        <v>#REF!</v>
      </c>
      <c r="P833" s="121"/>
      <c r="Q833" s="122">
        <f t="shared" si="61"/>
        <v>0</v>
      </c>
      <c r="R833" s="75"/>
    </row>
    <row r="834" spans="1:18">
      <c r="A834" s="712"/>
      <c r="B834" s="538"/>
      <c r="C834" s="518"/>
      <c r="D834" s="478"/>
      <c r="E834" s="478"/>
      <c r="F834" s="480"/>
      <c r="G834" s="271">
        <f>IFERROR(INDEX(#REF!,MATCH('R1'!$E$437,#REF!,0)-5),0)+IFERROR(INDEX('SECTION 1'!#REF!,MATCH('R1'!$E$437,'SECTION 1'!#REF!,0)-5),0)</f>
        <v>0</v>
      </c>
      <c r="H834" s="272">
        <f>IFERROR(INDEX(#REF!,MATCH('R1'!$E$437,#REF!,0)-4),0)+IFERROR(INDEX('SECTION 1'!#REF!,MATCH('R1'!$E$437,'SECTION 1'!#REF!,0)-4),0)</f>
        <v>0</v>
      </c>
      <c r="I834" s="272">
        <f>IFERROR(INDEX(#REF!,MATCH('R1'!$E$437,#REF!,0)-3),0)+IFERROR(INDEX('SECTION 1'!#REF!,MATCH('R1'!$E$437,'SECTION 1'!#REF!,0)-3),0)</f>
        <v>0</v>
      </c>
      <c r="J834" s="126"/>
      <c r="K834" s="127"/>
      <c r="L834" s="128"/>
      <c r="M834" s="128"/>
      <c r="N834" s="128"/>
      <c r="O834" s="128"/>
      <c r="P834" s="129"/>
      <c r="Q834" s="130">
        <f t="shared" si="61"/>
        <v>0</v>
      </c>
      <c r="R834" s="728"/>
    </row>
    <row r="835" spans="1:18">
      <c r="A835" s="712"/>
      <c r="B835" s="567" t="s">
        <v>3</v>
      </c>
      <c r="C835" s="517">
        <f>+C833+1</f>
        <v>19</v>
      </c>
      <c r="D835" s="477"/>
      <c r="E835" s="477"/>
      <c r="F835" s="479"/>
      <c r="G835" s="268">
        <f>IFERROR(INDEX(#REF!,MATCH('R1'!$E$437,#REF!,0)-5),0)+IFERROR(INDEX('SECTION 1'!#REF!,MATCH('R1'!$E$437,'SECTION 1'!#REF!,0)-5),0)</f>
        <v>0</v>
      </c>
      <c r="H835" s="269">
        <f>IFERROR(INDEX(#REF!,MATCH('R1'!$E$437,#REF!,0)-4),0)+IFERROR(INDEX('SECTION 1'!#REF!,MATCH('R1'!$E$437,'SECTION 1'!#REF!,0)-4),0)</f>
        <v>0</v>
      </c>
      <c r="I835" s="269">
        <f>IFERROR(INDEX(#REF!,MATCH('R1'!$E$437,#REF!,0)-3),0)+IFERROR(INDEX('SECTION 1'!#REF!,MATCH('R1'!$E$437,'SECTION 1'!#REF!,0)-3),0)</f>
        <v>0</v>
      </c>
      <c r="J835" s="134"/>
      <c r="K835" s="135"/>
      <c r="L835" s="167">
        <f>H835-G835</f>
        <v>0</v>
      </c>
      <c r="M835" s="167">
        <f>IF(L835&gt;5,0.2,0)</f>
        <v>0</v>
      </c>
      <c r="N835" s="167" t="e">
        <f>#REF!-#REF!</f>
        <v>#REF!</v>
      </c>
      <c r="O835" s="167" t="e">
        <f>IF(N835&gt;5,0.2,0)</f>
        <v>#REF!</v>
      </c>
      <c r="P835" s="168"/>
      <c r="Q835" s="169">
        <f t="shared" si="61"/>
        <v>0</v>
      </c>
      <c r="R835" s="728"/>
    </row>
    <row r="836" spans="1:18">
      <c r="A836" s="712"/>
      <c r="B836" s="538"/>
      <c r="C836" s="518"/>
      <c r="D836" s="478"/>
      <c r="E836" s="478"/>
      <c r="F836" s="480"/>
      <c r="G836" s="271">
        <f>IFERROR(INDEX(#REF!,MATCH('R1'!$E$437,#REF!,0)-5),0)+IFERROR(INDEX('SECTION 1'!#REF!,MATCH('R1'!$E$437,'SECTION 1'!#REF!,0)-5),0)</f>
        <v>0</v>
      </c>
      <c r="H836" s="272">
        <f>IFERROR(INDEX(#REF!,MATCH('R1'!$E$437,#REF!,0)-4),0)+IFERROR(INDEX('SECTION 1'!#REF!,MATCH('R1'!$E$437,'SECTION 1'!#REF!,0)-4),0)</f>
        <v>0</v>
      </c>
      <c r="I836" s="272">
        <f>IFERROR(INDEX(#REF!,MATCH('R1'!$E$437,#REF!,0)-3),0)+IFERROR(INDEX('SECTION 1'!#REF!,MATCH('R1'!$E$437,'SECTION 1'!#REF!,0)-3),0)</f>
        <v>0</v>
      </c>
      <c r="J836" s="110"/>
      <c r="K836" s="111"/>
      <c r="L836" s="112"/>
      <c r="M836" s="112"/>
      <c r="N836" s="112"/>
      <c r="O836" s="112"/>
      <c r="P836" s="113"/>
      <c r="Q836" s="114">
        <f t="shared" si="61"/>
        <v>0</v>
      </c>
      <c r="R836" s="728"/>
    </row>
    <row r="837" spans="1:18">
      <c r="A837" s="712"/>
      <c r="B837" s="567" t="s">
        <v>7</v>
      </c>
      <c r="C837" s="517">
        <f>+C835+1</f>
        <v>20</v>
      </c>
      <c r="D837" s="477"/>
      <c r="E837" s="477"/>
      <c r="F837" s="479"/>
      <c r="G837" s="268">
        <f>IFERROR(INDEX(#REF!,MATCH('R1'!$E$437,#REF!,0)-5),0)+IFERROR(INDEX('SECTION 1'!#REF!,MATCH('R1'!$E$437,'SECTION 1'!#REF!,0)-5),0)</f>
        <v>0</v>
      </c>
      <c r="H837" s="269">
        <f>IFERROR(INDEX(#REF!,MATCH('R1'!$E$437,#REF!,0)-4),0)+IFERROR(INDEX('SECTION 1'!#REF!,MATCH('R1'!$E$437,'SECTION 1'!#REF!,0)-4),0)</f>
        <v>0</v>
      </c>
      <c r="I837" s="269">
        <f>IFERROR(INDEX(#REF!,MATCH('R1'!$E$437,#REF!,0)-3),0)+IFERROR(INDEX('SECTION 1'!#REF!,MATCH('R1'!$E$437,'SECTION 1'!#REF!,0)-3),0)</f>
        <v>0</v>
      </c>
      <c r="J837" s="118"/>
      <c r="K837" s="119"/>
      <c r="L837" s="120">
        <f>H837-G837</f>
        <v>0</v>
      </c>
      <c r="M837" s="120">
        <f>IF(L837&gt;5,0.2,0)</f>
        <v>0</v>
      </c>
      <c r="N837" s="120" t="e">
        <f>#REF!-#REF!</f>
        <v>#REF!</v>
      </c>
      <c r="O837" s="120" t="e">
        <f>IF(N837&gt;5,0.2,0)</f>
        <v>#REF!</v>
      </c>
      <c r="P837" s="121"/>
      <c r="Q837" s="122">
        <f t="shared" si="61"/>
        <v>0</v>
      </c>
      <c r="R837" s="728"/>
    </row>
    <row r="838" spans="1:18">
      <c r="A838" s="712"/>
      <c r="B838" s="538"/>
      <c r="C838" s="518"/>
      <c r="D838" s="478"/>
      <c r="E838" s="478"/>
      <c r="F838" s="480"/>
      <c r="G838" s="271">
        <f>IFERROR(INDEX(#REF!,MATCH('R1'!$E$437,#REF!,0)-5),0)+IFERROR(INDEX('SECTION 1'!#REF!,MATCH('R1'!$E$437,'SECTION 1'!#REF!,0)-5),0)</f>
        <v>0</v>
      </c>
      <c r="H838" s="272">
        <f>IFERROR(INDEX(#REF!,MATCH('R1'!$E$437,#REF!,0)-4),0)+IFERROR(INDEX('SECTION 1'!#REF!,MATCH('R1'!$E$437,'SECTION 1'!#REF!,0)-4),0)</f>
        <v>0</v>
      </c>
      <c r="I838" s="272">
        <f>IFERROR(INDEX(#REF!,MATCH('R1'!$E$437,#REF!,0)-3),0)+IFERROR(INDEX('SECTION 1'!#REF!,MATCH('R1'!$E$437,'SECTION 1'!#REF!,0)-3),0)</f>
        <v>0</v>
      </c>
      <c r="J838" s="126"/>
      <c r="K838" s="127"/>
      <c r="L838" s="128"/>
      <c r="M838" s="128"/>
      <c r="N838" s="128"/>
      <c r="O838" s="128"/>
      <c r="P838" s="129"/>
      <c r="Q838" s="130">
        <f t="shared" si="61"/>
        <v>0</v>
      </c>
      <c r="R838" s="728"/>
    </row>
    <row r="839" spans="1:18">
      <c r="A839" s="712"/>
      <c r="B839" s="567" t="s">
        <v>4</v>
      </c>
      <c r="C839" s="517">
        <f>C837+1</f>
        <v>21</v>
      </c>
      <c r="D839" s="477"/>
      <c r="E839" s="477"/>
      <c r="F839" s="479"/>
      <c r="G839" s="268">
        <f>IFERROR(INDEX(#REF!,MATCH('R1'!$E$437,#REF!,0)-5),0)+IFERROR(INDEX('SECTION 1'!#REF!,MATCH('R1'!$E$437,'SECTION 1'!#REF!,0)-5),0)</f>
        <v>0</v>
      </c>
      <c r="H839" s="269">
        <f>IFERROR(INDEX(#REF!,MATCH('R1'!$E$437,#REF!,0)-4),0)+IFERROR(INDEX('SECTION 1'!#REF!,MATCH('R1'!$E$437,'SECTION 1'!#REF!,0)-4),0)</f>
        <v>0</v>
      </c>
      <c r="I839" s="269">
        <f>IFERROR(INDEX(#REF!,MATCH('R1'!$E$437,#REF!,0)-3),0)+IFERROR(INDEX('SECTION 1'!#REF!,MATCH('R1'!$E$437,'SECTION 1'!#REF!,0)-3),0)</f>
        <v>0</v>
      </c>
      <c r="J839" s="134">
        <v>12</v>
      </c>
      <c r="K839" s="135"/>
      <c r="L839" s="120">
        <f>H839-G839</f>
        <v>0</v>
      </c>
      <c r="M839" s="120">
        <f>IF(L839&gt;5,0.2,0)</f>
        <v>0</v>
      </c>
      <c r="N839" s="120" t="e">
        <f>#REF!-#REF!</f>
        <v>#REF!</v>
      </c>
      <c r="O839" s="120" t="e">
        <f>IF(N839&gt;5,0.2,0)</f>
        <v>#REF!</v>
      </c>
      <c r="P839" s="121"/>
      <c r="Q839" s="122">
        <f t="shared" si="61"/>
        <v>0</v>
      </c>
      <c r="R839" s="728"/>
    </row>
    <row r="840" spans="1:18">
      <c r="A840" s="712"/>
      <c r="B840" s="538"/>
      <c r="C840" s="518"/>
      <c r="D840" s="478"/>
      <c r="E840" s="478"/>
      <c r="F840" s="480"/>
      <c r="G840" s="271">
        <f>IFERROR(INDEX(#REF!,MATCH('R1'!$E$437,#REF!,0)-5),0)+IFERROR(INDEX('SECTION 1'!#REF!,MATCH('R1'!$E$437,'SECTION 1'!#REF!,0)-5),0)</f>
        <v>0</v>
      </c>
      <c r="H840" s="272">
        <f>IFERROR(INDEX(#REF!,MATCH('R1'!$E$437,#REF!,0)-4),0)+IFERROR(INDEX('SECTION 1'!#REF!,MATCH('R1'!$E$437,'SECTION 1'!#REF!,0)-4),0)</f>
        <v>0</v>
      </c>
      <c r="I840" s="272">
        <f>IFERROR(INDEX(#REF!,MATCH('R1'!$E$437,#REF!,0)-3),0)+IFERROR(INDEX('SECTION 1'!#REF!,MATCH('R1'!$E$437,'SECTION 1'!#REF!,0)-3),0)</f>
        <v>0</v>
      </c>
      <c r="J840" s="110"/>
      <c r="K840" s="111"/>
      <c r="L840" s="112"/>
      <c r="M840" s="112"/>
      <c r="N840" s="112"/>
      <c r="O840" s="112"/>
      <c r="P840" s="113"/>
      <c r="Q840" s="114">
        <f t="shared" si="61"/>
        <v>0</v>
      </c>
      <c r="R840" s="456"/>
    </row>
    <row r="841" spans="1:18">
      <c r="A841" s="712"/>
      <c r="B841" s="568" t="s">
        <v>5</v>
      </c>
      <c r="C841" s="527">
        <f>+C839+1</f>
        <v>22</v>
      </c>
      <c r="D841" s="477"/>
      <c r="E841" s="477"/>
      <c r="F841" s="479"/>
      <c r="G841" s="268">
        <f>IFERROR(INDEX(#REF!,MATCH('R1'!$E$437,#REF!,0)-5),0)+IFERROR(INDEX('SECTION 1'!#REF!,MATCH('R1'!$E$437,'SECTION 1'!#REF!,0)-5),0)</f>
        <v>0</v>
      </c>
      <c r="H841" s="269">
        <f>IFERROR(INDEX(#REF!,MATCH('R1'!$E$437,#REF!,0)-4),0)+IFERROR(INDEX('SECTION 1'!#REF!,MATCH('R1'!$E$437,'SECTION 1'!#REF!,0)-4),0)</f>
        <v>0</v>
      </c>
      <c r="I841" s="269">
        <f>IFERROR(INDEX(#REF!,MATCH('R1'!$E$437,#REF!,0)-3),0)+IFERROR(INDEX('SECTION 1'!#REF!,MATCH('R1'!$E$437,'SECTION 1'!#REF!,0)-3),0)</f>
        <v>0</v>
      </c>
      <c r="J841" s="118">
        <f>IF(G841="",0,IF(H841="",0,IF(G841&gt;0,H841-G841+I841,0)))</f>
        <v>0</v>
      </c>
      <c r="K841" s="119"/>
      <c r="L841" s="120">
        <f>H841-G841</f>
        <v>0</v>
      </c>
      <c r="M841" s="120">
        <f>IF(L841&gt;5,0.2,0)</f>
        <v>0</v>
      </c>
      <c r="N841" s="120" t="e">
        <f>#REF!-#REF!</f>
        <v>#REF!</v>
      </c>
      <c r="O841" s="120" t="e">
        <f>IF(N841&gt;5,0.2,0)</f>
        <v>#REF!</v>
      </c>
      <c r="P841" s="121"/>
      <c r="Q841" s="122">
        <f t="shared" si="61"/>
        <v>0</v>
      </c>
      <c r="R841" s="456"/>
    </row>
    <row r="842" spans="1:18">
      <c r="A842" s="712"/>
      <c r="B842" s="584"/>
      <c r="C842" s="528"/>
      <c r="D842" s="478"/>
      <c r="E842" s="478"/>
      <c r="F842" s="480"/>
      <c r="G842" s="271">
        <f>IFERROR(INDEX(#REF!,MATCH('R1'!$E$437,#REF!,0)-5),0)+IFERROR(INDEX('SECTION 1'!#REF!,MATCH('R1'!$E$437,'SECTION 1'!#REF!,0)-5),0)</f>
        <v>0</v>
      </c>
      <c r="H842" s="272">
        <f>IFERROR(INDEX(#REF!,MATCH('R1'!$E$437,#REF!,0)-4),0)+IFERROR(INDEX('SECTION 1'!#REF!,MATCH('R1'!$E$437,'SECTION 1'!#REF!,0)-4),0)</f>
        <v>0</v>
      </c>
      <c r="I842" s="272">
        <f>IFERROR(INDEX(#REF!,MATCH('R1'!$E$437,#REF!,0)-3),0)+IFERROR(INDEX('SECTION 1'!#REF!,MATCH('R1'!$E$437,'SECTION 1'!#REF!,0)-3),0)</f>
        <v>0</v>
      </c>
      <c r="J842" s="126">
        <f>IF(G842="",0,IF(H842="",0,IF(G842&gt;0,H842-G842+I842,0)))</f>
        <v>0</v>
      </c>
      <c r="K842" s="127"/>
      <c r="L842" s="128"/>
      <c r="M842" s="128"/>
      <c r="N842" s="128"/>
      <c r="O842" s="128"/>
      <c r="P842" s="129"/>
      <c r="Q842" s="130">
        <f t="shared" si="61"/>
        <v>0</v>
      </c>
      <c r="R842" s="456"/>
    </row>
    <row r="843" spans="1:18">
      <c r="A843" s="712"/>
      <c r="B843" s="568" t="s">
        <v>6</v>
      </c>
      <c r="C843" s="527">
        <f>+C841+1</f>
        <v>23</v>
      </c>
      <c r="D843" s="465"/>
      <c r="E843" s="465"/>
      <c r="F843" s="467"/>
      <c r="G843" s="268">
        <f>IFERROR(INDEX(#REF!,MATCH('R1'!$E$437,#REF!,0)-5),0)+IFERROR(INDEX('SECTION 1'!#REF!,MATCH('R1'!$E$437,'SECTION 1'!#REF!,0)-5),0)</f>
        <v>0</v>
      </c>
      <c r="H843" s="269">
        <f>IFERROR(INDEX(#REF!,MATCH('R1'!$E$437,#REF!,0)-4),0)+IFERROR(INDEX('SECTION 1'!#REF!,MATCH('R1'!$E$437,'SECTION 1'!#REF!,0)-4),0)</f>
        <v>0</v>
      </c>
      <c r="I843" s="269">
        <f>IFERROR(INDEX(#REF!,MATCH('R1'!$E$437,#REF!,0)-3),0)+IFERROR(INDEX('SECTION 1'!#REF!,MATCH('R1'!$E$437,'SECTION 1'!#REF!,0)-3),0)</f>
        <v>0</v>
      </c>
      <c r="J843" s="139">
        <v>12</v>
      </c>
      <c r="K843" s="140"/>
      <c r="L843" s="141">
        <f>H843-G843</f>
        <v>0</v>
      </c>
      <c r="M843" s="141">
        <f>IF(L843&gt;5,0.2,0)</f>
        <v>0</v>
      </c>
      <c r="N843" s="141" t="e">
        <f>#REF!-#REF!</f>
        <v>#REF!</v>
      </c>
      <c r="O843" s="141" t="e">
        <f>IF(N843&gt;5,0.2,0)</f>
        <v>#REF!</v>
      </c>
      <c r="P843" s="142"/>
      <c r="Q843" s="143">
        <f t="shared" si="61"/>
        <v>0</v>
      </c>
      <c r="R843" s="456"/>
    </row>
    <row r="844" spans="1:18" ht="16.5" thickBot="1">
      <c r="A844" s="712"/>
      <c r="B844" s="569"/>
      <c r="C844" s="554"/>
      <c r="D844" s="466"/>
      <c r="E844" s="466"/>
      <c r="F844" s="468"/>
      <c r="G844" s="271">
        <f>IFERROR(INDEX(#REF!,MATCH('R1'!$E$437,#REF!,0)-5),0)+IFERROR(INDEX('SECTION 1'!#REF!,MATCH('R1'!$E$437,'SECTION 1'!#REF!,0)-5),0)</f>
        <v>0</v>
      </c>
      <c r="H844" s="272">
        <f>IFERROR(INDEX(#REF!,MATCH('R1'!$E$437,#REF!,0)-4),0)+IFERROR(INDEX('SECTION 1'!#REF!,MATCH('R1'!$E$437,'SECTION 1'!#REF!,0)-4),0)</f>
        <v>0</v>
      </c>
      <c r="I844" s="272">
        <f>IFERROR(INDEX(#REF!,MATCH('R1'!$E$437,#REF!,0)-3),0)+IFERROR(INDEX('SECTION 1'!#REF!,MATCH('R1'!$E$437,'SECTION 1'!#REF!,0)-3),0)</f>
        <v>0</v>
      </c>
      <c r="J844" s="147"/>
      <c r="K844" s="148"/>
      <c r="L844" s="149"/>
      <c r="M844" s="149"/>
      <c r="N844" s="149"/>
      <c r="O844" s="149"/>
      <c r="P844" s="150"/>
      <c r="Q844" s="151">
        <f t="shared" si="61"/>
        <v>0</v>
      </c>
      <c r="R844" s="158"/>
    </row>
    <row r="845" spans="1:18" ht="17.25" thickTop="1" thickBot="1">
      <c r="A845" s="712"/>
      <c r="B845" s="522" t="s">
        <v>12</v>
      </c>
      <c r="C845" s="523"/>
      <c r="D845" s="481"/>
      <c r="E845" s="481"/>
      <c r="F845" s="482"/>
      <c r="G845" s="43"/>
      <c r="H845" s="44"/>
      <c r="I845" s="44"/>
      <c r="J845" s="21" t="e">
        <f>SUM(J831:J844)</f>
        <v>#REF!</v>
      </c>
      <c r="K845" s="173">
        <f>SUM(K835:K844)</f>
        <v>0</v>
      </c>
      <c r="L845" s="174"/>
      <c r="M845" s="174"/>
      <c r="N845" s="174"/>
      <c r="O845" s="174"/>
      <c r="P845" s="175"/>
      <c r="Q845" s="176">
        <f>SUM(Q831:Q844)</f>
        <v>0</v>
      </c>
      <c r="R845" s="75"/>
    </row>
    <row r="846" spans="1:18" ht="16.5" thickBot="1">
      <c r="A846" s="713"/>
      <c r="B846" s="524" t="s">
        <v>14</v>
      </c>
      <c r="C846" s="525"/>
      <c r="D846" s="219"/>
      <c r="E846" s="219"/>
      <c r="F846" s="220"/>
      <c r="G846" s="12"/>
      <c r="H846" s="13"/>
      <c r="I846" s="16"/>
      <c r="J846" s="14" t="str">
        <f>IF(G846="","0",IF(H846="","0",IF(G846&gt;0,H846-G846,"0")))</f>
        <v>0</v>
      </c>
      <c r="K846" s="222"/>
      <c r="L846" s="221"/>
      <c r="M846" s="221"/>
      <c r="N846" s="221"/>
      <c r="O846" s="221"/>
      <c r="P846" s="221"/>
      <c r="Q846" s="223"/>
      <c r="R846" s="75"/>
    </row>
    <row r="847" spans="1:18" ht="17.25" customHeight="1" thickTop="1">
      <c r="A847" s="683" t="s">
        <v>63</v>
      </c>
      <c r="B847" s="589" t="s">
        <v>2</v>
      </c>
      <c r="C847" s="515">
        <f>C843+1</f>
        <v>24</v>
      </c>
      <c r="D847" s="494"/>
      <c r="E847" s="471"/>
      <c r="F847" s="473"/>
      <c r="G847" s="159">
        <f>IFERROR(INDEX(#REF!,MATCH('R1'!$E$437,#REF!,0)-5),0)+IFERROR(INDEX('SECTION 1'!#REF!,MATCH('R1'!$E$437,'SECTION 1'!#REF!,0)-5),0)</f>
        <v>0</v>
      </c>
      <c r="H847" s="160">
        <f>IFERROR(INDEX(#REF!,MATCH('R1'!$E$437,#REF!,0)-4),0)+IFERROR(INDEX('SECTION 1'!#REF!,MATCH('R1'!$E$437,'SECTION 1'!#REF!,0)-4),0)</f>
        <v>0</v>
      </c>
      <c r="I847" s="161">
        <f>IFERROR(INDEX(#REF!,MATCH('R1'!$E$437,#REF!,0)-3),0)+IFERROR(INDEX('SECTION 1'!#REF!,MATCH('R1'!$E$437,'SECTION 1'!#REF!,0)-3),0)</f>
        <v>0</v>
      </c>
      <c r="J847" s="162" t="e">
        <f>IF(#REF!="",IF(F847=0," ",(24-#REF!)+(F847-0)),"")</f>
        <v>#REF!</v>
      </c>
      <c r="K847" s="163"/>
      <c r="L847" s="164">
        <f>H847-G847</f>
        <v>0</v>
      </c>
      <c r="M847" s="164">
        <f>IF(L847&gt;5,0.2,0)</f>
        <v>0</v>
      </c>
      <c r="N847" s="164" t="e">
        <f>#REF!-#REF!</f>
        <v>#REF!</v>
      </c>
      <c r="O847" s="164" t="e">
        <f>IF(N847&gt;5,0.2,0)</f>
        <v>#REF!</v>
      </c>
      <c r="P847" s="165"/>
      <c r="Q847" s="166">
        <f t="shared" ref="Q847:Q860" si="62">IF(G847="","",(H847-G847)+I847)</f>
        <v>0</v>
      </c>
      <c r="R847" s="75"/>
    </row>
    <row r="848" spans="1:18">
      <c r="A848" s="691"/>
      <c r="B848" s="590"/>
      <c r="C848" s="516"/>
      <c r="D848" s="493"/>
      <c r="E848" s="472"/>
      <c r="F848" s="474"/>
      <c r="G848" s="271">
        <f>IFERROR(INDEX(#REF!,MATCH('R1'!$E$437,#REF!,0)-5),0)+IFERROR(INDEX('SECTION 1'!#REF!,MATCH('R1'!$E$437,'SECTION 1'!#REF!,0)-5),0)</f>
        <v>0</v>
      </c>
      <c r="H848" s="272">
        <f>IFERROR(INDEX(#REF!,MATCH('R1'!$E$437,#REF!,0)-4),0)+IFERROR(INDEX('SECTION 1'!#REF!,MATCH('R1'!$E$437,'SECTION 1'!#REF!,0)-4),0)</f>
        <v>0</v>
      </c>
      <c r="I848" s="109">
        <f>IFERROR(INDEX(#REF!,MATCH('R1'!$E$437,#REF!,0)-3),0)+IFERROR(INDEX('SECTION 1'!#REF!,MATCH('R1'!$E$437,'SECTION 1'!#REF!,0)-3),0)</f>
        <v>0</v>
      </c>
      <c r="J848" s="110"/>
      <c r="K848" s="111"/>
      <c r="L848" s="112"/>
      <c r="M848" s="112"/>
      <c r="N848" s="112"/>
      <c r="O848" s="112"/>
      <c r="P848" s="113"/>
      <c r="Q848" s="114">
        <f t="shared" si="62"/>
        <v>0</v>
      </c>
      <c r="R848" s="75"/>
    </row>
    <row r="849" spans="1:18">
      <c r="A849" s="691"/>
      <c r="B849" s="567" t="s">
        <v>3</v>
      </c>
      <c r="C849" s="517">
        <f>+C847+1</f>
        <v>25</v>
      </c>
      <c r="D849" s="477"/>
      <c r="E849" s="477"/>
      <c r="F849" s="479"/>
      <c r="G849" s="268">
        <f>IFERROR(INDEX(#REF!,MATCH('R1'!$E$437,#REF!,0)-5),0)+IFERROR(INDEX('SECTION 1'!#REF!,MATCH('R1'!$E$437,'SECTION 1'!#REF!,0)-5),0)</f>
        <v>0</v>
      </c>
      <c r="H849" s="269">
        <f>IFERROR(INDEX(#REF!,MATCH('R1'!$E$437,#REF!,0)-4),0)+IFERROR(INDEX('SECTION 1'!#REF!,MATCH('R1'!$E$437,'SECTION 1'!#REF!,0)-4),0)</f>
        <v>0</v>
      </c>
      <c r="I849" s="269">
        <f>IFERROR(INDEX(#REF!,MATCH('R1'!$E$437,#REF!,0)-3),0)+IFERROR(INDEX('SECTION 1'!#REF!,MATCH('R1'!$E$437,'SECTION 1'!#REF!,0)-3),0)</f>
        <v>0</v>
      </c>
      <c r="J849" s="118"/>
      <c r="K849" s="119"/>
      <c r="L849" s="120">
        <f>H849-G849</f>
        <v>0</v>
      </c>
      <c r="M849" s="120">
        <f>IF(L849&gt;5,0.2,0)</f>
        <v>0</v>
      </c>
      <c r="N849" s="120" t="e">
        <f>#REF!-#REF!</f>
        <v>#REF!</v>
      </c>
      <c r="O849" s="120" t="e">
        <f>IF(N849&gt;5,0.2,0)</f>
        <v>#REF!</v>
      </c>
      <c r="P849" s="121"/>
      <c r="Q849" s="122">
        <f t="shared" si="62"/>
        <v>0</v>
      </c>
      <c r="R849" s="728"/>
    </row>
    <row r="850" spans="1:18">
      <c r="A850" s="691"/>
      <c r="B850" s="538"/>
      <c r="C850" s="518"/>
      <c r="D850" s="478"/>
      <c r="E850" s="478"/>
      <c r="F850" s="480"/>
      <c r="G850" s="271">
        <f>IFERROR(INDEX(#REF!,MATCH('R1'!$E$437,#REF!,0)-5),0)+IFERROR(INDEX('SECTION 1'!#REF!,MATCH('R1'!$E$437,'SECTION 1'!#REF!,0)-5),0)</f>
        <v>0</v>
      </c>
      <c r="H850" s="272">
        <f>IFERROR(INDEX(#REF!,MATCH('R1'!$E$437,#REF!,0)-4),0)+IFERROR(INDEX('SECTION 1'!#REF!,MATCH('R1'!$E$437,'SECTION 1'!#REF!,0)-4),0)</f>
        <v>0</v>
      </c>
      <c r="I850" s="272">
        <f>IFERROR(INDEX(#REF!,MATCH('R1'!$E$437,#REF!,0)-3),0)+IFERROR(INDEX('SECTION 1'!#REF!,MATCH('R1'!$E$437,'SECTION 1'!#REF!,0)-3),0)</f>
        <v>0</v>
      </c>
      <c r="J850" s="126"/>
      <c r="K850" s="127"/>
      <c r="L850" s="128"/>
      <c r="M850" s="128"/>
      <c r="N850" s="128"/>
      <c r="O850" s="128"/>
      <c r="P850" s="129"/>
      <c r="Q850" s="130">
        <f t="shared" si="62"/>
        <v>0</v>
      </c>
      <c r="R850" s="728"/>
    </row>
    <row r="851" spans="1:18">
      <c r="A851" s="691"/>
      <c r="B851" s="567" t="s">
        <v>3</v>
      </c>
      <c r="C851" s="517">
        <f>+C849+1</f>
        <v>26</v>
      </c>
      <c r="D851" s="477"/>
      <c r="E851" s="477"/>
      <c r="F851" s="479"/>
      <c r="G851" s="268">
        <f>IFERROR(INDEX(#REF!,MATCH('R1'!$E$437,#REF!,0)-5),0)+IFERROR(INDEX('SECTION 1'!#REF!,MATCH('R1'!$E$437,'SECTION 1'!#REF!,0)-5),0)</f>
        <v>0</v>
      </c>
      <c r="H851" s="269">
        <f>IFERROR(INDEX(#REF!,MATCH('R1'!$E$437,#REF!,0)-4),0)+IFERROR(INDEX('SECTION 1'!#REF!,MATCH('R1'!$E$437,'SECTION 1'!#REF!,0)-4),0)</f>
        <v>0</v>
      </c>
      <c r="I851" s="269">
        <f>IFERROR(INDEX(#REF!,MATCH('R1'!$E$437,#REF!,0)-3),0)+IFERROR(INDEX('SECTION 1'!#REF!,MATCH('R1'!$E$437,'SECTION 1'!#REF!,0)-3),0)</f>
        <v>0</v>
      </c>
      <c r="J851" s="134"/>
      <c r="K851" s="135"/>
      <c r="L851" s="167"/>
      <c r="M851" s="167"/>
      <c r="N851" s="167"/>
      <c r="O851" s="167"/>
      <c r="P851" s="168"/>
      <c r="Q851" s="169">
        <f t="shared" si="62"/>
        <v>0</v>
      </c>
      <c r="R851" s="728"/>
    </row>
    <row r="852" spans="1:18">
      <c r="A852" s="691"/>
      <c r="B852" s="538"/>
      <c r="C852" s="518"/>
      <c r="D852" s="478"/>
      <c r="E852" s="478"/>
      <c r="F852" s="480"/>
      <c r="G852" s="271">
        <f>IFERROR(INDEX(#REF!,MATCH('R1'!$E$437,#REF!,0)-5),0)+IFERROR(INDEX('SECTION 1'!#REF!,MATCH('R1'!$E$437,'SECTION 1'!#REF!,0)-5),0)</f>
        <v>0</v>
      </c>
      <c r="H852" s="272">
        <f>IFERROR(INDEX(#REF!,MATCH('R1'!$E$437,#REF!,0)-4),0)+IFERROR(INDEX('SECTION 1'!#REF!,MATCH('R1'!$E$437,'SECTION 1'!#REF!,0)-4),0)</f>
        <v>0</v>
      </c>
      <c r="I852" s="272">
        <f>IFERROR(INDEX(#REF!,MATCH('R1'!$E$437,#REF!,0)-3),0)+IFERROR(INDEX('SECTION 1'!#REF!,MATCH('R1'!$E$437,'SECTION 1'!#REF!,0)-3),0)</f>
        <v>0</v>
      </c>
      <c r="J852" s="110"/>
      <c r="K852" s="111"/>
      <c r="L852" s="112"/>
      <c r="M852" s="112"/>
      <c r="N852" s="112"/>
      <c r="O852" s="112"/>
      <c r="P852" s="113"/>
      <c r="Q852" s="114">
        <f t="shared" si="62"/>
        <v>0</v>
      </c>
      <c r="R852" s="728"/>
    </row>
    <row r="853" spans="1:18">
      <c r="A853" s="691"/>
      <c r="B853" s="567" t="s">
        <v>7</v>
      </c>
      <c r="C853" s="517">
        <f>+C851+1</f>
        <v>27</v>
      </c>
      <c r="D853" s="477"/>
      <c r="E853" s="477"/>
      <c r="F853" s="479"/>
      <c r="G853" s="268">
        <f>IFERROR(INDEX(#REF!,MATCH('R1'!$E$437,#REF!,0)-5),0)+IFERROR(INDEX('SECTION 1'!#REF!,MATCH('R1'!$E$437,'SECTION 1'!#REF!,0)-5),0)</f>
        <v>0</v>
      </c>
      <c r="H853" s="269">
        <f>IFERROR(INDEX(#REF!,MATCH('R1'!$E$437,#REF!,0)-4),0)+IFERROR(INDEX('SECTION 1'!#REF!,MATCH('R1'!$E$437,'SECTION 1'!#REF!,0)-4),0)</f>
        <v>0</v>
      </c>
      <c r="I853" s="269">
        <f>IFERROR(INDEX(#REF!,MATCH('R1'!$E$437,#REF!,0)-3),0)+IFERROR(INDEX('SECTION 1'!#REF!,MATCH('R1'!$E$437,'SECTION 1'!#REF!,0)-3),0)</f>
        <v>0</v>
      </c>
      <c r="J853" s="118"/>
      <c r="K853" s="119"/>
      <c r="L853" s="120"/>
      <c r="M853" s="120"/>
      <c r="N853" s="120"/>
      <c r="O853" s="120"/>
      <c r="P853" s="121"/>
      <c r="Q853" s="122">
        <f t="shared" si="62"/>
        <v>0</v>
      </c>
      <c r="R853" s="728"/>
    </row>
    <row r="854" spans="1:18">
      <c r="A854" s="691"/>
      <c r="B854" s="538"/>
      <c r="C854" s="518"/>
      <c r="D854" s="478"/>
      <c r="E854" s="478"/>
      <c r="F854" s="480"/>
      <c r="G854" s="271">
        <f>IFERROR(INDEX(#REF!,MATCH('R1'!$E$437,#REF!,0)-5),0)+IFERROR(INDEX('SECTION 1'!#REF!,MATCH('R1'!$E$437,'SECTION 1'!#REF!,0)-5),0)</f>
        <v>0</v>
      </c>
      <c r="H854" s="272">
        <f>IFERROR(INDEX(#REF!,MATCH('R1'!$E$437,#REF!,0)-4),0)+IFERROR(INDEX('SECTION 1'!#REF!,MATCH('R1'!$E$437,'SECTION 1'!#REF!,0)-4),0)</f>
        <v>0</v>
      </c>
      <c r="I854" s="272">
        <f>IFERROR(INDEX(#REF!,MATCH('R1'!$E$437,#REF!,0)-3),0)+IFERROR(INDEX('SECTION 1'!#REF!,MATCH('R1'!$E$437,'SECTION 1'!#REF!,0)-3),0)</f>
        <v>0</v>
      </c>
      <c r="J854" s="126"/>
      <c r="K854" s="127"/>
      <c r="L854" s="128"/>
      <c r="M854" s="128"/>
      <c r="N854" s="128"/>
      <c r="O854" s="128"/>
      <c r="P854" s="129"/>
      <c r="Q854" s="130">
        <f t="shared" si="62"/>
        <v>0</v>
      </c>
      <c r="R854" s="728"/>
    </row>
    <row r="855" spans="1:18">
      <c r="A855" s="691"/>
      <c r="B855" s="567" t="s">
        <v>4</v>
      </c>
      <c r="C855" s="517">
        <f>+C853+1</f>
        <v>28</v>
      </c>
      <c r="D855" s="477"/>
      <c r="E855" s="477"/>
      <c r="F855" s="479"/>
      <c r="G855" s="268">
        <f>IFERROR(INDEX(#REF!,MATCH('R1'!$E$437,#REF!,0)-5),0)+IFERROR(INDEX('SECTION 1'!#REF!,MATCH('R1'!$E$437,'SECTION 1'!#REF!,0)-5),0)</f>
        <v>0</v>
      </c>
      <c r="H855" s="269">
        <f>IFERROR(INDEX(#REF!,MATCH('R1'!$E$437,#REF!,0)-4),0)+IFERROR(INDEX('SECTION 1'!#REF!,MATCH('R1'!$E$437,'SECTION 1'!#REF!,0)-4),0)</f>
        <v>0</v>
      </c>
      <c r="I855" s="269">
        <f>IFERROR(INDEX(#REF!,MATCH('R1'!$E$437,#REF!,0)-3),0)+IFERROR(INDEX('SECTION 1'!#REF!,MATCH('R1'!$E$437,'SECTION 1'!#REF!,0)-3),0)</f>
        <v>0</v>
      </c>
      <c r="J855" s="134">
        <v>12</v>
      </c>
      <c r="K855" s="135"/>
      <c r="L855" s="120"/>
      <c r="M855" s="120"/>
      <c r="N855" s="120"/>
      <c r="O855" s="120"/>
      <c r="P855" s="121"/>
      <c r="Q855" s="122">
        <f t="shared" si="62"/>
        <v>0</v>
      </c>
      <c r="R855" s="456"/>
    </row>
    <row r="856" spans="1:18">
      <c r="A856" s="691"/>
      <c r="B856" s="538"/>
      <c r="C856" s="518"/>
      <c r="D856" s="478"/>
      <c r="E856" s="478"/>
      <c r="F856" s="480"/>
      <c r="G856" s="271">
        <f>IFERROR(INDEX(#REF!,MATCH('R1'!$E$437,#REF!,0)-5),0)+IFERROR(INDEX('SECTION 1'!#REF!,MATCH('R1'!$E$437,'SECTION 1'!#REF!,0)-5),0)</f>
        <v>0</v>
      </c>
      <c r="H856" s="272">
        <f>IFERROR(INDEX(#REF!,MATCH('R1'!$E$437,#REF!,0)-4),0)+IFERROR(INDEX('SECTION 1'!#REF!,MATCH('R1'!$E$437,'SECTION 1'!#REF!,0)-4),0)</f>
        <v>0</v>
      </c>
      <c r="I856" s="272">
        <f>IFERROR(INDEX(#REF!,MATCH('R1'!$E$437,#REF!,0)-3),0)+IFERROR(INDEX('SECTION 1'!#REF!,MATCH('R1'!$E$437,'SECTION 1'!#REF!,0)-3),0)</f>
        <v>0</v>
      </c>
      <c r="J856" s="110"/>
      <c r="K856" s="111"/>
      <c r="L856" s="128"/>
      <c r="M856" s="128"/>
      <c r="N856" s="128"/>
      <c r="O856" s="128"/>
      <c r="P856" s="129"/>
      <c r="Q856" s="130">
        <f t="shared" si="62"/>
        <v>0</v>
      </c>
      <c r="R856" s="456"/>
    </row>
    <row r="857" spans="1:18">
      <c r="A857" s="691"/>
      <c r="B857" s="568" t="s">
        <v>5</v>
      </c>
      <c r="C857" s="527">
        <f>+C855+1</f>
        <v>29</v>
      </c>
      <c r="D857" s="477"/>
      <c r="E857" s="477"/>
      <c r="F857" s="479"/>
      <c r="G857" s="268">
        <f>IFERROR(INDEX(#REF!,MATCH('R1'!$E$437,#REF!,0)-5),0)+IFERROR(INDEX('SECTION 1'!#REF!,MATCH('R1'!$E$437,'SECTION 1'!#REF!,0)-5),0)</f>
        <v>0</v>
      </c>
      <c r="H857" s="269">
        <f>IFERROR(INDEX(#REF!,MATCH('R1'!$E$437,#REF!,0)-4),0)+IFERROR(INDEX('SECTION 1'!#REF!,MATCH('R1'!$E$437,'SECTION 1'!#REF!,0)-4),0)</f>
        <v>0</v>
      </c>
      <c r="I857" s="269">
        <f>IFERROR(INDEX(#REF!,MATCH('R1'!$E$437,#REF!,0)-3),0)+IFERROR(INDEX('SECTION 1'!#REF!,MATCH('R1'!$E$437,'SECTION 1'!#REF!,0)-3),0)</f>
        <v>0</v>
      </c>
      <c r="J857" s="118">
        <f>IF(G857="",0,IF(H857="",0,IF(G857&gt;0,H857-G857+I857,0)))</f>
        <v>0</v>
      </c>
      <c r="K857" s="119"/>
      <c r="L857" s="103">
        <f>H857-G857</f>
        <v>0</v>
      </c>
      <c r="M857" s="103">
        <f>IF(L857&gt;5,0.2,0)</f>
        <v>0</v>
      </c>
      <c r="N857" s="103" t="e">
        <f>#REF!-#REF!</f>
        <v>#REF!</v>
      </c>
      <c r="O857" s="103" t="e">
        <f>IF(N857&gt;5,0.2,0)</f>
        <v>#REF!</v>
      </c>
      <c r="P857" s="251"/>
      <c r="Q857" s="252">
        <f t="shared" si="62"/>
        <v>0</v>
      </c>
      <c r="R857" s="456"/>
    </row>
    <row r="858" spans="1:18">
      <c r="A858" s="691"/>
      <c r="B858" s="584"/>
      <c r="C858" s="528"/>
      <c r="D858" s="478"/>
      <c r="E858" s="478"/>
      <c r="F858" s="480"/>
      <c r="G858" s="271">
        <f>IFERROR(INDEX(#REF!,MATCH('R1'!$E$437,#REF!,0)-5),0)+IFERROR(INDEX('SECTION 1'!#REF!,MATCH('R1'!$E$437,'SECTION 1'!#REF!,0)-5),0)</f>
        <v>0</v>
      </c>
      <c r="H858" s="272">
        <f>IFERROR(INDEX(#REF!,MATCH('R1'!$E$437,#REF!,0)-4),0)+IFERROR(INDEX('SECTION 1'!#REF!,MATCH('R1'!$E$437,'SECTION 1'!#REF!,0)-4),0)</f>
        <v>0</v>
      </c>
      <c r="I858" s="272">
        <f>IFERROR(INDEX(#REF!,MATCH('R1'!$E$437,#REF!,0)-3),0)+IFERROR(INDEX('SECTION 1'!#REF!,MATCH('R1'!$E$437,'SECTION 1'!#REF!,0)-3),0)</f>
        <v>0</v>
      </c>
      <c r="J858" s="126">
        <f>IF(G858="",0,IF(H858="",0,IF(G858&gt;0,H858-G858+I858,0)))</f>
        <v>0</v>
      </c>
      <c r="K858" s="127"/>
      <c r="L858" s="178"/>
      <c r="M858" s="178"/>
      <c r="N858" s="178"/>
      <c r="O858" s="178"/>
      <c r="P858" s="265"/>
      <c r="Q858" s="266">
        <f t="shared" si="62"/>
        <v>0</v>
      </c>
      <c r="R858" s="456"/>
    </row>
    <row r="859" spans="1:18">
      <c r="A859" s="691"/>
      <c r="B859" s="568" t="s">
        <v>6</v>
      </c>
      <c r="C859" s="527">
        <f>+C857+1</f>
        <v>30</v>
      </c>
      <c r="D859" s="465"/>
      <c r="E859" s="465"/>
      <c r="F859" s="467"/>
      <c r="G859" s="268">
        <f>IFERROR(INDEX(#REF!,MATCH('R1'!$E$437,#REF!,0)-5),0)+IFERROR(INDEX('SECTION 1'!#REF!,MATCH('R1'!$E$437,'SECTION 1'!#REF!,0)-5),0)</f>
        <v>0</v>
      </c>
      <c r="H859" s="269">
        <f>IFERROR(INDEX(#REF!,MATCH('R1'!$E$437,#REF!,0)-4),0)+IFERROR(INDEX('SECTION 1'!#REF!,MATCH('R1'!$E$437,'SECTION 1'!#REF!,0)-4),0)</f>
        <v>0</v>
      </c>
      <c r="I859" s="269">
        <f>IFERROR(INDEX(#REF!,MATCH('R1'!$E$437,#REF!,0)-3),0)+IFERROR(INDEX('SECTION 1'!#REF!,MATCH('R1'!$E$437,'SECTION 1'!#REF!,0)-3),0)</f>
        <v>0</v>
      </c>
      <c r="J859" s="139">
        <v>12</v>
      </c>
      <c r="K859" s="140"/>
      <c r="L859" s="181">
        <f>H859-G859</f>
        <v>0</v>
      </c>
      <c r="M859" s="181">
        <f>IF(L859&gt;5,0.2,0)</f>
        <v>0</v>
      </c>
      <c r="N859" s="181" t="e">
        <f>#REF!-#REF!</f>
        <v>#REF!</v>
      </c>
      <c r="O859" s="181" t="e">
        <f>IF(N859&gt;5,0.2,0)</f>
        <v>#REF!</v>
      </c>
      <c r="P859" s="251"/>
      <c r="Q859" s="252">
        <f t="shared" si="62"/>
        <v>0</v>
      </c>
      <c r="R859" s="158"/>
    </row>
    <row r="860" spans="1:18" ht="16.5" thickBot="1">
      <c r="A860" s="691"/>
      <c r="B860" s="569"/>
      <c r="C860" s="554"/>
      <c r="D860" s="228"/>
      <c r="E860" s="228"/>
      <c r="F860" s="229"/>
      <c r="G860" s="271">
        <f>IFERROR(INDEX(#REF!,MATCH('R1'!$E$437,#REF!,0)-5),0)+IFERROR(INDEX('SECTION 1'!#REF!,MATCH('R1'!$E$437,'SECTION 1'!#REF!,0)-5),0)</f>
        <v>0</v>
      </c>
      <c r="H860" s="272">
        <f>IFERROR(INDEX(#REF!,MATCH('R1'!$E$437,#REF!,0)-4),0)+IFERROR(INDEX('SECTION 1'!#REF!,MATCH('R1'!$E$437,'SECTION 1'!#REF!,0)-4),0)</f>
        <v>0</v>
      </c>
      <c r="I860" s="272">
        <f>IFERROR(INDEX(#REF!,MATCH('R1'!$E$437,#REF!,0)-3),0)+IFERROR(INDEX('SECTION 1'!#REF!,MATCH('R1'!$E$437,'SECTION 1'!#REF!,0)-3),0)</f>
        <v>0</v>
      </c>
      <c r="J860" s="147"/>
      <c r="K860" s="148"/>
      <c r="L860" s="231"/>
      <c r="M860" s="231"/>
      <c r="N860" s="231"/>
      <c r="O860" s="231"/>
      <c r="P860" s="387"/>
      <c r="Q860" s="388">
        <f t="shared" si="62"/>
        <v>0</v>
      </c>
    </row>
    <row r="861" spans="1:18" ht="17.25" thickTop="1" thickBot="1">
      <c r="A861" s="691"/>
      <c r="B861" s="522" t="s">
        <v>12</v>
      </c>
      <c r="C861" s="523"/>
      <c r="D861" s="481"/>
      <c r="E861" s="481"/>
      <c r="F861" s="482"/>
      <c r="G861" s="43"/>
      <c r="H861" s="44"/>
      <c r="I861" s="44"/>
      <c r="J861" s="21" t="e">
        <f>SUM(J847:J860)</f>
        <v>#REF!</v>
      </c>
      <c r="K861" s="173">
        <f>SUM(K851:K860)</f>
        <v>0</v>
      </c>
      <c r="L861" s="174"/>
      <c r="M861" s="174"/>
      <c r="N861" s="174"/>
      <c r="O861" s="174"/>
      <c r="P861" s="175"/>
      <c r="Q861" s="176">
        <f>SUM(Q847:Q860)</f>
        <v>0</v>
      </c>
    </row>
    <row r="862" spans="1:18" ht="16.5" thickBot="1">
      <c r="A862" s="697"/>
      <c r="B862" s="524" t="s">
        <v>14</v>
      </c>
      <c r="C862" s="525"/>
      <c r="D862" s="219"/>
      <c r="E862" s="219"/>
      <c r="F862" s="220"/>
      <c r="G862" s="12"/>
      <c r="H862" s="13"/>
      <c r="I862" s="16"/>
      <c r="J862" s="14" t="str">
        <f>IF(G862="","0",IF(H862="","0",IF(G862&gt;0,H862-G862,"0")))</f>
        <v>0</v>
      </c>
      <c r="K862" s="222"/>
      <c r="L862" s="221"/>
      <c r="M862" s="221"/>
      <c r="N862" s="221"/>
      <c r="O862" s="221"/>
      <c r="P862" s="221"/>
      <c r="Q862" s="223"/>
    </row>
    <row r="863" spans="1:18" ht="16.5" thickTop="1">
      <c r="A863" s="217"/>
      <c r="B863" s="218"/>
      <c r="C863" s="218"/>
      <c r="G863" s="736" t="s">
        <v>8</v>
      </c>
      <c r="H863" s="737"/>
      <c r="I863" s="740"/>
      <c r="J863" s="184" t="e">
        <f>SUM(J801:J862)</f>
        <v>#REF!</v>
      </c>
      <c r="K863" s="742"/>
      <c r="L863" s="185"/>
      <c r="M863" s="185">
        <f>SUM(M801:M862)</f>
        <v>0</v>
      </c>
      <c r="N863" s="185"/>
      <c r="O863" s="185" t="e">
        <f>SUM(O801:O862)</f>
        <v>#REF!</v>
      </c>
      <c r="P863" s="742"/>
      <c r="Q863" s="744" t="e">
        <f>#REF!=+Q861+Q845+Q813+Q797+Q829</f>
        <v>#REF!</v>
      </c>
      <c r="R863" s="75"/>
    </row>
    <row r="864" spans="1:18" ht="18" thickBot="1">
      <c r="G864" s="738"/>
      <c r="H864" s="739"/>
      <c r="I864" s="741"/>
      <c r="J864" s="186"/>
      <c r="K864" s="743"/>
      <c r="L864" s="187"/>
      <c r="M864" s="187"/>
      <c r="N864" s="187"/>
      <c r="O864" s="187"/>
      <c r="P864" s="743"/>
      <c r="Q864" s="745"/>
      <c r="R864" s="81"/>
    </row>
    <row r="865" spans="1:18" ht="18" thickTop="1">
      <c r="R865" s="81"/>
    </row>
    <row r="866" spans="1:18" ht="17.25">
      <c r="H866" s="850" t="s">
        <v>112</v>
      </c>
      <c r="I866" s="850"/>
      <c r="J866" s="850"/>
      <c r="K866" s="850"/>
      <c r="L866" s="850"/>
      <c r="M866" s="850"/>
      <c r="N866" s="850"/>
      <c r="O866" s="850"/>
      <c r="P866" s="850"/>
      <c r="Q866" s="850"/>
      <c r="R866" s="81"/>
    </row>
    <row r="868" spans="1:18" ht="16.5" customHeight="1">
      <c r="R868" s="75"/>
    </row>
    <row r="869" spans="1:18" ht="16.5" customHeight="1">
      <c r="R869" s="75"/>
    </row>
    <row r="870" spans="1:18" ht="16.5" customHeight="1">
      <c r="A870" s="483" t="s">
        <v>94</v>
      </c>
      <c r="B870" s="483"/>
      <c r="C870" s="483"/>
      <c r="D870" s="483"/>
      <c r="E870" s="483"/>
      <c r="F870" s="72"/>
      <c r="G870" s="73"/>
      <c r="H870" s="73"/>
      <c r="I870" s="73"/>
      <c r="J870" s="73"/>
      <c r="K870" s="73"/>
      <c r="L870" s="73"/>
      <c r="M870" s="73"/>
      <c r="N870" s="73"/>
      <c r="O870" s="73"/>
      <c r="P870" s="73"/>
      <c r="Q870" s="73"/>
      <c r="R870" s="75"/>
    </row>
    <row r="871" spans="1:18">
      <c r="A871" s="74"/>
      <c r="B871" s="74"/>
      <c r="C871" s="71"/>
      <c r="D871" s="71"/>
      <c r="E871" s="71"/>
      <c r="F871" s="72"/>
      <c r="G871" s="73"/>
      <c r="H871" s="73"/>
      <c r="I871" s="73"/>
      <c r="J871" s="73"/>
      <c r="K871" s="73"/>
      <c r="L871" s="73"/>
      <c r="M871" s="73"/>
      <c r="N871" s="73"/>
      <c r="O871" s="73"/>
      <c r="P871" s="73"/>
      <c r="Q871" s="73"/>
      <c r="R871" s="75"/>
    </row>
    <row r="872" spans="1:18" ht="17.25">
      <c r="A872" s="76" t="s">
        <v>79</v>
      </c>
      <c r="B872" s="77"/>
      <c r="C872" s="78"/>
      <c r="D872" s="79"/>
      <c r="E872" s="78" t="s">
        <v>95</v>
      </c>
      <c r="F872" s="80"/>
      <c r="G872" s="81"/>
      <c r="H872" s="81"/>
      <c r="I872" s="81"/>
      <c r="J872" s="81"/>
      <c r="K872" s="81"/>
      <c r="L872" s="81"/>
      <c r="M872" s="81"/>
      <c r="N872" s="81"/>
      <c r="O872" s="81"/>
      <c r="P872" s="81"/>
      <c r="Q872" s="81"/>
      <c r="R872" s="75"/>
    </row>
    <row r="873" spans="1:18" ht="17.25">
      <c r="A873" s="76"/>
      <c r="B873" s="77"/>
      <c r="C873" s="78"/>
      <c r="D873" s="79"/>
      <c r="E873" s="78"/>
      <c r="F873" s="80"/>
      <c r="G873" s="80"/>
      <c r="H873" s="82"/>
      <c r="I873" s="83"/>
      <c r="J873" s="83"/>
      <c r="K873" s="83"/>
      <c r="L873" s="83"/>
      <c r="M873" s="83"/>
      <c r="N873" s="83"/>
      <c r="O873" s="83"/>
      <c r="P873" s="83"/>
      <c r="Q873" s="80"/>
      <c r="R873" s="75"/>
    </row>
    <row r="874" spans="1:18" ht="17.25">
      <c r="A874" s="76" t="s">
        <v>80</v>
      </c>
      <c r="B874" s="77"/>
      <c r="C874" s="78"/>
      <c r="D874" s="79"/>
      <c r="E874" s="78"/>
      <c r="F874" s="84"/>
      <c r="G874" s="752" t="s">
        <v>81</v>
      </c>
      <c r="H874" s="752"/>
      <c r="I874" s="771">
        <v>42856</v>
      </c>
      <c r="J874" s="771"/>
      <c r="K874" s="771"/>
      <c r="L874" s="771"/>
      <c r="M874" s="771"/>
      <c r="N874" s="771"/>
      <c r="O874" s="771"/>
      <c r="P874" s="771"/>
      <c r="Q874" s="80"/>
      <c r="R874" s="75"/>
    </row>
    <row r="875" spans="1:18" ht="16.5" thickBot="1">
      <c r="B875" s="74"/>
      <c r="C875" s="86"/>
      <c r="D875" s="71"/>
      <c r="E875" s="71"/>
      <c r="F875" s="71"/>
      <c r="G875" s="74"/>
      <c r="H875" s="73"/>
      <c r="I875" s="73"/>
      <c r="J875" s="73"/>
      <c r="K875" s="73"/>
      <c r="L875" s="73"/>
      <c r="M875" s="73"/>
      <c r="N875" s="73"/>
      <c r="O875" s="73"/>
      <c r="P875" s="73"/>
      <c r="Q875" s="73"/>
      <c r="R875" s="75"/>
    </row>
    <row r="876" spans="1:18" ht="17.25" customHeight="1" thickTop="1">
      <c r="A876" s="87"/>
      <c r="B876" s="88"/>
      <c r="C876" s="88"/>
      <c r="D876" s="89"/>
      <c r="E876" s="485"/>
      <c r="F876" s="485"/>
      <c r="G876" s="753" t="s">
        <v>82</v>
      </c>
      <c r="H876" s="754"/>
      <c r="I876" s="754"/>
      <c r="J876" s="754"/>
      <c r="K876" s="754"/>
      <c r="L876" s="754"/>
      <c r="M876" s="754"/>
      <c r="N876" s="754"/>
      <c r="O876" s="754"/>
      <c r="P876" s="754"/>
      <c r="Q876" s="755" t="s">
        <v>83</v>
      </c>
      <c r="R876" s="728"/>
    </row>
    <row r="877" spans="1:18" ht="16.5" thickBot="1">
      <c r="A877" s="90"/>
      <c r="B877" s="91"/>
      <c r="C877" s="91"/>
      <c r="D877" s="92"/>
      <c r="E877" s="92"/>
      <c r="F877" s="92"/>
      <c r="G877" s="758" t="s">
        <v>84</v>
      </c>
      <c r="H877" s="759"/>
      <c r="I877" s="759"/>
      <c r="J877" s="759"/>
      <c r="K877" s="759"/>
      <c r="L877" s="759"/>
      <c r="M877" s="759"/>
      <c r="N877" s="759"/>
      <c r="O877" s="759"/>
      <c r="P877" s="759"/>
      <c r="Q877" s="756"/>
      <c r="R877" s="728"/>
    </row>
    <row r="878" spans="1:18" ht="16.5" thickTop="1">
      <c r="A878" s="197" t="s">
        <v>9</v>
      </c>
      <c r="B878" s="486" t="s">
        <v>0</v>
      </c>
      <c r="C878" s="487"/>
      <c r="D878" s="487" t="s">
        <v>85</v>
      </c>
      <c r="E878" s="487" t="s">
        <v>86</v>
      </c>
      <c r="F878" s="490" t="s">
        <v>87</v>
      </c>
      <c r="G878" s="760" t="s">
        <v>1</v>
      </c>
      <c r="H878" s="761"/>
      <c r="I878" s="763" t="s">
        <v>88</v>
      </c>
      <c r="J878" s="764"/>
      <c r="K878" s="765"/>
      <c r="L878" s="93"/>
      <c r="M878" s="93"/>
      <c r="N878" s="93"/>
      <c r="O878" s="93"/>
      <c r="P878" s="766" t="s">
        <v>89</v>
      </c>
      <c r="Q878" s="756"/>
      <c r="R878" s="728"/>
    </row>
    <row r="879" spans="1:18" ht="16.5" thickBot="1">
      <c r="A879" s="198"/>
      <c r="B879" s="488"/>
      <c r="C879" s="489"/>
      <c r="D879" s="489"/>
      <c r="E879" s="489"/>
      <c r="F879" s="491"/>
      <c r="G879" s="762"/>
      <c r="H879" s="759"/>
      <c r="I879" s="94" t="s">
        <v>90</v>
      </c>
      <c r="J879" s="95"/>
      <c r="K879" s="96" t="s">
        <v>91</v>
      </c>
      <c r="L879" s="97"/>
      <c r="M879" s="97"/>
      <c r="N879" s="97"/>
      <c r="O879" s="97"/>
      <c r="P879" s="759"/>
      <c r="Q879" s="757"/>
      <c r="R879" s="728"/>
    </row>
    <row r="880" spans="1:18" ht="17.25" customHeight="1" thickTop="1">
      <c r="A880" s="563" t="s">
        <v>64</v>
      </c>
      <c r="B880" s="589" t="s">
        <v>2</v>
      </c>
      <c r="C880" s="515">
        <v>1</v>
      </c>
      <c r="D880" s="494"/>
      <c r="E880" s="471"/>
      <c r="F880" s="473"/>
      <c r="G880" s="379">
        <f>IFERROR(INDEX(#REF!,MATCH('R1'!$E$437,#REF!,0)-5),0)+IFERROR(INDEX('SECTION 1'!#REF!,MATCH('R1'!$E$437,'SECTION 1'!#REF!,0)-5),0)</f>
        <v>0</v>
      </c>
      <c r="H880" s="380">
        <f>IFERROR(INDEX(#REF!,MATCH('R1'!$E$437,#REF!,0)-4),0)+IFERROR(INDEX('SECTION 1'!#REF!,MATCH('R1'!$E$437,'SECTION 1'!#REF!,0)-4),0)</f>
        <v>0</v>
      </c>
      <c r="I880" s="380">
        <f>IFERROR(INDEX(#REF!,MATCH('R1'!$E$437,#REF!,0)-3),0)+IFERROR(INDEX('SECTION 1'!#REF!,MATCH('R1'!$E$437,'SECTION 1'!#REF!,0)-3),0)</f>
        <v>0</v>
      </c>
      <c r="J880" s="162" t="e">
        <f>IF(#REF!="",IF(F880=0," ",(24-#REF!)+(F880-0)),"")</f>
        <v>#REF!</v>
      </c>
      <c r="K880" s="163"/>
      <c r="L880" s="164">
        <f>H880-G880</f>
        <v>0</v>
      </c>
      <c r="M880" s="164">
        <f>IF(L880&gt;5,0.2,0)</f>
        <v>0</v>
      </c>
      <c r="N880" s="164" t="e">
        <f>#REF!-#REF!</f>
        <v>#REF!</v>
      </c>
      <c r="O880" s="164" t="e">
        <f>IF(N880&gt;5,0.2,0)</f>
        <v>#REF!</v>
      </c>
      <c r="P880" s="165"/>
      <c r="Q880" s="166">
        <f t="shared" ref="Q880:Q893" si="63">IF(G880="","",(H880-G880)+I880)</f>
        <v>0</v>
      </c>
      <c r="R880" s="158"/>
    </row>
    <row r="881" spans="1:18">
      <c r="A881" s="563"/>
      <c r="B881" s="590"/>
      <c r="C881" s="516"/>
      <c r="D881" s="493"/>
      <c r="E881" s="472"/>
      <c r="F881" s="474"/>
      <c r="G881" s="271">
        <f>IFERROR(INDEX(#REF!,MATCH('R1'!$E$437,#REF!,0)-5),0)+IFERROR(INDEX('SECTION 1'!#REF!,MATCH('R1'!$E$437,'SECTION 1'!#REF!,0)-5),0)</f>
        <v>0</v>
      </c>
      <c r="H881" s="272">
        <f>IFERROR(INDEX(#REF!,MATCH('R1'!$E$437,#REF!,0)-4),0)+IFERROR(INDEX('SECTION 1'!#REF!,MATCH('R1'!$E$437,'SECTION 1'!#REF!,0)-4),0)</f>
        <v>0</v>
      </c>
      <c r="I881" s="272">
        <f>IFERROR(INDEX(#REF!,MATCH('R1'!$E$437,#REF!,0)-3),0)+IFERROR(INDEX('SECTION 1'!#REF!,MATCH('R1'!$E$437,'SECTION 1'!#REF!,0)-3),0)</f>
        <v>0</v>
      </c>
      <c r="J881" s="110"/>
      <c r="K881" s="111"/>
      <c r="L881" s="112"/>
      <c r="M881" s="112"/>
      <c r="N881" s="112"/>
      <c r="O881" s="112"/>
      <c r="P881" s="113"/>
      <c r="Q881" s="114">
        <f t="shared" si="63"/>
        <v>0</v>
      </c>
      <c r="R881" s="75"/>
    </row>
    <row r="882" spans="1:18">
      <c r="A882" s="563"/>
      <c r="B882" s="567" t="s">
        <v>3</v>
      </c>
      <c r="C882" s="517">
        <f>+C880+1</f>
        <v>2</v>
      </c>
      <c r="D882" s="477"/>
      <c r="E882" s="477"/>
      <c r="F882" s="479"/>
      <c r="G882" s="268">
        <f>IFERROR(INDEX(#REF!,MATCH('R1'!$E$437,#REF!,0)-5),0)+IFERROR(INDEX('SECTION 1'!#REF!,MATCH('R1'!$E$437,'SECTION 1'!#REF!,0)-5),0)</f>
        <v>0</v>
      </c>
      <c r="H882" s="269">
        <f>IFERROR(INDEX(#REF!,MATCH('R1'!$E$437,#REF!,0)-4),0)+IFERROR(INDEX('SECTION 1'!#REF!,MATCH('R1'!$E$437,'SECTION 1'!#REF!,0)-4),0)</f>
        <v>0</v>
      </c>
      <c r="I882" s="269">
        <f>IFERROR(INDEX(#REF!,MATCH('R1'!$E$437,#REF!,0)-3),0)+IFERROR(INDEX('SECTION 1'!#REF!,MATCH('R1'!$E$437,'SECTION 1'!#REF!,0)-3),0)</f>
        <v>0</v>
      </c>
      <c r="J882" s="118"/>
      <c r="K882" s="119"/>
      <c r="L882" s="120">
        <f>H882-G882</f>
        <v>0</v>
      </c>
      <c r="M882" s="120">
        <f>IF(L882&gt;5,0.2,0)</f>
        <v>0</v>
      </c>
      <c r="N882" s="120" t="e">
        <f>#REF!-#REF!</f>
        <v>#REF!</v>
      </c>
      <c r="O882" s="120" t="e">
        <f>IF(N882&gt;5,0.2,0)</f>
        <v>#REF!</v>
      </c>
      <c r="P882" s="121"/>
      <c r="Q882" s="122">
        <f t="shared" si="63"/>
        <v>0</v>
      </c>
      <c r="R882" s="75"/>
    </row>
    <row r="883" spans="1:18">
      <c r="A883" s="563"/>
      <c r="B883" s="538"/>
      <c r="C883" s="518"/>
      <c r="D883" s="478"/>
      <c r="E883" s="478"/>
      <c r="F883" s="480"/>
      <c r="G883" s="271">
        <f>IFERROR(INDEX(#REF!,MATCH('R1'!$E$437,#REF!,0)-5),0)+IFERROR(INDEX('SECTION 1'!#REF!,MATCH('R1'!$E$437,'SECTION 1'!#REF!,0)-5),0)</f>
        <v>0</v>
      </c>
      <c r="H883" s="272">
        <f>IFERROR(INDEX(#REF!,MATCH('R1'!$E$437,#REF!,0)-4),0)+IFERROR(INDEX('SECTION 1'!#REF!,MATCH('R1'!$E$437,'SECTION 1'!#REF!,0)-4),0)</f>
        <v>0</v>
      </c>
      <c r="I883" s="272">
        <f>IFERROR(INDEX(#REF!,MATCH('R1'!$E$437,#REF!,0)-3),0)+IFERROR(INDEX('SECTION 1'!#REF!,MATCH('R1'!$E$437,'SECTION 1'!#REF!,0)-3),0)</f>
        <v>0</v>
      </c>
      <c r="J883" s="126"/>
      <c r="K883" s="127"/>
      <c r="L883" s="128"/>
      <c r="M883" s="128"/>
      <c r="N883" s="128"/>
      <c r="O883" s="128"/>
      <c r="P883" s="129"/>
      <c r="Q883" s="130">
        <f t="shared" si="63"/>
        <v>0</v>
      </c>
      <c r="R883" s="75"/>
    </row>
    <row r="884" spans="1:18">
      <c r="A884" s="563"/>
      <c r="B884" s="567" t="s">
        <v>3</v>
      </c>
      <c r="C884" s="517">
        <f>+C882+1</f>
        <v>3</v>
      </c>
      <c r="D884" s="477"/>
      <c r="E884" s="477"/>
      <c r="F884" s="479"/>
      <c r="G884" s="268">
        <f>IFERROR(INDEX(#REF!,MATCH('R1'!$E$437,#REF!,0)-5),0)+IFERROR(INDEX('SECTION 1'!#REF!,MATCH('R1'!$E$437,'SECTION 1'!#REF!,0)-5),0)</f>
        <v>0</v>
      </c>
      <c r="H884" s="269">
        <f>IFERROR(INDEX(#REF!,MATCH('R1'!$E$437,#REF!,0)-4),0)+IFERROR(INDEX('SECTION 1'!#REF!,MATCH('R1'!$E$437,'SECTION 1'!#REF!,0)-4),0)</f>
        <v>0</v>
      </c>
      <c r="I884" s="269">
        <f>IFERROR(INDEX(#REF!,MATCH('R1'!$E$437,#REF!,0)-3),0)+IFERROR(INDEX('SECTION 1'!#REF!,MATCH('R1'!$E$437,'SECTION 1'!#REF!,0)-3),0)</f>
        <v>0</v>
      </c>
      <c r="J884" s="134"/>
      <c r="K884" s="135"/>
      <c r="L884" s="167"/>
      <c r="M884" s="167"/>
      <c r="N884" s="167"/>
      <c r="O884" s="167"/>
      <c r="P884" s="168"/>
      <c r="Q884" s="169">
        <f t="shared" si="63"/>
        <v>0</v>
      </c>
      <c r="R884" s="75"/>
    </row>
    <row r="885" spans="1:18">
      <c r="A885" s="563"/>
      <c r="B885" s="538"/>
      <c r="C885" s="518"/>
      <c r="D885" s="478"/>
      <c r="E885" s="478"/>
      <c r="F885" s="480"/>
      <c r="G885" s="271">
        <f>IFERROR(INDEX(#REF!,MATCH('R1'!$E$437,#REF!,0)-5),0)+IFERROR(INDEX('SECTION 1'!#REF!,MATCH('R1'!$E$437,'SECTION 1'!#REF!,0)-5),0)</f>
        <v>0</v>
      </c>
      <c r="H885" s="272">
        <f>IFERROR(INDEX(#REF!,MATCH('R1'!$E$437,#REF!,0)-4),0)+IFERROR(INDEX('SECTION 1'!#REF!,MATCH('R1'!$E$437,'SECTION 1'!#REF!,0)-4),0)</f>
        <v>0</v>
      </c>
      <c r="I885" s="272">
        <f>IFERROR(INDEX(#REF!,MATCH('R1'!$E$437,#REF!,0)-3),0)+IFERROR(INDEX('SECTION 1'!#REF!,MATCH('R1'!$E$437,'SECTION 1'!#REF!,0)-3),0)</f>
        <v>0</v>
      </c>
      <c r="J885" s="110"/>
      <c r="K885" s="111"/>
      <c r="L885" s="112"/>
      <c r="M885" s="112"/>
      <c r="N885" s="112"/>
      <c r="O885" s="112"/>
      <c r="P885" s="113"/>
      <c r="Q885" s="114">
        <f t="shared" si="63"/>
        <v>0</v>
      </c>
      <c r="R885" s="728"/>
    </row>
    <row r="886" spans="1:18" ht="17.25" customHeight="1">
      <c r="A886" s="563"/>
      <c r="B886" s="567" t="s">
        <v>7</v>
      </c>
      <c r="C886" s="517">
        <f>+C884+1</f>
        <v>4</v>
      </c>
      <c r="D886" s="477"/>
      <c r="E886" s="477"/>
      <c r="F886" s="479"/>
      <c r="G886" s="268">
        <f>IFERROR(INDEX(#REF!,MATCH('R1'!$E$437,#REF!,0)-5),0)+IFERROR(INDEX('SECTION 1'!#REF!,MATCH('R1'!$E$437,'SECTION 1'!#REF!,0)-5),0)</f>
        <v>0</v>
      </c>
      <c r="H886" s="269">
        <f>IFERROR(INDEX(#REF!,MATCH('R1'!$E$437,#REF!,0)-4),0)+IFERROR(INDEX('SECTION 1'!#REF!,MATCH('R1'!$E$437,'SECTION 1'!#REF!,0)-4),0)</f>
        <v>0</v>
      </c>
      <c r="I886" s="269">
        <f>IFERROR(INDEX(#REF!,MATCH('R1'!$E$437,#REF!,0)-3),0)+IFERROR(INDEX('SECTION 1'!#REF!,MATCH('R1'!$E$437,'SECTION 1'!#REF!,0)-3),0)</f>
        <v>0</v>
      </c>
      <c r="J886" s="118"/>
      <c r="K886" s="119"/>
      <c r="L886" s="120"/>
      <c r="M886" s="120"/>
      <c r="N886" s="120"/>
      <c r="O886" s="120"/>
      <c r="P886" s="121"/>
      <c r="Q886" s="122">
        <f t="shared" si="63"/>
        <v>0</v>
      </c>
      <c r="R886" s="728"/>
    </row>
    <row r="887" spans="1:18">
      <c r="A887" s="563"/>
      <c r="B887" s="538"/>
      <c r="C887" s="518"/>
      <c r="D887" s="478"/>
      <c r="E887" s="478"/>
      <c r="F887" s="480"/>
      <c r="G887" s="271">
        <f>IFERROR(INDEX(#REF!,MATCH('R1'!$E$437,#REF!,0)-5),0)+IFERROR(INDEX('SECTION 1'!#REF!,MATCH('R1'!$E$437,'SECTION 1'!#REF!,0)-5),0)</f>
        <v>0</v>
      </c>
      <c r="H887" s="272">
        <f>IFERROR(INDEX(#REF!,MATCH('R1'!$E$437,#REF!,0)-4),0)+IFERROR(INDEX('SECTION 1'!#REF!,MATCH('R1'!$E$437,'SECTION 1'!#REF!,0)-4),0)</f>
        <v>0</v>
      </c>
      <c r="I887" s="272">
        <f>IFERROR(INDEX(#REF!,MATCH('R1'!$E$437,#REF!,0)-3),0)+IFERROR(INDEX('SECTION 1'!#REF!,MATCH('R1'!$E$437,'SECTION 1'!#REF!,0)-3),0)</f>
        <v>0</v>
      </c>
      <c r="J887" s="126"/>
      <c r="K887" s="127"/>
      <c r="L887" s="128"/>
      <c r="M887" s="128"/>
      <c r="N887" s="128"/>
      <c r="O887" s="128"/>
      <c r="P887" s="129"/>
      <c r="Q887" s="130">
        <f t="shared" si="63"/>
        <v>0</v>
      </c>
      <c r="R887" s="728"/>
    </row>
    <row r="888" spans="1:18">
      <c r="A888" s="563"/>
      <c r="B888" s="567" t="s">
        <v>4</v>
      </c>
      <c r="C888" s="517">
        <f>+C886+1</f>
        <v>5</v>
      </c>
      <c r="D888" s="477"/>
      <c r="E888" s="477"/>
      <c r="F888" s="479"/>
      <c r="G888" s="268">
        <f>IFERROR(INDEX(#REF!,MATCH('R1'!$E$437,#REF!,0)-5),0)+IFERROR(INDEX('SECTION 1'!#REF!,MATCH('R1'!$E$437,'SECTION 1'!#REF!,0)-5),0)</f>
        <v>0</v>
      </c>
      <c r="H888" s="269">
        <f>IFERROR(INDEX(#REF!,MATCH('R1'!$E$437,#REF!,0)-4),0)+IFERROR(INDEX('SECTION 1'!#REF!,MATCH('R1'!$E$437,'SECTION 1'!#REF!,0)-4),0)</f>
        <v>0</v>
      </c>
      <c r="I888" s="269">
        <f>IFERROR(INDEX(#REF!,MATCH('R1'!$E$437,#REF!,0)-3),0)+IFERROR(INDEX('SECTION 1'!#REF!,MATCH('R1'!$E$437,'SECTION 1'!#REF!,0)-3),0)</f>
        <v>0</v>
      </c>
      <c r="J888" s="134">
        <v>12</v>
      </c>
      <c r="K888" s="135"/>
      <c r="L888" s="167"/>
      <c r="M888" s="167"/>
      <c r="N888" s="167"/>
      <c r="O888" s="167"/>
      <c r="P888" s="168"/>
      <c r="Q888" s="169">
        <f t="shared" si="63"/>
        <v>0</v>
      </c>
      <c r="R888" s="728"/>
    </row>
    <row r="889" spans="1:18">
      <c r="A889" s="563"/>
      <c r="B889" s="538"/>
      <c r="C889" s="518"/>
      <c r="D889" s="478"/>
      <c r="E889" s="478"/>
      <c r="F889" s="480"/>
      <c r="G889" s="271">
        <f>IFERROR(INDEX(#REF!,MATCH('R1'!$E$437,#REF!,0)-5),0)+IFERROR(INDEX('SECTION 1'!#REF!,MATCH('R1'!$E$437,'SECTION 1'!#REF!,0)-5),0)</f>
        <v>0</v>
      </c>
      <c r="H889" s="272">
        <f>IFERROR(INDEX(#REF!,MATCH('R1'!$E$437,#REF!,0)-4),0)+IFERROR(INDEX('SECTION 1'!#REF!,MATCH('R1'!$E$437,'SECTION 1'!#REF!,0)-4),0)</f>
        <v>0</v>
      </c>
      <c r="I889" s="272">
        <f>IFERROR(INDEX(#REF!,MATCH('R1'!$E$437,#REF!,0)-3),0)+IFERROR(INDEX('SECTION 1'!#REF!,MATCH('R1'!$E$437,'SECTION 1'!#REF!,0)-3),0)</f>
        <v>0</v>
      </c>
      <c r="J889" s="110"/>
      <c r="K889" s="111"/>
      <c r="L889" s="112"/>
      <c r="M889" s="112"/>
      <c r="N889" s="112"/>
      <c r="O889" s="112"/>
      <c r="P889" s="113"/>
      <c r="Q889" s="114">
        <f t="shared" si="63"/>
        <v>0</v>
      </c>
      <c r="R889" s="728"/>
    </row>
    <row r="890" spans="1:18">
      <c r="A890" s="563"/>
      <c r="B890" s="568" t="s">
        <v>5</v>
      </c>
      <c r="C890" s="527">
        <f>+C888+1</f>
        <v>6</v>
      </c>
      <c r="D890" s="477"/>
      <c r="E890" s="477"/>
      <c r="F890" s="479"/>
      <c r="G890" s="268">
        <f>IFERROR(INDEX(#REF!,MATCH('R1'!$E$437,#REF!,0)-5),0)+IFERROR(INDEX('SECTION 1'!#REF!,MATCH('R1'!$E$437,'SECTION 1'!#REF!,0)-5),0)</f>
        <v>0</v>
      </c>
      <c r="H890" s="269">
        <f>IFERROR(INDEX(#REF!,MATCH('R1'!$E$437,#REF!,0)-4),0)+IFERROR(INDEX('SECTION 1'!#REF!,MATCH('R1'!$E$437,'SECTION 1'!#REF!,0)-4),0)</f>
        <v>0</v>
      </c>
      <c r="I890" s="269">
        <f>IFERROR(INDEX(#REF!,MATCH('R1'!$E$437,#REF!,0)-3),0)+IFERROR(INDEX('SECTION 1'!#REF!,MATCH('R1'!$E$437,'SECTION 1'!#REF!,0)-3),0)</f>
        <v>0</v>
      </c>
      <c r="J890" s="118">
        <f>IF(G890="",0,IF(H890="",0,IF(G890&gt;0,H890-G890+I890,0)))</f>
        <v>0</v>
      </c>
      <c r="K890" s="119"/>
      <c r="L890" s="120">
        <f>H890-G890</f>
        <v>0</v>
      </c>
      <c r="M890" s="120">
        <f>IF(L890&gt;5,0.2,0)</f>
        <v>0</v>
      </c>
      <c r="N890" s="120" t="e">
        <f>#REF!-#REF!</f>
        <v>#REF!</v>
      </c>
      <c r="O890" s="120" t="e">
        <f>IF(N890&gt;5,0.2,0)</f>
        <v>#REF!</v>
      </c>
      <c r="P890" s="121"/>
      <c r="Q890" s="122">
        <f t="shared" si="63"/>
        <v>0</v>
      </c>
      <c r="R890" s="728"/>
    </row>
    <row r="891" spans="1:18">
      <c r="A891" s="563"/>
      <c r="B891" s="584"/>
      <c r="C891" s="528"/>
      <c r="D891" s="478"/>
      <c r="E891" s="478"/>
      <c r="F891" s="480"/>
      <c r="G891" s="271">
        <f>IFERROR(INDEX(#REF!,MATCH('R1'!$E$437,#REF!,0)-5),0)+IFERROR(INDEX('SECTION 1'!#REF!,MATCH('R1'!$E$437,'SECTION 1'!#REF!,0)-5),0)</f>
        <v>0</v>
      </c>
      <c r="H891" s="272">
        <f>IFERROR(INDEX(#REF!,MATCH('R1'!$E$437,#REF!,0)-4),0)+IFERROR(INDEX('SECTION 1'!#REF!,MATCH('R1'!$E$437,'SECTION 1'!#REF!,0)-4),0)</f>
        <v>0</v>
      </c>
      <c r="I891" s="272">
        <f>IFERROR(INDEX(#REF!,MATCH('R1'!$E$437,#REF!,0)-3),0)+IFERROR(INDEX('SECTION 1'!#REF!,MATCH('R1'!$E$437,'SECTION 1'!#REF!,0)-3),0)</f>
        <v>0</v>
      </c>
      <c r="J891" s="126">
        <f>IF(G891="",0,IF(H891="",0,IF(G891&gt;0,H891-G891+I891,0)))</f>
        <v>0</v>
      </c>
      <c r="K891" s="127"/>
      <c r="L891" s="128"/>
      <c r="M891" s="128"/>
      <c r="N891" s="128"/>
      <c r="O891" s="128"/>
      <c r="P891" s="129"/>
      <c r="Q891" s="130">
        <f t="shared" si="63"/>
        <v>0</v>
      </c>
      <c r="R891" s="456"/>
    </row>
    <row r="892" spans="1:18">
      <c r="A892" s="563"/>
      <c r="B892" s="568" t="s">
        <v>6</v>
      </c>
      <c r="C892" s="527">
        <f>+C890+1</f>
        <v>7</v>
      </c>
      <c r="D892" s="465"/>
      <c r="E892" s="465"/>
      <c r="F892" s="467"/>
      <c r="G892" s="268">
        <f>IFERROR(INDEX(#REF!,MATCH('R1'!$E$437,#REF!,0)-5),0)+IFERROR(INDEX('SECTION 1'!#REF!,MATCH('R1'!$E$437,'SECTION 1'!#REF!,0)-5),0)</f>
        <v>0</v>
      </c>
      <c r="H892" s="269">
        <f>IFERROR(INDEX(#REF!,MATCH('R1'!$E$437,#REF!,0)-4),0)+IFERROR(INDEX('SECTION 1'!#REF!,MATCH('R1'!$E$437,'SECTION 1'!#REF!,0)-4),0)</f>
        <v>0</v>
      </c>
      <c r="I892" s="269">
        <f>IFERROR(INDEX(#REF!,MATCH('R1'!$E$437,#REF!,0)-3),0)+IFERROR(INDEX('SECTION 1'!#REF!,MATCH('R1'!$E$437,'SECTION 1'!#REF!,0)-3),0)</f>
        <v>0</v>
      </c>
      <c r="J892" s="139">
        <v>12</v>
      </c>
      <c r="K892" s="140"/>
      <c r="L892" s="141"/>
      <c r="M892" s="141"/>
      <c r="N892" s="141"/>
      <c r="O892" s="141"/>
      <c r="P892" s="142"/>
      <c r="Q892" s="143">
        <f t="shared" si="63"/>
        <v>0</v>
      </c>
      <c r="R892" s="456"/>
    </row>
    <row r="893" spans="1:18" ht="16.5" thickBot="1">
      <c r="A893" s="563"/>
      <c r="B893" s="569"/>
      <c r="C893" s="554"/>
      <c r="D893" s="466"/>
      <c r="E893" s="466"/>
      <c r="F893" s="468"/>
      <c r="G893" s="271">
        <f>IFERROR(INDEX(#REF!,MATCH('R1'!$E$437,#REF!,0)-5),0)+IFERROR(INDEX('SECTION 1'!#REF!,MATCH('R1'!$E$437,'SECTION 1'!#REF!,0)-5),0)</f>
        <v>0</v>
      </c>
      <c r="H893" s="272">
        <f>IFERROR(INDEX(#REF!,MATCH('R1'!$E$437,#REF!,0)-4),0)+IFERROR(INDEX('SECTION 1'!#REF!,MATCH('R1'!$E$437,'SECTION 1'!#REF!,0)-4),0)</f>
        <v>0</v>
      </c>
      <c r="I893" s="272">
        <f>IFERROR(INDEX(#REF!,MATCH('R1'!$E$437,#REF!,0)-3),0)+IFERROR(INDEX('SECTION 1'!#REF!,MATCH('R1'!$E$437,'SECTION 1'!#REF!,0)-3),0)</f>
        <v>0</v>
      </c>
      <c r="J893" s="147"/>
      <c r="K893" s="148"/>
      <c r="L893" s="149"/>
      <c r="M893" s="149"/>
      <c r="N893" s="149"/>
      <c r="O893" s="149"/>
      <c r="P893" s="150"/>
      <c r="Q893" s="151">
        <f t="shared" si="63"/>
        <v>0</v>
      </c>
      <c r="R893" s="456"/>
    </row>
    <row r="894" spans="1:18" ht="17.25" thickTop="1" thickBot="1">
      <c r="A894" s="563"/>
      <c r="B894" s="522" t="s">
        <v>12</v>
      </c>
      <c r="C894" s="523"/>
      <c r="D894" s="481"/>
      <c r="E894" s="481"/>
      <c r="F894" s="482"/>
      <c r="G894" s="768" t="s">
        <v>92</v>
      </c>
      <c r="H894" s="769"/>
      <c r="I894" s="171">
        <f>SUM(I884:I893)</f>
        <v>0</v>
      </c>
      <c r="J894" s="172" t="e">
        <f>SUM(#REF!)</f>
        <v>#REF!</v>
      </c>
      <c r="K894" s="173">
        <f>SUM(K884:K893)</f>
        <v>0</v>
      </c>
      <c r="L894" s="174"/>
      <c r="M894" s="174"/>
      <c r="N894" s="174"/>
      <c r="O894" s="174"/>
      <c r="P894" s="175"/>
      <c r="Q894" s="176">
        <f>SUM(Q880:Q893)</f>
        <v>0</v>
      </c>
      <c r="R894" s="456"/>
    </row>
    <row r="895" spans="1:18" ht="16.5" thickBot="1">
      <c r="A895" s="564"/>
      <c r="B895" s="524" t="s">
        <v>14</v>
      </c>
      <c r="C895" s="525"/>
      <c r="D895" s="206"/>
      <c r="E895" s="206"/>
      <c r="F895" s="207"/>
      <c r="G895" s="208"/>
      <c r="H895" s="209"/>
      <c r="I895" s="210"/>
      <c r="J895" s="211"/>
      <c r="K895" s="212"/>
      <c r="L895" s="211"/>
      <c r="M895" s="211"/>
      <c r="N895" s="211"/>
      <c r="O895" s="211"/>
      <c r="P895" s="211"/>
      <c r="Q895" s="213"/>
      <c r="R895" s="158"/>
    </row>
    <row r="896" spans="1:18" ht="17.25" customHeight="1" thickTop="1" thickBot="1">
      <c r="A896" s="692" t="s">
        <v>65</v>
      </c>
      <c r="B896" s="589" t="s">
        <v>2</v>
      </c>
      <c r="C896" s="515">
        <f>C892+1</f>
        <v>8</v>
      </c>
      <c r="D896" s="494"/>
      <c r="E896" s="471"/>
      <c r="F896" s="473"/>
      <c r="G896" s="379">
        <f>IFERROR(INDEX(#REF!,MATCH('R1'!$E$437,#REF!,0)-5),0)+IFERROR(INDEX('SECTION 1'!#REF!,MATCH('R1'!$E$437,'SECTION 1'!#REF!,0)-5),0)</f>
        <v>0</v>
      </c>
      <c r="H896" s="380">
        <f>IFERROR(INDEX(#REF!,MATCH('R1'!$E$437,#REF!,0)-4),0)+IFERROR(INDEX('SECTION 1'!#REF!,MATCH('R1'!$E$437,'SECTION 1'!#REF!,0)-4),0)</f>
        <v>0</v>
      </c>
      <c r="I896" s="380">
        <f>IFERROR(INDEX(#REF!,MATCH('R1'!$E$437,#REF!,0)-3),0)+IFERROR(INDEX('SECTION 1'!#REF!,MATCH('R1'!$E$437,'SECTION 1'!#REF!,0)-3),0)</f>
        <v>0</v>
      </c>
      <c r="J896" s="30">
        <f>IF(G896="",0,IF(H896="",0,IF(G896&gt;0,H896-G896+I896,0)))</f>
        <v>0</v>
      </c>
      <c r="K896" s="135"/>
      <c r="L896" s="167">
        <f>H896-G896</f>
        <v>0</v>
      </c>
      <c r="M896" s="167">
        <f>IF(L896&gt;5,0.2,0)</f>
        <v>0</v>
      </c>
      <c r="N896" s="167" t="e">
        <f>#REF!-#REF!</f>
        <v>#REF!</v>
      </c>
      <c r="O896" s="167" t="e">
        <f>IF(N896&gt;5,0.2,0)</f>
        <v>#REF!</v>
      </c>
      <c r="P896" s="168"/>
      <c r="Q896" s="169">
        <f t="shared" ref="Q896:Q909" si="64">IF(G896="","",(H896-G896)+I896)</f>
        <v>0</v>
      </c>
      <c r="R896" s="75"/>
    </row>
    <row r="897" spans="1:18" ht="16.5" thickBot="1">
      <c r="A897" s="675"/>
      <c r="B897" s="590"/>
      <c r="C897" s="516"/>
      <c r="D897" s="493"/>
      <c r="E897" s="472"/>
      <c r="F897" s="474"/>
      <c r="G897" s="271">
        <f>IFERROR(INDEX(#REF!,MATCH('R1'!$E$437,#REF!,0)-5),0)+IFERROR(INDEX('SECTION 1'!#REF!,MATCH('R1'!$E$437,'SECTION 1'!#REF!,0)-5),0)</f>
        <v>0</v>
      </c>
      <c r="H897" s="272">
        <f>IFERROR(INDEX(#REF!,MATCH('R1'!$E$437,#REF!,0)-4),0)+IFERROR(INDEX('SECTION 1'!#REF!,MATCH('R1'!$E$437,'SECTION 1'!#REF!,0)-4),0)</f>
        <v>0</v>
      </c>
      <c r="I897" s="272">
        <f>IFERROR(INDEX(#REF!,MATCH('R1'!$E$437,#REF!,0)-3),0)+IFERROR(INDEX('SECTION 1'!#REF!,MATCH('R1'!$E$437,'SECTION 1'!#REF!,0)-3),0)</f>
        <v>0</v>
      </c>
      <c r="J897" s="27">
        <f>IF(G897="",0,IF(H897="",0,IF(G897&gt;0,H897-G897+I897,0)))</f>
        <v>0</v>
      </c>
      <c r="K897" s="111"/>
      <c r="L897" s="112"/>
      <c r="M897" s="112"/>
      <c r="N897" s="112"/>
      <c r="O897" s="112"/>
      <c r="P897" s="113"/>
      <c r="Q897" s="114">
        <f t="shared" si="64"/>
        <v>0</v>
      </c>
      <c r="R897" s="75"/>
    </row>
    <row r="898" spans="1:18" ht="16.5" thickBot="1">
      <c r="A898" s="688"/>
      <c r="B898" s="567" t="s">
        <v>3</v>
      </c>
      <c r="C898" s="517">
        <f>+C896+1</f>
        <v>9</v>
      </c>
      <c r="D898" s="477"/>
      <c r="E898" s="477"/>
      <c r="F898" s="479"/>
      <c r="G898" s="268">
        <f>IFERROR(INDEX(#REF!,MATCH('R1'!$E$437,#REF!,0)-5),0)+IFERROR(INDEX('SECTION 1'!#REF!,MATCH('R1'!$E$437,'SECTION 1'!#REF!,0)-5),0)</f>
        <v>0</v>
      </c>
      <c r="H898" s="269">
        <f>IFERROR(INDEX(#REF!,MATCH('R1'!$E$437,#REF!,0)-4),0)+IFERROR(INDEX('SECTION 1'!#REF!,MATCH('R1'!$E$437,'SECTION 1'!#REF!,0)-4),0)</f>
        <v>0</v>
      </c>
      <c r="I898" s="269">
        <f>IFERROR(INDEX(#REF!,MATCH('R1'!$E$437,#REF!,0)-3),0)+IFERROR(INDEX('SECTION 1'!#REF!,MATCH('R1'!$E$437,'SECTION 1'!#REF!,0)-3),0)</f>
        <v>0</v>
      </c>
      <c r="J898" s="24">
        <f>IF(G898="",0,IF(H898="",0,IF(G898&gt;0,H898-G898+I898,0)))</f>
        <v>0</v>
      </c>
      <c r="K898" s="119"/>
      <c r="L898" s="120">
        <f>H898-G898</f>
        <v>0</v>
      </c>
      <c r="M898" s="120">
        <f>IF(L898&gt;5,0.2,0)</f>
        <v>0</v>
      </c>
      <c r="N898" s="120" t="e">
        <f>#REF!-#REF!</f>
        <v>#REF!</v>
      </c>
      <c r="O898" s="120" t="e">
        <f>IF(N898&gt;5,0.2,0)</f>
        <v>#REF!</v>
      </c>
      <c r="P898" s="121"/>
      <c r="Q898" s="122">
        <f t="shared" si="64"/>
        <v>0</v>
      </c>
      <c r="R898" s="75"/>
    </row>
    <row r="899" spans="1:18" ht="16.5" thickBot="1">
      <c r="A899" s="688"/>
      <c r="B899" s="538"/>
      <c r="C899" s="518"/>
      <c r="D899" s="478"/>
      <c r="E899" s="478"/>
      <c r="F899" s="480"/>
      <c r="G899" s="271">
        <f>IFERROR(INDEX(#REF!,MATCH('R1'!$E$437,#REF!,0)-5),0)+IFERROR(INDEX('SECTION 1'!#REF!,MATCH('R1'!$E$437,'SECTION 1'!#REF!,0)-5),0)</f>
        <v>0</v>
      </c>
      <c r="H899" s="272">
        <f>IFERROR(INDEX(#REF!,MATCH('R1'!$E$437,#REF!,0)-4),0)+IFERROR(INDEX('SECTION 1'!#REF!,MATCH('R1'!$E$437,'SECTION 1'!#REF!,0)-4),0)</f>
        <v>0</v>
      </c>
      <c r="I899" s="272">
        <f>IFERROR(INDEX(#REF!,MATCH('R1'!$E$437,#REF!,0)-3),0)+IFERROR(INDEX('SECTION 1'!#REF!,MATCH('R1'!$E$437,'SECTION 1'!#REF!,0)-3),0)</f>
        <v>0</v>
      </c>
      <c r="J899" s="27">
        <f>IF(G899="",0,IF(H899="",0,IF(G899&gt;0,H899-G899+I899,0)))</f>
        <v>0</v>
      </c>
      <c r="K899" s="127"/>
      <c r="L899" s="128"/>
      <c r="M899" s="128"/>
      <c r="N899" s="128"/>
      <c r="O899" s="128"/>
      <c r="P899" s="129"/>
      <c r="Q899" s="130">
        <f t="shared" si="64"/>
        <v>0</v>
      </c>
      <c r="R899" s="75"/>
    </row>
    <row r="900" spans="1:18" ht="17.25" thickTop="1" thickBot="1">
      <c r="A900" s="688"/>
      <c r="B900" s="567" t="s">
        <v>3</v>
      </c>
      <c r="C900" s="517">
        <f>+C898+1</f>
        <v>10</v>
      </c>
      <c r="D900" s="494"/>
      <c r="E900" s="471"/>
      <c r="F900" s="473"/>
      <c r="G900" s="268">
        <f>IFERROR(INDEX(#REF!,MATCH('R1'!$E$437,#REF!,0)-5),0)+IFERROR(INDEX('SECTION 1'!#REF!,MATCH('R1'!$E$437,'SECTION 1'!#REF!,0)-5),0)</f>
        <v>0</v>
      </c>
      <c r="H900" s="269">
        <f>IFERROR(INDEX(#REF!,MATCH('R1'!$E$437,#REF!,0)-4),0)+IFERROR(INDEX('SECTION 1'!#REF!,MATCH('R1'!$E$437,'SECTION 1'!#REF!,0)-4),0)</f>
        <v>0</v>
      </c>
      <c r="I900" s="269">
        <f>IFERROR(INDEX(#REF!,MATCH('R1'!$E$437,#REF!,0)-3),0)+IFERROR(INDEX('SECTION 1'!#REF!,MATCH('R1'!$E$437,'SECTION 1'!#REF!,0)-3),0)</f>
        <v>0</v>
      </c>
      <c r="J900" s="24"/>
      <c r="K900" s="135"/>
      <c r="L900" s="167">
        <f>H900-G900</f>
        <v>0</v>
      </c>
      <c r="M900" s="167">
        <f>IF(L900&gt;5,0.2,0)</f>
        <v>0</v>
      </c>
      <c r="N900" s="167" t="e">
        <f>#REF!-#REF!</f>
        <v>#REF!</v>
      </c>
      <c r="O900" s="167" t="e">
        <f>IF(N900&gt;5,0.2,0)</f>
        <v>#REF!</v>
      </c>
      <c r="P900" s="168"/>
      <c r="Q900" s="169">
        <f t="shared" si="64"/>
        <v>0</v>
      </c>
      <c r="R900" s="728"/>
    </row>
    <row r="901" spans="1:18" ht="16.5" thickBot="1">
      <c r="A901" s="688"/>
      <c r="B901" s="538"/>
      <c r="C901" s="518"/>
      <c r="D901" s="493"/>
      <c r="E901" s="472"/>
      <c r="F901" s="474"/>
      <c r="G901" s="271">
        <f>IFERROR(INDEX(#REF!,MATCH('R1'!$E$437,#REF!,0)-5),0)+IFERROR(INDEX('SECTION 1'!#REF!,MATCH('R1'!$E$437,'SECTION 1'!#REF!,0)-5),0)</f>
        <v>0</v>
      </c>
      <c r="H901" s="272">
        <f>IFERROR(INDEX(#REF!,MATCH('R1'!$E$437,#REF!,0)-4),0)+IFERROR(INDEX('SECTION 1'!#REF!,MATCH('R1'!$E$437,'SECTION 1'!#REF!,0)-4),0)</f>
        <v>0</v>
      </c>
      <c r="I901" s="272">
        <f>IFERROR(INDEX(#REF!,MATCH('R1'!$E$437,#REF!,0)-3),0)+IFERROR(INDEX('SECTION 1'!#REF!,MATCH('R1'!$E$437,'SECTION 1'!#REF!,0)-3),0)</f>
        <v>0</v>
      </c>
      <c r="J901" s="27"/>
      <c r="K901" s="111"/>
      <c r="L901" s="112"/>
      <c r="M901" s="112"/>
      <c r="N901" s="112"/>
      <c r="O901" s="112"/>
      <c r="P901" s="113"/>
      <c r="Q901" s="114">
        <f t="shared" si="64"/>
        <v>0</v>
      </c>
      <c r="R901" s="728"/>
    </row>
    <row r="902" spans="1:18" ht="16.5" thickBot="1">
      <c r="A902" s="688"/>
      <c r="B902" s="567" t="s">
        <v>7</v>
      </c>
      <c r="C902" s="517">
        <f>+C900+1</f>
        <v>11</v>
      </c>
      <c r="D902" s="477"/>
      <c r="E902" s="477"/>
      <c r="F902" s="479"/>
      <c r="G902" s="268">
        <f>IFERROR(INDEX(#REF!,MATCH('R1'!$E$437,#REF!,0)-5),0)+IFERROR(INDEX('SECTION 1'!#REF!,MATCH('R1'!$E$437,'SECTION 1'!#REF!,0)-5),0)</f>
        <v>0</v>
      </c>
      <c r="H902" s="269">
        <f>IFERROR(INDEX(#REF!,MATCH('R1'!$E$437,#REF!,0)-4),0)+IFERROR(INDEX('SECTION 1'!#REF!,MATCH('R1'!$E$437,'SECTION 1'!#REF!,0)-4),0)</f>
        <v>0</v>
      </c>
      <c r="I902" s="269">
        <f>IFERROR(INDEX(#REF!,MATCH('R1'!$E$437,#REF!,0)-3),0)+IFERROR(INDEX('SECTION 1'!#REF!,MATCH('R1'!$E$437,'SECTION 1'!#REF!,0)-3),0)</f>
        <v>0</v>
      </c>
      <c r="J902" s="24"/>
      <c r="K902" s="119"/>
      <c r="L902" s="120">
        <f>H902-G902</f>
        <v>0</v>
      </c>
      <c r="M902" s="120">
        <f>IF(L902&gt;5,0.2,0)</f>
        <v>0</v>
      </c>
      <c r="N902" s="120" t="e">
        <f>#REF!-#REF!</f>
        <v>#REF!</v>
      </c>
      <c r="O902" s="120" t="e">
        <f>IF(N902&gt;5,0.2,0)</f>
        <v>#REF!</v>
      </c>
      <c r="P902" s="121" t="str">
        <f>IF(M902=0,"",M902+O902)</f>
        <v/>
      </c>
      <c r="Q902" s="122">
        <f t="shared" si="64"/>
        <v>0</v>
      </c>
      <c r="R902" s="728"/>
    </row>
    <row r="903" spans="1:18" ht="16.5" thickBot="1">
      <c r="A903" s="688"/>
      <c r="B903" s="538"/>
      <c r="C903" s="518"/>
      <c r="D903" s="478"/>
      <c r="E903" s="478"/>
      <c r="F903" s="480"/>
      <c r="G903" s="271">
        <f>IFERROR(INDEX(#REF!,MATCH('R1'!$E$437,#REF!,0)-5),0)+IFERROR(INDEX('SECTION 1'!#REF!,MATCH('R1'!$E$437,'SECTION 1'!#REF!,0)-5),0)</f>
        <v>0</v>
      </c>
      <c r="H903" s="272">
        <f>IFERROR(INDEX(#REF!,MATCH('R1'!$E$437,#REF!,0)-4),0)+IFERROR(INDEX('SECTION 1'!#REF!,MATCH('R1'!$E$437,'SECTION 1'!#REF!,0)-4),0)</f>
        <v>0</v>
      </c>
      <c r="I903" s="272">
        <f>IFERROR(INDEX(#REF!,MATCH('R1'!$E$437,#REF!,0)-3),0)+IFERROR(INDEX('SECTION 1'!#REF!,MATCH('R1'!$E$437,'SECTION 1'!#REF!,0)-3),0)</f>
        <v>0</v>
      </c>
      <c r="J903" s="27"/>
      <c r="K903" s="127"/>
      <c r="L903" s="128"/>
      <c r="M903" s="128"/>
      <c r="N903" s="128"/>
      <c r="O903" s="128"/>
      <c r="P903" s="129"/>
      <c r="Q903" s="130">
        <f t="shared" si="64"/>
        <v>0</v>
      </c>
      <c r="R903" s="728"/>
    </row>
    <row r="904" spans="1:18" ht="16.5" thickBot="1">
      <c r="A904" s="688"/>
      <c r="B904" s="567" t="s">
        <v>4</v>
      </c>
      <c r="C904" s="517">
        <f>+C902+1</f>
        <v>12</v>
      </c>
      <c r="D904" s="477"/>
      <c r="E904" s="477"/>
      <c r="F904" s="479"/>
      <c r="G904" s="268">
        <f>IFERROR(INDEX(#REF!,MATCH('R1'!$E$437,#REF!,0)-5),0)+IFERROR(INDEX('SECTION 1'!#REF!,MATCH('R1'!$E$437,'SECTION 1'!#REF!,0)-5),0)</f>
        <v>0</v>
      </c>
      <c r="H904" s="269">
        <f>IFERROR(INDEX(#REF!,MATCH('R1'!$E$437,#REF!,0)-4),0)+IFERROR(INDEX('SECTION 1'!#REF!,MATCH('R1'!$E$437,'SECTION 1'!#REF!,0)-4),0)</f>
        <v>0</v>
      </c>
      <c r="I904" s="269">
        <f>IFERROR(INDEX(#REF!,MATCH('R1'!$E$437,#REF!,0)-3),0)+IFERROR(INDEX('SECTION 1'!#REF!,MATCH('R1'!$E$437,'SECTION 1'!#REF!,0)-3),0)</f>
        <v>0</v>
      </c>
      <c r="J904" s="24"/>
      <c r="K904" s="119"/>
      <c r="L904" s="120">
        <f>H904-G904</f>
        <v>0</v>
      </c>
      <c r="M904" s="120">
        <f>IF(L904&gt;5,0.2,0)</f>
        <v>0</v>
      </c>
      <c r="N904" s="120" t="e">
        <f>#REF!-#REF!</f>
        <v>#REF!</v>
      </c>
      <c r="O904" s="120" t="e">
        <f>IF(N904&gt;5,0.2,0)</f>
        <v>#REF!</v>
      </c>
      <c r="P904" s="121"/>
      <c r="Q904" s="122">
        <f t="shared" si="64"/>
        <v>0</v>
      </c>
      <c r="R904" s="728"/>
    </row>
    <row r="905" spans="1:18" ht="16.5" thickBot="1">
      <c r="A905" s="688"/>
      <c r="B905" s="538"/>
      <c r="C905" s="518"/>
      <c r="D905" s="478"/>
      <c r="E905" s="478"/>
      <c r="F905" s="480"/>
      <c r="G905" s="271">
        <f>IFERROR(INDEX(#REF!,MATCH('R1'!$E$437,#REF!,0)-5),0)+IFERROR(INDEX('SECTION 1'!#REF!,MATCH('R1'!$E$437,'SECTION 1'!#REF!,0)-5),0)</f>
        <v>0</v>
      </c>
      <c r="H905" s="272">
        <f>IFERROR(INDEX(#REF!,MATCH('R1'!$E$437,#REF!,0)-4),0)+IFERROR(INDEX('SECTION 1'!#REF!,MATCH('R1'!$E$437,'SECTION 1'!#REF!,0)-4),0)</f>
        <v>0</v>
      </c>
      <c r="I905" s="272">
        <f>IFERROR(INDEX(#REF!,MATCH('R1'!$E$437,#REF!,0)-3),0)+IFERROR(INDEX('SECTION 1'!#REF!,MATCH('R1'!$E$437,'SECTION 1'!#REF!,0)-3),0)</f>
        <v>0</v>
      </c>
      <c r="J905" s="27"/>
      <c r="K905" s="111"/>
      <c r="L905" s="112"/>
      <c r="M905" s="112"/>
      <c r="N905" s="112"/>
      <c r="O905" s="112"/>
      <c r="P905" s="113"/>
      <c r="Q905" s="114">
        <f t="shared" si="64"/>
        <v>0</v>
      </c>
      <c r="R905" s="728"/>
    </row>
    <row r="906" spans="1:18" ht="16.5" thickBot="1">
      <c r="A906" s="688"/>
      <c r="B906" s="568" t="s">
        <v>5</v>
      </c>
      <c r="C906" s="527">
        <f>+C904+1</f>
        <v>13</v>
      </c>
      <c r="D906" s="477"/>
      <c r="E906" s="477"/>
      <c r="F906" s="479"/>
      <c r="G906" s="268">
        <f>IFERROR(INDEX(#REF!,MATCH('R1'!$E$437,#REF!,0)-5),0)+IFERROR(INDEX('SECTION 1'!#REF!,MATCH('R1'!$E$437,'SECTION 1'!#REF!,0)-5),0)</f>
        <v>0</v>
      </c>
      <c r="H906" s="269">
        <f>IFERROR(INDEX(#REF!,MATCH('R1'!$E$437,#REF!,0)-4),0)+IFERROR(INDEX('SECTION 1'!#REF!,MATCH('R1'!$E$437,'SECTION 1'!#REF!,0)-4),0)</f>
        <v>0</v>
      </c>
      <c r="I906" s="269">
        <f>IFERROR(INDEX(#REF!,MATCH('R1'!$E$437,#REF!,0)-3),0)+IFERROR(INDEX('SECTION 1'!#REF!,MATCH('R1'!$E$437,'SECTION 1'!#REF!,0)-3),0)</f>
        <v>0</v>
      </c>
      <c r="J906" s="49"/>
      <c r="K906" s="119"/>
      <c r="L906" s="120">
        <f>H906-G906</f>
        <v>0</v>
      </c>
      <c r="M906" s="120">
        <f>IF(L906&gt;5,0.2,0)</f>
        <v>0</v>
      </c>
      <c r="N906" s="120" t="e">
        <f>#REF!-#REF!</f>
        <v>#REF!</v>
      </c>
      <c r="O906" s="120" t="e">
        <f>IF(N906&gt;5,0.2,0)</f>
        <v>#REF!</v>
      </c>
      <c r="P906" s="121"/>
      <c r="Q906" s="122">
        <f t="shared" si="64"/>
        <v>0</v>
      </c>
      <c r="R906" s="456"/>
    </row>
    <row r="907" spans="1:18" ht="16.5" thickBot="1">
      <c r="A907" s="688"/>
      <c r="B907" s="584"/>
      <c r="C907" s="528"/>
      <c r="D907" s="478"/>
      <c r="E907" s="478"/>
      <c r="F907" s="480"/>
      <c r="G907" s="271">
        <f>IFERROR(INDEX(#REF!,MATCH('R1'!$E$437,#REF!,0)-5),0)+IFERROR(INDEX('SECTION 1'!#REF!,MATCH('R1'!$E$437,'SECTION 1'!#REF!,0)-5),0)</f>
        <v>0</v>
      </c>
      <c r="H907" s="272">
        <f>IFERROR(INDEX(#REF!,MATCH('R1'!$E$437,#REF!,0)-4),0)+IFERROR(INDEX('SECTION 1'!#REF!,MATCH('R1'!$E$437,'SECTION 1'!#REF!,0)-4),0)</f>
        <v>0</v>
      </c>
      <c r="I907" s="272">
        <f>IFERROR(INDEX(#REF!,MATCH('R1'!$E$437,#REF!,0)-3),0)+IFERROR(INDEX('SECTION 1'!#REF!,MATCH('R1'!$E$437,'SECTION 1'!#REF!,0)-3),0)</f>
        <v>0</v>
      </c>
      <c r="J907" s="53">
        <f>IF(G907="",0,IF(H907="",0,IF(G907&gt;0,H907-G907+I907,0)))</f>
        <v>0</v>
      </c>
      <c r="K907" s="127"/>
      <c r="L907" s="128"/>
      <c r="M907" s="128"/>
      <c r="N907" s="128"/>
      <c r="O907" s="128"/>
      <c r="P907" s="129"/>
      <c r="Q907" s="130">
        <f t="shared" si="64"/>
        <v>0</v>
      </c>
      <c r="R907" s="456"/>
    </row>
    <row r="908" spans="1:18" ht="16.5" thickBot="1">
      <c r="A908" s="688"/>
      <c r="B908" s="568" t="s">
        <v>6</v>
      </c>
      <c r="C908" s="527">
        <f>+C906+1</f>
        <v>14</v>
      </c>
      <c r="D908" s="465"/>
      <c r="E908" s="465"/>
      <c r="F908" s="467"/>
      <c r="G908" s="268">
        <f>IFERROR(INDEX(#REF!,MATCH('R1'!$E$437,#REF!,0)-5),0)+IFERROR(INDEX('SECTION 1'!#REF!,MATCH('R1'!$E$437,'SECTION 1'!#REF!,0)-5),0)</f>
        <v>0</v>
      </c>
      <c r="H908" s="269">
        <f>IFERROR(INDEX(#REF!,MATCH('R1'!$E$437,#REF!,0)-4),0)+IFERROR(INDEX('SECTION 1'!#REF!,MATCH('R1'!$E$437,'SECTION 1'!#REF!,0)-4),0)</f>
        <v>0</v>
      </c>
      <c r="I908" s="269">
        <f>IFERROR(INDEX(#REF!,MATCH('R1'!$E$437,#REF!,0)-3),0)+IFERROR(INDEX('SECTION 1'!#REF!,MATCH('R1'!$E$437,'SECTION 1'!#REF!,0)-3),0)</f>
        <v>0</v>
      </c>
      <c r="J908" s="49">
        <f>IF(G908="",0,IF(H908="",0,IF(G908&gt;0,H908-G908+I908,0)))</f>
        <v>0</v>
      </c>
      <c r="K908" s="140"/>
      <c r="L908" s="141">
        <f>H908-G908</f>
        <v>0</v>
      </c>
      <c r="M908" s="141">
        <f>IF(L908&gt;5,0.2,0)</f>
        <v>0</v>
      </c>
      <c r="N908" s="141" t="e">
        <f>#REF!-#REF!</f>
        <v>#REF!</v>
      </c>
      <c r="O908" s="141" t="e">
        <f>IF(N908&gt;5,0.2,0)</f>
        <v>#REF!</v>
      </c>
      <c r="P908" s="142"/>
      <c r="Q908" s="143">
        <f t="shared" si="64"/>
        <v>0</v>
      </c>
      <c r="R908" s="456"/>
    </row>
    <row r="909" spans="1:18" ht="16.5" thickBot="1">
      <c r="A909" s="689"/>
      <c r="B909" s="569"/>
      <c r="C909" s="554"/>
      <c r="D909" s="466"/>
      <c r="E909" s="466"/>
      <c r="F909" s="468"/>
      <c r="G909" s="271">
        <f>IFERROR(INDEX(#REF!,MATCH('R1'!$E$437,#REF!,0)-5),0)+IFERROR(INDEX('SECTION 1'!#REF!,MATCH('R1'!$E$437,'SECTION 1'!#REF!,0)-5),0)</f>
        <v>0</v>
      </c>
      <c r="H909" s="272">
        <f>IFERROR(INDEX(#REF!,MATCH('R1'!$E$437,#REF!,0)-4),0)+IFERROR(INDEX('SECTION 1'!#REF!,MATCH('R1'!$E$437,'SECTION 1'!#REF!,0)-4),0)</f>
        <v>0</v>
      </c>
      <c r="I909" s="272">
        <f>IFERROR(INDEX(#REF!,MATCH('R1'!$E$437,#REF!,0)-3),0)+IFERROR(INDEX('SECTION 1'!#REF!,MATCH('R1'!$E$437,'SECTION 1'!#REF!,0)-3),0)</f>
        <v>0</v>
      </c>
      <c r="J909" s="53">
        <f>IF(G909="",0,IF(H909="",0,IF(G909&gt;0,H909-G909+I909,0)))</f>
        <v>0</v>
      </c>
      <c r="K909" s="148"/>
      <c r="L909" s="149"/>
      <c r="M909" s="149"/>
      <c r="N909" s="149"/>
      <c r="O909" s="149"/>
      <c r="P909" s="150"/>
      <c r="Q909" s="151">
        <f t="shared" si="64"/>
        <v>0</v>
      </c>
      <c r="R909" s="456"/>
    </row>
    <row r="910" spans="1:18" ht="17.25" thickTop="1" thickBot="1">
      <c r="A910" s="689"/>
      <c r="B910" s="522" t="s">
        <v>12</v>
      </c>
      <c r="C910" s="523"/>
      <c r="D910" s="481"/>
      <c r="E910" s="481"/>
      <c r="F910" s="482"/>
      <c r="G910" s="285"/>
      <c r="H910" s="286"/>
      <c r="I910" s="287"/>
      <c r="J910" s="21">
        <f>SUM(J896:J909)</f>
        <v>0</v>
      </c>
      <c r="K910" s="173">
        <f>SUM(K900:K909)</f>
        <v>0</v>
      </c>
      <c r="L910" s="174"/>
      <c r="M910" s="174"/>
      <c r="N910" s="174"/>
      <c r="O910" s="174"/>
      <c r="P910" s="175"/>
      <c r="Q910" s="176">
        <f>SUM(Q896:Q909)</f>
        <v>0</v>
      </c>
      <c r="R910" s="158"/>
    </row>
    <row r="911" spans="1:18" ht="17.25" thickTop="1" thickBot="1">
      <c r="A911" s="689"/>
      <c r="B911" s="524" t="s">
        <v>14</v>
      </c>
      <c r="C911" s="525"/>
      <c r="D911" s="206"/>
      <c r="E911" s="206"/>
      <c r="F911" s="207"/>
      <c r="G911" s="208"/>
      <c r="H911" s="209"/>
      <c r="I911" s="210"/>
      <c r="J911" s="211"/>
      <c r="K911" s="212"/>
      <c r="L911" s="211"/>
      <c r="M911" s="211"/>
      <c r="N911" s="211"/>
      <c r="O911" s="211"/>
      <c r="P911" s="211"/>
      <c r="Q911" s="213"/>
      <c r="R911" s="75"/>
    </row>
    <row r="912" spans="1:18" ht="16.5" customHeight="1" thickTop="1">
      <c r="A912" s="711" t="s">
        <v>66</v>
      </c>
      <c r="B912" s="589" t="s">
        <v>2</v>
      </c>
      <c r="C912" s="515">
        <f>C908+1</f>
        <v>15</v>
      </c>
      <c r="D912" s="494"/>
      <c r="E912" s="471"/>
      <c r="F912" s="473"/>
      <c r="G912" s="288">
        <f>IFERROR(INDEX(#REF!,MATCH('R1'!$E$437,#REF!,0)-5),0)+IFERROR(INDEX('SECTION 1'!#REF!,MATCH('R1'!$E$437,'SECTION 1'!#REF!,0)-5),0)</f>
        <v>0</v>
      </c>
      <c r="H912" s="289">
        <f>IFERROR(INDEX(#REF!,MATCH('R1'!$E$437,#REF!,0)-4),0)+IFERROR(INDEX('SECTION 1'!#REF!,MATCH('R1'!$E$437,'SECTION 1'!#REF!,0)-4),0)</f>
        <v>0</v>
      </c>
      <c r="I912" s="289">
        <f>IFERROR(INDEX(#REF!,MATCH('R1'!$E$437,#REF!,0)-3),0)+IFERROR(INDEX('SECTION 1'!#REF!,MATCH('R1'!$E$437,'SECTION 1'!#REF!,0)-3),0)</f>
        <v>0</v>
      </c>
      <c r="J912" s="30">
        <f t="shared" ref="J912:J925" si="65">IF(G912="",0,IF(H912="",0,IF(G912&gt;0,H912-G912+I912,0)))</f>
        <v>0</v>
      </c>
      <c r="K912" s="163"/>
      <c r="L912" s="164">
        <f>H912-G912</f>
        <v>0</v>
      </c>
      <c r="M912" s="164">
        <f>IF(L912&gt;5,0.2,0)</f>
        <v>0</v>
      </c>
      <c r="N912" s="164" t="e">
        <f>#REF!-#REF!</f>
        <v>#REF!</v>
      </c>
      <c r="O912" s="164" t="e">
        <f>IF(N912&gt;5,0.2,0)</f>
        <v>#REF!</v>
      </c>
      <c r="P912" s="165" t="str">
        <f>IF(M912=0,"",M912+O912)</f>
        <v/>
      </c>
      <c r="Q912" s="166">
        <f>IF(G912="","",(H912-G912)+I912)</f>
        <v>0</v>
      </c>
      <c r="R912" s="75"/>
    </row>
    <row r="913" spans="1:18">
      <c r="A913" s="712"/>
      <c r="B913" s="590"/>
      <c r="C913" s="516"/>
      <c r="D913" s="493"/>
      <c r="E913" s="472"/>
      <c r="F913" s="474"/>
      <c r="G913" s="271">
        <f>IFERROR(INDEX(#REF!,MATCH('R1'!$E$437,#REF!,0)-5),0)+IFERROR(INDEX('SECTION 1'!#REF!,MATCH('R1'!$E$437,'SECTION 1'!#REF!,0)-5),0)</f>
        <v>0</v>
      </c>
      <c r="H913" s="272">
        <f>IFERROR(INDEX(#REF!,MATCH('R1'!$E$437,#REF!,0)-4),0)+IFERROR(INDEX('SECTION 1'!#REF!,MATCH('R1'!$E$437,'SECTION 1'!#REF!,0)-4),0)</f>
        <v>0</v>
      </c>
      <c r="I913" s="272">
        <f>IFERROR(INDEX(#REF!,MATCH('R1'!$E$437,#REF!,0)-3),0)+IFERROR(INDEX('SECTION 1'!#REF!,MATCH('R1'!$E$437,'SECTION 1'!#REF!,0)-3),0)</f>
        <v>0</v>
      </c>
      <c r="J913" s="27">
        <f t="shared" si="65"/>
        <v>0</v>
      </c>
      <c r="K913" s="111"/>
      <c r="L913" s="112"/>
      <c r="M913" s="112"/>
      <c r="N913" s="112"/>
      <c r="O913" s="112"/>
      <c r="P913" s="113"/>
      <c r="Q913" s="114">
        <f t="shared" ref="Q913:Q925" si="66">IF(G913="","",(H913-G913)+I913)</f>
        <v>0</v>
      </c>
      <c r="R913" s="75"/>
    </row>
    <row r="914" spans="1:18">
      <c r="A914" s="712"/>
      <c r="B914" s="567" t="s">
        <v>3</v>
      </c>
      <c r="C914" s="517">
        <f>+C912+1</f>
        <v>16</v>
      </c>
      <c r="D914" s="477"/>
      <c r="E914" s="477"/>
      <c r="F914" s="479"/>
      <c r="G914" s="268">
        <f>IFERROR(INDEX(#REF!,MATCH('R1'!$E$437,#REF!,0)-5),0)+IFERROR(INDEX('SECTION 1'!#REF!,MATCH('R1'!$E$437,'SECTION 1'!#REF!,0)-5),0)</f>
        <v>0</v>
      </c>
      <c r="H914" s="269">
        <f>IFERROR(INDEX(#REF!,MATCH('R1'!$E$437,#REF!,0)-4),0)+IFERROR(INDEX('SECTION 1'!#REF!,MATCH('R1'!$E$437,'SECTION 1'!#REF!,0)-4),0)</f>
        <v>0</v>
      </c>
      <c r="I914" s="269">
        <f>IFERROR(INDEX(#REF!,MATCH('R1'!$E$437,#REF!,0)-3),0)+IFERROR(INDEX('SECTION 1'!#REF!,MATCH('R1'!$E$437,'SECTION 1'!#REF!,0)-3),0)</f>
        <v>0</v>
      </c>
      <c r="J914" s="24">
        <f t="shared" si="65"/>
        <v>0</v>
      </c>
      <c r="K914" s="119"/>
      <c r="L914" s="120">
        <f>H914-G914</f>
        <v>0</v>
      </c>
      <c r="M914" s="120">
        <f>IF(L914&gt;5,0.2,0)</f>
        <v>0</v>
      </c>
      <c r="N914" s="120" t="e">
        <f>#REF!-#REF!</f>
        <v>#REF!</v>
      </c>
      <c r="O914" s="120" t="e">
        <f>IF(N914&gt;5,0.2,0)</f>
        <v>#REF!</v>
      </c>
      <c r="P914" s="121" t="str">
        <f>IF(M914=0,"",M914+O914)</f>
        <v/>
      </c>
      <c r="Q914" s="122">
        <f t="shared" si="66"/>
        <v>0</v>
      </c>
      <c r="R914" s="75"/>
    </row>
    <row r="915" spans="1:18">
      <c r="A915" s="712"/>
      <c r="B915" s="538"/>
      <c r="C915" s="518"/>
      <c r="D915" s="478"/>
      <c r="E915" s="478"/>
      <c r="F915" s="480"/>
      <c r="G915" s="271">
        <f>IFERROR(INDEX(#REF!,MATCH('R1'!$E$437,#REF!,0)-5),0)+IFERROR(INDEX('SECTION 1'!#REF!,MATCH('R1'!$E$437,'SECTION 1'!#REF!,0)-5),0)</f>
        <v>0</v>
      </c>
      <c r="H915" s="272">
        <f>IFERROR(INDEX(#REF!,MATCH('R1'!$E$437,#REF!,0)-4),0)+IFERROR(INDEX('SECTION 1'!#REF!,MATCH('R1'!$E$437,'SECTION 1'!#REF!,0)-4),0)</f>
        <v>0</v>
      </c>
      <c r="I915" s="273">
        <f>IFERROR(INDEX(#REF!,MATCH('R1'!$E$437,#REF!,0)-3),0)+IFERROR(INDEX('SECTION 1'!#REF!,MATCH('R1'!$E$437,'SECTION 1'!#REF!,0)-3),0)</f>
        <v>0</v>
      </c>
      <c r="J915" s="27">
        <f t="shared" si="65"/>
        <v>0</v>
      </c>
      <c r="K915" s="127"/>
      <c r="L915" s="128"/>
      <c r="M915" s="128"/>
      <c r="N915" s="128"/>
      <c r="O915" s="128"/>
      <c r="P915" s="129"/>
      <c r="Q915" s="130">
        <f t="shared" si="66"/>
        <v>0</v>
      </c>
      <c r="R915" s="728"/>
    </row>
    <row r="916" spans="1:18">
      <c r="A916" s="712"/>
      <c r="B916" s="567" t="s">
        <v>3</v>
      </c>
      <c r="C916" s="517">
        <f>+C914+1</f>
        <v>17</v>
      </c>
      <c r="D916" s="477"/>
      <c r="E916" s="477"/>
      <c r="F916" s="479"/>
      <c r="G916" s="268">
        <f>IFERROR(INDEX(#REF!,MATCH('R1'!$E$437,#REF!,0)-5),0)+IFERROR(INDEX('SECTION 1'!#REF!,MATCH('R1'!$E$437,'SECTION 1'!#REF!,0)-5),0)</f>
        <v>0</v>
      </c>
      <c r="H916" s="269">
        <f>IFERROR(INDEX(#REF!,MATCH('R1'!$E$437,#REF!,0)-4),0)+IFERROR(INDEX('SECTION 1'!#REF!,MATCH('R1'!$E$437,'SECTION 1'!#REF!,0)-4),0)</f>
        <v>0</v>
      </c>
      <c r="I916" s="269">
        <f>IFERROR(INDEX(#REF!,MATCH('R1'!$E$437,#REF!,0)-3),0)+IFERROR(INDEX('SECTION 1'!#REF!,MATCH('R1'!$E$437,'SECTION 1'!#REF!,0)-3),0)</f>
        <v>0</v>
      </c>
      <c r="J916" s="24">
        <f t="shared" si="65"/>
        <v>0</v>
      </c>
      <c r="K916" s="135"/>
      <c r="L916" s="167">
        <f>H916-G916</f>
        <v>0</v>
      </c>
      <c r="M916" s="167">
        <f>IF(L916&gt;5,0.2,0)</f>
        <v>0</v>
      </c>
      <c r="N916" s="167" t="e">
        <f>#REF!-#REF!</f>
        <v>#REF!</v>
      </c>
      <c r="O916" s="167" t="e">
        <f>IF(N916&gt;5,0.2,0)</f>
        <v>#REF!</v>
      </c>
      <c r="P916" s="168"/>
      <c r="Q916" s="169">
        <f t="shared" si="66"/>
        <v>0</v>
      </c>
      <c r="R916" s="728"/>
    </row>
    <row r="917" spans="1:18">
      <c r="A917" s="712"/>
      <c r="B917" s="538"/>
      <c r="C917" s="518"/>
      <c r="D917" s="478"/>
      <c r="E917" s="478"/>
      <c r="F917" s="480"/>
      <c r="G917" s="271">
        <f>IFERROR(INDEX(#REF!,MATCH('R1'!$E$437,#REF!,0)-5),0)+IFERROR(INDEX('SECTION 1'!#REF!,MATCH('R1'!$E$437,'SECTION 1'!#REF!,0)-5),0)</f>
        <v>0</v>
      </c>
      <c r="H917" s="272">
        <f>IFERROR(INDEX(#REF!,MATCH('R1'!$E$437,#REF!,0)-4),0)+IFERROR(INDEX('SECTION 1'!#REF!,MATCH('R1'!$E$437,'SECTION 1'!#REF!,0)-4),0)</f>
        <v>0</v>
      </c>
      <c r="I917" s="273">
        <f>IFERROR(INDEX(#REF!,MATCH('R1'!$E$437,#REF!,0)-3),0)+IFERROR(INDEX('SECTION 1'!#REF!,MATCH('R1'!$E$437,'SECTION 1'!#REF!,0)-3),0)</f>
        <v>0</v>
      </c>
      <c r="J917" s="27">
        <f t="shared" si="65"/>
        <v>0</v>
      </c>
      <c r="K917" s="111"/>
      <c r="L917" s="112"/>
      <c r="M917" s="112"/>
      <c r="N917" s="112"/>
      <c r="O917" s="112"/>
      <c r="P917" s="113"/>
      <c r="Q917" s="114">
        <f t="shared" si="66"/>
        <v>0</v>
      </c>
      <c r="R917" s="728"/>
    </row>
    <row r="918" spans="1:18">
      <c r="A918" s="712"/>
      <c r="B918" s="567" t="s">
        <v>7</v>
      </c>
      <c r="C918" s="517">
        <f>+C916+1</f>
        <v>18</v>
      </c>
      <c r="D918" s="477"/>
      <c r="E918" s="477"/>
      <c r="F918" s="479"/>
      <c r="G918" s="268">
        <f>IFERROR(INDEX(#REF!,MATCH('R1'!$E$437,#REF!,0)-5),0)+IFERROR(INDEX('SECTION 1'!#REF!,MATCH('R1'!$E$437,'SECTION 1'!#REF!,0)-5),0)</f>
        <v>0</v>
      </c>
      <c r="H918" s="269">
        <f>IFERROR(INDEX(#REF!,MATCH('R1'!$E$437,#REF!,0)-4),0)+IFERROR(INDEX('SECTION 1'!#REF!,MATCH('R1'!$E$437,'SECTION 1'!#REF!,0)-4),0)</f>
        <v>0</v>
      </c>
      <c r="I918" s="269">
        <f>IFERROR(INDEX(#REF!,MATCH('R1'!$E$437,#REF!,0)-3),0)+IFERROR(INDEX('SECTION 1'!#REF!,MATCH('R1'!$E$437,'SECTION 1'!#REF!,0)-3),0)</f>
        <v>0</v>
      </c>
      <c r="J918" s="24">
        <f t="shared" si="65"/>
        <v>0</v>
      </c>
      <c r="K918" s="119"/>
      <c r="L918" s="120">
        <f>H918-G918</f>
        <v>0</v>
      </c>
      <c r="M918" s="120">
        <f>IF(L918&gt;5,0.2,0)</f>
        <v>0</v>
      </c>
      <c r="N918" s="120" t="e">
        <f>#REF!-#REF!</f>
        <v>#REF!</v>
      </c>
      <c r="O918" s="120" t="e">
        <f>IF(N918&gt;5,0.2,0)</f>
        <v>#REF!</v>
      </c>
      <c r="P918" s="121"/>
      <c r="Q918" s="122">
        <f t="shared" si="66"/>
        <v>0</v>
      </c>
      <c r="R918" s="728"/>
    </row>
    <row r="919" spans="1:18">
      <c r="A919" s="712"/>
      <c r="B919" s="538"/>
      <c r="C919" s="518"/>
      <c r="D919" s="478"/>
      <c r="E919" s="478"/>
      <c r="F919" s="480"/>
      <c r="G919" s="271">
        <f>IFERROR(INDEX(#REF!,MATCH('R1'!$E$437,#REF!,0)-5),0)+IFERROR(INDEX('SECTION 1'!#REF!,MATCH('R1'!$E$437,'SECTION 1'!#REF!,0)-5),0)</f>
        <v>0</v>
      </c>
      <c r="H919" s="272">
        <f>IFERROR(INDEX(#REF!,MATCH('R1'!$E$437,#REF!,0)-4),0)+IFERROR(INDEX('SECTION 1'!#REF!,MATCH('R1'!$E$437,'SECTION 1'!#REF!,0)-4),0)</f>
        <v>0</v>
      </c>
      <c r="I919" s="272">
        <f>IFERROR(INDEX(#REF!,MATCH('R1'!$E$437,#REF!,0)-3),0)+IFERROR(INDEX('SECTION 1'!#REF!,MATCH('R1'!$E$437,'SECTION 1'!#REF!,0)-3),0)</f>
        <v>0</v>
      </c>
      <c r="J919" s="27">
        <f t="shared" si="65"/>
        <v>0</v>
      </c>
      <c r="K919" s="127"/>
      <c r="L919" s="128"/>
      <c r="M919" s="128"/>
      <c r="N919" s="128"/>
      <c r="O919" s="128"/>
      <c r="P919" s="129"/>
      <c r="Q919" s="130">
        <f t="shared" si="66"/>
        <v>0</v>
      </c>
      <c r="R919" s="728"/>
    </row>
    <row r="920" spans="1:18">
      <c r="A920" s="712"/>
      <c r="B920" s="567" t="s">
        <v>4</v>
      </c>
      <c r="C920" s="517">
        <f>C918+1</f>
        <v>19</v>
      </c>
      <c r="D920" s="477"/>
      <c r="E920" s="477"/>
      <c r="F920" s="479"/>
      <c r="G920" s="268">
        <f>IFERROR(INDEX(#REF!,MATCH('R1'!$E$437,#REF!,0)-5),0)+IFERROR(INDEX('SECTION 1'!#REF!,MATCH('R1'!$E$437,'SECTION 1'!#REF!,0)-5),0)</f>
        <v>0</v>
      </c>
      <c r="H920" s="269">
        <f>IFERROR(INDEX(#REF!,MATCH('R1'!$E$437,#REF!,0)-4),0)+IFERROR(INDEX('SECTION 1'!#REF!,MATCH('R1'!$E$437,'SECTION 1'!#REF!,0)-4),0)</f>
        <v>0</v>
      </c>
      <c r="I920" s="269">
        <f>IFERROR(INDEX(#REF!,MATCH('R1'!$E$437,#REF!,0)-3),0)+IFERROR(INDEX('SECTION 1'!#REF!,MATCH('R1'!$E$437,'SECTION 1'!#REF!,0)-3),0)</f>
        <v>0</v>
      </c>
      <c r="J920" s="24">
        <f t="shared" si="65"/>
        <v>0</v>
      </c>
      <c r="K920" s="119"/>
      <c r="L920" s="120">
        <f>H920-G920</f>
        <v>0</v>
      </c>
      <c r="M920" s="120">
        <f>IF(L920&gt;5,0.2,0)</f>
        <v>0</v>
      </c>
      <c r="N920" s="120" t="e">
        <f>#REF!-#REF!</f>
        <v>#REF!</v>
      </c>
      <c r="O920" s="120" t="e">
        <f>IF(N920&gt;5,0.2,0)</f>
        <v>#REF!</v>
      </c>
      <c r="P920" s="121" t="str">
        <f>IF(M920=0,"",M920+O920)</f>
        <v/>
      </c>
      <c r="Q920" s="122">
        <f t="shared" si="66"/>
        <v>0</v>
      </c>
      <c r="R920" s="728"/>
    </row>
    <row r="921" spans="1:18">
      <c r="A921" s="712"/>
      <c r="B921" s="538"/>
      <c r="C921" s="518"/>
      <c r="D921" s="478"/>
      <c r="E921" s="478"/>
      <c r="F921" s="480"/>
      <c r="G921" s="271">
        <f>IFERROR(INDEX(#REF!,MATCH('R1'!$E$437,#REF!,0)-5),0)+IFERROR(INDEX('SECTION 1'!#REF!,MATCH('R1'!$E$437,'SECTION 1'!#REF!,0)-5),0)</f>
        <v>0</v>
      </c>
      <c r="H921" s="272">
        <f>IFERROR(INDEX(#REF!,MATCH('R1'!$E$437,#REF!,0)-4),0)+IFERROR(INDEX('SECTION 1'!#REF!,MATCH('R1'!$E$437,'SECTION 1'!#REF!,0)-4),0)</f>
        <v>0</v>
      </c>
      <c r="I921" s="272">
        <f>IFERROR(INDEX(#REF!,MATCH('R1'!$E$437,#REF!,0)-3),0)+IFERROR(INDEX('SECTION 1'!#REF!,MATCH('R1'!$E$437,'SECTION 1'!#REF!,0)-3),0)</f>
        <v>0</v>
      </c>
      <c r="J921" s="27">
        <f t="shared" si="65"/>
        <v>0</v>
      </c>
      <c r="K921" s="111"/>
      <c r="L921" s="112"/>
      <c r="M921" s="112"/>
      <c r="N921" s="112"/>
      <c r="O921" s="112"/>
      <c r="P921" s="113"/>
      <c r="Q921" s="114">
        <f t="shared" si="66"/>
        <v>0</v>
      </c>
      <c r="R921" s="456"/>
    </row>
    <row r="922" spans="1:18">
      <c r="A922" s="712"/>
      <c r="B922" s="568" t="s">
        <v>5</v>
      </c>
      <c r="C922" s="527">
        <f>+C920+1</f>
        <v>20</v>
      </c>
      <c r="D922" s="477"/>
      <c r="E922" s="477"/>
      <c r="F922" s="479"/>
      <c r="G922" s="268">
        <f>IFERROR(INDEX(#REF!,MATCH('R1'!$E$437,#REF!,0)-5),0)+IFERROR(INDEX('SECTION 1'!#REF!,MATCH('R1'!$E$437,'SECTION 1'!#REF!,0)-5),0)</f>
        <v>0</v>
      </c>
      <c r="H922" s="269">
        <f>IFERROR(INDEX(#REF!,MATCH('R1'!$E$437,#REF!,0)-4),0)+IFERROR(INDEX('SECTION 1'!#REF!,MATCH('R1'!$E$437,'SECTION 1'!#REF!,0)-4),0)</f>
        <v>0</v>
      </c>
      <c r="I922" s="269">
        <f>IFERROR(INDEX(#REF!,MATCH('R1'!$E$437,#REF!,0)-3),0)+IFERROR(INDEX('SECTION 1'!#REF!,MATCH('R1'!$E$437,'SECTION 1'!#REF!,0)-3),0)</f>
        <v>0</v>
      </c>
      <c r="J922" s="49">
        <f t="shared" si="65"/>
        <v>0</v>
      </c>
      <c r="K922" s="119"/>
      <c r="L922" s="120">
        <f>H922-G922</f>
        <v>0</v>
      </c>
      <c r="M922" s="120">
        <f>IF(L922&gt;5,0.2,0)</f>
        <v>0</v>
      </c>
      <c r="N922" s="120" t="e">
        <f>#REF!-#REF!</f>
        <v>#REF!</v>
      </c>
      <c r="O922" s="120" t="e">
        <f>IF(N922&gt;5,0.2,0)</f>
        <v>#REF!</v>
      </c>
      <c r="P922" s="121"/>
      <c r="Q922" s="122">
        <f t="shared" si="66"/>
        <v>0</v>
      </c>
      <c r="R922" s="456"/>
    </row>
    <row r="923" spans="1:18">
      <c r="A923" s="712"/>
      <c r="B923" s="584"/>
      <c r="C923" s="528"/>
      <c r="D923" s="478"/>
      <c r="E923" s="478"/>
      <c r="F923" s="480"/>
      <c r="G923" s="271">
        <f>IFERROR(INDEX(#REF!,MATCH('R1'!$E$437,#REF!,0)-5),0)+IFERROR(INDEX('SECTION 1'!#REF!,MATCH('R1'!$E$437,'SECTION 1'!#REF!,0)-5),0)</f>
        <v>0</v>
      </c>
      <c r="H923" s="272">
        <f>IFERROR(INDEX(#REF!,MATCH('R1'!$E$437,#REF!,0)-4),0)+IFERROR(INDEX('SECTION 1'!#REF!,MATCH('R1'!$E$437,'SECTION 1'!#REF!,0)-4),0)</f>
        <v>0</v>
      </c>
      <c r="I923" s="272">
        <f>IFERROR(INDEX(#REF!,MATCH('R1'!$E$437,#REF!,0)-3),0)+IFERROR(INDEX('SECTION 1'!#REF!,MATCH('R1'!$E$437,'SECTION 1'!#REF!,0)-3),0)</f>
        <v>0</v>
      </c>
      <c r="J923" s="53">
        <f t="shared" si="65"/>
        <v>0</v>
      </c>
      <c r="K923" s="127"/>
      <c r="L923" s="128"/>
      <c r="M923" s="128"/>
      <c r="N923" s="128"/>
      <c r="O923" s="128"/>
      <c r="P923" s="129"/>
      <c r="Q923" s="130">
        <f t="shared" si="66"/>
        <v>0</v>
      </c>
      <c r="R923" s="456"/>
    </row>
    <row r="924" spans="1:18">
      <c r="A924" s="712"/>
      <c r="B924" s="568" t="s">
        <v>6</v>
      </c>
      <c r="C924" s="527">
        <f>+C922+1</f>
        <v>21</v>
      </c>
      <c r="D924" s="465"/>
      <c r="E924" s="465"/>
      <c r="F924" s="467"/>
      <c r="G924" s="268">
        <f>IFERROR(INDEX(#REF!,MATCH('R1'!$E$437,#REF!,0)-5),0)+IFERROR(INDEX('SECTION 1'!#REF!,MATCH('R1'!$E$437,'SECTION 1'!#REF!,0)-5),0)</f>
        <v>0</v>
      </c>
      <c r="H924" s="269">
        <f>IFERROR(INDEX(#REF!,MATCH('R1'!$E$437,#REF!,0)-4),0)+IFERROR(INDEX('SECTION 1'!#REF!,MATCH('R1'!$E$437,'SECTION 1'!#REF!,0)-4),0)</f>
        <v>0</v>
      </c>
      <c r="I924" s="269">
        <f>IFERROR(INDEX(#REF!,MATCH('R1'!$E$437,#REF!,0)-3),0)+IFERROR(INDEX('SECTION 1'!#REF!,MATCH('R1'!$E$437,'SECTION 1'!#REF!,0)-3),0)</f>
        <v>0</v>
      </c>
      <c r="J924" s="49">
        <f t="shared" si="65"/>
        <v>0</v>
      </c>
      <c r="K924" s="140"/>
      <c r="L924" s="141">
        <f>H924-G924</f>
        <v>0</v>
      </c>
      <c r="M924" s="141">
        <f>IF(L924&gt;5,0.2,0)</f>
        <v>0</v>
      </c>
      <c r="N924" s="141" t="e">
        <f>#REF!-#REF!</f>
        <v>#REF!</v>
      </c>
      <c r="O924" s="141" t="e">
        <f>IF(N924&gt;5,0.2,0)</f>
        <v>#REF!</v>
      </c>
      <c r="P924" s="142"/>
      <c r="Q924" s="143">
        <f t="shared" si="66"/>
        <v>0</v>
      </c>
      <c r="R924" s="456"/>
    </row>
    <row r="925" spans="1:18" ht="16.5" thickBot="1">
      <c r="A925" s="712"/>
      <c r="B925" s="569"/>
      <c r="C925" s="554"/>
      <c r="D925" s="466"/>
      <c r="E925" s="466"/>
      <c r="F925" s="468"/>
      <c r="G925" s="271">
        <f>IFERROR(INDEX(#REF!,MATCH('R1'!$E$437,#REF!,0)-5),0)+IFERROR(INDEX('SECTION 1'!#REF!,MATCH('R1'!$E$437,'SECTION 1'!#REF!,0)-5),0)</f>
        <v>0</v>
      </c>
      <c r="H925" s="272">
        <f>IFERROR(INDEX(#REF!,MATCH('R1'!$E$437,#REF!,0)-4),0)+IFERROR(INDEX('SECTION 1'!#REF!,MATCH('R1'!$E$437,'SECTION 1'!#REF!,0)-4),0)</f>
        <v>0</v>
      </c>
      <c r="I925" s="272">
        <f>IFERROR(INDEX(#REF!,MATCH('R1'!$E$437,#REF!,0)-3),0)+IFERROR(INDEX('SECTION 1'!#REF!,MATCH('R1'!$E$437,'SECTION 1'!#REF!,0)-3),0)</f>
        <v>0</v>
      </c>
      <c r="J925" s="53">
        <f t="shared" si="65"/>
        <v>0</v>
      </c>
      <c r="K925" s="148"/>
      <c r="L925" s="149"/>
      <c r="M925" s="149"/>
      <c r="N925" s="149"/>
      <c r="O925" s="149"/>
      <c r="P925" s="150"/>
      <c r="Q925" s="151">
        <f t="shared" si="66"/>
        <v>0</v>
      </c>
      <c r="R925" s="158"/>
    </row>
    <row r="926" spans="1:18" ht="17.25" thickTop="1" thickBot="1">
      <c r="A926" s="712"/>
      <c r="B926" s="522" t="s">
        <v>12</v>
      </c>
      <c r="C926" s="523"/>
      <c r="D926" s="481"/>
      <c r="E926" s="481"/>
      <c r="F926" s="482"/>
      <c r="G926" s="43"/>
      <c r="H926" s="44"/>
      <c r="I926" s="44"/>
      <c r="J926" s="21">
        <f>SUM(J912:J925)</f>
        <v>0</v>
      </c>
      <c r="K926" s="173"/>
      <c r="L926" s="174"/>
      <c r="M926" s="174"/>
      <c r="N926" s="174"/>
      <c r="O926" s="174"/>
      <c r="P926" s="175"/>
      <c r="Q926" s="176">
        <v>50</v>
      </c>
      <c r="R926" s="75"/>
    </row>
    <row r="927" spans="1:18" ht="16.5" thickBot="1">
      <c r="A927" s="713"/>
      <c r="B927" s="524" t="s">
        <v>14</v>
      </c>
      <c r="C927" s="525"/>
      <c r="D927" s="219"/>
      <c r="E927" s="219"/>
      <c r="F927" s="220"/>
      <c r="G927" s="12"/>
      <c r="H927" s="13"/>
      <c r="I927" s="16"/>
      <c r="J927" s="14" t="str">
        <f>IF(G927="","0",IF(H927="","0",IF(G927&gt;0,H927-G927,"0")))</f>
        <v>0</v>
      </c>
      <c r="K927" s="222"/>
      <c r="L927" s="221"/>
      <c r="M927" s="221"/>
      <c r="N927" s="221"/>
      <c r="O927" s="221"/>
      <c r="P927" s="221"/>
      <c r="Q927" s="223"/>
      <c r="R927" s="75"/>
    </row>
    <row r="928" spans="1:18" ht="17.25" customHeight="1" thickTop="1">
      <c r="A928" s="683" t="s">
        <v>67</v>
      </c>
      <c r="B928" s="589" t="s">
        <v>2</v>
      </c>
      <c r="C928" s="515">
        <f>C924+1</f>
        <v>22</v>
      </c>
      <c r="D928" s="494"/>
      <c r="E928" s="471"/>
      <c r="F928" s="473"/>
      <c r="G928" s="288">
        <f>IFERROR(INDEX(#REF!,MATCH('R1'!$E$437,#REF!,0)-5),0)+IFERROR(INDEX('SECTION 1'!#REF!,MATCH('R1'!$E$437,'SECTION 1'!#REF!,0)-5),0)</f>
        <v>0</v>
      </c>
      <c r="H928" s="289">
        <f>IFERROR(INDEX(#REF!,MATCH('R1'!$E$437,#REF!,0)-4),0)+IFERROR(INDEX('SECTION 1'!#REF!,MATCH('R1'!$E$437,'SECTION 1'!#REF!,0)-4),0)</f>
        <v>0</v>
      </c>
      <c r="I928" s="289">
        <f>IFERROR(INDEX(#REF!,MATCH('R1'!$E$437,#REF!,0)-3),0)+IFERROR(INDEX('SECTION 1'!#REF!,MATCH('R1'!$E$437,'SECTION 1'!#REF!,0)-3),0)</f>
        <v>0</v>
      </c>
      <c r="J928" s="290">
        <f t="shared" ref="J928:J941" si="67">IF(G928="",0,IF(H928="",0,IF(G928&gt;0,H928-G928+I928,0)))</f>
        <v>0</v>
      </c>
      <c r="K928" s="163"/>
      <c r="L928" s="164">
        <f>H928-G928</f>
        <v>0</v>
      </c>
      <c r="M928" s="164">
        <f>IF(L928&gt;5,0.2,0)</f>
        <v>0</v>
      </c>
      <c r="N928" s="164" t="e">
        <f>#REF!-#REF!</f>
        <v>#REF!</v>
      </c>
      <c r="O928" s="164" t="e">
        <f>IF(N928&gt;5,0.2,0)</f>
        <v>#REF!</v>
      </c>
      <c r="P928" s="165"/>
      <c r="Q928" s="166">
        <f t="shared" ref="Q928:Q941" si="68">IF(G928="","",(H928-G928)+I928)</f>
        <v>0</v>
      </c>
      <c r="R928" s="75"/>
    </row>
    <row r="929" spans="1:18">
      <c r="A929" s="691"/>
      <c r="B929" s="590"/>
      <c r="C929" s="516"/>
      <c r="D929" s="493"/>
      <c r="E929" s="472"/>
      <c r="F929" s="474"/>
      <c r="G929" s="271">
        <f>IFERROR(INDEX(#REF!,MATCH('R1'!$E$437,#REF!,0)-5),0)+IFERROR(INDEX('SECTION 1'!#REF!,MATCH('R1'!$E$437,'SECTION 1'!#REF!,0)-5),0)</f>
        <v>0</v>
      </c>
      <c r="H929" s="272">
        <f>IFERROR(INDEX(#REF!,MATCH('R1'!$E$437,#REF!,0)-4),0)+IFERROR(INDEX('SECTION 1'!#REF!,MATCH('R1'!$E$437,'SECTION 1'!#REF!,0)-4),0)</f>
        <v>0</v>
      </c>
      <c r="I929" s="273">
        <f>IFERROR(INDEX(#REF!,MATCH('R1'!$E$437,#REF!,0)-3),0)+IFERROR(INDEX('SECTION 1'!#REF!,MATCH('R1'!$E$437,'SECTION 1'!#REF!,0)-3),0)</f>
        <v>0</v>
      </c>
      <c r="J929" s="273">
        <f t="shared" si="67"/>
        <v>0</v>
      </c>
      <c r="K929" s="111"/>
      <c r="L929" s="112"/>
      <c r="M929" s="112"/>
      <c r="N929" s="112"/>
      <c r="O929" s="112"/>
      <c r="P929" s="113"/>
      <c r="Q929" s="114">
        <f t="shared" si="68"/>
        <v>0</v>
      </c>
      <c r="R929" s="75"/>
    </row>
    <row r="930" spans="1:18">
      <c r="A930" s="691"/>
      <c r="B930" s="567" t="s">
        <v>3</v>
      </c>
      <c r="C930" s="517">
        <f>+C928+1</f>
        <v>23</v>
      </c>
      <c r="D930" s="477"/>
      <c r="E930" s="477"/>
      <c r="F930" s="479"/>
      <c r="G930" s="268">
        <f>IFERROR(INDEX(#REF!,MATCH('R1'!$E$437,#REF!,0)-5),0)+IFERROR(INDEX('SECTION 1'!#REF!,MATCH('R1'!$E$437,'SECTION 1'!#REF!,0)-5),0)</f>
        <v>0</v>
      </c>
      <c r="H930" s="269">
        <f>IFERROR(INDEX(#REF!,MATCH('R1'!$E$437,#REF!,0)-4),0)+IFERROR(INDEX('SECTION 1'!#REF!,MATCH('R1'!$E$437,'SECTION 1'!#REF!,0)-4),0)</f>
        <v>0</v>
      </c>
      <c r="I930" s="269">
        <f>IFERROR(INDEX(#REF!,MATCH('R1'!$E$437,#REF!,0)-3),0)+IFERROR(INDEX('SECTION 1'!#REF!,MATCH('R1'!$E$437,'SECTION 1'!#REF!,0)-3),0)</f>
        <v>0</v>
      </c>
      <c r="J930" s="270">
        <f t="shared" si="67"/>
        <v>0</v>
      </c>
      <c r="K930" s="119"/>
      <c r="L930" s="120">
        <f>H930-G930</f>
        <v>0</v>
      </c>
      <c r="M930" s="120">
        <f>IF(L930&gt;5,0.2,0)</f>
        <v>0</v>
      </c>
      <c r="N930" s="120" t="e">
        <f>#REF!-#REF!</f>
        <v>#REF!</v>
      </c>
      <c r="O930" s="120" t="e">
        <f>IF(N930&gt;5,0.2,0)</f>
        <v>#REF!</v>
      </c>
      <c r="P930" s="121" t="str">
        <f>IF(M930=0,"",M930+O930)</f>
        <v/>
      </c>
      <c r="Q930" s="122">
        <f t="shared" si="68"/>
        <v>0</v>
      </c>
      <c r="R930" s="728"/>
    </row>
    <row r="931" spans="1:18">
      <c r="A931" s="691"/>
      <c r="B931" s="538"/>
      <c r="C931" s="518"/>
      <c r="D931" s="478"/>
      <c r="E931" s="478"/>
      <c r="F931" s="480"/>
      <c r="G931" s="271">
        <f>IFERROR(INDEX(#REF!,MATCH('R1'!$E$437,#REF!,0)-5),0)+IFERROR(INDEX('SECTION 1'!#REF!,MATCH('R1'!$E$437,'SECTION 1'!#REF!,0)-5),0)</f>
        <v>0</v>
      </c>
      <c r="H931" s="272">
        <f>IFERROR(INDEX(#REF!,MATCH('R1'!$E$437,#REF!,0)-4),0)+IFERROR(INDEX('SECTION 1'!#REF!,MATCH('R1'!$E$437,'SECTION 1'!#REF!,0)-4),0)</f>
        <v>0</v>
      </c>
      <c r="I931" s="272">
        <f>IFERROR(INDEX(#REF!,MATCH('R1'!$E$437,#REF!,0)-3),0)+IFERROR(INDEX('SECTION 1'!#REF!,MATCH('R1'!$E$437,'SECTION 1'!#REF!,0)-3),0)</f>
        <v>0</v>
      </c>
      <c r="J931" s="273">
        <f t="shared" si="67"/>
        <v>0</v>
      </c>
      <c r="K931" s="127"/>
      <c r="L931" s="128"/>
      <c r="M931" s="128"/>
      <c r="N931" s="128"/>
      <c r="O931" s="128"/>
      <c r="P931" s="129"/>
      <c r="Q931" s="130">
        <f t="shared" si="68"/>
        <v>0</v>
      </c>
      <c r="R931" s="728"/>
    </row>
    <row r="932" spans="1:18">
      <c r="A932" s="691"/>
      <c r="B932" s="567" t="s">
        <v>3</v>
      </c>
      <c r="C932" s="517">
        <f>+C930+1</f>
        <v>24</v>
      </c>
      <c r="D932" s="477"/>
      <c r="E932" s="477"/>
      <c r="F932" s="479"/>
      <c r="G932" s="268">
        <f>IFERROR(INDEX(#REF!,MATCH('R1'!$E$437,#REF!,0)-5),0)+IFERROR(INDEX('SECTION 1'!#REF!,MATCH('R1'!$E$437,'SECTION 1'!#REF!,0)-5),0)</f>
        <v>0</v>
      </c>
      <c r="H932" s="269">
        <f>IFERROR(INDEX(#REF!,MATCH('R1'!$E$437,#REF!,0)-4),0)+IFERROR(INDEX('SECTION 1'!#REF!,MATCH('R1'!$E$437,'SECTION 1'!#REF!,0)-4),0)</f>
        <v>0</v>
      </c>
      <c r="I932" s="269">
        <f>IFERROR(INDEX(#REF!,MATCH('R1'!$E$437,#REF!,0)-3),0)+IFERROR(INDEX('SECTION 1'!#REF!,MATCH('R1'!$E$437,'SECTION 1'!#REF!,0)-3),0)</f>
        <v>0</v>
      </c>
      <c r="J932" s="270">
        <f t="shared" si="67"/>
        <v>0</v>
      </c>
      <c r="K932" s="135"/>
      <c r="L932" s="167"/>
      <c r="M932" s="167"/>
      <c r="N932" s="167"/>
      <c r="O932" s="167"/>
      <c r="P932" s="168"/>
      <c r="Q932" s="169">
        <f t="shared" si="68"/>
        <v>0</v>
      </c>
      <c r="R932" s="728"/>
    </row>
    <row r="933" spans="1:18">
      <c r="A933" s="691"/>
      <c r="B933" s="538"/>
      <c r="C933" s="518"/>
      <c r="D933" s="478"/>
      <c r="E933" s="478"/>
      <c r="F933" s="480"/>
      <c r="G933" s="271">
        <f>IFERROR(INDEX(#REF!,MATCH('R1'!$E$437,#REF!,0)-5),0)+IFERROR(INDEX('SECTION 1'!#REF!,MATCH('R1'!$E$437,'SECTION 1'!#REF!,0)-5),0)</f>
        <v>0</v>
      </c>
      <c r="H933" s="272">
        <f>IFERROR(INDEX(#REF!,MATCH('R1'!$E$437,#REF!,0)-4),0)+IFERROR(INDEX('SECTION 1'!#REF!,MATCH('R1'!$E$437,'SECTION 1'!#REF!,0)-4),0)</f>
        <v>0</v>
      </c>
      <c r="I933" s="273">
        <f>IFERROR(INDEX(#REF!,MATCH('R1'!$E$437,#REF!,0)-3),0)+IFERROR(INDEX('SECTION 1'!#REF!,MATCH('R1'!$E$437,'SECTION 1'!#REF!,0)-3),0)</f>
        <v>0</v>
      </c>
      <c r="J933" s="273">
        <f t="shared" si="67"/>
        <v>0</v>
      </c>
      <c r="K933" s="111"/>
      <c r="L933" s="112"/>
      <c r="M933" s="112"/>
      <c r="N933" s="112"/>
      <c r="O933" s="112"/>
      <c r="P933" s="113"/>
      <c r="Q933" s="114">
        <f t="shared" si="68"/>
        <v>0</v>
      </c>
      <c r="R933" s="728"/>
    </row>
    <row r="934" spans="1:18">
      <c r="A934" s="691"/>
      <c r="B934" s="567" t="s">
        <v>7</v>
      </c>
      <c r="C934" s="517">
        <f>+C932+1</f>
        <v>25</v>
      </c>
      <c r="D934" s="477"/>
      <c r="E934" s="477"/>
      <c r="F934" s="479"/>
      <c r="G934" s="268">
        <f>IFERROR(INDEX(#REF!,MATCH('R1'!$E$437,#REF!,0)-5),0)+IFERROR(INDEX('SECTION 1'!#REF!,MATCH('R1'!$E$437,'SECTION 1'!#REF!,0)-5),0)</f>
        <v>0</v>
      </c>
      <c r="H934" s="269">
        <f>IFERROR(INDEX(#REF!,MATCH('R1'!$E$437,#REF!,0)-4),0)+IFERROR(INDEX('SECTION 1'!#REF!,MATCH('R1'!$E$437,'SECTION 1'!#REF!,0)-4),0)</f>
        <v>0</v>
      </c>
      <c r="I934" s="269">
        <f>IFERROR(INDEX(#REF!,MATCH('R1'!$E$437,#REF!,0)-3),0)+IFERROR(INDEX('SECTION 1'!#REF!,MATCH('R1'!$E$437,'SECTION 1'!#REF!,0)-3),0)</f>
        <v>0</v>
      </c>
      <c r="J934" s="270">
        <f t="shared" si="67"/>
        <v>0</v>
      </c>
      <c r="K934" s="119"/>
      <c r="L934" s="120"/>
      <c r="M934" s="120"/>
      <c r="N934" s="120"/>
      <c r="O934" s="120"/>
      <c r="P934" s="121"/>
      <c r="Q934" s="122">
        <f t="shared" si="68"/>
        <v>0</v>
      </c>
      <c r="R934" s="728"/>
    </row>
    <row r="935" spans="1:18">
      <c r="A935" s="691"/>
      <c r="B935" s="538"/>
      <c r="C935" s="518"/>
      <c r="D935" s="478"/>
      <c r="E935" s="478"/>
      <c r="F935" s="480"/>
      <c r="G935" s="271">
        <f>IFERROR(INDEX(#REF!,MATCH('R1'!$E$437,#REF!,0)-5),0)+IFERROR(INDEX('SECTION 1'!#REF!,MATCH('R1'!$E$437,'SECTION 1'!#REF!,0)-5),0)</f>
        <v>0</v>
      </c>
      <c r="H935" s="272">
        <f>IFERROR(INDEX(#REF!,MATCH('R1'!$E$437,#REF!,0)-4),0)+IFERROR(INDEX('SECTION 1'!#REF!,MATCH('R1'!$E$437,'SECTION 1'!#REF!,0)-4),0)</f>
        <v>0</v>
      </c>
      <c r="I935" s="272">
        <f>IFERROR(INDEX(#REF!,MATCH('R1'!$E$437,#REF!,0)-3),0)+IFERROR(INDEX('SECTION 1'!#REF!,MATCH('R1'!$E$437,'SECTION 1'!#REF!,0)-3),0)</f>
        <v>0</v>
      </c>
      <c r="J935" s="273">
        <f t="shared" si="67"/>
        <v>0</v>
      </c>
      <c r="K935" s="127"/>
      <c r="L935" s="128"/>
      <c r="M935" s="128"/>
      <c r="N935" s="128"/>
      <c r="O935" s="128"/>
      <c r="P935" s="129"/>
      <c r="Q935" s="130">
        <f t="shared" si="68"/>
        <v>0</v>
      </c>
      <c r="R935" s="728"/>
    </row>
    <row r="936" spans="1:18">
      <c r="A936" s="691"/>
      <c r="B936" s="567" t="s">
        <v>4</v>
      </c>
      <c r="C936" s="517">
        <f>+C934+1</f>
        <v>26</v>
      </c>
      <c r="D936" s="477"/>
      <c r="E936" s="477"/>
      <c r="F936" s="479"/>
      <c r="G936" s="268">
        <f>IFERROR(INDEX(#REF!,MATCH('R1'!$E$437,#REF!,0)-5),0)+IFERROR(INDEX('SECTION 1'!#REF!,MATCH('R1'!$E$437,'SECTION 1'!#REF!,0)-5),0)</f>
        <v>0</v>
      </c>
      <c r="H936" s="269">
        <f>IFERROR(INDEX(#REF!,MATCH('R1'!$E$437,#REF!,0)-4),0)+IFERROR(INDEX('SECTION 1'!#REF!,MATCH('R1'!$E$437,'SECTION 1'!#REF!,0)-4),0)</f>
        <v>0</v>
      </c>
      <c r="I936" s="269">
        <f>IFERROR(INDEX(#REF!,MATCH('R1'!$E$437,#REF!,0)-3),0)+IFERROR(INDEX('SECTION 1'!#REF!,MATCH('R1'!$E$437,'SECTION 1'!#REF!,0)-3),0)</f>
        <v>0</v>
      </c>
      <c r="J936" s="270">
        <f t="shared" si="67"/>
        <v>0</v>
      </c>
      <c r="K936" s="119"/>
      <c r="L936" s="120"/>
      <c r="M936" s="120"/>
      <c r="N936" s="120"/>
      <c r="O936" s="120"/>
      <c r="P936" s="121"/>
      <c r="Q936" s="122">
        <f t="shared" si="68"/>
        <v>0</v>
      </c>
      <c r="R936" s="456"/>
    </row>
    <row r="937" spans="1:18">
      <c r="A937" s="691"/>
      <c r="B937" s="538"/>
      <c r="C937" s="518"/>
      <c r="D937" s="478"/>
      <c r="E937" s="478"/>
      <c r="F937" s="480"/>
      <c r="G937" s="271">
        <f>IFERROR(INDEX(#REF!,MATCH('R1'!$E$437,#REF!,0)-5),0)+IFERROR(INDEX('SECTION 1'!#REF!,MATCH('R1'!$E$437,'SECTION 1'!#REF!,0)-5),0)</f>
        <v>0</v>
      </c>
      <c r="H937" s="272">
        <f>IFERROR(INDEX(#REF!,MATCH('R1'!$E$437,#REF!,0)-4),0)+IFERROR(INDEX('SECTION 1'!#REF!,MATCH('R1'!$E$437,'SECTION 1'!#REF!,0)-4),0)</f>
        <v>0</v>
      </c>
      <c r="I937" s="272">
        <f>IFERROR(INDEX(#REF!,MATCH('R1'!$E$437,#REF!,0)-3),0)+IFERROR(INDEX('SECTION 1'!#REF!,MATCH('R1'!$E$437,'SECTION 1'!#REF!,0)-3),0)</f>
        <v>0</v>
      </c>
      <c r="J937" s="273">
        <f t="shared" si="67"/>
        <v>0</v>
      </c>
      <c r="K937" s="127"/>
      <c r="L937" s="128"/>
      <c r="M937" s="128"/>
      <c r="N937" s="128"/>
      <c r="O937" s="128"/>
      <c r="P937" s="129"/>
      <c r="Q937" s="130">
        <f t="shared" si="68"/>
        <v>0</v>
      </c>
      <c r="R937" s="456"/>
    </row>
    <row r="938" spans="1:18">
      <c r="A938" s="691"/>
      <c r="B938" s="568" t="s">
        <v>5</v>
      </c>
      <c r="C938" s="527">
        <f>+C936+1</f>
        <v>27</v>
      </c>
      <c r="D938" s="477"/>
      <c r="E938" s="477"/>
      <c r="F938" s="479"/>
      <c r="G938" s="268">
        <f>IFERROR(INDEX(#REF!,MATCH('R1'!$E$437,#REF!,0)-5),0)+IFERROR(INDEX('SECTION 1'!#REF!,MATCH('R1'!$E$437,'SECTION 1'!#REF!,0)-5),0)</f>
        <v>0</v>
      </c>
      <c r="H938" s="269">
        <f>IFERROR(INDEX(#REF!,MATCH('R1'!$E$437,#REF!,0)-4),0)+IFERROR(INDEX('SECTION 1'!#REF!,MATCH('R1'!$E$437,'SECTION 1'!#REF!,0)-4),0)</f>
        <v>0</v>
      </c>
      <c r="I938" s="269">
        <f>IFERROR(INDEX(#REF!,MATCH('R1'!$E$437,#REF!,0)-3),0)+IFERROR(INDEX('SECTION 1'!#REF!,MATCH('R1'!$E$437,'SECTION 1'!#REF!,0)-3),0)</f>
        <v>0</v>
      </c>
      <c r="J938" s="49">
        <f t="shared" si="67"/>
        <v>0</v>
      </c>
      <c r="K938" s="102"/>
      <c r="L938" s="103">
        <f>H938-G938</f>
        <v>0</v>
      </c>
      <c r="M938" s="103">
        <f>IF(L938&gt;5,0.2,0)</f>
        <v>0</v>
      </c>
      <c r="N938" s="103" t="e">
        <f>#REF!-#REF!</f>
        <v>#REF!</v>
      </c>
      <c r="O938" s="103" t="e">
        <f>IF(N938&gt;5,0.2,0)</f>
        <v>#REF!</v>
      </c>
      <c r="P938" s="104" t="str">
        <f>IF(M938=0,"",M938+O938)</f>
        <v/>
      </c>
      <c r="Q938" s="105">
        <f t="shared" si="68"/>
        <v>0</v>
      </c>
      <c r="R938" s="456"/>
    </row>
    <row r="939" spans="1:18">
      <c r="A939" s="691"/>
      <c r="B939" s="584"/>
      <c r="C939" s="528"/>
      <c r="D939" s="478"/>
      <c r="E939" s="478"/>
      <c r="F939" s="480"/>
      <c r="G939" s="271">
        <f>IFERROR(INDEX(#REF!,MATCH('R1'!$E$437,#REF!,0)-5),0)+IFERROR(INDEX('SECTION 1'!#REF!,MATCH('R1'!$E$437,'SECTION 1'!#REF!,0)-5),0)</f>
        <v>0</v>
      </c>
      <c r="H939" s="272">
        <f>IFERROR(INDEX(#REF!,MATCH('R1'!$E$437,#REF!,0)-4),0)+IFERROR(INDEX('SECTION 1'!#REF!,MATCH('R1'!$E$437,'SECTION 1'!#REF!,0)-4),0)</f>
        <v>0</v>
      </c>
      <c r="I939" s="273">
        <f>IFERROR(INDEX(#REF!,MATCH('R1'!$E$437,#REF!,0)-3),0)+IFERROR(INDEX('SECTION 1'!#REF!,MATCH('R1'!$E$437,'SECTION 1'!#REF!,0)-3),0)</f>
        <v>0</v>
      </c>
      <c r="J939" s="53">
        <f t="shared" si="67"/>
        <v>0</v>
      </c>
      <c r="K939" s="177"/>
      <c r="L939" s="178"/>
      <c r="M939" s="178"/>
      <c r="N939" s="178"/>
      <c r="O939" s="178"/>
      <c r="P939" s="179"/>
      <c r="Q939" s="106">
        <f t="shared" si="68"/>
        <v>0</v>
      </c>
      <c r="R939" s="456"/>
    </row>
    <row r="940" spans="1:18">
      <c r="A940" s="691"/>
      <c r="B940" s="568" t="s">
        <v>6</v>
      </c>
      <c r="C940" s="527">
        <f>+C938+1</f>
        <v>28</v>
      </c>
      <c r="D940" s="465"/>
      <c r="E940" s="465"/>
      <c r="F940" s="467"/>
      <c r="G940" s="268">
        <f>IFERROR(INDEX(#REF!,MATCH('R1'!$E$437,#REF!,0)-5),0)+IFERROR(INDEX('SECTION 1'!#REF!,MATCH('R1'!$E$437,'SECTION 1'!#REF!,0)-5),0)</f>
        <v>0</v>
      </c>
      <c r="H940" s="269">
        <f>IFERROR(INDEX(#REF!,MATCH('R1'!$E$437,#REF!,0)-4),0)+IFERROR(INDEX('SECTION 1'!#REF!,MATCH('R1'!$E$437,'SECTION 1'!#REF!,0)-4),0)</f>
        <v>0</v>
      </c>
      <c r="I940" s="269">
        <f>IFERROR(INDEX(#REF!,MATCH('R1'!$E$437,#REF!,0)-3),0)+IFERROR(INDEX('SECTION 1'!#REF!,MATCH('R1'!$E$437,'SECTION 1'!#REF!,0)-3),0)</f>
        <v>0</v>
      </c>
      <c r="J940" s="49">
        <f t="shared" si="67"/>
        <v>0</v>
      </c>
      <c r="K940" s="180"/>
      <c r="L940" s="181">
        <f>H940-G940</f>
        <v>0</v>
      </c>
      <c r="M940" s="181">
        <f>IF(L940&gt;5,0.2,0)</f>
        <v>0</v>
      </c>
      <c r="N940" s="181" t="e">
        <f>#REF!-#REF!</f>
        <v>#REF!</v>
      </c>
      <c r="O940" s="181" t="e">
        <f>IF(N940&gt;5,0.2,0)</f>
        <v>#REF!</v>
      </c>
      <c r="P940" s="182" t="str">
        <f>IF(M940=0,"",M940+O940)</f>
        <v/>
      </c>
      <c r="Q940" s="183">
        <f t="shared" si="68"/>
        <v>0</v>
      </c>
      <c r="R940" s="158"/>
    </row>
    <row r="941" spans="1:18" ht="16.5" thickBot="1">
      <c r="A941" s="691"/>
      <c r="B941" s="569"/>
      <c r="C941" s="554"/>
      <c r="D941" s="228"/>
      <c r="E941" s="228"/>
      <c r="F941" s="229"/>
      <c r="G941" s="271">
        <f>IFERROR(INDEX(#REF!,MATCH('R1'!$E$437,#REF!,0)-5),0)+IFERROR(INDEX('SECTION 1'!#REF!,MATCH('R1'!$E$437,'SECTION 1'!#REF!,0)-5),0)</f>
        <v>0</v>
      </c>
      <c r="H941" s="272">
        <f>IFERROR(INDEX(#REF!,MATCH('R1'!$E$437,#REF!,0)-4),0)+IFERROR(INDEX('SECTION 1'!#REF!,MATCH('R1'!$E$437,'SECTION 1'!#REF!,0)-4),0)</f>
        <v>0</v>
      </c>
      <c r="I941" s="273">
        <f>IFERROR(INDEX(#REF!,MATCH('R1'!$E$437,#REF!,0)-3),0)+IFERROR(INDEX('SECTION 1'!#REF!,MATCH('R1'!$E$437,'SECTION 1'!#REF!,0)-3),0)</f>
        <v>0</v>
      </c>
      <c r="J941" s="53">
        <f t="shared" si="67"/>
        <v>0</v>
      </c>
      <c r="K941" s="230"/>
      <c r="L941" s="231"/>
      <c r="M941" s="231"/>
      <c r="N941" s="231"/>
      <c r="O941" s="231"/>
      <c r="P941" s="232"/>
      <c r="Q941" s="233">
        <f t="shared" si="68"/>
        <v>0</v>
      </c>
    </row>
    <row r="942" spans="1:18" ht="17.25" thickTop="1" thickBot="1">
      <c r="A942" s="691"/>
      <c r="B942" s="522" t="s">
        <v>12</v>
      </c>
      <c r="C942" s="523"/>
      <c r="D942" s="481"/>
      <c r="E942" s="481"/>
      <c r="F942" s="482"/>
      <c r="G942" s="43"/>
      <c r="H942" s="44"/>
      <c r="I942" s="44"/>
      <c r="J942" s="21">
        <f>SUM(J928:J941)</f>
        <v>0</v>
      </c>
      <c r="K942" s="173">
        <f>SUM(K932:K941)</f>
        <v>0</v>
      </c>
      <c r="L942" s="174"/>
      <c r="M942" s="174"/>
      <c r="N942" s="174"/>
      <c r="O942" s="174"/>
      <c r="P942" s="175"/>
      <c r="Q942" s="176">
        <f>SUM(Q928:Q941)</f>
        <v>0</v>
      </c>
    </row>
    <row r="943" spans="1:18" ht="16.5" thickBot="1">
      <c r="A943" s="697"/>
      <c r="B943" s="524" t="s">
        <v>14</v>
      </c>
      <c r="C943" s="525"/>
      <c r="D943" s="219"/>
      <c r="E943" s="219"/>
      <c r="F943" s="220"/>
      <c r="G943" s="12"/>
      <c r="H943" s="13"/>
      <c r="I943" s="16"/>
      <c r="J943" s="14" t="str">
        <f>IF(G943="","0",IF(H943="","0",IF(G943&gt;0,H943-G943,"0")))</f>
        <v>0</v>
      </c>
      <c r="K943" s="222"/>
      <c r="L943" s="221"/>
      <c r="M943" s="221"/>
      <c r="N943" s="221"/>
      <c r="O943" s="221"/>
      <c r="P943" s="221"/>
      <c r="Q943" s="223"/>
    </row>
    <row r="944" spans="1:18" ht="16.5" customHeight="1" thickTop="1">
      <c r="A944" s="566" t="s">
        <v>68</v>
      </c>
      <c r="B944" s="589" t="s">
        <v>2</v>
      </c>
      <c r="C944" s="515">
        <f>C940+1</f>
        <v>29</v>
      </c>
      <c r="D944" s="494"/>
      <c r="E944" s="471"/>
      <c r="F944" s="473"/>
      <c r="G944" s="288">
        <f>IFERROR(INDEX(#REF!,MATCH('R1'!$E$437,#REF!,0)-5),0)+IFERROR(INDEX('SECTION 1'!#REF!,MATCH('R1'!$E$437,'SECTION 1'!#REF!,0)-5),0)</f>
        <v>0</v>
      </c>
      <c r="H944" s="289">
        <f>IFERROR(INDEX(#REF!,MATCH('R1'!$E$437,#REF!,0)-4),0)+IFERROR(INDEX('SECTION 1'!#REF!,MATCH('R1'!$E$437,'SECTION 1'!#REF!,0)-4),0)</f>
        <v>0</v>
      </c>
      <c r="I944" s="289">
        <f>IFERROR(INDEX(#REF!,MATCH('R1'!$E$437,#REF!,0)-3),0)+IFERROR(INDEX('SECTION 1'!#REF!,MATCH('R1'!$E$437,'SECTION 1'!#REF!,0)-3),0)</f>
        <v>0</v>
      </c>
      <c r="J944" s="290">
        <f t="shared" ref="J944:J949" si="69">IF(G944="",0,IF(H944="",0,IF(G944&gt;0,H944-G944+I944,0)))</f>
        <v>0</v>
      </c>
      <c r="K944" s="163"/>
      <c r="L944" s="164">
        <f>H944-G944</f>
        <v>0</v>
      </c>
      <c r="M944" s="164">
        <f>IF(L944&gt;5,0.2,0)</f>
        <v>0</v>
      </c>
      <c r="N944" s="164" t="e">
        <f>#REF!-#REF!</f>
        <v>#REF!</v>
      </c>
      <c r="O944" s="164" t="e">
        <f>IF(N944&gt;5,0.2,0)</f>
        <v>#REF!</v>
      </c>
      <c r="P944" s="165" t="str">
        <f>IF(M944=0,"",M944+O944)</f>
        <v/>
      </c>
      <c r="Q944" s="166">
        <f t="shared" ref="Q944:Q949" si="70">IF(G944="","",(H944-G944)+I944)</f>
        <v>0</v>
      </c>
    </row>
    <row r="945" spans="1:18" ht="16.5" thickBot="1">
      <c r="A945" s="563"/>
      <c r="B945" s="590"/>
      <c r="C945" s="516"/>
      <c r="D945" s="493"/>
      <c r="E945" s="472"/>
      <c r="F945" s="474"/>
      <c r="G945" s="271">
        <f>IFERROR(INDEX(#REF!,MATCH('R1'!$E$437,#REF!,0)-5),0)+IFERROR(INDEX('SECTION 1'!#REF!,MATCH('R1'!$E$437,'SECTION 1'!#REF!,0)-5),0)</f>
        <v>0</v>
      </c>
      <c r="H945" s="272">
        <f>IFERROR(INDEX(#REF!,MATCH('R1'!$E$437,#REF!,0)-4),0)+IFERROR(INDEX('SECTION 1'!#REF!,MATCH('R1'!$E$437,'SECTION 1'!#REF!,0)-4),0)</f>
        <v>0</v>
      </c>
      <c r="I945" s="273">
        <f>IFERROR(INDEX(#REF!,MATCH('R1'!$E$437,#REF!,0)-3),0)+IFERROR(INDEX('SECTION 1'!#REF!,MATCH('R1'!$E$437,'SECTION 1'!#REF!,0)-3),0)</f>
        <v>0</v>
      </c>
      <c r="J945" s="273">
        <f t="shared" si="69"/>
        <v>0</v>
      </c>
      <c r="K945" s="111"/>
      <c r="L945" s="112"/>
      <c r="M945" s="112"/>
      <c r="N945" s="112"/>
      <c r="O945" s="112"/>
      <c r="P945" s="113"/>
      <c r="Q945" s="114">
        <f t="shared" si="70"/>
        <v>0</v>
      </c>
    </row>
    <row r="946" spans="1:18" ht="16.5" thickTop="1">
      <c r="A946" s="563"/>
      <c r="B946" s="567" t="s">
        <v>3</v>
      </c>
      <c r="C946" s="515">
        <f>C944+1</f>
        <v>30</v>
      </c>
      <c r="D946" s="494"/>
      <c r="E946" s="471"/>
      <c r="F946" s="473"/>
      <c r="G946" s="268">
        <f>IFERROR(INDEX(#REF!,MATCH('R1'!$E$437,#REF!,0)-5),0)+IFERROR(INDEX('SECTION 1'!#REF!,MATCH('R1'!$E$437,'SECTION 1'!#REF!,0)-5),0)</f>
        <v>0</v>
      </c>
      <c r="H946" s="269">
        <f>IFERROR(INDEX(#REF!,MATCH('R1'!$E$437,#REF!,0)-4),0)+IFERROR(INDEX('SECTION 1'!#REF!,MATCH('R1'!$E$437,'SECTION 1'!#REF!,0)-4),0)</f>
        <v>0</v>
      </c>
      <c r="I946" s="269">
        <f>IFERROR(INDEX(#REF!,MATCH('R1'!$E$437,#REF!,0)-3),0)+IFERROR(INDEX('SECTION 1'!#REF!,MATCH('R1'!$E$437,'SECTION 1'!#REF!,0)-3),0)</f>
        <v>0</v>
      </c>
      <c r="J946" s="270">
        <f t="shared" si="69"/>
        <v>0</v>
      </c>
      <c r="K946" s="119"/>
      <c r="L946" s="120">
        <f>H946-G946</f>
        <v>0</v>
      </c>
      <c r="M946" s="120">
        <f>IF(L946&gt;5,0.2,0)</f>
        <v>0</v>
      </c>
      <c r="N946" s="120" t="e">
        <f>#REF!-#REF!</f>
        <v>#REF!</v>
      </c>
      <c r="O946" s="120" t="e">
        <f>IF(N946&gt;5,0.2,0)</f>
        <v>#REF!</v>
      </c>
      <c r="P946" s="121" t="str">
        <f>IF(M946=0,"",M946+O946)</f>
        <v/>
      </c>
      <c r="Q946" s="122">
        <f t="shared" si="70"/>
        <v>0</v>
      </c>
    </row>
    <row r="947" spans="1:18" ht="16.5" thickBot="1">
      <c r="A947" s="563"/>
      <c r="B947" s="538"/>
      <c r="C947" s="516"/>
      <c r="D947" s="493"/>
      <c r="E947" s="472"/>
      <c r="F947" s="474"/>
      <c r="G947" s="271">
        <f>IFERROR(INDEX(#REF!,MATCH('R1'!$E$437,#REF!,0)-5),0)+IFERROR(INDEX('SECTION 1'!#REF!,MATCH('R1'!$E$437,'SECTION 1'!#REF!,0)-5),0)</f>
        <v>0</v>
      </c>
      <c r="H947" s="272">
        <f>IFERROR(INDEX(#REF!,MATCH('R1'!$E$437,#REF!,0)-4),0)+IFERROR(INDEX('SECTION 1'!#REF!,MATCH('R1'!$E$437,'SECTION 1'!#REF!,0)-4),0)</f>
        <v>0</v>
      </c>
      <c r="I947" s="272">
        <f>IFERROR(INDEX(#REF!,MATCH('R1'!$E$437,#REF!,0)-3),0)+IFERROR(INDEX('SECTION 1'!#REF!,MATCH('R1'!$E$437,'SECTION 1'!#REF!,0)-3),0)</f>
        <v>0</v>
      </c>
      <c r="J947" s="273">
        <f t="shared" si="69"/>
        <v>0</v>
      </c>
      <c r="K947" s="127"/>
      <c r="L947" s="128"/>
      <c r="M947" s="128"/>
      <c r="N947" s="128"/>
      <c r="O947" s="128"/>
      <c r="P947" s="129"/>
      <c r="Q947" s="130">
        <f t="shared" si="70"/>
        <v>0</v>
      </c>
    </row>
    <row r="948" spans="1:18" ht="16.5" customHeight="1" thickTop="1">
      <c r="A948" s="563"/>
      <c r="B948" s="567" t="s">
        <v>3</v>
      </c>
      <c r="C948" s="515">
        <f>C946+1</f>
        <v>31</v>
      </c>
      <c r="D948" s="494"/>
      <c r="E948" s="471"/>
      <c r="F948" s="473"/>
      <c r="G948" s="268">
        <f>IFERROR(INDEX(#REF!,MATCH('R1'!$E$437,#REF!,0)-5),0)+IFERROR(INDEX('SECTION 1'!#REF!,MATCH('R1'!$E$437,'SECTION 1'!#REF!,0)-5),0)</f>
        <v>0</v>
      </c>
      <c r="H948" s="269">
        <f>IFERROR(INDEX(#REF!,MATCH('R1'!$E$437,#REF!,0)-4),0)+IFERROR(INDEX('SECTION 1'!#REF!,MATCH('R1'!$E$437,'SECTION 1'!#REF!,0)-4),0)</f>
        <v>0</v>
      </c>
      <c r="I948" s="269">
        <f>IFERROR(INDEX(#REF!,MATCH('R1'!$E$437,#REF!,0)-3),0)+IFERROR(INDEX('SECTION 1'!#REF!,MATCH('R1'!$E$437,'SECTION 1'!#REF!,0)-3),0)</f>
        <v>0</v>
      </c>
      <c r="J948" s="270">
        <f t="shared" si="69"/>
        <v>0</v>
      </c>
      <c r="K948" s="135"/>
      <c r="L948" s="167"/>
      <c r="M948" s="167"/>
      <c r="N948" s="167"/>
      <c r="O948" s="167"/>
      <c r="P948" s="168"/>
      <c r="Q948" s="169">
        <f t="shared" si="70"/>
        <v>0</v>
      </c>
    </row>
    <row r="949" spans="1:18">
      <c r="A949" s="563"/>
      <c r="B949" s="538"/>
      <c r="C949" s="516"/>
      <c r="D949" s="493"/>
      <c r="E949" s="472"/>
      <c r="F949" s="474"/>
      <c r="G949" s="271">
        <f>IFERROR(INDEX(#REF!,MATCH('R1'!$E$437,#REF!,0)-5),0)+IFERROR(INDEX('SECTION 1'!#REF!,MATCH('R1'!$E$437,'SECTION 1'!#REF!,0)-5),0)</f>
        <v>0</v>
      </c>
      <c r="H949" s="272">
        <f>IFERROR(INDEX(#REF!,MATCH('R1'!$E$437,#REF!,0)-4),0)+IFERROR(INDEX('SECTION 1'!#REF!,MATCH('R1'!$E$437,'SECTION 1'!#REF!,0)-4),0)</f>
        <v>0</v>
      </c>
      <c r="I949" s="273">
        <f>IFERROR(INDEX(#REF!,MATCH('R1'!$E$437,#REF!,0)-3),0)+IFERROR(INDEX('SECTION 1'!#REF!,MATCH('R1'!$E$437,'SECTION 1'!#REF!,0)-3),0)</f>
        <v>0</v>
      </c>
      <c r="J949" s="273">
        <f t="shared" si="69"/>
        <v>0</v>
      </c>
      <c r="K949" s="111"/>
      <c r="L949" s="112"/>
      <c r="M949" s="112"/>
      <c r="N949" s="112"/>
      <c r="O949" s="112"/>
      <c r="P949" s="113"/>
      <c r="Q949" s="114">
        <f t="shared" si="70"/>
        <v>0</v>
      </c>
    </row>
    <row r="950" spans="1:18" ht="18.75" customHeight="1" thickBot="1">
      <c r="A950" s="563"/>
      <c r="B950" s="451"/>
      <c r="C950" s="452"/>
      <c r="D950" s="493"/>
      <c r="E950" s="472"/>
      <c r="F950" s="474"/>
      <c r="G950" s="271"/>
      <c r="H950" s="272"/>
      <c r="I950" s="272"/>
      <c r="J950" s="273">
        <f>IF(G950="",0,IF(H950="",0,IF(G950&gt;0,H950-G950+I950,0)))</f>
        <v>0</v>
      </c>
      <c r="K950" s="111"/>
      <c r="L950" s="112"/>
      <c r="M950" s="112"/>
      <c r="N950" s="112"/>
      <c r="O950" s="112"/>
      <c r="P950" s="113"/>
      <c r="Q950" s="114" t="str">
        <f>IF(G950="","",(H950-G950)+I950)</f>
        <v/>
      </c>
    </row>
    <row r="951" spans="1:18" ht="17.25" thickTop="1" thickBot="1">
      <c r="A951" s="563"/>
      <c r="B951" s="522" t="s">
        <v>12</v>
      </c>
      <c r="C951" s="523"/>
      <c r="D951" s="481"/>
      <c r="E951" s="481"/>
      <c r="F951" s="482"/>
      <c r="G951" s="43"/>
      <c r="H951" s="44"/>
      <c r="I951" s="44"/>
      <c r="J951" s="21">
        <f>SUM(J932:J949)</f>
        <v>0</v>
      </c>
      <c r="K951" s="173">
        <f>SUM(K936:K949)</f>
        <v>0</v>
      </c>
      <c r="L951" s="174"/>
      <c r="M951" s="174"/>
      <c r="N951" s="174"/>
      <c r="O951" s="174"/>
      <c r="P951" s="175"/>
      <c r="Q951" s="176">
        <f>SUM(Q948:Q949)</f>
        <v>0</v>
      </c>
    </row>
    <row r="952" spans="1:18" ht="16.5" thickBot="1">
      <c r="A952" s="563"/>
      <c r="B952" s="524" t="s">
        <v>14</v>
      </c>
      <c r="C952" s="525"/>
      <c r="D952" s="358"/>
      <c r="E952" s="359"/>
      <c r="F952" s="360"/>
      <c r="G952" s="12"/>
      <c r="H952" s="13"/>
      <c r="I952" s="16"/>
      <c r="J952" s="14" t="str">
        <f>IF(G952="","0",IF(H952="","0",IF(G952&gt;0,H952-G952,"0")))</f>
        <v>0</v>
      </c>
      <c r="K952" s="361"/>
      <c r="L952" s="362"/>
      <c r="M952" s="362"/>
      <c r="N952" s="362"/>
      <c r="O952" s="362"/>
      <c r="P952" s="363"/>
      <c r="Q952" s="223"/>
    </row>
    <row r="953" spans="1:18" ht="17.25" thickTop="1" thickBot="1">
      <c r="A953" s="355"/>
      <c r="B953" s="218"/>
      <c r="C953" s="218"/>
      <c r="G953" s="736" t="s">
        <v>8</v>
      </c>
      <c r="H953" s="737"/>
      <c r="I953" s="740"/>
      <c r="J953" s="184" t="e">
        <f>SUM(J882:J952)</f>
        <v>#REF!</v>
      </c>
      <c r="K953" s="742"/>
      <c r="L953" s="185"/>
      <c r="M953" s="185">
        <f>SUM(M882:M952)</f>
        <v>0</v>
      </c>
      <c r="N953" s="185"/>
      <c r="O953" s="185" t="e">
        <f>SUM(O882:O952)</f>
        <v>#REF!</v>
      </c>
      <c r="P953" s="742"/>
      <c r="Q953" s="744">
        <f>Q942+Q926+Q894+Q951+Q910</f>
        <v>50</v>
      </c>
    </row>
    <row r="954" spans="1:18" ht="17.25" thickTop="1" thickBot="1">
      <c r="A954" s="217"/>
      <c r="G954" s="738"/>
      <c r="H954" s="739"/>
      <c r="I954" s="741"/>
      <c r="J954" s="186"/>
      <c r="K954" s="743"/>
      <c r="L954" s="187"/>
      <c r="M954" s="187"/>
      <c r="N954" s="187"/>
      <c r="O954" s="187"/>
      <c r="P954" s="743"/>
      <c r="Q954" s="745"/>
    </row>
    <row r="955" spans="1:18" ht="16.5" thickTop="1"/>
    <row r="956" spans="1:18" ht="16.5" customHeight="1">
      <c r="A956" s="483"/>
      <c r="B956" s="483"/>
      <c r="C956" s="483"/>
      <c r="D956" s="483"/>
      <c r="E956" s="72"/>
      <c r="F956" s="73"/>
      <c r="G956" s="73"/>
      <c r="H956" s="73"/>
      <c r="I956" s="73"/>
      <c r="J956" s="73"/>
      <c r="K956" s="73"/>
      <c r="L956" s="73"/>
      <c r="M956" s="73"/>
      <c r="N956" s="73"/>
      <c r="O956" s="73"/>
      <c r="P956" s="73"/>
      <c r="Q956" s="73"/>
    </row>
    <row r="957" spans="1:18" ht="16.5" customHeight="1">
      <c r="A957" s="483" t="s">
        <v>94</v>
      </c>
      <c r="B957" s="483"/>
      <c r="C957" s="483"/>
      <c r="D957" s="483"/>
      <c r="E957" s="483"/>
      <c r="F957" s="72"/>
      <c r="G957" s="73"/>
      <c r="H957" s="73"/>
      <c r="I957" s="73"/>
      <c r="J957" s="73"/>
      <c r="K957" s="73"/>
      <c r="L957" s="73"/>
      <c r="M957" s="73"/>
      <c r="N957" s="73"/>
      <c r="O957" s="73"/>
      <c r="P957" s="73"/>
      <c r="Q957" s="73"/>
    </row>
    <row r="958" spans="1:18" ht="16.5" customHeight="1">
      <c r="A958" s="74"/>
      <c r="B958" s="74"/>
      <c r="C958" s="71"/>
      <c r="D958" s="71"/>
      <c r="E958" s="71"/>
      <c r="F958" s="72"/>
      <c r="G958" s="73"/>
      <c r="H958" s="73"/>
      <c r="I958" s="73"/>
      <c r="J958" s="73"/>
      <c r="K958" s="73"/>
      <c r="L958" s="73"/>
      <c r="M958" s="73"/>
      <c r="N958" s="73"/>
      <c r="O958" s="73"/>
      <c r="P958" s="73"/>
      <c r="Q958" s="73"/>
      <c r="R958" s="75"/>
    </row>
    <row r="959" spans="1:18" ht="17.25">
      <c r="A959" s="76" t="s">
        <v>79</v>
      </c>
      <c r="B959" s="77"/>
      <c r="C959" s="78"/>
      <c r="D959" s="79"/>
      <c r="E959" s="78" t="s">
        <v>78</v>
      </c>
      <c r="F959" s="80"/>
      <c r="G959" s="81"/>
      <c r="H959" s="81"/>
      <c r="I959" s="81"/>
      <c r="J959" s="81"/>
      <c r="K959" s="81"/>
      <c r="L959" s="81"/>
      <c r="M959" s="81"/>
      <c r="N959" s="81"/>
      <c r="O959" s="81"/>
      <c r="P959" s="81"/>
      <c r="Q959" s="81"/>
      <c r="R959" s="81"/>
    </row>
    <row r="960" spans="1:18" ht="17.25" customHeight="1">
      <c r="A960" s="76"/>
      <c r="B960" s="77"/>
      <c r="C960" s="78"/>
      <c r="D960" s="79"/>
      <c r="E960" s="78"/>
      <c r="F960" s="80"/>
      <c r="G960" s="80"/>
      <c r="H960" s="82"/>
      <c r="I960" s="83"/>
      <c r="J960" s="83"/>
      <c r="K960" s="83"/>
      <c r="L960" s="83"/>
      <c r="M960" s="83"/>
      <c r="N960" s="83"/>
      <c r="O960" s="83"/>
      <c r="P960" s="83"/>
      <c r="Q960" s="80"/>
      <c r="R960" s="81"/>
    </row>
    <row r="961" spans="1:18" ht="17.25">
      <c r="A961" s="76" t="s">
        <v>80</v>
      </c>
      <c r="B961" s="77"/>
      <c r="C961" s="78"/>
      <c r="D961" s="79"/>
      <c r="E961" s="78"/>
      <c r="F961" s="84"/>
      <c r="G961" s="752" t="s">
        <v>81</v>
      </c>
      <c r="H961" s="752"/>
      <c r="I961" s="771">
        <v>42887</v>
      </c>
      <c r="J961" s="771"/>
      <c r="K961" s="771"/>
      <c r="L961" s="771"/>
      <c r="M961" s="771"/>
      <c r="N961" s="771"/>
      <c r="O961" s="771"/>
      <c r="P961" s="771"/>
      <c r="Q961" s="80"/>
      <c r="R961" s="81"/>
    </row>
    <row r="962" spans="1:18" ht="16.149999999999999" customHeight="1" thickBot="1">
      <c r="B962" s="74"/>
      <c r="C962" s="86"/>
      <c r="D962" s="71"/>
      <c r="E962" s="71"/>
      <c r="F962" s="71"/>
      <c r="G962" s="74"/>
      <c r="H962" s="73"/>
      <c r="I962" s="73"/>
      <c r="J962" s="73"/>
      <c r="K962" s="73"/>
      <c r="L962" s="73"/>
      <c r="M962" s="73"/>
      <c r="N962" s="73"/>
      <c r="O962" s="73"/>
      <c r="P962" s="73"/>
      <c r="Q962" s="73"/>
    </row>
    <row r="963" spans="1:18" ht="16.5" thickTop="1">
      <c r="A963" s="87"/>
      <c r="B963" s="88"/>
      <c r="C963" s="88"/>
      <c r="D963" s="89"/>
      <c r="E963" s="485"/>
      <c r="F963" s="485"/>
      <c r="G963" s="753" t="s">
        <v>82</v>
      </c>
      <c r="H963" s="754"/>
      <c r="I963" s="754"/>
      <c r="J963" s="754"/>
      <c r="K963" s="754"/>
      <c r="L963" s="754"/>
      <c r="M963" s="754"/>
      <c r="N963" s="754"/>
      <c r="O963" s="754"/>
      <c r="P963" s="754"/>
      <c r="Q963" s="755" t="s">
        <v>83</v>
      </c>
      <c r="R963" s="75"/>
    </row>
    <row r="964" spans="1:18" ht="17.25" customHeight="1" thickBot="1">
      <c r="A964" s="90"/>
      <c r="B964" s="91"/>
      <c r="C964" s="91"/>
      <c r="D964" s="92"/>
      <c r="E964" s="92"/>
      <c r="F964" s="92"/>
      <c r="G964" s="758" t="s">
        <v>84</v>
      </c>
      <c r="H964" s="759"/>
      <c r="I964" s="759"/>
      <c r="J964" s="759"/>
      <c r="K964" s="759"/>
      <c r="L964" s="759"/>
      <c r="M964" s="759"/>
      <c r="N964" s="759"/>
      <c r="O964" s="759"/>
      <c r="P964" s="759"/>
      <c r="Q964" s="756"/>
      <c r="R964" s="75"/>
    </row>
    <row r="965" spans="1:18" ht="16.5" thickTop="1">
      <c r="A965" s="197" t="s">
        <v>9</v>
      </c>
      <c r="B965" s="486" t="s">
        <v>0</v>
      </c>
      <c r="C965" s="487"/>
      <c r="D965" s="487" t="s">
        <v>85</v>
      </c>
      <c r="E965" s="487" t="s">
        <v>86</v>
      </c>
      <c r="F965" s="490" t="s">
        <v>87</v>
      </c>
      <c r="G965" s="760" t="s">
        <v>1</v>
      </c>
      <c r="H965" s="761"/>
      <c r="I965" s="763" t="s">
        <v>88</v>
      </c>
      <c r="J965" s="764"/>
      <c r="K965" s="765"/>
      <c r="L965" s="93"/>
      <c r="M965" s="93"/>
      <c r="N965" s="93"/>
      <c r="O965" s="93"/>
      <c r="P965" s="766" t="s">
        <v>89</v>
      </c>
      <c r="Q965" s="756"/>
      <c r="R965" s="75"/>
    </row>
    <row r="966" spans="1:18" ht="17.25" customHeight="1" thickBot="1">
      <c r="A966" s="198"/>
      <c r="B966" s="488"/>
      <c r="C966" s="489"/>
      <c r="D966" s="489"/>
      <c r="E966" s="489"/>
      <c r="F966" s="491"/>
      <c r="G966" s="762"/>
      <c r="H966" s="759"/>
      <c r="I966" s="94" t="s">
        <v>90</v>
      </c>
      <c r="J966" s="95"/>
      <c r="K966" s="96" t="s">
        <v>91</v>
      </c>
      <c r="L966" s="97"/>
      <c r="M966" s="97"/>
      <c r="N966" s="97"/>
      <c r="O966" s="97"/>
      <c r="P966" s="759"/>
      <c r="Q966" s="757"/>
      <c r="R966" s="75"/>
    </row>
    <row r="967" spans="1:18" ht="17.25" thickTop="1" thickBot="1">
      <c r="A967" s="686" t="s">
        <v>42</v>
      </c>
      <c r="B967" s="567" t="s">
        <v>7</v>
      </c>
      <c r="C967" s="517">
        <f>+C965+1</f>
        <v>1</v>
      </c>
      <c r="D967" s="477"/>
      <c r="E967" s="477"/>
      <c r="F967" s="479"/>
      <c r="G967" s="379">
        <f>IFERROR(INDEX(#REF!,MATCH('R1'!$E$437,#REF!,0)-5),0)+IFERROR(INDEX('SECTION 1'!#REF!,MATCH('R1'!$E$437,'SECTION 1'!#REF!,0)-5),0)</f>
        <v>0</v>
      </c>
      <c r="H967" s="423">
        <f>IFERROR(INDEX(#REF!,MATCH('R1'!$E$437,#REF!,0)-4),0)+IFERROR(INDEX('SECTION 1'!#REF!,MATCH('R1'!$E$437,'SECTION 1'!#REF!,0)-4),0)</f>
        <v>0</v>
      </c>
      <c r="I967" s="379">
        <f>IFERROR(INDEX(#REF!,MATCH('R1'!$E$437,#REF!,0)-3),0)+IFERROR(INDEX('SECTION 1'!#REF!,MATCH('R1'!$E$437,'SECTION 1'!#REF!,0)-3),0)</f>
        <v>0</v>
      </c>
      <c r="J967" s="118"/>
      <c r="K967" s="119"/>
      <c r="L967" s="120">
        <f>H967-G967</f>
        <v>0</v>
      </c>
      <c r="M967" s="120">
        <f>IF(L967&gt;5,0.2,0)</f>
        <v>0</v>
      </c>
      <c r="N967" s="120" t="e">
        <f>#REF!-#REF!</f>
        <v>#REF!</v>
      </c>
      <c r="O967" s="120" t="e">
        <f>IF(N967&gt;5,0.2,0)</f>
        <v>#REF!</v>
      </c>
      <c r="P967" s="121"/>
      <c r="Q967" s="122">
        <f>IF(G967=0,0,(H967-G967)+I967)</f>
        <v>0</v>
      </c>
      <c r="R967" s="75"/>
    </row>
    <row r="968" spans="1:18" ht="16.5" thickBot="1">
      <c r="A968" s="686"/>
      <c r="B968" s="538"/>
      <c r="C968" s="518"/>
      <c r="D968" s="478"/>
      <c r="E968" s="478"/>
      <c r="F968" s="480"/>
      <c r="G968" s="424">
        <f>IFERROR(INDEX(#REF!,MATCH('R1'!$E$437,#REF!,0)-5),0)+IFERROR(INDEX('SECTION 1'!#REF!,MATCH('R1'!$E$437,'SECTION 1'!#REF!,0)-5),0)</f>
        <v>0</v>
      </c>
      <c r="H968" s="425">
        <f>IFERROR(INDEX(#REF!,MATCH('R1'!$E$437,#REF!,0)-4),0)+IFERROR(INDEX('SECTION 1'!#REF!,MATCH('R1'!$E$437,'SECTION 1'!#REF!,0)-4),0)</f>
        <v>0</v>
      </c>
      <c r="I968" s="379">
        <f>IFERROR(INDEX(#REF!,MATCH('R1'!$E$437,#REF!,0)-3),0)+IFERROR(INDEX('SECTION 1'!#REF!,MATCH('R1'!$E$437,'SECTION 1'!#REF!,0)-3),0)</f>
        <v>0</v>
      </c>
      <c r="J968" s="126"/>
      <c r="K968" s="127"/>
      <c r="L968" s="128"/>
      <c r="M968" s="128"/>
      <c r="N968" s="128"/>
      <c r="O968" s="128"/>
      <c r="P968" s="129"/>
      <c r="Q968" s="130">
        <f t="shared" ref="Q968:Q974" si="71">IF(G968="","",(H968-G968)+I968)</f>
        <v>0</v>
      </c>
      <c r="R968" s="75"/>
    </row>
    <row r="969" spans="1:18" ht="16.5" thickBot="1">
      <c r="A969" s="686"/>
      <c r="B969" s="567" t="s">
        <v>4</v>
      </c>
      <c r="C969" s="517">
        <f>+C967+1</f>
        <v>2</v>
      </c>
      <c r="D969" s="477"/>
      <c r="E969" s="477"/>
      <c r="F969" s="479"/>
      <c r="G969" s="268">
        <f>IFERROR(INDEX(#REF!,MATCH('R1'!$E$437,#REF!,0)-5),0)+IFERROR(INDEX('SECTION 1'!#REF!,MATCH('R1'!$E$437,'SECTION 1'!#REF!,0)-5),0)</f>
        <v>0</v>
      </c>
      <c r="H969" s="427">
        <f>IFERROR(INDEX(#REF!,MATCH('R1'!$E$437,#REF!,0)-4),0)+IFERROR(INDEX('SECTION 1'!#REF!,MATCH('R1'!$E$437,'SECTION 1'!#REF!,0)-4),0)</f>
        <v>0</v>
      </c>
      <c r="I969" s="406">
        <f>IFERROR(INDEX(#REF!,MATCH('R1'!$E$437,#REF!,0)-3),0)+IFERROR(INDEX('SECTION 1'!#REF!,MATCH('R1'!$E$437,'SECTION 1'!#REF!,0)-3),0)</f>
        <v>0</v>
      </c>
      <c r="J969" s="134">
        <v>12</v>
      </c>
      <c r="K969" s="135"/>
      <c r="L969" s="120">
        <f>H969-G969</f>
        <v>0</v>
      </c>
      <c r="M969" s="120">
        <f>IF(L969&gt;5,0.2,0)</f>
        <v>0</v>
      </c>
      <c r="N969" s="120" t="e">
        <f>#REF!-#REF!</f>
        <v>#REF!</v>
      </c>
      <c r="O969" s="120" t="e">
        <f>IF(N969&gt;5,0.2,0)</f>
        <v>#REF!</v>
      </c>
      <c r="P969" s="121"/>
      <c r="Q969" s="122">
        <f t="shared" si="71"/>
        <v>0</v>
      </c>
      <c r="R969" s="75"/>
    </row>
    <row r="970" spans="1:18" ht="16.5" thickBot="1">
      <c r="A970" s="686"/>
      <c r="B970" s="538"/>
      <c r="C970" s="518"/>
      <c r="D970" s="478"/>
      <c r="E970" s="478"/>
      <c r="F970" s="480"/>
      <c r="G970" s="422">
        <f>IFERROR(INDEX(#REF!,MATCH('R1'!$E$437,#REF!,0)-5),0)+IFERROR(INDEX('SECTION 1'!#REF!,MATCH('R1'!$E$437,'SECTION 1'!#REF!,0)-5),0)</f>
        <v>0</v>
      </c>
      <c r="H970" s="455">
        <f>IFERROR(INDEX(#REF!,MATCH('R1'!$E$437,#REF!,0)-4),0)+IFERROR(INDEX('SECTION 1'!#REF!,MATCH('R1'!$E$437,'SECTION 1'!#REF!,0)-4),0)</f>
        <v>0</v>
      </c>
      <c r="I970" s="405">
        <f>IFERROR(INDEX(#REF!,MATCH('R1'!$E$437,#REF!,0)-3),0)+IFERROR(INDEX('SECTION 1'!#REF!,MATCH('R1'!$E$437,'SECTION 1'!#REF!,0)-3),0)</f>
        <v>0</v>
      </c>
      <c r="J970" s="110"/>
      <c r="K970" s="111"/>
      <c r="L970" s="112"/>
      <c r="M970" s="112"/>
      <c r="N970" s="112"/>
      <c r="O970" s="112"/>
      <c r="P970" s="113"/>
      <c r="Q970" s="114">
        <f t="shared" si="71"/>
        <v>0</v>
      </c>
      <c r="R970" s="75"/>
    </row>
    <row r="971" spans="1:18" ht="16.5" thickBot="1">
      <c r="A971" s="686"/>
      <c r="B971" s="568" t="s">
        <v>5</v>
      </c>
      <c r="C971" s="527">
        <f>+C969+1</f>
        <v>3</v>
      </c>
      <c r="D971" s="477"/>
      <c r="E971" s="477"/>
      <c r="F971" s="479"/>
      <c r="G971" s="268">
        <f>IFERROR(INDEX(#REF!,MATCH('R1'!$E$437,#REF!,0)-5),0)+IFERROR(INDEX('SECTION 1'!#REF!,MATCH('R1'!$E$437,'SECTION 1'!#REF!,0)-5),0)</f>
        <v>0</v>
      </c>
      <c r="H971" s="427">
        <f>IFERROR(INDEX(#REF!,MATCH('R1'!$E$437,#REF!,0)-4),0)+IFERROR(INDEX('SECTION 1'!#REF!,MATCH('R1'!$E$437,'SECTION 1'!#REF!,0)-4),0)</f>
        <v>0</v>
      </c>
      <c r="I971" s="406">
        <f>IFERROR(INDEX(#REF!,MATCH('R1'!$E$437,#REF!,0)-3),0)+IFERROR(INDEX('SECTION 1'!#REF!,MATCH('R1'!$E$437,'SECTION 1'!#REF!,0)-3),0)</f>
        <v>0</v>
      </c>
      <c r="J971" s="118">
        <f>IF(G971="",0,IF(H971="",0,IF(G971&gt;0,H971-G971+I971,0)))</f>
        <v>0</v>
      </c>
      <c r="K971" s="119"/>
      <c r="L971" s="120">
        <f>H971-G971</f>
        <v>0</v>
      </c>
      <c r="M971" s="120">
        <f>IF(L971&gt;5,0.2,0)</f>
        <v>0</v>
      </c>
      <c r="N971" s="120" t="e">
        <f>#REF!-#REF!</f>
        <v>#REF!</v>
      </c>
      <c r="O971" s="120" t="e">
        <f>IF(N971&gt;5,0.2,0)</f>
        <v>#REF!</v>
      </c>
      <c r="P971" s="121"/>
      <c r="Q971" s="122">
        <f t="shared" si="71"/>
        <v>0</v>
      </c>
      <c r="R971" s="728"/>
    </row>
    <row r="972" spans="1:18" ht="16.5" thickBot="1">
      <c r="A972" s="686"/>
      <c r="B972" s="584"/>
      <c r="C972" s="528"/>
      <c r="D972" s="478"/>
      <c r="E972" s="478"/>
      <c r="F972" s="480"/>
      <c r="G972" s="422">
        <f>IFERROR(INDEX(#REF!,MATCH('R1'!$E$437,#REF!,0)-5),0)+IFERROR(INDEX('SECTION 1'!#REF!,MATCH('R1'!$E$437,'SECTION 1'!#REF!,0)-5),0)</f>
        <v>0</v>
      </c>
      <c r="H972" s="455">
        <f>IFERROR(INDEX(#REF!,MATCH('R1'!$E$437,#REF!,0)-4),0)+IFERROR(INDEX('SECTION 1'!#REF!,MATCH('R1'!$E$437,'SECTION 1'!#REF!,0)-4),0)</f>
        <v>0</v>
      </c>
      <c r="I972" s="405">
        <f>IFERROR(INDEX(#REF!,MATCH('R1'!$E$437,#REF!,0)-3),0)+IFERROR(INDEX('SECTION 1'!#REF!,MATCH('R1'!$E$437,'SECTION 1'!#REF!,0)-3),0)</f>
        <v>0</v>
      </c>
      <c r="J972" s="126">
        <f>IF(G972="",0,IF(H972="",0,IF(G972&gt;0,H972-G972+I972,0)))</f>
        <v>0</v>
      </c>
      <c r="K972" s="127"/>
      <c r="L972" s="128"/>
      <c r="M972" s="128"/>
      <c r="N972" s="128"/>
      <c r="O972" s="128"/>
      <c r="P972" s="129"/>
      <c r="Q972" s="130">
        <f t="shared" si="71"/>
        <v>0</v>
      </c>
      <c r="R972" s="728"/>
    </row>
    <row r="973" spans="1:18" ht="16.5" thickBot="1">
      <c r="A973" s="686"/>
      <c r="B973" s="568" t="s">
        <v>6</v>
      </c>
      <c r="C973" s="527">
        <f>+C971+1</f>
        <v>4</v>
      </c>
      <c r="D973" s="465"/>
      <c r="E973" s="465"/>
      <c r="F973" s="467"/>
      <c r="G973" s="288">
        <f>IFERROR(INDEX(#REF!,MATCH('R1'!$E$437,#REF!,0)-5),0)+IFERROR(INDEX('SECTION 1'!#REF!,MATCH('R1'!$E$437,'SECTION 1'!#REF!,0)-5),0)</f>
        <v>0</v>
      </c>
      <c r="H973" s="426">
        <f>IFERROR(INDEX(#REF!,MATCH('R1'!$E$437,#REF!,0)-4),0)+IFERROR(INDEX('SECTION 1'!#REF!,MATCH('R1'!$E$437,'SECTION 1'!#REF!,0)-4),0)</f>
        <v>0</v>
      </c>
      <c r="I973" s="406">
        <f>IFERROR(INDEX(#REF!,MATCH('R1'!$E$437,#REF!,0)-3),0)+IFERROR(INDEX('SECTION 1'!#REF!,MATCH('R1'!$E$437,'SECTION 1'!#REF!,0)-3),0)</f>
        <v>0</v>
      </c>
      <c r="J973" s="139">
        <v>12</v>
      </c>
      <c r="K973" s="140"/>
      <c r="L973" s="141">
        <f>H973-G973</f>
        <v>0</v>
      </c>
      <c r="M973" s="141">
        <f>IF(L973&gt;5,0.2,0)</f>
        <v>0</v>
      </c>
      <c r="N973" s="141" t="e">
        <f>#REF!-#REF!</f>
        <v>#REF!</v>
      </c>
      <c r="O973" s="141" t="e">
        <f>IF(N973&gt;5,0.2,0)</f>
        <v>#REF!</v>
      </c>
      <c r="P973" s="142"/>
      <c r="Q973" s="143">
        <f t="shared" si="71"/>
        <v>0</v>
      </c>
      <c r="R973" s="728"/>
    </row>
    <row r="974" spans="1:18" ht="16.5" thickBot="1">
      <c r="A974" s="687"/>
      <c r="B974" s="569"/>
      <c r="C974" s="554"/>
      <c r="D974" s="466"/>
      <c r="E974" s="466"/>
      <c r="F974" s="468"/>
      <c r="G974" s="422">
        <f>IFERROR(INDEX(#REF!,MATCH('R1'!$E$437,#REF!,0)-5),0)+IFERROR(INDEX('SECTION 1'!#REF!,MATCH('R1'!$E$437,'SECTION 1'!#REF!,0)-5),0)</f>
        <v>0</v>
      </c>
      <c r="H974" s="455">
        <f>IFERROR(INDEX(#REF!,MATCH('R1'!$E$437,#REF!,0)-4),0)+IFERROR(INDEX('SECTION 1'!#REF!,MATCH('R1'!$E$437,'SECTION 1'!#REF!,0)-4),0)</f>
        <v>0</v>
      </c>
      <c r="I974" s="405">
        <f>IFERROR(INDEX(#REF!,MATCH('R1'!$E$437,#REF!,0)-3),0)+IFERROR(INDEX('SECTION 1'!#REF!,MATCH('R1'!$E$437,'SECTION 1'!#REF!,0)-3),0)</f>
        <v>0</v>
      </c>
      <c r="J974" s="147"/>
      <c r="K974" s="148"/>
      <c r="L974" s="149"/>
      <c r="M974" s="149"/>
      <c r="N974" s="149"/>
      <c r="O974" s="149"/>
      <c r="P974" s="150"/>
      <c r="Q974" s="151">
        <f t="shared" si="71"/>
        <v>0</v>
      </c>
      <c r="R974" s="728"/>
    </row>
    <row r="975" spans="1:18" ht="17.25" thickTop="1" thickBot="1">
      <c r="A975" s="687"/>
      <c r="B975" s="522" t="s">
        <v>12</v>
      </c>
      <c r="C975" s="523"/>
      <c r="D975" s="481"/>
      <c r="E975" s="481"/>
      <c r="F975" s="482"/>
      <c r="G975" s="381"/>
      <c r="H975" s="382"/>
      <c r="I975" s="382"/>
      <c r="J975" s="21">
        <f>SUM(J961:J974)</f>
        <v>24</v>
      </c>
      <c r="K975" s="173">
        <f>SUM(K965:K974)</f>
        <v>0</v>
      </c>
      <c r="L975" s="174"/>
      <c r="M975" s="174"/>
      <c r="N975" s="174"/>
      <c r="O975" s="174"/>
      <c r="P975" s="175"/>
      <c r="Q975" s="176">
        <f>SUM(Q967:Q974)</f>
        <v>0</v>
      </c>
      <c r="R975" s="728"/>
    </row>
    <row r="976" spans="1:18" ht="16.5" thickBot="1">
      <c r="A976" s="687"/>
      <c r="B976" s="524" t="s">
        <v>14</v>
      </c>
      <c r="C976" s="525"/>
      <c r="D976" s="219"/>
      <c r="E976" s="219"/>
      <c r="F976" s="220"/>
      <c r="G976" s="383"/>
      <c r="H976" s="384"/>
      <c r="I976" s="384"/>
      <c r="J976" s="14" t="str">
        <f>IF(G976="","0",IF(H976="","0",IF(G976&gt;0,H976-G976,"0")))</f>
        <v>0</v>
      </c>
      <c r="K976" s="222"/>
      <c r="L976" s="221"/>
      <c r="M976" s="221"/>
      <c r="N976" s="221"/>
      <c r="O976" s="221"/>
      <c r="P976" s="221"/>
      <c r="Q976" s="223"/>
      <c r="R976" s="728"/>
    </row>
    <row r="977" spans="1:18" ht="17.25" thickTop="1" thickBot="1">
      <c r="A977" s="680" t="s">
        <v>43</v>
      </c>
      <c r="B977" s="589" t="s">
        <v>2</v>
      </c>
      <c r="C977" s="515">
        <f>C973+1</f>
        <v>5</v>
      </c>
      <c r="D977" s="494"/>
      <c r="E977" s="471"/>
      <c r="F977" s="473"/>
      <c r="G977" s="268">
        <f>IFERROR(INDEX(#REF!,MATCH('R1'!$E$437,#REF!,0)-5),0)+IFERROR(INDEX('SECTION 1'!#REF!,MATCH('R1'!$E$437,'SECTION 1'!#REF!,0)-5),0)</f>
        <v>0</v>
      </c>
      <c r="H977" s="427">
        <f>IFERROR(INDEX(#REF!,MATCH('R1'!$E$437,#REF!,0)-4),0)+IFERROR(INDEX('SECTION 1'!#REF!,MATCH('R1'!$E$437,'SECTION 1'!#REF!,0)-4),0)</f>
        <v>0</v>
      </c>
      <c r="I977" s="289">
        <f>IFERROR(INDEX(#REF!,MATCH('R1'!$E$437,#REF!,0)-3),0)+IFERROR(INDEX('SECTION 1'!#REF!,MATCH('R1'!$E$437,'SECTION 1'!#REF!,0)-3),0)</f>
        <v>0</v>
      </c>
      <c r="J977" s="162" t="e">
        <f>IF(#REF!="",IF(F977=0," ",(24-#REF!)+(F977-0)),"")</f>
        <v>#REF!</v>
      </c>
      <c r="K977" s="163"/>
      <c r="L977" s="164">
        <f>H977-G977</f>
        <v>0</v>
      </c>
      <c r="M977" s="164">
        <f>IF(L977&gt;5,0.2,0)</f>
        <v>0</v>
      </c>
      <c r="N977" s="164" t="e">
        <f>#REF!-#REF!</f>
        <v>#REF!</v>
      </c>
      <c r="O977" s="164" t="e">
        <f>IF(N977&gt;5,0.2,0)</f>
        <v>#REF!</v>
      </c>
      <c r="P977" s="165"/>
      <c r="Q977" s="166">
        <f t="shared" ref="Q977:Q990" si="72">IF(G977="","",(H977-G977)+I977)</f>
        <v>0</v>
      </c>
      <c r="R977" s="456"/>
    </row>
    <row r="978" spans="1:18" ht="16.5" thickBot="1">
      <c r="A978" s="681"/>
      <c r="B978" s="590"/>
      <c r="C978" s="516"/>
      <c r="D978" s="493"/>
      <c r="E978" s="472"/>
      <c r="F978" s="474"/>
      <c r="G978" s="422">
        <f>IFERROR(INDEX(#REF!,MATCH('R1'!$E$437,#REF!,0)-5),0)+IFERROR(INDEX('SECTION 1'!#REF!,MATCH('R1'!$E$437,'SECTION 1'!#REF!,0)-5),0)</f>
        <v>0</v>
      </c>
      <c r="H978" s="455">
        <f>IFERROR(INDEX(#REF!,MATCH('R1'!$E$437,#REF!,0)-4),0)+IFERROR(INDEX('SECTION 1'!#REF!,MATCH('R1'!$E$437,'SECTION 1'!#REF!,0)-4),0)</f>
        <v>0</v>
      </c>
      <c r="I978" s="272">
        <f>IFERROR(INDEX(#REF!,MATCH('R1'!$E$437,#REF!,0)-3),0)+IFERROR(INDEX('SECTION 1'!#REF!,MATCH('R1'!$E$437,'SECTION 1'!#REF!,0)-3),0)</f>
        <v>0</v>
      </c>
      <c r="J978" s="110"/>
      <c r="K978" s="111"/>
      <c r="L978" s="112"/>
      <c r="M978" s="112"/>
      <c r="N978" s="112"/>
      <c r="O978" s="112"/>
      <c r="P978" s="113"/>
      <c r="Q978" s="114">
        <f t="shared" si="72"/>
        <v>0</v>
      </c>
      <c r="R978" s="456"/>
    </row>
    <row r="979" spans="1:18" ht="16.5" thickBot="1">
      <c r="A979" s="682"/>
      <c r="B979" s="567" t="s">
        <v>3</v>
      </c>
      <c r="C979" s="517">
        <f>+C977+1</f>
        <v>6</v>
      </c>
      <c r="D979" s="477"/>
      <c r="E979" s="477"/>
      <c r="F979" s="479"/>
      <c r="G979" s="268">
        <f>IFERROR(INDEX(#REF!,MATCH('R1'!$E$437,#REF!,0)-5),0)+IFERROR(INDEX('SECTION 1'!#REF!,MATCH('R1'!$E$437,'SECTION 1'!#REF!,0)-5),0)</f>
        <v>0</v>
      </c>
      <c r="H979" s="427">
        <f>IFERROR(INDEX(#REF!,MATCH('R1'!$E$437,#REF!,0)-4),0)+IFERROR(INDEX('SECTION 1'!#REF!,MATCH('R1'!$E$437,'SECTION 1'!#REF!,0)-4),0)</f>
        <v>0</v>
      </c>
      <c r="I979" s="269">
        <f>IFERROR(INDEX(#REF!,MATCH('R1'!$E$437,#REF!,0)-3),0)+IFERROR(INDEX('SECTION 1'!#REF!,MATCH('R1'!$E$437,'SECTION 1'!#REF!,0)-3),0)</f>
        <v>0</v>
      </c>
      <c r="J979" s="118"/>
      <c r="K979" s="119"/>
      <c r="L979" s="120">
        <f>H979-G979</f>
        <v>0</v>
      </c>
      <c r="M979" s="120">
        <f>IF(L979&gt;5,0.2,0)</f>
        <v>0</v>
      </c>
      <c r="N979" s="120" t="e">
        <f>#REF!-#REF!</f>
        <v>#REF!</v>
      </c>
      <c r="O979" s="120" t="e">
        <f>IF(N979&gt;5,0.2,0)</f>
        <v>#REF!</v>
      </c>
      <c r="P979" s="121"/>
      <c r="Q979" s="122">
        <f t="shared" si="72"/>
        <v>0</v>
      </c>
      <c r="R979" s="456"/>
    </row>
    <row r="980" spans="1:18" ht="17.25" customHeight="1" thickBot="1">
      <c r="A980" s="682"/>
      <c r="B980" s="538"/>
      <c r="C980" s="518"/>
      <c r="D980" s="478"/>
      <c r="E980" s="478"/>
      <c r="F980" s="480"/>
      <c r="G980" s="422">
        <f>IFERROR(INDEX(#REF!,MATCH('R1'!$E$437,#REF!,0)-5),0)+IFERROR(INDEX('SECTION 1'!#REF!,MATCH('R1'!$E$437,'SECTION 1'!#REF!,0)-5),0)</f>
        <v>0</v>
      </c>
      <c r="H980" s="455">
        <f>IFERROR(INDEX(#REF!,MATCH('R1'!$E$437,#REF!,0)-4),0)+IFERROR(INDEX('SECTION 1'!#REF!,MATCH('R1'!$E$437,'SECTION 1'!#REF!,0)-4),0)</f>
        <v>0</v>
      </c>
      <c r="I980" s="272">
        <f>IFERROR(INDEX(#REF!,MATCH('R1'!$E$437,#REF!,0)-3),0)+IFERROR(INDEX('SECTION 1'!#REF!,MATCH('R1'!$E$437,'SECTION 1'!#REF!,0)-3),0)</f>
        <v>0</v>
      </c>
      <c r="J980" s="126"/>
      <c r="K980" s="127"/>
      <c r="L980" s="128"/>
      <c r="M980" s="128"/>
      <c r="N980" s="128"/>
      <c r="O980" s="128"/>
      <c r="P980" s="129"/>
      <c r="Q980" s="130">
        <f t="shared" si="72"/>
        <v>0</v>
      </c>
      <c r="R980" s="456"/>
    </row>
    <row r="981" spans="1:18" ht="16.5" thickBot="1">
      <c r="A981" s="682"/>
      <c r="B981" s="567" t="s">
        <v>3</v>
      </c>
      <c r="C981" s="517">
        <f>+C979+1</f>
        <v>7</v>
      </c>
      <c r="D981" s="477"/>
      <c r="E981" s="477"/>
      <c r="F981" s="479"/>
      <c r="G981" s="268">
        <f>IFERROR(INDEX(#REF!,MATCH('R1'!$E$437,#REF!,0)-5),0)+IFERROR(INDEX('SECTION 1'!#REF!,MATCH('R1'!$E$437,'SECTION 1'!#REF!,0)-5),0)</f>
        <v>0</v>
      </c>
      <c r="H981" s="427">
        <f>IFERROR(INDEX(#REF!,MATCH('R1'!$E$437,#REF!,0)-4),0)+IFERROR(INDEX('SECTION 1'!#REF!,MATCH('R1'!$E$437,'SECTION 1'!#REF!,0)-4),0)</f>
        <v>0</v>
      </c>
      <c r="I981" s="269">
        <f>IFERROR(INDEX(#REF!,MATCH('R1'!$E$437,#REF!,0)-3),0)+IFERROR(INDEX('SECTION 1'!#REF!,MATCH('R1'!$E$437,'SECTION 1'!#REF!,0)-3),0)</f>
        <v>0</v>
      </c>
      <c r="J981" s="134"/>
      <c r="K981" s="135"/>
      <c r="L981" s="167"/>
      <c r="M981" s="167"/>
      <c r="N981" s="167"/>
      <c r="O981" s="167"/>
      <c r="P981" s="168"/>
      <c r="Q981" s="169">
        <f t="shared" si="72"/>
        <v>0</v>
      </c>
      <c r="R981" s="158"/>
    </row>
    <row r="982" spans="1:18" ht="17.25" customHeight="1" thickBot="1">
      <c r="A982" s="682"/>
      <c r="B982" s="538"/>
      <c r="C982" s="518"/>
      <c r="D982" s="478"/>
      <c r="E982" s="478"/>
      <c r="F982" s="480"/>
      <c r="G982" s="422">
        <f>IFERROR(INDEX(#REF!,MATCH('R1'!$E$437,#REF!,0)-5),0)+IFERROR(INDEX('SECTION 1'!#REF!,MATCH('R1'!$E$437,'SECTION 1'!#REF!,0)-5),0)</f>
        <v>0</v>
      </c>
      <c r="H982" s="455">
        <f>IFERROR(INDEX(#REF!,MATCH('R1'!$E$437,#REF!,0)-4),0)+IFERROR(INDEX('SECTION 1'!#REF!,MATCH('R1'!$E$437,'SECTION 1'!#REF!,0)-4),0)</f>
        <v>0</v>
      </c>
      <c r="I982" s="272">
        <f>IFERROR(INDEX(#REF!,MATCH('R1'!$E$437,#REF!,0)-3),0)+IFERROR(INDEX('SECTION 1'!#REF!,MATCH('R1'!$E$437,'SECTION 1'!#REF!,0)-3),0)</f>
        <v>0</v>
      </c>
      <c r="J982" s="110"/>
      <c r="K982" s="111"/>
      <c r="L982" s="112"/>
      <c r="M982" s="112"/>
      <c r="N982" s="112"/>
      <c r="O982" s="112"/>
      <c r="P982" s="113"/>
      <c r="Q982" s="114">
        <f t="shared" si="72"/>
        <v>0</v>
      </c>
      <c r="R982" s="75"/>
    </row>
    <row r="983" spans="1:18" ht="16.5" thickBot="1">
      <c r="A983" s="682"/>
      <c r="B983" s="567" t="s">
        <v>7</v>
      </c>
      <c r="C983" s="517">
        <f>+C981+1</f>
        <v>8</v>
      </c>
      <c r="D983" s="477"/>
      <c r="E983" s="477"/>
      <c r="F983" s="479"/>
      <c r="G983" s="268">
        <f>IFERROR(INDEX(#REF!,MATCH('R1'!$E$437,#REF!,0)-5),0)+IFERROR(INDEX('SECTION 1'!#REF!,MATCH('R1'!$E$437,'SECTION 1'!#REF!,0)-5),0)</f>
        <v>0</v>
      </c>
      <c r="H983" s="427">
        <f>IFERROR(INDEX(#REF!,MATCH('R1'!$E$437,#REF!,0)-4),0)+IFERROR(INDEX('SECTION 1'!#REF!,MATCH('R1'!$E$437,'SECTION 1'!#REF!,0)-4),0)</f>
        <v>0</v>
      </c>
      <c r="I983" s="269">
        <f>IFERROR(INDEX(#REF!,MATCH('R1'!$E$437,#REF!,0)-3),0)+IFERROR(INDEX('SECTION 1'!#REF!,MATCH('R1'!$E$437,'SECTION 1'!#REF!,0)-3),0)</f>
        <v>0</v>
      </c>
      <c r="J983" s="118"/>
      <c r="K983" s="119"/>
      <c r="L983" s="120"/>
      <c r="M983" s="120"/>
      <c r="N983" s="120"/>
      <c r="O983" s="120"/>
      <c r="P983" s="121"/>
      <c r="Q983" s="122">
        <f t="shared" si="72"/>
        <v>0</v>
      </c>
      <c r="R983" s="75"/>
    </row>
    <row r="984" spans="1:18" ht="16.5" thickBot="1">
      <c r="A984" s="682"/>
      <c r="B984" s="538"/>
      <c r="C984" s="518"/>
      <c r="D984" s="478"/>
      <c r="E984" s="478"/>
      <c r="F984" s="480"/>
      <c r="G984" s="422">
        <f>IFERROR(INDEX(#REF!,MATCH('R1'!$E$437,#REF!,0)-5),0)+IFERROR(INDEX('SECTION 1'!#REF!,MATCH('R1'!$E$437,'SECTION 1'!#REF!,0)-5),0)</f>
        <v>0</v>
      </c>
      <c r="H984" s="455">
        <f>IFERROR(INDEX(#REF!,MATCH('R1'!$E$437,#REF!,0)-4),0)+IFERROR(INDEX('SECTION 1'!#REF!,MATCH('R1'!$E$437,'SECTION 1'!#REF!,0)-4),0)</f>
        <v>0</v>
      </c>
      <c r="I984" s="272">
        <f>IFERROR(INDEX(#REF!,MATCH('R1'!$E$437,#REF!,0)-3),0)+IFERROR(INDEX('SECTION 1'!#REF!,MATCH('R1'!$E$437,'SECTION 1'!#REF!,0)-3),0)</f>
        <v>0</v>
      </c>
      <c r="J984" s="126"/>
      <c r="K984" s="127"/>
      <c r="L984" s="128"/>
      <c r="M984" s="128"/>
      <c r="N984" s="128"/>
      <c r="O984" s="128"/>
      <c r="P984" s="129"/>
      <c r="Q984" s="130">
        <f t="shared" si="72"/>
        <v>0</v>
      </c>
      <c r="R984" s="75"/>
    </row>
    <row r="985" spans="1:18" ht="16.5" thickBot="1">
      <c r="A985" s="682"/>
      <c r="B985" s="567" t="s">
        <v>4</v>
      </c>
      <c r="C985" s="517">
        <f>+C983+1</f>
        <v>9</v>
      </c>
      <c r="D985" s="477"/>
      <c r="E985" s="477"/>
      <c r="F985" s="479"/>
      <c r="G985" s="268">
        <f>IFERROR(INDEX(#REF!,MATCH('R1'!$E$437,#REF!,0)-5),0)+IFERROR(INDEX('SECTION 1'!#REF!,MATCH('R1'!$E$437,'SECTION 1'!#REF!,0)-5),0)</f>
        <v>0</v>
      </c>
      <c r="H985" s="427">
        <f>IFERROR(INDEX(#REF!,MATCH('R1'!$E$437,#REF!,0)-4),0)+IFERROR(INDEX('SECTION 1'!#REF!,MATCH('R1'!$E$437,'SECTION 1'!#REF!,0)-4),0)</f>
        <v>0</v>
      </c>
      <c r="I985" s="269">
        <f>IFERROR(INDEX(#REF!,MATCH('R1'!$E$437,#REF!,0)-3),0)+IFERROR(INDEX('SECTION 1'!#REF!,MATCH('R1'!$E$437,'SECTION 1'!#REF!,0)-3),0)</f>
        <v>0</v>
      </c>
      <c r="J985" s="134">
        <v>12</v>
      </c>
      <c r="K985" s="135"/>
      <c r="L985" s="167"/>
      <c r="M985" s="167"/>
      <c r="N985" s="167"/>
      <c r="O985" s="167"/>
      <c r="P985" s="168"/>
      <c r="Q985" s="169">
        <f t="shared" si="72"/>
        <v>0</v>
      </c>
      <c r="R985" s="75"/>
    </row>
    <row r="986" spans="1:18" ht="16.5" thickBot="1">
      <c r="A986" s="682"/>
      <c r="B986" s="538"/>
      <c r="C986" s="518"/>
      <c r="D986" s="478"/>
      <c r="E986" s="478"/>
      <c r="F986" s="480"/>
      <c r="G986" s="422">
        <f>IFERROR(INDEX(#REF!,MATCH('R1'!$E$437,#REF!,0)-5),0)+IFERROR(INDEX('SECTION 1'!#REF!,MATCH('R1'!$E$437,'SECTION 1'!#REF!,0)-5),0)</f>
        <v>0</v>
      </c>
      <c r="H986" s="455">
        <f>IFERROR(INDEX(#REF!,MATCH('R1'!$E$437,#REF!,0)-4),0)+IFERROR(INDEX('SECTION 1'!#REF!,MATCH('R1'!$E$437,'SECTION 1'!#REF!,0)-4),0)</f>
        <v>0</v>
      </c>
      <c r="I986" s="272">
        <f>IFERROR(INDEX(#REF!,MATCH('R1'!$E$437,#REF!,0)-3),0)+IFERROR(INDEX('SECTION 1'!#REF!,MATCH('R1'!$E$437,'SECTION 1'!#REF!,0)-3),0)</f>
        <v>0</v>
      </c>
      <c r="J986" s="110"/>
      <c r="K986" s="111"/>
      <c r="L986" s="112"/>
      <c r="M986" s="112"/>
      <c r="N986" s="112"/>
      <c r="O986" s="112"/>
      <c r="P986" s="113"/>
      <c r="Q986" s="114">
        <f t="shared" si="72"/>
        <v>0</v>
      </c>
      <c r="R986" s="728"/>
    </row>
    <row r="987" spans="1:18" ht="16.5" thickBot="1">
      <c r="A987" s="682"/>
      <c r="B987" s="568" t="s">
        <v>5</v>
      </c>
      <c r="C987" s="527">
        <f>+C985+1</f>
        <v>10</v>
      </c>
      <c r="D987" s="477"/>
      <c r="E987" s="477"/>
      <c r="F987" s="479"/>
      <c r="G987" s="268">
        <f>IFERROR(INDEX(#REF!,MATCH('R1'!$E$437,#REF!,0)-5),0)+IFERROR(INDEX('SECTION 1'!#REF!,MATCH('R1'!$E$437,'SECTION 1'!#REF!,0)-5),0)</f>
        <v>0</v>
      </c>
      <c r="H987" s="427">
        <f>IFERROR(INDEX(#REF!,MATCH('R1'!$E$437,#REF!,0)-4),0)+IFERROR(INDEX('SECTION 1'!#REF!,MATCH('R1'!$E$437,'SECTION 1'!#REF!,0)-4),0)</f>
        <v>0</v>
      </c>
      <c r="I987" s="269">
        <f>IFERROR(INDEX(#REF!,MATCH('R1'!$E$437,#REF!,0)-3),0)+IFERROR(INDEX('SECTION 1'!#REF!,MATCH('R1'!$E$437,'SECTION 1'!#REF!,0)-3),0)</f>
        <v>0</v>
      </c>
      <c r="J987" s="118">
        <f>IF(G987="",0,IF(H987="",0,IF(G987&gt;0,H987-G987+I987,0)))</f>
        <v>0</v>
      </c>
      <c r="K987" s="119"/>
      <c r="L987" s="120">
        <f>H987-G987</f>
        <v>0</v>
      </c>
      <c r="M987" s="120">
        <f>IF(L987&gt;5,0.2,0)</f>
        <v>0</v>
      </c>
      <c r="N987" s="120" t="e">
        <f>#REF!-#REF!</f>
        <v>#REF!</v>
      </c>
      <c r="O987" s="120" t="e">
        <f>IF(N987&gt;5,0.2,0)</f>
        <v>#REF!</v>
      </c>
      <c r="P987" s="121"/>
      <c r="Q987" s="122">
        <f t="shared" si="72"/>
        <v>0</v>
      </c>
      <c r="R987" s="728"/>
    </row>
    <row r="988" spans="1:18" ht="16.5" thickBot="1">
      <c r="A988" s="682"/>
      <c r="B988" s="584"/>
      <c r="C988" s="528"/>
      <c r="D988" s="478"/>
      <c r="E988" s="478"/>
      <c r="F988" s="480"/>
      <c r="G988" s="422">
        <f>IFERROR(INDEX(#REF!,MATCH('R1'!$E$437,#REF!,0)-5),0)+IFERROR(INDEX('SECTION 1'!#REF!,MATCH('R1'!$E$437,'SECTION 1'!#REF!,0)-5),0)</f>
        <v>0</v>
      </c>
      <c r="H988" s="455">
        <f>IFERROR(INDEX(#REF!,MATCH('R1'!$E$437,#REF!,0)-4),0)+IFERROR(INDEX('SECTION 1'!#REF!,MATCH('R1'!$E$437,'SECTION 1'!#REF!,0)-4),0)</f>
        <v>0</v>
      </c>
      <c r="I988" s="272">
        <f>IFERROR(INDEX(#REF!,MATCH('R1'!$E$437,#REF!,0)-3),0)+IFERROR(INDEX('SECTION 1'!#REF!,MATCH('R1'!$E$437,'SECTION 1'!#REF!,0)-3),0)</f>
        <v>0</v>
      </c>
      <c r="J988" s="126">
        <f>IF(G988="",0,IF(H988="",0,IF(G988&gt;0,H988-G988+I988,0)))</f>
        <v>0</v>
      </c>
      <c r="K988" s="127"/>
      <c r="L988" s="128"/>
      <c r="M988" s="128"/>
      <c r="N988" s="128"/>
      <c r="O988" s="128"/>
      <c r="P988" s="129"/>
      <c r="Q988" s="130">
        <f t="shared" si="72"/>
        <v>0</v>
      </c>
      <c r="R988" s="728"/>
    </row>
    <row r="989" spans="1:18" ht="16.5" thickBot="1">
      <c r="A989" s="682"/>
      <c r="B989" s="568" t="s">
        <v>6</v>
      </c>
      <c r="C989" s="527">
        <f>+C987+1</f>
        <v>11</v>
      </c>
      <c r="D989" s="465"/>
      <c r="E989" s="465"/>
      <c r="F989" s="467"/>
      <c r="G989" s="268">
        <f>IFERROR(INDEX(#REF!,MATCH('R1'!$E$437,#REF!,0)-5),0)+IFERROR(INDEX('SECTION 1'!#REF!,MATCH('R1'!$E$437,'SECTION 1'!#REF!,0)-5),0)</f>
        <v>0</v>
      </c>
      <c r="H989" s="427">
        <f>IFERROR(INDEX(#REF!,MATCH('R1'!$E$437,#REF!,0)-4),0)+IFERROR(INDEX('SECTION 1'!#REF!,MATCH('R1'!$E$437,'SECTION 1'!#REF!,0)-4),0)</f>
        <v>0</v>
      </c>
      <c r="I989" s="269">
        <f>IFERROR(INDEX(#REF!,MATCH('R1'!$E$437,#REF!,0)-3),0)+IFERROR(INDEX('SECTION 1'!#REF!,MATCH('R1'!$E$437,'SECTION 1'!#REF!,0)-3),0)</f>
        <v>0</v>
      </c>
      <c r="J989" s="139">
        <v>12</v>
      </c>
      <c r="K989" s="140"/>
      <c r="L989" s="141"/>
      <c r="M989" s="141"/>
      <c r="N989" s="141"/>
      <c r="O989" s="141"/>
      <c r="P989" s="142"/>
      <c r="Q989" s="143">
        <f t="shared" si="72"/>
        <v>0</v>
      </c>
      <c r="R989" s="728"/>
    </row>
    <row r="990" spans="1:18" ht="16.5" thickBot="1">
      <c r="A990" s="683"/>
      <c r="B990" s="569"/>
      <c r="C990" s="554"/>
      <c r="D990" s="466"/>
      <c r="E990" s="466"/>
      <c r="F990" s="468"/>
      <c r="G990" s="422">
        <f>IFERROR(INDEX(#REF!,MATCH('R1'!$E$437,#REF!,0)-5),0)+IFERROR(INDEX('SECTION 1'!#REF!,MATCH('R1'!$E$437,'SECTION 1'!#REF!,0)-5),0)</f>
        <v>0</v>
      </c>
      <c r="H990" s="455">
        <f>IFERROR(INDEX(#REF!,MATCH('R1'!$E$437,#REF!,0)-4),0)+IFERROR(INDEX('SECTION 1'!#REF!,MATCH('R1'!$E$437,'SECTION 1'!#REF!,0)-4),0)</f>
        <v>0</v>
      </c>
      <c r="I990" s="272">
        <f>IFERROR(INDEX(#REF!,MATCH('R1'!$E$437,#REF!,0)-3),0)+IFERROR(INDEX('SECTION 1'!#REF!,MATCH('R1'!$E$437,'SECTION 1'!#REF!,0)-3),0)</f>
        <v>0</v>
      </c>
      <c r="J990" s="147"/>
      <c r="K990" s="148"/>
      <c r="L990" s="149"/>
      <c r="M990" s="149"/>
      <c r="N990" s="149"/>
      <c r="O990" s="149"/>
      <c r="P990" s="150"/>
      <c r="Q990" s="151">
        <f t="shared" si="72"/>
        <v>0</v>
      </c>
      <c r="R990" s="728"/>
    </row>
    <row r="991" spans="1:18" ht="17.25" thickTop="1" thickBot="1">
      <c r="A991" s="683"/>
      <c r="B991" s="522" t="s">
        <v>12</v>
      </c>
      <c r="C991" s="523"/>
      <c r="D991" s="481"/>
      <c r="E991" s="481"/>
      <c r="F991" s="482"/>
      <c r="G991" s="775" t="s">
        <v>92</v>
      </c>
      <c r="H991" s="776"/>
      <c r="I991" s="201">
        <f>SUM(I981:I990)</f>
        <v>0</v>
      </c>
      <c r="J991" s="172" t="e">
        <f>SUM(#REF!)</f>
        <v>#REF!</v>
      </c>
      <c r="K991" s="173">
        <f>SUM(K981:K990)</f>
        <v>0</v>
      </c>
      <c r="L991" s="174"/>
      <c r="M991" s="174"/>
      <c r="N991" s="174"/>
      <c r="O991" s="174"/>
      <c r="P991" s="175"/>
      <c r="Q991" s="176">
        <f>SUM(Q977:Q990)</f>
        <v>0</v>
      </c>
      <c r="R991" s="728"/>
    </row>
    <row r="992" spans="1:18" ht="16.5" thickBot="1">
      <c r="A992" s="683"/>
      <c r="B992" s="524" t="s">
        <v>14</v>
      </c>
      <c r="C992" s="525"/>
      <c r="D992" s="206"/>
      <c r="E992" s="206"/>
      <c r="F992" s="207"/>
      <c r="G992" s="208"/>
      <c r="H992" s="209"/>
      <c r="I992" s="210"/>
      <c r="J992" s="211"/>
      <c r="K992" s="212"/>
      <c r="L992" s="211"/>
      <c r="M992" s="211"/>
      <c r="N992" s="211"/>
      <c r="O992" s="211"/>
      <c r="P992" s="211"/>
      <c r="Q992" s="213"/>
      <c r="R992" s="456"/>
    </row>
    <row r="993" spans="1:18" ht="16.5" thickTop="1">
      <c r="A993" s="563" t="s">
        <v>44</v>
      </c>
      <c r="B993" s="589" t="s">
        <v>2</v>
      </c>
      <c r="C993" s="515">
        <f>C989+1</f>
        <v>12</v>
      </c>
      <c r="D993" s="494"/>
      <c r="E993" s="471"/>
      <c r="F993" s="473"/>
      <c r="G993" s="268">
        <f>IFERROR(INDEX(#REF!,MATCH('R1'!$E$437,#REF!,0)-5),0)+IFERROR(INDEX('SECTION 1'!#REF!,MATCH('R1'!$E$437,'SECTION 1'!#REF!,0)-5),0)</f>
        <v>0</v>
      </c>
      <c r="H993" s="427">
        <f>IFERROR(INDEX(#REF!,MATCH('R1'!$E$437,#REF!,0)-4),0)+IFERROR(INDEX('SECTION 1'!#REF!,MATCH('R1'!$E$437,'SECTION 1'!#REF!,0)-4),0)</f>
        <v>0</v>
      </c>
      <c r="I993" s="289">
        <f>IFERROR(INDEX(#REF!,MATCH('R1'!$E$437,#REF!,0)-3),0)+IFERROR(INDEX('SECTION 1'!#REF!,MATCH('R1'!$E$437,'SECTION 1'!#REF!,0)-3),0)</f>
        <v>0</v>
      </c>
      <c r="J993" s="162" t="e">
        <f>IF(#REF!="",IF(F993=0," ",(24-#REF!)+(F993-0)),"")</f>
        <v>#REF!</v>
      </c>
      <c r="K993" s="163"/>
      <c r="L993" s="167">
        <f>H993-G993</f>
        <v>0</v>
      </c>
      <c r="M993" s="167">
        <f>IF(L993&gt;5,0.2,0)</f>
        <v>0</v>
      </c>
      <c r="N993" s="167" t="e">
        <f>#REF!-#REF!</f>
        <v>#REF!</v>
      </c>
      <c r="O993" s="167" t="e">
        <f>IF(N993&gt;5,0.2,0)</f>
        <v>#REF!</v>
      </c>
      <c r="P993" s="168"/>
      <c r="Q993" s="169">
        <f t="shared" ref="Q993:Q1006" si="73">IF(G993="","",(H993-G993)+I993)</f>
        <v>0</v>
      </c>
      <c r="R993" s="456"/>
    </row>
    <row r="994" spans="1:18">
      <c r="A994" s="563"/>
      <c r="B994" s="590"/>
      <c r="C994" s="516"/>
      <c r="D994" s="493"/>
      <c r="E994" s="472"/>
      <c r="F994" s="474"/>
      <c r="G994" s="422">
        <f>IFERROR(INDEX(#REF!,MATCH('R1'!$E$437,#REF!,0)-5),0)+IFERROR(INDEX('SECTION 1'!#REF!,MATCH('R1'!$E$437,'SECTION 1'!#REF!,0)-5),0)</f>
        <v>0</v>
      </c>
      <c r="H994" s="455">
        <f>IFERROR(INDEX(#REF!,MATCH('R1'!$E$437,#REF!,0)-4),0)+IFERROR(INDEX('SECTION 1'!#REF!,MATCH('R1'!$E$437,'SECTION 1'!#REF!,0)-4),0)</f>
        <v>0</v>
      </c>
      <c r="I994" s="272">
        <f>IFERROR(INDEX(#REF!,MATCH('R1'!$E$437,#REF!,0)-3),0)+IFERROR(INDEX('SECTION 1'!#REF!,MATCH('R1'!$E$437,'SECTION 1'!#REF!,0)-3),0)</f>
        <v>0</v>
      </c>
      <c r="J994" s="110"/>
      <c r="K994" s="111"/>
      <c r="L994" s="112"/>
      <c r="M994" s="112"/>
      <c r="N994" s="112"/>
      <c r="O994" s="112"/>
      <c r="P994" s="113"/>
      <c r="Q994" s="114">
        <f t="shared" si="73"/>
        <v>0</v>
      </c>
      <c r="R994" s="456"/>
    </row>
    <row r="995" spans="1:18">
      <c r="A995" s="563"/>
      <c r="B995" s="567" t="s">
        <v>3</v>
      </c>
      <c r="C995" s="517">
        <f>+C993+1</f>
        <v>13</v>
      </c>
      <c r="D995" s="477"/>
      <c r="E995" s="477"/>
      <c r="F995" s="479"/>
      <c r="G995" s="268">
        <f>IFERROR(INDEX(#REF!,MATCH('R1'!$E$437,#REF!,0)-5),0)+IFERROR(INDEX('SECTION 1'!#REF!,MATCH('R1'!$E$437,'SECTION 1'!#REF!,0)-5),0)</f>
        <v>0</v>
      </c>
      <c r="H995" s="427">
        <f>IFERROR(INDEX(#REF!,MATCH('R1'!$E$437,#REF!,0)-4),0)+IFERROR(INDEX('SECTION 1'!#REF!,MATCH('R1'!$E$437,'SECTION 1'!#REF!,0)-4),0)</f>
        <v>0</v>
      </c>
      <c r="I995" s="269">
        <f>IFERROR(INDEX(#REF!,MATCH('R1'!$E$437,#REF!,0)-3),0)+IFERROR(INDEX('SECTION 1'!#REF!,MATCH('R1'!$E$437,'SECTION 1'!#REF!,0)-3),0)</f>
        <v>0</v>
      </c>
      <c r="J995" s="118"/>
      <c r="K995" s="119"/>
      <c r="L995" s="120">
        <f>H995-G995</f>
        <v>0</v>
      </c>
      <c r="M995" s="120">
        <f>IF(L995&gt;5,0.2,0)</f>
        <v>0</v>
      </c>
      <c r="N995" s="120" t="e">
        <f>#REF!-#REF!</f>
        <v>#REF!</v>
      </c>
      <c r="O995" s="120" t="e">
        <f>IF(N995&gt;5,0.2,0)</f>
        <v>#REF!</v>
      </c>
      <c r="P995" s="121"/>
      <c r="Q995" s="122">
        <f t="shared" si="73"/>
        <v>0</v>
      </c>
      <c r="R995" s="456"/>
    </row>
    <row r="996" spans="1:18" ht="16.5" thickBot="1">
      <c r="A996" s="563"/>
      <c r="B996" s="538"/>
      <c r="C996" s="518"/>
      <c r="D996" s="478"/>
      <c r="E996" s="478"/>
      <c r="F996" s="480"/>
      <c r="G996" s="422">
        <f>IFERROR(INDEX(#REF!,MATCH('R1'!$E$437,#REF!,0)-5),0)+IFERROR(INDEX('SECTION 1'!#REF!,MATCH('R1'!$E$437,'SECTION 1'!#REF!,0)-5),0)</f>
        <v>0</v>
      </c>
      <c r="H996" s="455">
        <f>IFERROR(INDEX(#REF!,MATCH('R1'!$E$437,#REF!,0)-4),0)+IFERROR(INDEX('SECTION 1'!#REF!,MATCH('R1'!$E$437,'SECTION 1'!#REF!,0)-4),0)</f>
        <v>0</v>
      </c>
      <c r="I996" s="272">
        <f>IFERROR(INDEX(#REF!,MATCH('R1'!$E$437,#REF!,0)-3),0)+IFERROR(INDEX('SECTION 1'!#REF!,MATCH('R1'!$E$437,'SECTION 1'!#REF!,0)-3),0)</f>
        <v>0</v>
      </c>
      <c r="J996" s="126"/>
      <c r="K996" s="127"/>
      <c r="L996" s="128"/>
      <c r="M996" s="128"/>
      <c r="N996" s="128"/>
      <c r="O996" s="128"/>
      <c r="P996" s="129"/>
      <c r="Q996" s="130">
        <f t="shared" si="73"/>
        <v>0</v>
      </c>
      <c r="R996" s="158"/>
    </row>
    <row r="997" spans="1:18" ht="16.5" thickTop="1">
      <c r="A997" s="563"/>
      <c r="B997" s="567" t="s">
        <v>3</v>
      </c>
      <c r="C997" s="517">
        <f>+C995+1</f>
        <v>14</v>
      </c>
      <c r="D997" s="494"/>
      <c r="E997" s="471"/>
      <c r="F997" s="473"/>
      <c r="G997" s="268">
        <f>IFERROR(INDEX(#REF!,MATCH('R1'!$E$437,#REF!,0)-5),0)+IFERROR(INDEX('SECTION 1'!#REF!,MATCH('R1'!$E$437,'SECTION 1'!#REF!,0)-5),0)</f>
        <v>0</v>
      </c>
      <c r="H997" s="427">
        <f>IFERROR(INDEX(#REF!,MATCH('R1'!$E$437,#REF!,0)-4),0)+IFERROR(INDEX('SECTION 1'!#REF!,MATCH('R1'!$E$437,'SECTION 1'!#REF!,0)-4),0)</f>
        <v>0</v>
      </c>
      <c r="I997" s="269">
        <f>IFERROR(INDEX(#REF!,MATCH('R1'!$E$437,#REF!,0)-3),0)+IFERROR(INDEX('SECTION 1'!#REF!,MATCH('R1'!$E$437,'SECTION 1'!#REF!,0)-3),0)</f>
        <v>0</v>
      </c>
      <c r="J997" s="118"/>
      <c r="K997" s="119"/>
      <c r="L997" s="167">
        <f>H997-G997</f>
        <v>0</v>
      </c>
      <c r="M997" s="167">
        <f>IF(L997&gt;5,0.2,0)</f>
        <v>0</v>
      </c>
      <c r="N997" s="167" t="e">
        <f>#REF!-#REF!</f>
        <v>#REF!</v>
      </c>
      <c r="O997" s="167" t="e">
        <f>IF(N997&gt;5,0.2,0)</f>
        <v>#REF!</v>
      </c>
      <c r="P997" s="168"/>
      <c r="Q997" s="169">
        <f t="shared" si="73"/>
        <v>0</v>
      </c>
      <c r="R997" s="75"/>
    </row>
    <row r="998" spans="1:18" ht="16.5" customHeight="1">
      <c r="A998" s="563"/>
      <c r="B998" s="538"/>
      <c r="C998" s="518"/>
      <c r="D998" s="493"/>
      <c r="E998" s="472"/>
      <c r="F998" s="474"/>
      <c r="G998" s="422">
        <f>IFERROR(INDEX(#REF!,MATCH('R1'!$E$437,#REF!,0)-5),0)+IFERROR(INDEX('SECTION 1'!#REF!,MATCH('R1'!$E$437,'SECTION 1'!#REF!,0)-5),0)</f>
        <v>0</v>
      </c>
      <c r="H998" s="455">
        <f>IFERROR(INDEX(#REF!,MATCH('R1'!$E$437,#REF!,0)-4),0)+IFERROR(INDEX('SECTION 1'!#REF!,MATCH('R1'!$E$437,'SECTION 1'!#REF!,0)-4),0)</f>
        <v>0</v>
      </c>
      <c r="I998" s="272">
        <f>IFERROR(INDEX(#REF!,MATCH('R1'!$E$437,#REF!,0)-3),0)+IFERROR(INDEX('SECTION 1'!#REF!,MATCH('R1'!$E$437,'SECTION 1'!#REF!,0)-3),0)</f>
        <v>0</v>
      </c>
      <c r="J998" s="126"/>
      <c r="K998" s="127"/>
      <c r="L998" s="112"/>
      <c r="M998" s="112"/>
      <c r="N998" s="112"/>
      <c r="O998" s="112"/>
      <c r="P998" s="113"/>
      <c r="Q998" s="114">
        <f t="shared" si="73"/>
        <v>0</v>
      </c>
      <c r="R998" s="75"/>
    </row>
    <row r="999" spans="1:18">
      <c r="A999" s="563"/>
      <c r="B999" s="567" t="s">
        <v>7</v>
      </c>
      <c r="C999" s="517">
        <f>+C997+1</f>
        <v>15</v>
      </c>
      <c r="D999" s="477"/>
      <c r="E999" s="477"/>
      <c r="F999" s="479"/>
      <c r="G999" s="268">
        <f>IFERROR(INDEX(#REF!,MATCH('R1'!$E$437,#REF!,0)-5),0)+IFERROR(INDEX('SECTION 1'!#REF!,MATCH('R1'!$E$437,'SECTION 1'!#REF!,0)-5),0)</f>
        <v>0</v>
      </c>
      <c r="H999" s="427">
        <f>IFERROR(INDEX(#REF!,MATCH('R1'!$E$437,#REF!,0)-4),0)+IFERROR(INDEX('SECTION 1'!#REF!,MATCH('R1'!$E$437,'SECTION 1'!#REF!,0)-4),0)</f>
        <v>0</v>
      </c>
      <c r="I999" s="269">
        <f>IFERROR(INDEX(#REF!,MATCH('R1'!$E$437,#REF!,0)-3),0)+IFERROR(INDEX('SECTION 1'!#REF!,MATCH('R1'!$E$437,'SECTION 1'!#REF!,0)-3),0)</f>
        <v>0</v>
      </c>
      <c r="J999" s="118"/>
      <c r="K999" s="119"/>
      <c r="L999" s="120">
        <f>H999-G999</f>
        <v>0</v>
      </c>
      <c r="M999" s="120">
        <f>IF(L999&gt;5,0.2,0)</f>
        <v>0</v>
      </c>
      <c r="N999" s="120" t="e">
        <f>#REF!-#REF!</f>
        <v>#REF!</v>
      </c>
      <c r="O999" s="120" t="e">
        <f>IF(N999&gt;5,0.2,0)</f>
        <v>#REF!</v>
      </c>
      <c r="P999" s="121"/>
      <c r="Q999" s="122">
        <f t="shared" si="73"/>
        <v>0</v>
      </c>
      <c r="R999" s="75"/>
    </row>
    <row r="1000" spans="1:18">
      <c r="A1000" s="563"/>
      <c r="B1000" s="538"/>
      <c r="C1000" s="518"/>
      <c r="D1000" s="478"/>
      <c r="E1000" s="478"/>
      <c r="F1000" s="480"/>
      <c r="G1000" s="422">
        <f>IFERROR(INDEX(#REF!,MATCH('R1'!$E$437,#REF!,0)-5),0)+IFERROR(INDEX('SECTION 1'!#REF!,MATCH('R1'!$E$437,'SECTION 1'!#REF!,0)-5),0)</f>
        <v>0</v>
      </c>
      <c r="H1000" s="455">
        <f>IFERROR(INDEX(#REF!,MATCH('R1'!$E$437,#REF!,0)-4),0)+IFERROR(INDEX('SECTION 1'!#REF!,MATCH('R1'!$E$437,'SECTION 1'!#REF!,0)-4),0)</f>
        <v>0</v>
      </c>
      <c r="I1000" s="272">
        <f>IFERROR(INDEX(#REF!,MATCH('R1'!$E$437,#REF!,0)-3),0)+IFERROR(INDEX('SECTION 1'!#REF!,MATCH('R1'!$E$437,'SECTION 1'!#REF!,0)-3),0)</f>
        <v>0</v>
      </c>
      <c r="J1000" s="126"/>
      <c r="K1000" s="127"/>
      <c r="L1000" s="128"/>
      <c r="M1000" s="128"/>
      <c r="N1000" s="128"/>
      <c r="O1000" s="128"/>
      <c r="P1000" s="129"/>
      <c r="Q1000" s="130">
        <f t="shared" si="73"/>
        <v>0</v>
      </c>
      <c r="R1000" s="75"/>
    </row>
    <row r="1001" spans="1:18">
      <c r="A1001" s="563"/>
      <c r="B1001" s="567" t="s">
        <v>4</v>
      </c>
      <c r="C1001" s="517">
        <f>C999+1</f>
        <v>16</v>
      </c>
      <c r="D1001" s="477"/>
      <c r="E1001" s="477"/>
      <c r="F1001" s="479"/>
      <c r="G1001" s="268">
        <f>IFERROR(INDEX(#REF!,MATCH('R1'!$E$437,#REF!,0)-5),0)+IFERROR(INDEX('SECTION 1'!#REF!,MATCH('R1'!$E$437,'SECTION 1'!#REF!,0)-5),0)</f>
        <v>0</v>
      </c>
      <c r="H1001" s="427">
        <f>IFERROR(INDEX(#REF!,MATCH('R1'!$E$437,#REF!,0)-4),0)+IFERROR(INDEX('SECTION 1'!#REF!,MATCH('R1'!$E$437,'SECTION 1'!#REF!,0)-4),0)</f>
        <v>0</v>
      </c>
      <c r="I1001" s="269">
        <f>IFERROR(INDEX(#REF!,MATCH('R1'!$E$437,#REF!,0)-3),0)+IFERROR(INDEX('SECTION 1'!#REF!,MATCH('R1'!$E$437,'SECTION 1'!#REF!,0)-3),0)</f>
        <v>0</v>
      </c>
      <c r="J1001" s="118">
        <v>12</v>
      </c>
      <c r="K1001" s="119"/>
      <c r="L1001" s="120">
        <f>H1001-G1001</f>
        <v>0</v>
      </c>
      <c r="M1001" s="120">
        <f>IF(L1001&gt;5,0.2,0)</f>
        <v>0</v>
      </c>
      <c r="N1001" s="120" t="e">
        <f>#REF!-#REF!</f>
        <v>#REF!</v>
      </c>
      <c r="O1001" s="120" t="e">
        <f>IF(N1001&gt;5,0.2,0)</f>
        <v>#REF!</v>
      </c>
      <c r="P1001" s="121"/>
      <c r="Q1001" s="122">
        <f t="shared" si="73"/>
        <v>0</v>
      </c>
      <c r="R1001" s="728"/>
    </row>
    <row r="1002" spans="1:18">
      <c r="A1002" s="563"/>
      <c r="B1002" s="538"/>
      <c r="C1002" s="518"/>
      <c r="D1002" s="478"/>
      <c r="E1002" s="478"/>
      <c r="F1002" s="480"/>
      <c r="G1002" s="422">
        <f>IFERROR(INDEX(#REF!,MATCH('R1'!$E$437,#REF!,0)-5),0)+IFERROR(INDEX('SECTION 1'!#REF!,MATCH('R1'!$E$437,'SECTION 1'!#REF!,0)-5),0)</f>
        <v>0</v>
      </c>
      <c r="H1002" s="455">
        <f>IFERROR(INDEX(#REF!,MATCH('R1'!$E$437,#REF!,0)-4),0)+IFERROR(INDEX('SECTION 1'!#REF!,MATCH('R1'!$E$437,'SECTION 1'!#REF!,0)-4),0)</f>
        <v>0</v>
      </c>
      <c r="I1002" s="272">
        <f>IFERROR(INDEX(#REF!,MATCH('R1'!$E$437,#REF!,0)-3),0)+IFERROR(INDEX('SECTION 1'!#REF!,MATCH('R1'!$E$437,'SECTION 1'!#REF!,0)-3),0)</f>
        <v>0</v>
      </c>
      <c r="J1002" s="126"/>
      <c r="K1002" s="127"/>
      <c r="L1002" s="112"/>
      <c r="M1002" s="112"/>
      <c r="N1002" s="112"/>
      <c r="O1002" s="112"/>
      <c r="P1002" s="113"/>
      <c r="Q1002" s="114">
        <f t="shared" si="73"/>
        <v>0</v>
      </c>
      <c r="R1002" s="728"/>
    </row>
    <row r="1003" spans="1:18">
      <c r="A1003" s="563"/>
      <c r="B1003" s="568" t="s">
        <v>5</v>
      </c>
      <c r="C1003" s="527">
        <f>+C1001+1</f>
        <v>17</v>
      </c>
      <c r="D1003" s="477"/>
      <c r="E1003" s="477"/>
      <c r="F1003" s="479"/>
      <c r="G1003" s="268">
        <f>IFERROR(INDEX(#REF!,MATCH('R1'!$E$437,#REF!,0)-5),0)+IFERROR(INDEX('SECTION 1'!#REF!,MATCH('R1'!$E$437,'SECTION 1'!#REF!,0)-5),0)</f>
        <v>0</v>
      </c>
      <c r="H1003" s="269">
        <f>IFERROR(INDEX(#REF!,MATCH('R1'!$E$437,#REF!,0)-4),0)+IFERROR(INDEX('SECTION 1'!#REF!,MATCH('R1'!$E$437,'SECTION 1'!#REF!,0)-4),0)</f>
        <v>0</v>
      </c>
      <c r="I1003" s="269">
        <f>IFERROR(INDEX(#REF!,MATCH('R1'!$E$437,#REF!,0)-3),0)+IFERROR(INDEX('SECTION 1'!#REF!,MATCH('R1'!$E$437,'SECTION 1'!#REF!,0)-3),0)</f>
        <v>0</v>
      </c>
      <c r="J1003" s="118">
        <f>IF(G1003="",0,IF(H1003="",0,IF(G1003&gt;0,H1003-G1003+I1003,0)))</f>
        <v>0</v>
      </c>
      <c r="K1003" s="119"/>
      <c r="L1003" s="120">
        <f>H1003-G1003</f>
        <v>0</v>
      </c>
      <c r="M1003" s="120">
        <f>IF(L1003&gt;5,0.2,0)</f>
        <v>0</v>
      </c>
      <c r="N1003" s="120" t="e">
        <f>#REF!-#REF!</f>
        <v>#REF!</v>
      </c>
      <c r="O1003" s="120" t="e">
        <f>IF(N1003&gt;5,0.2,0)</f>
        <v>#REF!</v>
      </c>
      <c r="P1003" s="121"/>
      <c r="Q1003" s="122">
        <f t="shared" si="73"/>
        <v>0</v>
      </c>
      <c r="R1003" s="728"/>
    </row>
    <row r="1004" spans="1:18">
      <c r="A1004" s="563"/>
      <c r="B1004" s="584"/>
      <c r="C1004" s="528"/>
      <c r="D1004" s="478"/>
      <c r="E1004" s="478"/>
      <c r="F1004" s="480"/>
      <c r="G1004" s="271">
        <f>IFERROR(INDEX(#REF!,MATCH('R1'!$E$437,#REF!,0)-5),0)+IFERROR(INDEX('SECTION 1'!#REF!,MATCH('R1'!$E$437,'SECTION 1'!#REF!,0)-5),0)</f>
        <v>0</v>
      </c>
      <c r="H1004" s="272">
        <f>IFERROR(INDEX(#REF!,MATCH('R1'!$E$437,#REF!,0)-4),0)+IFERROR(INDEX('SECTION 1'!#REF!,MATCH('R1'!$E$437,'SECTION 1'!#REF!,0)-4),0)</f>
        <v>0</v>
      </c>
      <c r="I1004" s="272">
        <f>IFERROR(INDEX(#REF!,MATCH('R1'!$E$437,#REF!,0)-3),0)+IFERROR(INDEX('SECTION 1'!#REF!,MATCH('R1'!$E$437,'SECTION 1'!#REF!,0)-3),0)</f>
        <v>0</v>
      </c>
      <c r="J1004" s="126">
        <f>IF(G1004="",0,IF(H1004="",0,IF(G1004&gt;0,H1004-G1004+I1004,0)))</f>
        <v>0</v>
      </c>
      <c r="K1004" s="127"/>
      <c r="L1004" s="128"/>
      <c r="M1004" s="128"/>
      <c r="N1004" s="128"/>
      <c r="O1004" s="128"/>
      <c r="P1004" s="129"/>
      <c r="Q1004" s="130">
        <f t="shared" si="73"/>
        <v>0</v>
      </c>
      <c r="R1004" s="728"/>
    </row>
    <row r="1005" spans="1:18">
      <c r="A1005" s="563"/>
      <c r="B1005" s="568" t="s">
        <v>6</v>
      </c>
      <c r="C1005" s="527">
        <f>+C1003+1</f>
        <v>18</v>
      </c>
      <c r="D1005" s="465"/>
      <c r="E1005" s="465"/>
      <c r="F1005" s="467"/>
      <c r="G1005" s="268">
        <f>IFERROR(INDEX(#REF!,MATCH('R1'!$E$437,#REF!,0)-5),0)+IFERROR(INDEX('SECTION 1'!#REF!,MATCH('R1'!$E$437,'SECTION 1'!#REF!,0)-5),0)</f>
        <v>0</v>
      </c>
      <c r="H1005" s="269">
        <f>IFERROR(INDEX(#REF!,MATCH('R1'!$E$437,#REF!,0)-4),0)+IFERROR(INDEX('SECTION 1'!#REF!,MATCH('R1'!$E$437,'SECTION 1'!#REF!,0)-4),0)</f>
        <v>0</v>
      </c>
      <c r="I1005" s="269">
        <f>IFERROR(INDEX(#REF!,MATCH('R1'!$E$437,#REF!,0)-3),0)+IFERROR(INDEX('SECTION 1'!#REF!,MATCH('R1'!$E$437,'SECTION 1'!#REF!,0)-3),0)</f>
        <v>0</v>
      </c>
      <c r="J1005" s="118">
        <v>12</v>
      </c>
      <c r="K1005" s="119"/>
      <c r="L1005" s="141">
        <f>H1005-G1005</f>
        <v>0</v>
      </c>
      <c r="M1005" s="141">
        <f>IF(L1005&gt;5,0.2,0)</f>
        <v>0</v>
      </c>
      <c r="N1005" s="141" t="e">
        <f>#REF!-#REF!</f>
        <v>#REF!</v>
      </c>
      <c r="O1005" s="141" t="e">
        <f>IF(N1005&gt;5,0.2,0)</f>
        <v>#REF!</v>
      </c>
      <c r="P1005" s="142"/>
      <c r="Q1005" s="143">
        <f t="shared" si="73"/>
        <v>0</v>
      </c>
      <c r="R1005" s="728"/>
    </row>
    <row r="1006" spans="1:18" ht="16.5" thickBot="1">
      <c r="A1006" s="563"/>
      <c r="B1006" s="569"/>
      <c r="C1006" s="554"/>
      <c r="D1006" s="466"/>
      <c r="E1006" s="466"/>
      <c r="F1006" s="468"/>
      <c r="G1006" s="271">
        <f>IFERROR(INDEX(#REF!,MATCH('R1'!$E$437,#REF!,0)-5),0)+IFERROR(INDEX('SECTION 1'!#REF!,MATCH('R1'!$E$437,'SECTION 1'!#REF!,0)-5),0)</f>
        <v>0</v>
      </c>
      <c r="H1006" s="272">
        <f>IFERROR(INDEX(#REF!,MATCH('R1'!$E$437,#REF!,0)-4),0)+IFERROR(INDEX('SECTION 1'!#REF!,MATCH('R1'!$E$437,'SECTION 1'!#REF!,0)-4),0)</f>
        <v>0</v>
      </c>
      <c r="I1006" s="272">
        <f>IFERROR(INDEX(#REF!,MATCH('R1'!$E$437,#REF!,0)-3),0)+IFERROR(INDEX('SECTION 1'!#REF!,MATCH('R1'!$E$437,'SECTION 1'!#REF!,0)-3),0)</f>
        <v>0</v>
      </c>
      <c r="J1006" s="126"/>
      <c r="K1006" s="127"/>
      <c r="L1006" s="149"/>
      <c r="M1006" s="149"/>
      <c r="N1006" s="149"/>
      <c r="O1006" s="149"/>
      <c r="P1006" s="150"/>
      <c r="Q1006" s="151">
        <f t="shared" si="73"/>
        <v>0</v>
      </c>
      <c r="R1006" s="728"/>
    </row>
    <row r="1007" spans="1:18" ht="17.25" thickTop="1" thickBot="1">
      <c r="A1007" s="563"/>
      <c r="B1007" s="522" t="s">
        <v>12</v>
      </c>
      <c r="C1007" s="523"/>
      <c r="D1007" s="481"/>
      <c r="E1007" s="481"/>
      <c r="F1007" s="482"/>
      <c r="G1007" s="285"/>
      <c r="H1007" s="286"/>
      <c r="I1007" s="287"/>
      <c r="J1007" s="21" t="e">
        <f>SUM(J993:J1006)</f>
        <v>#REF!</v>
      </c>
      <c r="K1007" s="173">
        <f>SUM(K997:K1006)</f>
        <v>0</v>
      </c>
      <c r="L1007" s="174"/>
      <c r="M1007" s="174"/>
      <c r="N1007" s="174"/>
      <c r="O1007" s="174"/>
      <c r="P1007" s="175"/>
      <c r="Q1007" s="176">
        <f>SUM(Q993:Q1006)</f>
        <v>0</v>
      </c>
      <c r="R1007" s="456"/>
    </row>
    <row r="1008" spans="1:18" ht="17.25" thickTop="1" thickBot="1">
      <c r="A1008" s="564"/>
      <c r="B1008" s="524" t="s">
        <v>14</v>
      </c>
      <c r="C1008" s="525"/>
      <c r="D1008" s="206"/>
      <c r="E1008" s="206"/>
      <c r="F1008" s="207"/>
      <c r="G1008" s="208"/>
      <c r="H1008" s="209"/>
      <c r="I1008" s="210"/>
      <c r="J1008" s="211"/>
      <c r="K1008" s="212"/>
      <c r="L1008" s="211"/>
      <c r="M1008" s="211"/>
      <c r="N1008" s="211"/>
      <c r="O1008" s="211"/>
      <c r="P1008" s="211"/>
      <c r="Q1008" s="213"/>
      <c r="R1008" s="456"/>
    </row>
    <row r="1009" spans="1:18" ht="17.25" thickTop="1" thickBot="1">
      <c r="A1009" s="692" t="s">
        <v>45</v>
      </c>
      <c r="B1009" s="589" t="s">
        <v>2</v>
      </c>
      <c r="C1009" s="515">
        <f>C1005+1</f>
        <v>19</v>
      </c>
      <c r="D1009" s="494"/>
      <c r="E1009" s="471"/>
      <c r="F1009" s="473"/>
      <c r="G1009" s="288">
        <f>IFERROR(INDEX(#REF!,MATCH('R1'!$E$437,#REF!,0)-5),0)+IFERROR(INDEX('SECTION 1'!#REF!,MATCH('R1'!$E$437,'SECTION 1'!#REF!,0)-5),0)</f>
        <v>0</v>
      </c>
      <c r="H1009" s="289">
        <f>IFERROR(INDEX(#REF!,MATCH('R1'!$E$437,#REF!,0)-4),0)+IFERROR(INDEX('SECTION 1'!#REF!,MATCH('R1'!$E$437,'SECTION 1'!#REF!,0)-4),0)</f>
        <v>0</v>
      </c>
      <c r="I1009" s="289">
        <f>IFERROR(INDEX(#REF!,MATCH('R1'!$E$437,#REF!,0)-3),0)+IFERROR(INDEX('SECTION 1'!#REF!,MATCH('R1'!$E$437,'SECTION 1'!#REF!,0)-3),0)</f>
        <v>0</v>
      </c>
      <c r="J1009" s="162" t="e">
        <f>IF(#REF!="",IF(F1009=0," ",(24-#REF!)+(F1009-0)),"")</f>
        <v>#REF!</v>
      </c>
      <c r="K1009" s="163"/>
      <c r="L1009" s="167">
        <f>H1009-G1009</f>
        <v>0</v>
      </c>
      <c r="M1009" s="167">
        <f>IF(L1009&gt;5,0.2,0)</f>
        <v>0</v>
      </c>
      <c r="N1009" s="167" t="e">
        <f>#REF!-#REF!</f>
        <v>#REF!</v>
      </c>
      <c r="O1009" s="167" t="e">
        <f>IF(N1009&gt;5,0.2,0)</f>
        <v>#REF!</v>
      </c>
      <c r="P1009" s="168"/>
      <c r="Q1009" s="169">
        <f t="shared" ref="Q1009:Q1022" si="74">IF(G1009="","",(H1009-G1009)+I1009)</f>
        <v>0</v>
      </c>
      <c r="R1009" s="456"/>
    </row>
    <row r="1010" spans="1:18" ht="16.5" thickBot="1">
      <c r="A1010" s="675"/>
      <c r="B1010" s="590"/>
      <c r="C1010" s="516"/>
      <c r="D1010" s="493"/>
      <c r="E1010" s="472"/>
      <c r="F1010" s="474" t="s">
        <v>96</v>
      </c>
      <c r="G1010" s="271">
        <f>IFERROR(INDEX(#REF!,MATCH('R1'!$E$437,#REF!,0)-5),0)+IFERROR(INDEX('SECTION 1'!#REF!,MATCH('R1'!$E$437,'SECTION 1'!#REF!,0)-5),0)</f>
        <v>0</v>
      </c>
      <c r="H1010" s="272">
        <f>IFERROR(INDEX(#REF!,MATCH('R1'!$E$437,#REF!,0)-4),0)+IFERROR(INDEX('SECTION 1'!#REF!,MATCH('R1'!$E$437,'SECTION 1'!#REF!,0)-4),0)</f>
        <v>0</v>
      </c>
      <c r="I1010" s="272">
        <f>IFERROR(INDEX(#REF!,MATCH('R1'!$E$437,#REF!,0)-3),0)+IFERROR(INDEX('SECTION 1'!#REF!,MATCH('R1'!$E$437,'SECTION 1'!#REF!,0)-3),0)</f>
        <v>0</v>
      </c>
      <c r="J1010" s="110"/>
      <c r="K1010" s="111"/>
      <c r="L1010" s="112"/>
      <c r="M1010" s="112"/>
      <c r="N1010" s="112"/>
      <c r="O1010" s="112"/>
      <c r="P1010" s="113"/>
      <c r="Q1010" s="114">
        <f t="shared" si="74"/>
        <v>0</v>
      </c>
      <c r="R1010" s="456"/>
    </row>
    <row r="1011" spans="1:18" ht="16.5" thickBot="1">
      <c r="A1011" s="688"/>
      <c r="B1011" s="567" t="s">
        <v>3</v>
      </c>
      <c r="C1011" s="517">
        <f>+C1009+1</f>
        <v>20</v>
      </c>
      <c r="D1011" s="477"/>
      <c r="E1011" s="477"/>
      <c r="F1011" s="479"/>
      <c r="G1011" s="268">
        <f>IFERROR(INDEX(#REF!,MATCH('R1'!$E$437,#REF!,0)-5),0)+IFERROR(INDEX('SECTION 1'!#REF!,MATCH('R1'!$E$437,'SECTION 1'!#REF!,0)-5),0)</f>
        <v>0</v>
      </c>
      <c r="H1011" s="269">
        <f>IFERROR(INDEX(#REF!,MATCH('R1'!$E$437,#REF!,0)-4),0)+IFERROR(INDEX('SECTION 1'!#REF!,MATCH('R1'!$E$437,'SECTION 1'!#REF!,0)-4),0)</f>
        <v>0</v>
      </c>
      <c r="I1011" s="269">
        <f>IFERROR(INDEX(#REF!,MATCH('R1'!$E$437,#REF!,0)-3),0)+IFERROR(INDEX('SECTION 1'!#REF!,MATCH('R1'!$E$437,'SECTION 1'!#REF!,0)-3),0)</f>
        <v>0</v>
      </c>
      <c r="J1011" s="118"/>
      <c r="K1011" s="119"/>
      <c r="L1011" s="120">
        <f>H1011-G1011</f>
        <v>0</v>
      </c>
      <c r="M1011" s="120">
        <f>IF(L1011&gt;5,0.2,0)</f>
        <v>0</v>
      </c>
      <c r="N1011" s="120" t="e">
        <f>#REF!-#REF!</f>
        <v>#REF!</v>
      </c>
      <c r="O1011" s="120" t="e">
        <f>IF(N1011&gt;5,0.2,0)</f>
        <v>#REF!</v>
      </c>
      <c r="P1011" s="121"/>
      <c r="Q1011" s="122">
        <f t="shared" si="74"/>
        <v>0</v>
      </c>
      <c r="R1011" s="158"/>
    </row>
    <row r="1012" spans="1:18" ht="16.5" thickBot="1">
      <c r="A1012" s="688"/>
      <c r="B1012" s="538"/>
      <c r="C1012" s="518"/>
      <c r="D1012" s="478"/>
      <c r="E1012" s="478"/>
      <c r="F1012" s="480"/>
      <c r="G1012" s="271">
        <f>IFERROR(INDEX(#REF!,MATCH('R1'!$E$437,#REF!,0)-5),0)+IFERROR(INDEX('SECTION 1'!#REF!,MATCH('R1'!$E$437,'SECTION 1'!#REF!,0)-5),0)</f>
        <v>0</v>
      </c>
      <c r="H1012" s="272">
        <f>IFERROR(INDEX(#REF!,MATCH('R1'!$E$437,#REF!,0)-4),0)+IFERROR(INDEX('SECTION 1'!#REF!,MATCH('R1'!$E$437,'SECTION 1'!#REF!,0)-4),0)</f>
        <v>0</v>
      </c>
      <c r="I1012" s="272">
        <f>IFERROR(INDEX(#REF!,MATCH('R1'!$E$437,#REF!,0)-3),0)+IFERROR(INDEX('SECTION 1'!#REF!,MATCH('R1'!$E$437,'SECTION 1'!#REF!,0)-3),0)</f>
        <v>0</v>
      </c>
      <c r="J1012" s="126"/>
      <c r="K1012" s="127"/>
      <c r="L1012" s="128"/>
      <c r="M1012" s="128"/>
      <c r="N1012" s="128"/>
      <c r="O1012" s="128"/>
      <c r="P1012" s="129"/>
      <c r="Q1012" s="130">
        <f t="shared" si="74"/>
        <v>0</v>
      </c>
      <c r="R1012" s="75"/>
    </row>
    <row r="1013" spans="1:18" ht="17.25" thickTop="1" thickBot="1">
      <c r="A1013" s="688"/>
      <c r="B1013" s="567" t="s">
        <v>3</v>
      </c>
      <c r="C1013" s="517">
        <f>+C1011+1</f>
        <v>21</v>
      </c>
      <c r="D1013" s="494"/>
      <c r="E1013" s="471"/>
      <c r="F1013" s="473"/>
      <c r="G1013" s="268">
        <f>IFERROR(INDEX(#REF!,MATCH('R1'!$E$437,#REF!,0)-5),0)+IFERROR(INDEX('SECTION 1'!#REF!,MATCH('R1'!$E$437,'SECTION 1'!#REF!,0)-5),0)</f>
        <v>0</v>
      </c>
      <c r="H1013" s="269">
        <f>IFERROR(INDEX(#REF!,MATCH('R1'!$E$437,#REF!,0)-4),0)+IFERROR(INDEX('SECTION 1'!#REF!,MATCH('R1'!$E$437,'SECTION 1'!#REF!,0)-4),0)</f>
        <v>0</v>
      </c>
      <c r="I1013" s="269">
        <f>IFERROR(INDEX(#REF!,MATCH('R1'!$E$437,#REF!,0)-3),0)+IFERROR(INDEX('SECTION 1'!#REF!,MATCH('R1'!$E$437,'SECTION 1'!#REF!,0)-3),0)</f>
        <v>0</v>
      </c>
      <c r="J1013" s="134"/>
      <c r="K1013" s="135"/>
      <c r="L1013" s="167">
        <f>H1013-G1013</f>
        <v>0</v>
      </c>
      <c r="M1013" s="167">
        <f>IF(L1013&gt;5,0.2,0)</f>
        <v>0</v>
      </c>
      <c r="N1013" s="167" t="e">
        <f>#REF!-#REF!</f>
        <v>#REF!</v>
      </c>
      <c r="O1013" s="167" t="e">
        <f>IF(N1013&gt;5,0.2,0)</f>
        <v>#REF!</v>
      </c>
      <c r="P1013" s="168"/>
      <c r="Q1013" s="169">
        <f t="shared" si="74"/>
        <v>0</v>
      </c>
      <c r="R1013" s="75"/>
    </row>
    <row r="1014" spans="1:18" ht="17.25" customHeight="1" thickBot="1">
      <c r="A1014" s="688"/>
      <c r="B1014" s="538"/>
      <c r="C1014" s="518"/>
      <c r="D1014" s="493"/>
      <c r="E1014" s="472"/>
      <c r="F1014" s="474"/>
      <c r="G1014" s="271">
        <f>IFERROR(INDEX(#REF!,MATCH('R1'!$E$437,#REF!,0)-5),0)+IFERROR(INDEX('SECTION 1'!#REF!,MATCH('R1'!$E$437,'SECTION 1'!#REF!,0)-5),0)</f>
        <v>0</v>
      </c>
      <c r="H1014" s="272">
        <f>IFERROR(INDEX(#REF!,MATCH('R1'!$E$437,#REF!,0)-4),0)+IFERROR(INDEX('SECTION 1'!#REF!,MATCH('R1'!$E$437,'SECTION 1'!#REF!,0)-4),0)</f>
        <v>0</v>
      </c>
      <c r="I1014" s="272">
        <f>IFERROR(INDEX(#REF!,MATCH('R1'!$E$437,#REF!,0)-3),0)+IFERROR(INDEX('SECTION 1'!#REF!,MATCH('R1'!$E$437,'SECTION 1'!#REF!,0)-3),0)</f>
        <v>0</v>
      </c>
      <c r="J1014" s="110"/>
      <c r="K1014" s="111"/>
      <c r="L1014" s="112"/>
      <c r="M1014" s="112"/>
      <c r="N1014" s="112"/>
      <c r="O1014" s="112"/>
      <c r="P1014" s="113"/>
      <c r="Q1014" s="114">
        <f t="shared" si="74"/>
        <v>0</v>
      </c>
      <c r="R1014" s="75"/>
    </row>
    <row r="1015" spans="1:18" ht="16.5" thickBot="1">
      <c r="A1015" s="688"/>
      <c r="B1015" s="567" t="s">
        <v>7</v>
      </c>
      <c r="C1015" s="517">
        <f>+C1013+1</f>
        <v>22</v>
      </c>
      <c r="D1015" s="477"/>
      <c r="E1015" s="477"/>
      <c r="F1015" s="479"/>
      <c r="G1015" s="268">
        <f>IFERROR(INDEX(#REF!,MATCH('R1'!$E$437,#REF!,0)-5),0)+IFERROR(INDEX('SECTION 1'!#REF!,MATCH('R1'!$E$437,'SECTION 1'!#REF!,0)-5),0)</f>
        <v>0</v>
      </c>
      <c r="H1015" s="269">
        <f>IFERROR(INDEX(#REF!,MATCH('R1'!$E$437,#REF!,0)-4),0)+IFERROR(INDEX('SECTION 1'!#REF!,MATCH('R1'!$E$437,'SECTION 1'!#REF!,0)-4),0)</f>
        <v>0</v>
      </c>
      <c r="I1015" s="269">
        <f>IFERROR(INDEX(#REF!,MATCH('R1'!$E$437,#REF!,0)-3),0)+IFERROR(INDEX('SECTION 1'!#REF!,MATCH('R1'!$E$437,'SECTION 1'!#REF!,0)-3),0)</f>
        <v>0</v>
      </c>
      <c r="J1015" s="118"/>
      <c r="K1015" s="119"/>
      <c r="L1015" s="120">
        <f>H1015-G1015</f>
        <v>0</v>
      </c>
      <c r="M1015" s="120">
        <f>IF(L1015&gt;5,0.2,0)</f>
        <v>0</v>
      </c>
      <c r="N1015" s="120" t="e">
        <f>#REF!-#REF!</f>
        <v>#REF!</v>
      </c>
      <c r="O1015" s="120" t="e">
        <f>IF(N1015&gt;5,0.2,0)</f>
        <v>#REF!</v>
      </c>
      <c r="P1015" s="121"/>
      <c r="Q1015" s="122">
        <f t="shared" si="74"/>
        <v>0</v>
      </c>
      <c r="R1015" s="75"/>
    </row>
    <row r="1016" spans="1:18" ht="16.5" thickBot="1">
      <c r="A1016" s="688"/>
      <c r="B1016" s="538"/>
      <c r="C1016" s="518"/>
      <c r="D1016" s="478"/>
      <c r="E1016" s="478"/>
      <c r="F1016" s="474"/>
      <c r="G1016" s="271">
        <f>IFERROR(INDEX(#REF!,MATCH('R1'!$E$437,#REF!,0)-5),0)+IFERROR(INDEX('SECTION 1'!#REF!,MATCH('R1'!$E$437,'SECTION 1'!#REF!,0)-5),0)</f>
        <v>0</v>
      </c>
      <c r="H1016" s="272">
        <f>IFERROR(INDEX(#REF!,MATCH('R1'!$E$437,#REF!,0)-4),0)+IFERROR(INDEX('SECTION 1'!#REF!,MATCH('R1'!$E$437,'SECTION 1'!#REF!,0)-4),0)</f>
        <v>0</v>
      </c>
      <c r="I1016" s="272">
        <f>IFERROR(INDEX(#REF!,MATCH('R1'!$E$437,#REF!,0)-3),0)+IFERROR(INDEX('SECTION 1'!#REF!,MATCH('R1'!$E$437,'SECTION 1'!#REF!,0)-3),0)</f>
        <v>0</v>
      </c>
      <c r="J1016" s="126"/>
      <c r="K1016" s="127"/>
      <c r="L1016" s="128"/>
      <c r="M1016" s="128"/>
      <c r="N1016" s="128"/>
      <c r="O1016" s="128"/>
      <c r="P1016" s="129"/>
      <c r="Q1016" s="130">
        <f t="shared" si="74"/>
        <v>0</v>
      </c>
      <c r="R1016" s="728"/>
    </row>
    <row r="1017" spans="1:18" ht="16.5" thickBot="1">
      <c r="A1017" s="688"/>
      <c r="B1017" s="567" t="s">
        <v>4</v>
      </c>
      <c r="C1017" s="517">
        <f>C1015+1</f>
        <v>23</v>
      </c>
      <c r="D1017" s="477"/>
      <c r="E1017" s="477"/>
      <c r="F1017" s="474"/>
      <c r="G1017" s="268">
        <f>IFERROR(INDEX(#REF!,MATCH('R1'!$E$437,#REF!,0)-5),0)+IFERROR(INDEX('SECTION 1'!#REF!,MATCH('R1'!$E$437,'SECTION 1'!#REF!,0)-5),0)</f>
        <v>0</v>
      </c>
      <c r="H1017" s="269">
        <f>IFERROR(INDEX(#REF!,MATCH('R1'!$E$437,#REF!,0)-4),0)+IFERROR(INDEX('SECTION 1'!#REF!,MATCH('R1'!$E$437,'SECTION 1'!#REF!,0)-4),0)</f>
        <v>0</v>
      </c>
      <c r="I1017" s="269">
        <f>IFERROR(INDEX(#REF!,MATCH('R1'!$E$437,#REF!,0)-3),0)+IFERROR(INDEX('SECTION 1'!#REF!,MATCH('R1'!$E$437,'SECTION 1'!#REF!,0)-3),0)</f>
        <v>0</v>
      </c>
      <c r="J1017" s="134">
        <v>12</v>
      </c>
      <c r="K1017" s="135"/>
      <c r="L1017" s="120">
        <f>H1017-G1017</f>
        <v>0</v>
      </c>
      <c r="M1017" s="120">
        <f>IF(L1017&gt;5,0.2,0)</f>
        <v>0</v>
      </c>
      <c r="N1017" s="120" t="e">
        <f>#REF!-#REF!</f>
        <v>#REF!</v>
      </c>
      <c r="O1017" s="120" t="e">
        <f>IF(N1017&gt;5,0.2,0)</f>
        <v>#REF!</v>
      </c>
      <c r="P1017" s="121"/>
      <c r="Q1017" s="122">
        <f t="shared" si="74"/>
        <v>0</v>
      </c>
      <c r="R1017" s="728"/>
    </row>
    <row r="1018" spans="1:18" ht="16.5" thickBot="1">
      <c r="A1018" s="688"/>
      <c r="B1018" s="538"/>
      <c r="C1018" s="518"/>
      <c r="D1018" s="478"/>
      <c r="E1018" s="478"/>
      <c r="F1018" s="480"/>
      <c r="G1018" s="271">
        <f>IFERROR(INDEX(#REF!,MATCH('R1'!$E$437,#REF!,0)-5),0)+IFERROR(INDEX('SECTION 1'!#REF!,MATCH('R1'!$E$437,'SECTION 1'!#REF!,0)-5),0)</f>
        <v>0</v>
      </c>
      <c r="H1018" s="272">
        <f>IFERROR(INDEX(#REF!,MATCH('R1'!$E$437,#REF!,0)-4),0)+IFERROR(INDEX('SECTION 1'!#REF!,MATCH('R1'!$E$437,'SECTION 1'!#REF!,0)-4),0)</f>
        <v>0</v>
      </c>
      <c r="I1018" s="272">
        <f>IFERROR(INDEX(#REF!,MATCH('R1'!$E$437,#REF!,0)-3),0)+IFERROR(INDEX('SECTION 1'!#REF!,MATCH('R1'!$E$437,'SECTION 1'!#REF!,0)-3),0)</f>
        <v>0</v>
      </c>
      <c r="J1018" s="110"/>
      <c r="K1018" s="111"/>
      <c r="L1018" s="112"/>
      <c r="M1018" s="112"/>
      <c r="N1018" s="112"/>
      <c r="O1018" s="112"/>
      <c r="P1018" s="113"/>
      <c r="Q1018" s="114">
        <f t="shared" si="74"/>
        <v>0</v>
      </c>
      <c r="R1018" s="728"/>
    </row>
    <row r="1019" spans="1:18" ht="16.5" thickBot="1">
      <c r="A1019" s="688"/>
      <c r="B1019" s="568" t="s">
        <v>5</v>
      </c>
      <c r="C1019" s="527">
        <f>+C1017+1</f>
        <v>24</v>
      </c>
      <c r="D1019" s="477"/>
      <c r="E1019" s="477"/>
      <c r="F1019" s="479"/>
      <c r="G1019" s="268">
        <f>IFERROR(INDEX(#REF!,MATCH('R1'!$E$437,#REF!,0)-5),0)+IFERROR(INDEX('SECTION 1'!#REF!,MATCH('R1'!$E$437,'SECTION 1'!#REF!,0)-5),0)</f>
        <v>0</v>
      </c>
      <c r="H1019" s="269">
        <f>IFERROR(INDEX(#REF!,MATCH('R1'!$E$437,#REF!,0)-4),0)+IFERROR(INDEX('SECTION 1'!#REF!,MATCH('R1'!$E$437,'SECTION 1'!#REF!,0)-4),0)</f>
        <v>0</v>
      </c>
      <c r="I1019" s="269">
        <f>IFERROR(INDEX(#REF!,MATCH('R1'!$E$437,#REF!,0)-3),0)+IFERROR(INDEX('SECTION 1'!#REF!,MATCH('R1'!$E$437,'SECTION 1'!#REF!,0)-3),0)</f>
        <v>0</v>
      </c>
      <c r="J1019" s="118">
        <f>IF(G1019="",0,IF(H1019="",0,IF(G1019&gt;0,H1019-G1019+I1019,0)))</f>
        <v>0</v>
      </c>
      <c r="K1019" s="119"/>
      <c r="L1019" s="120">
        <f>H1019-G1019</f>
        <v>0</v>
      </c>
      <c r="M1019" s="120">
        <f>IF(L1019&gt;5,0.2,0)</f>
        <v>0</v>
      </c>
      <c r="N1019" s="120" t="e">
        <f>#REF!-#REF!</f>
        <v>#REF!</v>
      </c>
      <c r="O1019" s="120" t="e">
        <f>IF(N1019&gt;5,0.2,0)</f>
        <v>#REF!</v>
      </c>
      <c r="P1019" s="121"/>
      <c r="Q1019" s="122">
        <f t="shared" si="74"/>
        <v>0</v>
      </c>
      <c r="R1019" s="728"/>
    </row>
    <row r="1020" spans="1:18" ht="16.5" thickBot="1">
      <c r="A1020" s="688"/>
      <c r="B1020" s="584"/>
      <c r="C1020" s="528"/>
      <c r="D1020" s="478"/>
      <c r="E1020" s="478"/>
      <c r="F1020" s="474"/>
      <c r="G1020" s="271">
        <f>IFERROR(INDEX(#REF!,MATCH('R1'!$E$437,#REF!,0)-5),0)+IFERROR(INDEX('SECTION 1'!#REF!,MATCH('R1'!$E$437,'SECTION 1'!#REF!,0)-5),0)</f>
        <v>0</v>
      </c>
      <c r="H1020" s="272">
        <f>IFERROR(INDEX(#REF!,MATCH('R1'!$E$437,#REF!,0)-4),0)+IFERROR(INDEX('SECTION 1'!#REF!,MATCH('R1'!$E$437,'SECTION 1'!#REF!,0)-4),0)</f>
        <v>0</v>
      </c>
      <c r="I1020" s="272">
        <f>IFERROR(INDEX(#REF!,MATCH('R1'!$E$437,#REF!,0)-3),0)+IFERROR(INDEX('SECTION 1'!#REF!,MATCH('R1'!$E$437,'SECTION 1'!#REF!,0)-3),0)</f>
        <v>0</v>
      </c>
      <c r="J1020" s="126">
        <f>IF(G1020="",0,IF(H1020="",0,IF(G1020&gt;0,H1020-G1020+I1020,0)))</f>
        <v>0</v>
      </c>
      <c r="K1020" s="127"/>
      <c r="L1020" s="128"/>
      <c r="M1020" s="128"/>
      <c r="N1020" s="128"/>
      <c r="O1020" s="128"/>
      <c r="P1020" s="129"/>
      <c r="Q1020" s="130">
        <f t="shared" si="74"/>
        <v>0</v>
      </c>
      <c r="R1020" s="728"/>
    </row>
    <row r="1021" spans="1:18" ht="16.5" thickBot="1">
      <c r="A1021" s="688"/>
      <c r="B1021" s="568" t="s">
        <v>6</v>
      </c>
      <c r="C1021" s="527">
        <f>+C1019+1</f>
        <v>25</v>
      </c>
      <c r="D1021" s="465"/>
      <c r="E1021" s="465"/>
      <c r="F1021" s="467"/>
      <c r="G1021" s="268">
        <f>IFERROR(INDEX(#REF!,MATCH('R1'!$E$437,#REF!,0)-5),0)+IFERROR(INDEX('SECTION 1'!#REF!,MATCH('R1'!$E$437,'SECTION 1'!#REF!,0)-5),0)</f>
        <v>0</v>
      </c>
      <c r="H1021" s="269">
        <f>IFERROR(INDEX(#REF!,MATCH('R1'!$E$437,#REF!,0)-4),0)+IFERROR(INDEX('SECTION 1'!#REF!,MATCH('R1'!$E$437,'SECTION 1'!#REF!,0)-4),0)</f>
        <v>0</v>
      </c>
      <c r="I1021" s="269">
        <f>IFERROR(INDEX(#REF!,MATCH('R1'!$E$437,#REF!,0)-3),0)+IFERROR(INDEX('SECTION 1'!#REF!,MATCH('R1'!$E$437,'SECTION 1'!#REF!,0)-3),0)</f>
        <v>0</v>
      </c>
      <c r="J1021" s="139">
        <v>12</v>
      </c>
      <c r="K1021" s="140"/>
      <c r="L1021" s="141">
        <f>H1021-G1021</f>
        <v>0</v>
      </c>
      <c r="M1021" s="141">
        <f>IF(L1021&gt;5,0.2,0)</f>
        <v>0</v>
      </c>
      <c r="N1021" s="141" t="e">
        <f>#REF!-#REF!</f>
        <v>#REF!</v>
      </c>
      <c r="O1021" s="141" t="e">
        <f>IF(N1021&gt;5,0.2,0)</f>
        <v>#REF!</v>
      </c>
      <c r="P1021" s="142"/>
      <c r="Q1021" s="143">
        <f t="shared" si="74"/>
        <v>0</v>
      </c>
      <c r="R1021" s="728"/>
    </row>
    <row r="1022" spans="1:18" ht="16.5" thickBot="1">
      <c r="A1022" s="689"/>
      <c r="B1022" s="569"/>
      <c r="C1022" s="554"/>
      <c r="D1022" s="466"/>
      <c r="E1022" s="466"/>
      <c r="F1022" s="468"/>
      <c r="G1022" s="271">
        <f>IFERROR(INDEX(#REF!,MATCH('R1'!$E$437,#REF!,0)-5),0)+IFERROR(INDEX('SECTION 1'!#REF!,MATCH('R1'!$E$437,'SECTION 1'!#REF!,0)-5),0)</f>
        <v>0</v>
      </c>
      <c r="H1022" s="272">
        <f>IFERROR(INDEX(#REF!,MATCH('R1'!$E$437,#REF!,0)-4),0)+IFERROR(INDEX('SECTION 1'!#REF!,MATCH('R1'!$E$437,'SECTION 1'!#REF!,0)-4),0)</f>
        <v>0</v>
      </c>
      <c r="I1022" s="272">
        <f>IFERROR(INDEX(#REF!,MATCH('R1'!$E$437,#REF!,0)-3),0)+IFERROR(INDEX('SECTION 1'!#REF!,MATCH('R1'!$E$437,'SECTION 1'!#REF!,0)-3),0)</f>
        <v>0</v>
      </c>
      <c r="J1022" s="147"/>
      <c r="K1022" s="148"/>
      <c r="L1022" s="149"/>
      <c r="M1022" s="149"/>
      <c r="N1022" s="149"/>
      <c r="O1022" s="149"/>
      <c r="P1022" s="150"/>
      <c r="Q1022" s="151">
        <f t="shared" si="74"/>
        <v>0</v>
      </c>
      <c r="R1022" s="456"/>
    </row>
    <row r="1023" spans="1:18" ht="17.25" thickTop="1" thickBot="1">
      <c r="A1023" s="689"/>
      <c r="B1023" s="522" t="s">
        <v>12</v>
      </c>
      <c r="C1023" s="523"/>
      <c r="D1023" s="481"/>
      <c r="E1023" s="481"/>
      <c r="F1023" s="482"/>
      <c r="G1023" s="285"/>
      <c r="H1023" s="286"/>
      <c r="I1023" s="287"/>
      <c r="J1023" s="21" t="e">
        <f>SUM(J1009:J1022)</f>
        <v>#REF!</v>
      </c>
      <c r="K1023" s="173">
        <f>SUM(K1013:K1022)</f>
        <v>0</v>
      </c>
      <c r="L1023" s="174"/>
      <c r="M1023" s="174"/>
      <c r="N1023" s="174"/>
      <c r="O1023" s="174"/>
      <c r="P1023" s="175"/>
      <c r="Q1023" s="176">
        <f>SUM(Q1009:Q1022)</f>
        <v>0</v>
      </c>
      <c r="R1023" s="456"/>
    </row>
    <row r="1024" spans="1:18" ht="17.25" thickTop="1" thickBot="1">
      <c r="A1024" s="689"/>
      <c r="B1024" s="524" t="s">
        <v>14</v>
      </c>
      <c r="C1024" s="525"/>
      <c r="D1024" s="206"/>
      <c r="E1024" s="206"/>
      <c r="F1024" s="207"/>
      <c r="G1024" s="208"/>
      <c r="H1024" s="209"/>
      <c r="I1024" s="210"/>
      <c r="J1024" s="211"/>
      <c r="K1024" s="212"/>
      <c r="L1024" s="211"/>
      <c r="M1024" s="211"/>
      <c r="N1024" s="211"/>
      <c r="O1024" s="211"/>
      <c r="P1024" s="211"/>
      <c r="Q1024" s="213"/>
      <c r="R1024" s="456"/>
    </row>
    <row r="1025" spans="1:18" ht="16.5" thickTop="1">
      <c r="A1025" s="534" t="s">
        <v>46</v>
      </c>
      <c r="B1025" s="589" t="s">
        <v>2</v>
      </c>
      <c r="C1025" s="515">
        <f>C1021+1</f>
        <v>26</v>
      </c>
      <c r="D1025" s="494"/>
      <c r="E1025" s="471"/>
      <c r="F1025" s="473"/>
      <c r="G1025" s="288">
        <f>IFERROR(INDEX(#REF!,MATCH('R1'!$E$437,#REF!,0)-5),0)+IFERROR(INDEX('SECTION 1'!#REF!,MATCH('R1'!$E$437,'SECTION 1'!#REF!,0)-5),0)</f>
        <v>0</v>
      </c>
      <c r="H1025" s="289">
        <f>IFERROR(INDEX(#REF!,MATCH('R1'!$E$437,#REF!,0)-4),0)+IFERROR(INDEX('SECTION 1'!#REF!,MATCH('R1'!$E$437,'SECTION 1'!#REF!,0)-4),0)</f>
        <v>0</v>
      </c>
      <c r="I1025" s="289">
        <f>IFERROR(INDEX(#REF!,MATCH('R1'!$E$437,#REF!,0)-3),0)+IFERROR(INDEX('SECTION 1'!#REF!,MATCH('R1'!$E$437,'SECTION 1'!#REF!,0)-3),0)</f>
        <v>0</v>
      </c>
      <c r="J1025" s="162" t="e">
        <f>IF(#REF!="",IF(F1025=0," ",(24-#REF!)+(F1025-0)),"")</f>
        <v>#REF!</v>
      </c>
      <c r="K1025" s="163"/>
      <c r="L1025" s="167">
        <f>H1025-G1025</f>
        <v>0</v>
      </c>
      <c r="M1025" s="167">
        <f>IF(L1025&gt;5,0.2,0)</f>
        <v>0</v>
      </c>
      <c r="N1025" s="167" t="e">
        <f>#REF!-#REF!</f>
        <v>#REF!</v>
      </c>
      <c r="O1025" s="167" t="e">
        <f>IF(N1025&gt;5,0.2,0)</f>
        <v>#REF!</v>
      </c>
      <c r="P1025" s="168"/>
      <c r="Q1025" s="169">
        <f t="shared" ref="Q1025:Q1036" si="75">IF(G1025="","",(H1025-G1025)+I1025)</f>
        <v>0</v>
      </c>
      <c r="R1025" s="456"/>
    </row>
    <row r="1026" spans="1:18">
      <c r="A1026" s="509"/>
      <c r="B1026" s="590"/>
      <c r="C1026" s="516"/>
      <c r="D1026" s="493"/>
      <c r="E1026" s="472"/>
      <c r="F1026" s="474"/>
      <c r="G1026" s="271">
        <f>IFERROR(INDEX(#REF!,MATCH('R1'!$E$437,#REF!,0)-5),0)+IFERROR(INDEX('SECTION 1'!#REF!,MATCH('R1'!$E$437,'SECTION 1'!#REF!,0)-5),0)</f>
        <v>0</v>
      </c>
      <c r="H1026" s="272">
        <f>IFERROR(INDEX(#REF!,MATCH('R1'!$E$437,#REF!,0)-4),0)+IFERROR(INDEX('SECTION 1'!#REF!,MATCH('R1'!$E$437,'SECTION 1'!#REF!,0)-4),0)</f>
        <v>0</v>
      </c>
      <c r="I1026" s="272">
        <f>IFERROR(INDEX(#REF!,MATCH('R1'!$E$437,#REF!,0)-3),0)+IFERROR(INDEX('SECTION 1'!#REF!,MATCH('R1'!$E$437,'SECTION 1'!#REF!,0)-3),0)</f>
        <v>0</v>
      </c>
      <c r="J1026" s="110"/>
      <c r="K1026" s="111"/>
      <c r="L1026" s="112"/>
      <c r="M1026" s="112"/>
      <c r="N1026" s="112"/>
      <c r="O1026" s="112"/>
      <c r="P1026" s="113"/>
      <c r="Q1026" s="114">
        <f t="shared" si="75"/>
        <v>0</v>
      </c>
      <c r="R1026" s="158"/>
    </row>
    <row r="1027" spans="1:18">
      <c r="A1027" s="509"/>
      <c r="B1027" s="567" t="s">
        <v>3</v>
      </c>
      <c r="C1027" s="517">
        <f>+C1025+1</f>
        <v>27</v>
      </c>
      <c r="D1027" s="477"/>
      <c r="E1027" s="477"/>
      <c r="F1027" s="479"/>
      <c r="G1027" s="268">
        <f>IFERROR(INDEX(#REF!,MATCH('R1'!$E$437,#REF!,0)-5),0)+IFERROR(INDEX('SECTION 1'!#REF!,MATCH('R1'!$E$437,'SECTION 1'!#REF!,0)-5),0)</f>
        <v>0</v>
      </c>
      <c r="H1027" s="269">
        <f>IFERROR(INDEX(#REF!,MATCH('R1'!$E$437,#REF!,0)-4),0)+IFERROR(INDEX('SECTION 1'!#REF!,MATCH('R1'!$E$437,'SECTION 1'!#REF!,0)-4),0)</f>
        <v>0</v>
      </c>
      <c r="I1027" s="269">
        <f>IFERROR(INDEX(#REF!,MATCH('R1'!$E$437,#REF!,0)-3),0)+IFERROR(INDEX('SECTION 1'!#REF!,MATCH('R1'!$E$437,'SECTION 1'!#REF!,0)-3),0)</f>
        <v>0</v>
      </c>
      <c r="J1027" s="118"/>
      <c r="K1027" s="119"/>
      <c r="L1027" s="120">
        <f>H1027-G1027</f>
        <v>0</v>
      </c>
      <c r="M1027" s="120">
        <f>IF(L1027&gt;5,0.2,0)</f>
        <v>0</v>
      </c>
      <c r="N1027" s="120" t="e">
        <f>#REF!-#REF!</f>
        <v>#REF!</v>
      </c>
      <c r="O1027" s="120" t="e">
        <f>IF(N1027&gt;5,0.2,0)</f>
        <v>#REF!</v>
      </c>
      <c r="P1027" s="121"/>
      <c r="Q1027" s="122">
        <f t="shared" si="75"/>
        <v>0</v>
      </c>
      <c r="R1027" s="75"/>
    </row>
    <row r="1028" spans="1:18" ht="16.5" thickBot="1">
      <c r="A1028" s="509"/>
      <c r="B1028" s="538"/>
      <c r="C1028" s="518"/>
      <c r="D1028" s="478"/>
      <c r="E1028" s="478"/>
      <c r="F1028" s="480"/>
      <c r="G1028" s="271">
        <f>IFERROR(INDEX(#REF!,MATCH('R1'!$E$437,#REF!,0)-5),0)+IFERROR(INDEX('SECTION 1'!#REF!,MATCH('R1'!$E$437,'SECTION 1'!#REF!,0)-5),0)</f>
        <v>0</v>
      </c>
      <c r="H1028" s="272">
        <f>IFERROR(INDEX(#REF!,MATCH('R1'!$E$437,#REF!,0)-4),0)+IFERROR(INDEX('SECTION 1'!#REF!,MATCH('R1'!$E$437,'SECTION 1'!#REF!,0)-4),0)</f>
        <v>0</v>
      </c>
      <c r="I1028" s="272">
        <f>IFERROR(INDEX(#REF!,MATCH('R1'!$E$437,#REF!,0)-3),0)+IFERROR(INDEX('SECTION 1'!#REF!,MATCH('R1'!$E$437,'SECTION 1'!#REF!,0)-3),0)</f>
        <v>0</v>
      </c>
      <c r="J1028" s="126"/>
      <c r="K1028" s="127"/>
      <c r="L1028" s="128"/>
      <c r="M1028" s="128"/>
      <c r="N1028" s="128"/>
      <c r="O1028" s="128"/>
      <c r="P1028" s="129"/>
      <c r="Q1028" s="130">
        <f t="shared" si="75"/>
        <v>0</v>
      </c>
      <c r="R1028" s="75"/>
    </row>
    <row r="1029" spans="1:18" ht="16.5" thickTop="1">
      <c r="A1029" s="509"/>
      <c r="B1029" s="567" t="s">
        <v>3</v>
      </c>
      <c r="C1029" s="517">
        <f>+C1027+1</f>
        <v>28</v>
      </c>
      <c r="D1029" s="494"/>
      <c r="E1029" s="471"/>
      <c r="F1029" s="473"/>
      <c r="G1029" s="268">
        <f>IFERROR(INDEX(#REF!,MATCH('R1'!$E$437,#REF!,0)-5),0)+IFERROR(INDEX('SECTION 1'!#REF!,MATCH('R1'!$E$437,'SECTION 1'!#REF!,0)-5),0)</f>
        <v>0</v>
      </c>
      <c r="H1029" s="269">
        <f>IFERROR(INDEX(#REF!,MATCH('R1'!$E$437,#REF!,0)-4),0)+IFERROR(INDEX('SECTION 1'!#REF!,MATCH('R1'!$E$437,'SECTION 1'!#REF!,0)-4),0)</f>
        <v>0</v>
      </c>
      <c r="I1029" s="269">
        <f>IFERROR(INDEX(#REF!,MATCH('R1'!$E$437,#REF!,0)-3),0)+IFERROR(INDEX('SECTION 1'!#REF!,MATCH('R1'!$E$437,'SECTION 1'!#REF!,0)-3),0)</f>
        <v>0</v>
      </c>
      <c r="J1029" s="134"/>
      <c r="K1029" s="135"/>
      <c r="L1029" s="167">
        <f>H1029-G1029</f>
        <v>0</v>
      </c>
      <c r="M1029" s="167">
        <f>IF(L1029&gt;5,0.2,0)</f>
        <v>0</v>
      </c>
      <c r="N1029" s="167" t="e">
        <f>#REF!-#REF!</f>
        <v>#REF!</v>
      </c>
      <c r="O1029" s="167" t="e">
        <f>IF(N1029&gt;5,0.2,0)</f>
        <v>#REF!</v>
      </c>
      <c r="P1029" s="168"/>
      <c r="Q1029" s="169">
        <f t="shared" si="75"/>
        <v>0</v>
      </c>
      <c r="R1029" s="75"/>
    </row>
    <row r="1030" spans="1:18" ht="16.5" customHeight="1">
      <c r="A1030" s="509"/>
      <c r="B1030" s="538"/>
      <c r="C1030" s="518"/>
      <c r="D1030" s="493"/>
      <c r="E1030" s="472"/>
      <c r="F1030" s="474"/>
      <c r="G1030" s="271">
        <f>IFERROR(INDEX(#REF!,MATCH('R1'!$E$437,#REF!,0)-5),0)+IFERROR(INDEX('SECTION 1'!#REF!,MATCH('R1'!$E$437,'SECTION 1'!#REF!,0)-5),0)</f>
        <v>0</v>
      </c>
      <c r="H1030" s="272">
        <f>IFERROR(INDEX(#REF!,MATCH('R1'!$E$437,#REF!,0)-4),0)+IFERROR(INDEX('SECTION 1'!#REF!,MATCH('R1'!$E$437,'SECTION 1'!#REF!,0)-4),0)</f>
        <v>0</v>
      </c>
      <c r="I1030" s="272">
        <f>IFERROR(INDEX(#REF!,MATCH('R1'!$E$437,#REF!,0)-3),0)+IFERROR(INDEX('SECTION 1'!#REF!,MATCH('R1'!$E$437,'SECTION 1'!#REF!,0)-3),0)</f>
        <v>0</v>
      </c>
      <c r="J1030" s="110"/>
      <c r="K1030" s="111"/>
      <c r="L1030" s="112"/>
      <c r="M1030" s="112"/>
      <c r="N1030" s="112"/>
      <c r="O1030" s="112"/>
      <c r="P1030" s="113"/>
      <c r="Q1030" s="114">
        <f t="shared" si="75"/>
        <v>0</v>
      </c>
      <c r="R1030" s="75"/>
    </row>
    <row r="1031" spans="1:18">
      <c r="A1031" s="509"/>
      <c r="B1031" s="567" t="s">
        <v>7</v>
      </c>
      <c r="C1031" s="517">
        <f>+C1029+1</f>
        <v>29</v>
      </c>
      <c r="D1031" s="477"/>
      <c r="E1031" s="477"/>
      <c r="F1031" s="479"/>
      <c r="G1031" s="268">
        <f>IFERROR(INDEX(#REF!,MATCH('R1'!$E$437,#REF!,0)-5),0)+IFERROR(INDEX('SECTION 1'!#REF!,MATCH('R1'!$E$437,'SECTION 1'!#REF!,0)-5),0)</f>
        <v>0</v>
      </c>
      <c r="H1031" s="269">
        <f>IFERROR(INDEX(#REF!,MATCH('R1'!$E$437,#REF!,0)-4),0)+IFERROR(INDEX('SECTION 1'!#REF!,MATCH('R1'!$E$437,'SECTION 1'!#REF!,0)-4),0)</f>
        <v>0</v>
      </c>
      <c r="I1031" s="269">
        <f>IFERROR(INDEX(#REF!,MATCH('R1'!$E$437,#REF!,0)-3),0)+IFERROR(INDEX('SECTION 1'!#REF!,MATCH('R1'!$E$437,'SECTION 1'!#REF!,0)-3),0)</f>
        <v>0</v>
      </c>
      <c r="J1031" s="118"/>
      <c r="K1031" s="119"/>
      <c r="L1031" s="120">
        <f>H1031-G1031</f>
        <v>0</v>
      </c>
      <c r="M1031" s="120">
        <f>IF(L1031&gt;5,0.2,0)</f>
        <v>0</v>
      </c>
      <c r="N1031" s="120" t="e">
        <f>#REF!-#REF!</f>
        <v>#REF!</v>
      </c>
      <c r="O1031" s="120" t="e">
        <f>IF(N1031&gt;5,0.2,0)</f>
        <v>#REF!</v>
      </c>
      <c r="P1031" s="121"/>
      <c r="Q1031" s="122">
        <f t="shared" si="75"/>
        <v>0</v>
      </c>
      <c r="R1031" s="728"/>
    </row>
    <row r="1032" spans="1:18">
      <c r="A1032" s="509"/>
      <c r="B1032" s="538"/>
      <c r="C1032" s="518"/>
      <c r="D1032" s="478"/>
      <c r="E1032" s="478"/>
      <c r="F1032" s="480"/>
      <c r="G1032" s="271">
        <f>IFERROR(INDEX(#REF!,MATCH('R1'!$E$437,#REF!,0)-5),0)+IFERROR(INDEX('SECTION 1'!#REF!,MATCH('R1'!$E$437,'SECTION 1'!#REF!,0)-5),0)</f>
        <v>0</v>
      </c>
      <c r="H1032" s="272">
        <f>IFERROR(INDEX(#REF!,MATCH('R1'!$E$437,#REF!,0)-4),0)+IFERROR(INDEX('SECTION 1'!#REF!,MATCH('R1'!$E$437,'SECTION 1'!#REF!,0)-4),0)</f>
        <v>0</v>
      </c>
      <c r="I1032" s="272">
        <f>IFERROR(INDEX(#REF!,MATCH('R1'!$E$437,#REF!,0)-3),0)+IFERROR(INDEX('SECTION 1'!#REF!,MATCH('R1'!$E$437,'SECTION 1'!#REF!,0)-3),0)</f>
        <v>0</v>
      </c>
      <c r="J1032" s="126"/>
      <c r="K1032" s="127"/>
      <c r="L1032" s="128"/>
      <c r="M1032" s="128"/>
      <c r="N1032" s="128"/>
      <c r="O1032" s="128"/>
      <c r="P1032" s="129"/>
      <c r="Q1032" s="130">
        <f t="shared" si="75"/>
        <v>0</v>
      </c>
      <c r="R1032" s="728"/>
    </row>
    <row r="1033" spans="1:18">
      <c r="A1033" s="509"/>
      <c r="B1033" s="567" t="s">
        <v>4</v>
      </c>
      <c r="C1033" s="517">
        <f>C1031+1</f>
        <v>30</v>
      </c>
      <c r="D1033" s="477"/>
      <c r="E1033" s="477"/>
      <c r="F1033" s="479"/>
      <c r="G1033" s="268">
        <f>IFERROR(INDEX(#REF!,MATCH('R1'!$E$437,#REF!,0)-5),0)+IFERROR(INDEX('SECTION 1'!#REF!,MATCH('R1'!$E$437,'SECTION 1'!#REF!,0)-5),0)</f>
        <v>0</v>
      </c>
      <c r="H1033" s="269">
        <f>IFERROR(INDEX(#REF!,MATCH('R1'!$E$437,#REF!,0)-4),0)+IFERROR(INDEX('SECTION 1'!#REF!,MATCH('R1'!$E$437,'SECTION 1'!#REF!,0)-4),0)</f>
        <v>0</v>
      </c>
      <c r="I1033" s="269">
        <f>IFERROR(INDEX(#REF!,MATCH('R1'!$E$437,#REF!,0)-3),0)+IFERROR(INDEX('SECTION 1'!#REF!,MATCH('R1'!$E$437,'SECTION 1'!#REF!,0)-3),0)</f>
        <v>0</v>
      </c>
      <c r="J1033" s="134">
        <v>12</v>
      </c>
      <c r="K1033" s="135"/>
      <c r="L1033" s="120">
        <f>H1033-G1033</f>
        <v>0</v>
      </c>
      <c r="M1033" s="120">
        <f>IF(L1033&gt;5,0.2,0)</f>
        <v>0</v>
      </c>
      <c r="N1033" s="120" t="e">
        <f>#REF!-#REF!</f>
        <v>#REF!</v>
      </c>
      <c r="O1033" s="120" t="e">
        <f>IF(N1033&gt;5,0.2,0)</f>
        <v>#REF!</v>
      </c>
      <c r="P1033" s="121"/>
      <c r="Q1033" s="122">
        <f t="shared" si="75"/>
        <v>0</v>
      </c>
      <c r="R1033" s="728"/>
    </row>
    <row r="1034" spans="1:18">
      <c r="A1034" s="509"/>
      <c r="B1034" s="538"/>
      <c r="C1034" s="518"/>
      <c r="D1034" s="478"/>
      <c r="E1034" s="478"/>
      <c r="F1034" s="480"/>
      <c r="G1034" s="271">
        <f>IFERROR(INDEX(#REF!,MATCH('R1'!$E$437,#REF!,0)-5),0)+IFERROR(INDEX('SECTION 1'!#REF!,MATCH('R1'!$E$437,'SECTION 1'!#REF!,0)-5),0)</f>
        <v>0</v>
      </c>
      <c r="H1034" s="272">
        <f>IFERROR(INDEX(#REF!,MATCH('R1'!$E$437,#REF!,0)-4),0)+IFERROR(INDEX('SECTION 1'!#REF!,MATCH('R1'!$E$437,'SECTION 1'!#REF!,0)-4),0)</f>
        <v>0</v>
      </c>
      <c r="I1034" s="272">
        <f>IFERROR(INDEX(#REF!,MATCH('R1'!$E$437,#REF!,0)-3),0)+IFERROR(INDEX('SECTION 1'!#REF!,MATCH('R1'!$E$437,'SECTION 1'!#REF!,0)-3),0)</f>
        <v>0</v>
      </c>
      <c r="J1034" s="110"/>
      <c r="K1034" s="111"/>
      <c r="L1034" s="112"/>
      <c r="M1034" s="112"/>
      <c r="N1034" s="112"/>
      <c r="O1034" s="112"/>
      <c r="P1034" s="113"/>
      <c r="Q1034" s="114">
        <f t="shared" si="75"/>
        <v>0</v>
      </c>
      <c r="R1034" s="728"/>
    </row>
    <row r="1035" spans="1:18">
      <c r="A1035" s="509"/>
      <c r="B1035" s="568" t="s">
        <v>5</v>
      </c>
      <c r="C1035" s="527">
        <f>+C1033+1</f>
        <v>31</v>
      </c>
      <c r="D1035" s="477"/>
      <c r="E1035" s="477"/>
      <c r="F1035" s="479"/>
      <c r="G1035" s="268">
        <f>IFERROR(INDEX(#REF!,MATCH('R1'!$E$437,#REF!,0)-5),0)+IFERROR(INDEX('SECTION 1'!#REF!,MATCH('R1'!$E$437,'SECTION 1'!#REF!,0)-5),0)</f>
        <v>0</v>
      </c>
      <c r="H1035" s="269">
        <f>IFERROR(INDEX(#REF!,MATCH('R1'!$E$437,#REF!,0)-4),0)+IFERROR(INDEX('SECTION 1'!#REF!,MATCH('R1'!$E$437,'SECTION 1'!#REF!,0)-4),0)</f>
        <v>0</v>
      </c>
      <c r="I1035" s="269">
        <f>IFERROR(INDEX(#REF!,MATCH('R1'!$E$437,#REF!,0)-3),0)+IFERROR(INDEX('SECTION 1'!#REF!,MATCH('R1'!$E$437,'SECTION 1'!#REF!,0)-3),0)</f>
        <v>0</v>
      </c>
      <c r="J1035" s="118">
        <f>IF(G1035="",0,IF(H1035="",0,IF(G1035&gt;0,H1035-G1035+I1035,0)))</f>
        <v>0</v>
      </c>
      <c r="K1035" s="119"/>
      <c r="L1035" s="120">
        <f>H1035-G1035</f>
        <v>0</v>
      </c>
      <c r="M1035" s="120">
        <f>IF(L1035&gt;5,0.2,0)</f>
        <v>0</v>
      </c>
      <c r="N1035" s="120" t="e">
        <f>#REF!-#REF!</f>
        <v>#REF!</v>
      </c>
      <c r="O1035" s="120" t="e">
        <f>IF(N1035&gt;5,0.2,0)</f>
        <v>#REF!</v>
      </c>
      <c r="P1035" s="121"/>
      <c r="Q1035" s="122">
        <f t="shared" si="75"/>
        <v>0</v>
      </c>
      <c r="R1035" s="728"/>
    </row>
    <row r="1036" spans="1:18" ht="16.5" thickBot="1">
      <c r="A1036" s="509"/>
      <c r="B1036" s="584"/>
      <c r="C1036" s="528"/>
      <c r="D1036" s="478"/>
      <c r="E1036" s="478"/>
      <c r="F1036" s="480"/>
      <c r="G1036" s="271">
        <f>IFERROR(INDEX(#REF!,MATCH('R1'!$E$437,#REF!,0)-5),0)+IFERROR(INDEX('SECTION 1'!#REF!,MATCH('R1'!$E$437,'SECTION 1'!#REF!,0)-5),0)</f>
        <v>0</v>
      </c>
      <c r="H1036" s="272">
        <f>IFERROR(INDEX(#REF!,MATCH('R1'!$E$437,#REF!,0)-4),0)+IFERROR(INDEX('SECTION 1'!#REF!,MATCH('R1'!$E$437,'SECTION 1'!#REF!,0)-4),0)</f>
        <v>0</v>
      </c>
      <c r="I1036" s="272">
        <f>IFERROR(INDEX(#REF!,MATCH('R1'!$E$437,#REF!,0)-3),0)+IFERROR(INDEX('SECTION 1'!#REF!,MATCH('R1'!$E$437,'SECTION 1'!#REF!,0)-3),0)</f>
        <v>0</v>
      </c>
      <c r="J1036" s="126">
        <f>IF(G1036="",0,IF(H1036="",0,IF(G1036&gt;0,H1036-G1036+I1036,0)))</f>
        <v>0</v>
      </c>
      <c r="K1036" s="127"/>
      <c r="L1036" s="128"/>
      <c r="M1036" s="128"/>
      <c r="N1036" s="128"/>
      <c r="O1036" s="128"/>
      <c r="P1036" s="129"/>
      <c r="Q1036" s="130">
        <f t="shared" si="75"/>
        <v>0</v>
      </c>
      <c r="R1036" s="728"/>
    </row>
    <row r="1037" spans="1:18" ht="17.25" thickTop="1" thickBot="1">
      <c r="A1037" s="509"/>
      <c r="B1037" s="522" t="s">
        <v>12</v>
      </c>
      <c r="C1037" s="523"/>
      <c r="D1037" s="481"/>
      <c r="E1037" s="481"/>
      <c r="F1037" s="482"/>
      <c r="G1037" s="285"/>
      <c r="H1037" s="286"/>
      <c r="I1037" s="287"/>
      <c r="J1037" s="21" t="e">
        <f>SUM(J1023:J1036)</f>
        <v>#REF!</v>
      </c>
      <c r="K1037" s="173">
        <f>SUM(K1027:K1036)</f>
        <v>0</v>
      </c>
      <c r="L1037" s="174"/>
      <c r="M1037" s="174"/>
      <c r="N1037" s="174"/>
      <c r="O1037" s="174"/>
      <c r="P1037" s="175"/>
      <c r="Q1037" s="176">
        <f>SUM(Q1025:Q1036)</f>
        <v>0</v>
      </c>
      <c r="R1037" s="456"/>
    </row>
    <row r="1038" spans="1:18" ht="17.25" thickTop="1" thickBot="1">
      <c r="A1038" s="510"/>
      <c r="B1038" s="524" t="s">
        <v>14</v>
      </c>
      <c r="C1038" s="525"/>
      <c r="D1038" s="206"/>
      <c r="E1038" s="206"/>
      <c r="F1038" s="207"/>
      <c r="G1038" s="208"/>
      <c r="H1038" s="209"/>
      <c r="I1038" s="210"/>
      <c r="J1038" s="211"/>
      <c r="K1038" s="212"/>
      <c r="L1038" s="211"/>
      <c r="M1038" s="211"/>
      <c r="N1038" s="211"/>
      <c r="O1038" s="211"/>
      <c r="P1038" s="211"/>
      <c r="Q1038" s="213"/>
      <c r="R1038" s="456"/>
    </row>
    <row r="1039" spans="1:18" ht="16.5" thickTop="1">
      <c r="A1039" s="214"/>
      <c r="B1039" s="218"/>
      <c r="C1039" s="218"/>
      <c r="G1039" s="736" t="s">
        <v>8</v>
      </c>
      <c r="H1039" s="737"/>
      <c r="I1039" s="740"/>
      <c r="J1039" s="184" t="e">
        <f>SUM(J975:J1036)</f>
        <v>#REF!</v>
      </c>
      <c r="K1039" s="742"/>
      <c r="L1039" s="185"/>
      <c r="M1039" s="185">
        <f>SUM(M975:M1036)</f>
        <v>0</v>
      </c>
      <c r="N1039" s="185"/>
      <c r="O1039" s="185" t="e">
        <f>SUM(O975:O1036)</f>
        <v>#REF!</v>
      </c>
      <c r="P1039" s="742"/>
      <c r="Q1039" s="744">
        <f>Q1023+Q1007+Q991+Q975+Q1037</f>
        <v>0</v>
      </c>
      <c r="R1039" s="456"/>
    </row>
    <row r="1040" spans="1:18" ht="16.5" thickBot="1">
      <c r="A1040" s="214"/>
      <c r="G1040" s="738"/>
      <c r="H1040" s="739"/>
      <c r="I1040" s="741"/>
      <c r="J1040" s="186"/>
      <c r="K1040" s="743"/>
      <c r="L1040" s="187"/>
      <c r="M1040" s="187"/>
      <c r="N1040" s="187"/>
      <c r="O1040" s="187"/>
      <c r="P1040" s="743"/>
      <c r="Q1040" s="745"/>
      <c r="R1040" s="456"/>
    </row>
    <row r="1041" spans="1:18" ht="18.75" customHeight="1" thickTop="1">
      <c r="A1041" s="214"/>
      <c r="R1041" s="158"/>
    </row>
    <row r="1042" spans="1:18">
      <c r="R1042" s="75"/>
    </row>
    <row r="1043" spans="1:18" ht="18.75">
      <c r="A1043" s="483" t="s">
        <v>123</v>
      </c>
      <c r="B1043" s="483"/>
      <c r="C1043" s="483"/>
      <c r="D1043" s="483"/>
      <c r="E1043" s="483"/>
      <c r="F1043" s="72"/>
      <c r="G1043" s="73"/>
      <c r="H1043" s="73"/>
      <c r="I1043" s="73"/>
      <c r="J1043" s="73"/>
      <c r="K1043" s="73"/>
      <c r="L1043" s="73"/>
      <c r="M1043" s="73"/>
      <c r="N1043" s="73"/>
      <c r="O1043" s="73"/>
      <c r="P1043" s="73"/>
      <c r="Q1043" s="73"/>
      <c r="R1043" s="75"/>
    </row>
    <row r="1044" spans="1:18">
      <c r="A1044" s="74"/>
      <c r="B1044" s="74"/>
      <c r="C1044" s="71"/>
      <c r="D1044" s="71"/>
      <c r="E1044" s="71"/>
      <c r="F1044" s="72"/>
      <c r="G1044" s="73"/>
      <c r="H1044" s="73"/>
      <c r="I1044" s="73"/>
      <c r="J1044" s="73"/>
      <c r="K1044" s="73"/>
      <c r="L1044" s="73"/>
      <c r="M1044" s="73"/>
      <c r="N1044" s="73"/>
      <c r="O1044" s="73"/>
      <c r="P1044" s="73"/>
      <c r="Q1044" s="73"/>
      <c r="R1044" s="75"/>
    </row>
    <row r="1045" spans="1:18" ht="17.25">
      <c r="A1045" s="76" t="s">
        <v>79</v>
      </c>
      <c r="B1045" s="77"/>
      <c r="C1045" s="78"/>
      <c r="D1045" s="79"/>
      <c r="E1045" s="78" t="s">
        <v>95</v>
      </c>
      <c r="F1045" s="80"/>
      <c r="G1045" s="81"/>
      <c r="H1045" s="81"/>
      <c r="I1045" s="81"/>
      <c r="J1045" s="81"/>
      <c r="K1045" s="81"/>
      <c r="L1045" s="81"/>
      <c r="M1045" s="81"/>
      <c r="N1045" s="81"/>
      <c r="O1045" s="81"/>
      <c r="P1045" s="81"/>
      <c r="Q1045" s="81"/>
      <c r="R1045" s="75"/>
    </row>
    <row r="1046" spans="1:18" ht="17.25">
      <c r="A1046" s="76"/>
      <c r="B1046" s="77"/>
      <c r="C1046" s="78"/>
      <c r="D1046" s="79"/>
      <c r="E1046" s="78"/>
      <c r="F1046" s="80"/>
      <c r="G1046" s="80"/>
      <c r="H1046" s="82"/>
      <c r="I1046" s="83"/>
      <c r="J1046" s="83"/>
      <c r="K1046" s="83"/>
      <c r="L1046" s="83"/>
      <c r="M1046" s="83"/>
      <c r="N1046" s="83"/>
      <c r="O1046" s="83"/>
      <c r="P1046" s="83"/>
      <c r="Q1046" s="80"/>
      <c r="R1046" s="75"/>
    </row>
    <row r="1047" spans="1:18" ht="16.5" customHeight="1">
      <c r="A1047" s="76" t="s">
        <v>80</v>
      </c>
      <c r="B1047" s="77"/>
      <c r="C1047" s="78"/>
      <c r="D1047" s="79"/>
      <c r="E1047" s="78"/>
      <c r="F1047" s="84"/>
      <c r="G1047" s="752" t="s">
        <v>81</v>
      </c>
      <c r="H1047" s="752"/>
      <c r="I1047" s="771">
        <v>42917</v>
      </c>
      <c r="J1047" s="771"/>
      <c r="K1047" s="771"/>
      <c r="L1047" s="771"/>
      <c r="M1047" s="771"/>
      <c r="N1047" s="771"/>
      <c r="O1047" s="771"/>
      <c r="P1047" s="771"/>
      <c r="Q1047" s="80"/>
      <c r="R1047" s="75"/>
    </row>
    <row r="1048" spans="1:18" ht="16.5" customHeight="1" thickBot="1">
      <c r="B1048" s="74"/>
      <c r="C1048" s="86"/>
      <c r="D1048" s="71"/>
      <c r="E1048" s="71"/>
      <c r="F1048" s="71"/>
      <c r="G1048" s="74"/>
      <c r="H1048" s="73"/>
      <c r="I1048" s="73"/>
      <c r="J1048" s="73"/>
      <c r="K1048" s="73"/>
      <c r="L1048" s="73"/>
      <c r="M1048" s="73"/>
      <c r="N1048" s="73"/>
      <c r="O1048" s="73"/>
      <c r="P1048" s="73"/>
      <c r="Q1048" s="73"/>
      <c r="R1048" s="75"/>
    </row>
    <row r="1049" spans="1:18" ht="16.5" customHeight="1" thickTop="1">
      <c r="A1049" s="87"/>
      <c r="B1049" s="88"/>
      <c r="C1049" s="88"/>
      <c r="D1049" s="89"/>
      <c r="E1049" s="485"/>
      <c r="F1049" s="485"/>
      <c r="G1049" s="753" t="s">
        <v>82</v>
      </c>
      <c r="H1049" s="754"/>
      <c r="I1049" s="754"/>
      <c r="J1049" s="754"/>
      <c r="K1049" s="754"/>
      <c r="L1049" s="754"/>
      <c r="M1049" s="754"/>
      <c r="N1049" s="754"/>
      <c r="O1049" s="754"/>
      <c r="P1049" s="754"/>
      <c r="Q1049" s="755" t="s">
        <v>83</v>
      </c>
      <c r="R1049" s="728"/>
    </row>
    <row r="1050" spans="1:18" ht="16.5" thickBot="1">
      <c r="A1050" s="90"/>
      <c r="B1050" s="91"/>
      <c r="C1050" s="91"/>
      <c r="D1050" s="92"/>
      <c r="E1050" s="92"/>
      <c r="F1050" s="92"/>
      <c r="G1050" s="758" t="s">
        <v>84</v>
      </c>
      <c r="H1050" s="759"/>
      <c r="I1050" s="759"/>
      <c r="J1050" s="759"/>
      <c r="K1050" s="759"/>
      <c r="L1050" s="759"/>
      <c r="M1050" s="759"/>
      <c r="N1050" s="759"/>
      <c r="O1050" s="759"/>
      <c r="P1050" s="759"/>
      <c r="Q1050" s="756"/>
      <c r="R1050" s="728"/>
    </row>
    <row r="1051" spans="1:18" ht="17.25" customHeight="1" thickTop="1">
      <c r="A1051" s="197" t="s">
        <v>9</v>
      </c>
      <c r="B1051" s="486" t="s">
        <v>0</v>
      </c>
      <c r="C1051" s="487"/>
      <c r="D1051" s="487" t="s">
        <v>85</v>
      </c>
      <c r="E1051" s="487" t="s">
        <v>86</v>
      </c>
      <c r="F1051" s="490" t="s">
        <v>87</v>
      </c>
      <c r="G1051" s="760" t="s">
        <v>1</v>
      </c>
      <c r="H1051" s="761"/>
      <c r="I1051" s="763" t="s">
        <v>88</v>
      </c>
      <c r="J1051" s="764"/>
      <c r="K1051" s="765"/>
      <c r="L1051" s="93"/>
      <c r="M1051" s="93"/>
      <c r="N1051" s="93"/>
      <c r="O1051" s="93"/>
      <c r="P1051" s="766" t="s">
        <v>89</v>
      </c>
      <c r="Q1051" s="756"/>
      <c r="R1051" s="728"/>
    </row>
    <row r="1052" spans="1:18" ht="16.5" thickBot="1">
      <c r="A1052" s="198"/>
      <c r="B1052" s="488"/>
      <c r="C1052" s="489"/>
      <c r="D1052" s="489"/>
      <c r="E1052" s="489"/>
      <c r="F1052" s="491"/>
      <c r="G1052" s="762"/>
      <c r="H1052" s="759"/>
      <c r="I1052" s="94" t="s">
        <v>90</v>
      </c>
      <c r="J1052" s="95"/>
      <c r="K1052" s="96" t="s">
        <v>91</v>
      </c>
      <c r="L1052" s="97"/>
      <c r="M1052" s="97"/>
      <c r="N1052" s="97"/>
      <c r="O1052" s="97"/>
      <c r="P1052" s="759"/>
      <c r="Q1052" s="757"/>
      <c r="R1052" s="728"/>
    </row>
    <row r="1053" spans="1:18" ht="16.5" thickTop="1">
      <c r="A1053" s="559" t="s">
        <v>59</v>
      </c>
      <c r="B1053" s="568" t="s">
        <v>5</v>
      </c>
      <c r="C1053" s="527">
        <v>1</v>
      </c>
      <c r="D1053" s="477"/>
      <c r="E1053" s="477"/>
      <c r="F1053" s="479"/>
      <c r="G1053" s="268">
        <f>IFERROR(INDEX(#REF!,MATCH('R1'!$E$437,#REF!,0)-5),0)+IFERROR(INDEX('SECTION 1'!#REF!,MATCH('R1'!$E$437,'SECTION 1'!#REF!,0)-5),0)</f>
        <v>0</v>
      </c>
      <c r="H1053" s="269">
        <f>IFERROR(INDEX(#REF!,MATCH('R1'!$E$437,#REF!,0)-4),0)+IFERROR(INDEX('SECTION 1'!#REF!,MATCH('R1'!$E$437,'SECTION 1'!#REF!,0)-4),0)</f>
        <v>0</v>
      </c>
      <c r="I1053" s="133">
        <f>IFERROR(INDEX(#REF!,MATCH('R1'!$E$437,#REF!,0)-3),0)+IFERROR(INDEX('SECTION 1'!#REF!,MATCH('R1'!$E$437,'SECTION 1'!#REF!,0)-3),0)</f>
        <v>0</v>
      </c>
      <c r="J1053" s="134">
        <f>IF(G1053="",0,IF(H1053="",0,IF(G1053&gt;0,H1053-G1053+I1053,0)))</f>
        <v>0</v>
      </c>
      <c r="K1053" s="135"/>
      <c r="L1053" s="120">
        <f>H1053-G1053</f>
        <v>0</v>
      </c>
      <c r="M1053" s="120">
        <f>IF(L1053&gt;5,0.2,0)</f>
        <v>0</v>
      </c>
      <c r="N1053" s="120" t="e">
        <f>#REF!-#REF!</f>
        <v>#REF!</v>
      </c>
      <c r="O1053" s="120" t="e">
        <f>IF(N1053&gt;5,0.2,0)</f>
        <v>#REF!</v>
      </c>
      <c r="P1053" s="121"/>
      <c r="Q1053" s="122">
        <f>IF(G1053="","",(H1053-G1053)+I1053)</f>
        <v>0</v>
      </c>
      <c r="R1053" s="728"/>
    </row>
    <row r="1054" spans="1:18">
      <c r="A1054" s="559"/>
      <c r="B1054" s="584"/>
      <c r="C1054" s="528"/>
      <c r="D1054" s="472"/>
      <c r="E1054" s="472"/>
      <c r="F1054" s="474"/>
      <c r="G1054" s="271">
        <f>IFERROR(INDEX(#REF!,MATCH('R1'!$E$437,#REF!,0)-5),0)+IFERROR(INDEX('SECTION 1'!#REF!,MATCH('R1'!$E$437,'SECTION 1'!#REF!,0)-5),0)</f>
        <v>0</v>
      </c>
      <c r="H1054" s="272">
        <f>IFERROR(INDEX(#REF!,MATCH('R1'!$E$437,#REF!,0)-4),0)+IFERROR(INDEX('SECTION 1'!#REF!,MATCH('R1'!$E$437,'SECTION 1'!#REF!,0)-4),0)</f>
        <v>0</v>
      </c>
      <c r="I1054" s="109">
        <f>IFERROR(INDEX(#REF!,MATCH('R1'!$E$437,#REF!,0)-3),0)+IFERROR(INDEX('SECTION 1'!#REF!,MATCH('R1'!$E$437,'SECTION 1'!#REF!,0)-3),0)</f>
        <v>0</v>
      </c>
      <c r="J1054" s="110">
        <f>IF(G1054="",0,IF(H1054="",0,IF(G1054&gt;0,H1054-G1054+I1054,0)))</f>
        <v>0</v>
      </c>
      <c r="K1054" s="111"/>
      <c r="L1054" s="112"/>
      <c r="M1054" s="112"/>
      <c r="N1054" s="112"/>
      <c r="O1054" s="112"/>
      <c r="P1054" s="113"/>
      <c r="Q1054" s="114">
        <f>IF(G1054="","",(H1054-G1054)+I1054)</f>
        <v>0</v>
      </c>
      <c r="R1054" s="728"/>
    </row>
    <row r="1055" spans="1:18" ht="17.25" customHeight="1">
      <c r="A1055" s="559"/>
      <c r="B1055" s="568" t="s">
        <v>6</v>
      </c>
      <c r="C1055" s="527">
        <f>+C1053+1</f>
        <v>2</v>
      </c>
      <c r="D1055" s="465"/>
      <c r="E1055" s="465"/>
      <c r="F1055" s="467"/>
      <c r="G1055" s="268">
        <f>IFERROR(INDEX(#REF!,MATCH('R1'!$E$437,#REF!,0)-5),0)+IFERROR(INDEX('SECTION 1'!#REF!,MATCH('R1'!$E$437,'SECTION 1'!#REF!,0)-5),0)</f>
        <v>0</v>
      </c>
      <c r="H1055" s="269">
        <f>IFERROR(INDEX(#REF!,MATCH('R1'!$E$437,#REF!,0)-4),0)+IFERROR(INDEX('SECTION 1'!#REF!,MATCH('R1'!$E$437,'SECTION 1'!#REF!,0)-4),0)</f>
        <v>0</v>
      </c>
      <c r="I1055" s="133">
        <f>IFERROR(INDEX(#REF!,MATCH('R1'!$E$437,#REF!,0)-3),0)+IFERROR(INDEX('SECTION 1'!#REF!,MATCH('R1'!$E$437,'SECTION 1'!#REF!,0)-3),0)</f>
        <v>0</v>
      </c>
      <c r="J1055" s="139">
        <f>IF(G1055="",0,IF(H1055="",0,IF(G1055&gt;0,H1055-G1055+I1055,0)))</f>
        <v>0</v>
      </c>
      <c r="K1055" s="140"/>
      <c r="L1055" s="141">
        <f>H1055-G1055</f>
        <v>0</v>
      </c>
      <c r="M1055" s="141">
        <f>IF(L1055&gt;5,0.2,0)</f>
        <v>0</v>
      </c>
      <c r="N1055" s="141" t="e">
        <f>#REF!-#REF!</f>
        <v>#REF!</v>
      </c>
      <c r="O1055" s="141" t="e">
        <f>IF(N1055&gt;5,0.2,0)</f>
        <v>#REF!</v>
      </c>
      <c r="P1055" s="142"/>
      <c r="Q1055" s="143">
        <f>IF(G1055="","",(H1055-G1055)+I1055)</f>
        <v>0</v>
      </c>
      <c r="R1055" s="456"/>
    </row>
    <row r="1056" spans="1:18" ht="16.5" thickBot="1">
      <c r="A1056" s="559"/>
      <c r="B1056" s="569"/>
      <c r="C1056" s="554"/>
      <c r="D1056" s="466"/>
      <c r="E1056" s="466"/>
      <c r="F1056" s="468"/>
      <c r="G1056" s="271">
        <f>IFERROR(INDEX(#REF!,MATCH('R1'!$E$437,#REF!,0)-5),0)+IFERROR(INDEX('SECTION 1'!#REF!,MATCH('R1'!$E$437,'SECTION 1'!#REF!,0)-5),0)</f>
        <v>0</v>
      </c>
      <c r="H1056" s="272">
        <f>IFERROR(INDEX(#REF!,MATCH('R1'!$E$437,#REF!,0)-4),0)+IFERROR(INDEX('SECTION 1'!#REF!,MATCH('R1'!$E$437,'SECTION 1'!#REF!,0)-4),0)</f>
        <v>0</v>
      </c>
      <c r="I1056" s="109">
        <f>IFERROR(INDEX(#REF!,MATCH('R1'!$E$437,#REF!,0)-3),0)+IFERROR(INDEX('SECTION 1'!#REF!,MATCH('R1'!$E$437,'SECTION 1'!#REF!,0)-3),0)</f>
        <v>0</v>
      </c>
      <c r="J1056" s="147">
        <f>IF(G1056="",0,IF(H1056="",0,IF(G1056&gt;0,H1056-G1056+I1056,0)))</f>
        <v>0</v>
      </c>
      <c r="K1056" s="148"/>
      <c r="L1056" s="149"/>
      <c r="M1056" s="149"/>
      <c r="N1056" s="149"/>
      <c r="O1056" s="149"/>
      <c r="P1056" s="150"/>
      <c r="Q1056" s="151">
        <f>IF(G1056="","",(H1056-G1056)+I1056)</f>
        <v>0</v>
      </c>
      <c r="R1056" s="456"/>
    </row>
    <row r="1057" spans="1:18" ht="17.25" customHeight="1" thickTop="1" thickBot="1">
      <c r="A1057" s="559"/>
      <c r="B1057" s="522" t="s">
        <v>12</v>
      </c>
      <c r="C1057" s="523"/>
      <c r="D1057" s="475"/>
      <c r="E1057" s="475"/>
      <c r="F1057" s="476"/>
      <c r="G1057" s="731" t="s">
        <v>92</v>
      </c>
      <c r="H1057" s="732"/>
      <c r="I1057" s="152">
        <f>SUM(I1053:I1056)</f>
        <v>0</v>
      </c>
      <c r="J1057" s="153" t="e">
        <f>SUM(#REF!)</f>
        <v>#REF!</v>
      </c>
      <c r="K1057" s="154"/>
      <c r="L1057" s="155"/>
      <c r="M1057" s="155"/>
      <c r="N1057" s="155"/>
      <c r="O1057" s="155"/>
      <c r="P1057" s="156"/>
      <c r="Q1057" s="157">
        <f>SUM(Q1053:Q1056)</f>
        <v>0</v>
      </c>
      <c r="R1057" s="456"/>
    </row>
    <row r="1058" spans="1:18" ht="17.25" thickTop="1" thickBot="1">
      <c r="A1058" s="717"/>
      <c r="B1058" s="524" t="s">
        <v>14</v>
      </c>
      <c r="C1058" s="525"/>
      <c r="D1058" s="199"/>
      <c r="E1058" s="199"/>
      <c r="F1058" s="200"/>
      <c r="G1058" s="457"/>
      <c r="H1058" s="458"/>
      <c r="I1058" s="201"/>
      <c r="J1058" s="202"/>
      <c r="K1058" s="203"/>
      <c r="L1058" s="202"/>
      <c r="M1058" s="202"/>
      <c r="N1058" s="202"/>
      <c r="O1058" s="202"/>
      <c r="P1058" s="202"/>
      <c r="Q1058" s="204"/>
      <c r="R1058" s="456"/>
    </row>
    <row r="1059" spans="1:18" ht="16.5" thickTop="1">
      <c r="A1059" s="714" t="s">
        <v>60</v>
      </c>
      <c r="B1059" s="589" t="s">
        <v>2</v>
      </c>
      <c r="C1059" s="515">
        <f>C1055+1</f>
        <v>3</v>
      </c>
      <c r="D1059" s="494"/>
      <c r="E1059" s="471"/>
      <c r="F1059" s="473"/>
      <c r="G1059" s="159">
        <f>IFERROR(INDEX(#REF!,MATCH('R1'!$E$437,#REF!,0)-5),0)+IFERROR(INDEX('SECTION 1'!#REF!,MATCH('R1'!$E$437,'SECTION 1'!#REF!,0)-5),0)</f>
        <v>0</v>
      </c>
      <c r="H1059" s="160">
        <f>IFERROR(INDEX(#REF!,MATCH('R1'!$E$437,#REF!,0)-4),0)+IFERROR(INDEX('SECTION 1'!#REF!,MATCH('R1'!$E$437,'SECTION 1'!#REF!,0)-4),0)</f>
        <v>0</v>
      </c>
      <c r="I1059" s="161">
        <f>IFERROR(INDEX(#REF!,MATCH('R1'!$E$437,#REF!,0)-3),0)+IFERROR(INDEX('SECTION 1'!#REF!,MATCH('R1'!$E$437,'SECTION 1'!#REF!,0)-3),0)</f>
        <v>0</v>
      </c>
      <c r="J1059" s="162" t="e">
        <f>IF(#REF!="",IF(F1059=0," ",(24-#REF!)+(F1059-0)),"")</f>
        <v>#REF!</v>
      </c>
      <c r="K1059" s="163"/>
      <c r="L1059" s="164">
        <f>H1059-G1059</f>
        <v>0</v>
      </c>
      <c r="M1059" s="164">
        <f>IF(L1059&gt;5,0.2,0)</f>
        <v>0</v>
      </c>
      <c r="N1059" s="164" t="e">
        <f>#REF!-#REF!</f>
        <v>#REF!</v>
      </c>
      <c r="O1059" s="164" t="e">
        <f>IF(N1059&gt;5,0.2,0)</f>
        <v>#REF!</v>
      </c>
      <c r="P1059" s="165"/>
      <c r="Q1059" s="166">
        <f t="shared" ref="Q1059:Q1072" si="76">IF(G1059="","",(H1059-G1059)+I1059)</f>
        <v>0</v>
      </c>
      <c r="R1059" s="158"/>
    </row>
    <row r="1060" spans="1:18">
      <c r="A1060" s="715"/>
      <c r="B1060" s="590"/>
      <c r="C1060" s="516"/>
      <c r="D1060" s="493"/>
      <c r="E1060" s="472"/>
      <c r="F1060" s="474"/>
      <c r="G1060" s="271">
        <f>IFERROR(INDEX(#REF!,MATCH('R1'!$E$437,#REF!,0)-5),0)+IFERROR(INDEX('SECTION 1'!#REF!,MATCH('R1'!$E$437,'SECTION 1'!#REF!,0)-5),0)</f>
        <v>0</v>
      </c>
      <c r="H1060" s="272">
        <f>IFERROR(INDEX(#REF!,MATCH('R1'!$E$437,#REF!,0)-4),0)+IFERROR(INDEX('SECTION 1'!#REF!,MATCH('R1'!$E$437,'SECTION 1'!#REF!,0)-4),0)</f>
        <v>0</v>
      </c>
      <c r="I1060" s="109">
        <f>IFERROR(INDEX(#REF!,MATCH('R1'!$E$437,#REF!,0)-3),0)+IFERROR(INDEX('SECTION 1'!#REF!,MATCH('R1'!$E$437,'SECTION 1'!#REF!,0)-3),0)</f>
        <v>0</v>
      </c>
      <c r="J1060" s="110"/>
      <c r="K1060" s="111"/>
      <c r="L1060" s="112"/>
      <c r="M1060" s="112"/>
      <c r="N1060" s="112"/>
      <c r="O1060" s="112"/>
      <c r="P1060" s="113"/>
      <c r="Q1060" s="114">
        <f t="shared" si="76"/>
        <v>0</v>
      </c>
      <c r="R1060" s="75"/>
    </row>
    <row r="1061" spans="1:18">
      <c r="A1061" s="715"/>
      <c r="B1061" s="567" t="s">
        <v>3</v>
      </c>
      <c r="C1061" s="517">
        <f>+C1059+1</f>
        <v>4</v>
      </c>
      <c r="D1061" s="477"/>
      <c r="E1061" s="477"/>
      <c r="F1061" s="479"/>
      <c r="G1061" s="268">
        <f>IFERROR(INDEX(#REF!,MATCH('R1'!$E$437,#REF!,0)-5),0)+IFERROR(INDEX('SECTION 1'!#REF!,MATCH('R1'!$E$437,'SECTION 1'!#REF!,0)-5),0)</f>
        <v>0</v>
      </c>
      <c r="H1061" s="269">
        <f>IFERROR(INDEX(#REF!,MATCH('R1'!$E$437,#REF!,0)-4),0)+IFERROR(INDEX('SECTION 1'!#REF!,MATCH('R1'!$E$437,'SECTION 1'!#REF!,0)-4),0)</f>
        <v>0</v>
      </c>
      <c r="I1061" s="269">
        <f>IFERROR(INDEX(#REF!,MATCH('R1'!$E$437,#REF!,0)-3),0)+IFERROR(INDEX('SECTION 1'!#REF!,MATCH('R1'!$E$437,'SECTION 1'!#REF!,0)-3),0)</f>
        <v>0</v>
      </c>
      <c r="J1061" s="118"/>
      <c r="K1061" s="119"/>
      <c r="L1061" s="120">
        <f>H1061-G1061</f>
        <v>0</v>
      </c>
      <c r="M1061" s="120">
        <f>IF(L1061&gt;5,0.2,0)</f>
        <v>0</v>
      </c>
      <c r="N1061" s="120" t="e">
        <f>#REF!-#REF!</f>
        <v>#REF!</v>
      </c>
      <c r="O1061" s="120" t="e">
        <f>IF(N1061&gt;5,0.2,0)</f>
        <v>#REF!</v>
      </c>
      <c r="P1061" s="121"/>
      <c r="Q1061" s="122">
        <f t="shared" si="76"/>
        <v>0</v>
      </c>
      <c r="R1061" s="75"/>
    </row>
    <row r="1062" spans="1:18">
      <c r="A1062" s="715"/>
      <c r="B1062" s="538"/>
      <c r="C1062" s="518"/>
      <c r="D1062" s="478"/>
      <c r="E1062" s="478"/>
      <c r="F1062" s="480"/>
      <c r="G1062" s="271">
        <f>IFERROR(INDEX(#REF!,MATCH('R1'!$E$437,#REF!,0)-5),0)+IFERROR(INDEX('SECTION 1'!#REF!,MATCH('R1'!$E$437,'SECTION 1'!#REF!,0)-5),0)</f>
        <v>0</v>
      </c>
      <c r="H1062" s="272">
        <f>IFERROR(INDEX(#REF!,MATCH('R1'!$E$437,#REF!,0)-4),0)+IFERROR(INDEX('SECTION 1'!#REF!,MATCH('R1'!$E$437,'SECTION 1'!#REF!,0)-4),0)</f>
        <v>0</v>
      </c>
      <c r="I1062" s="272">
        <f>IFERROR(INDEX(#REF!,MATCH('R1'!$E$437,#REF!,0)-3),0)+IFERROR(INDEX('SECTION 1'!#REF!,MATCH('R1'!$E$437,'SECTION 1'!#REF!,0)-3),0)</f>
        <v>0</v>
      </c>
      <c r="J1062" s="126"/>
      <c r="K1062" s="127"/>
      <c r="L1062" s="128"/>
      <c r="M1062" s="128"/>
      <c r="N1062" s="128"/>
      <c r="O1062" s="128"/>
      <c r="P1062" s="129"/>
      <c r="Q1062" s="130">
        <f t="shared" si="76"/>
        <v>0</v>
      </c>
      <c r="R1062" s="75"/>
    </row>
    <row r="1063" spans="1:18">
      <c r="A1063" s="715"/>
      <c r="B1063" s="567" t="s">
        <v>3</v>
      </c>
      <c r="C1063" s="517">
        <f>+C1061+1</f>
        <v>5</v>
      </c>
      <c r="D1063" s="477"/>
      <c r="E1063" s="477"/>
      <c r="F1063" s="479"/>
      <c r="G1063" s="268">
        <f>IFERROR(INDEX(#REF!,MATCH('R1'!$E$437,#REF!,0)-5),0)+IFERROR(INDEX('SECTION 1'!#REF!,MATCH('R1'!$E$437,'SECTION 1'!#REF!,0)-5),0)</f>
        <v>0</v>
      </c>
      <c r="H1063" s="269">
        <f>IFERROR(INDEX(#REF!,MATCH('R1'!$E$437,#REF!,0)-4),0)+IFERROR(INDEX('SECTION 1'!#REF!,MATCH('R1'!$E$437,'SECTION 1'!#REF!,0)-4),0)</f>
        <v>0</v>
      </c>
      <c r="I1063" s="269">
        <f>IFERROR(INDEX(#REF!,MATCH('R1'!$E$437,#REF!,0)-3),0)+IFERROR(INDEX('SECTION 1'!#REF!,MATCH('R1'!$E$437,'SECTION 1'!#REF!,0)-3),0)</f>
        <v>0</v>
      </c>
      <c r="J1063" s="134"/>
      <c r="K1063" s="135"/>
      <c r="L1063" s="167"/>
      <c r="M1063" s="167"/>
      <c r="N1063" s="167"/>
      <c r="O1063" s="167"/>
      <c r="P1063" s="168"/>
      <c r="Q1063" s="169">
        <f t="shared" si="76"/>
        <v>0</v>
      </c>
      <c r="R1063" s="75"/>
    </row>
    <row r="1064" spans="1:18">
      <c r="A1064" s="715"/>
      <c r="B1064" s="538"/>
      <c r="C1064" s="518"/>
      <c r="D1064" s="478"/>
      <c r="E1064" s="478"/>
      <c r="F1064" s="480"/>
      <c r="G1064" s="271">
        <f>IFERROR(INDEX(#REF!,MATCH('R1'!$E$437,#REF!,0)-5),0)+IFERROR(INDEX('SECTION 1'!#REF!,MATCH('R1'!$E$437,'SECTION 1'!#REF!,0)-5),0)</f>
        <v>0</v>
      </c>
      <c r="H1064" s="272">
        <f>IFERROR(INDEX(#REF!,MATCH('R1'!$E$437,#REF!,0)-4),0)+IFERROR(INDEX('SECTION 1'!#REF!,MATCH('R1'!$E$437,'SECTION 1'!#REF!,0)-4),0)</f>
        <v>0</v>
      </c>
      <c r="I1064" s="272">
        <f>IFERROR(INDEX(#REF!,MATCH('R1'!$E$437,#REF!,0)-3),0)+IFERROR(INDEX('SECTION 1'!#REF!,MATCH('R1'!$E$437,'SECTION 1'!#REF!,0)-3),0)</f>
        <v>0</v>
      </c>
      <c r="J1064" s="110"/>
      <c r="K1064" s="111"/>
      <c r="L1064" s="112"/>
      <c r="M1064" s="112"/>
      <c r="N1064" s="112"/>
      <c r="O1064" s="112"/>
      <c r="P1064" s="113"/>
      <c r="Q1064" s="114">
        <f t="shared" si="76"/>
        <v>0</v>
      </c>
      <c r="R1064" s="728"/>
    </row>
    <row r="1065" spans="1:18">
      <c r="A1065" s="715"/>
      <c r="B1065" s="567" t="s">
        <v>7</v>
      </c>
      <c r="C1065" s="517">
        <f>+C1063+1</f>
        <v>6</v>
      </c>
      <c r="D1065" s="477"/>
      <c r="E1065" s="477"/>
      <c r="F1065" s="479"/>
      <c r="G1065" s="268">
        <f>IFERROR(INDEX(#REF!,MATCH('R1'!$E$437,#REF!,0)-5),0)+IFERROR(INDEX('SECTION 1'!#REF!,MATCH('R1'!$E$437,'SECTION 1'!#REF!,0)-5),0)</f>
        <v>0</v>
      </c>
      <c r="H1065" s="269">
        <f>IFERROR(INDEX(#REF!,MATCH('R1'!$E$437,#REF!,0)-4),0)+IFERROR(INDEX('SECTION 1'!#REF!,MATCH('R1'!$E$437,'SECTION 1'!#REF!,0)-4),0)</f>
        <v>0</v>
      </c>
      <c r="I1065" s="269">
        <f>IFERROR(INDEX(#REF!,MATCH('R1'!$E$437,#REF!,0)-3),0)+IFERROR(INDEX('SECTION 1'!#REF!,MATCH('R1'!$E$437,'SECTION 1'!#REF!,0)-3),0)</f>
        <v>0</v>
      </c>
      <c r="J1065" s="118"/>
      <c r="K1065" s="119"/>
      <c r="L1065" s="120"/>
      <c r="M1065" s="120"/>
      <c r="N1065" s="120"/>
      <c r="O1065" s="120"/>
      <c r="P1065" s="121"/>
      <c r="Q1065" s="122">
        <f t="shared" si="76"/>
        <v>0</v>
      </c>
      <c r="R1065" s="728"/>
    </row>
    <row r="1066" spans="1:18">
      <c r="A1066" s="715"/>
      <c r="B1066" s="538"/>
      <c r="C1066" s="518"/>
      <c r="D1066" s="478"/>
      <c r="E1066" s="478"/>
      <c r="F1066" s="480"/>
      <c r="G1066" s="271">
        <f>IFERROR(INDEX(#REF!,MATCH('R1'!$E$437,#REF!,0)-5),0)+IFERROR(INDEX('SECTION 1'!#REF!,MATCH('R1'!$E$437,'SECTION 1'!#REF!,0)-5),0)</f>
        <v>0</v>
      </c>
      <c r="H1066" s="272">
        <f>IFERROR(INDEX(#REF!,MATCH('R1'!$E$437,#REF!,0)-4),0)+IFERROR(INDEX('SECTION 1'!#REF!,MATCH('R1'!$E$437,'SECTION 1'!#REF!,0)-4),0)</f>
        <v>0</v>
      </c>
      <c r="I1066" s="272">
        <f>IFERROR(INDEX(#REF!,MATCH('R1'!$E$437,#REF!,0)-3),0)+IFERROR(INDEX('SECTION 1'!#REF!,MATCH('R1'!$E$437,'SECTION 1'!#REF!,0)-3),0)</f>
        <v>0</v>
      </c>
      <c r="J1066" s="126"/>
      <c r="K1066" s="127"/>
      <c r="L1066" s="128"/>
      <c r="M1066" s="128"/>
      <c r="N1066" s="128"/>
      <c r="O1066" s="128"/>
      <c r="P1066" s="129"/>
      <c r="Q1066" s="130">
        <f t="shared" si="76"/>
        <v>0</v>
      </c>
      <c r="R1066" s="728"/>
    </row>
    <row r="1067" spans="1:18">
      <c r="A1067" s="715"/>
      <c r="B1067" s="567" t="s">
        <v>4</v>
      </c>
      <c r="C1067" s="517">
        <f>+C1065+1</f>
        <v>7</v>
      </c>
      <c r="D1067" s="477"/>
      <c r="E1067" s="477"/>
      <c r="F1067" s="479"/>
      <c r="G1067" s="268">
        <f>IFERROR(INDEX(#REF!,MATCH('R1'!$E$437,#REF!,0)-5),0)+IFERROR(INDEX('SECTION 1'!#REF!,MATCH('R1'!$E$437,'SECTION 1'!#REF!,0)-5),0)</f>
        <v>0</v>
      </c>
      <c r="H1067" s="269">
        <f>IFERROR(INDEX(#REF!,MATCH('R1'!$E$437,#REF!,0)-4),0)+IFERROR(INDEX('SECTION 1'!#REF!,MATCH('R1'!$E$437,'SECTION 1'!#REF!,0)-4),0)</f>
        <v>0</v>
      </c>
      <c r="I1067" s="269">
        <f>IFERROR(INDEX(#REF!,MATCH('R1'!$E$437,#REF!,0)-3),0)+IFERROR(INDEX('SECTION 1'!#REF!,MATCH('R1'!$E$437,'SECTION 1'!#REF!,0)-3),0)</f>
        <v>0</v>
      </c>
      <c r="J1067" s="134">
        <v>12</v>
      </c>
      <c r="K1067" s="135"/>
      <c r="L1067" s="167"/>
      <c r="M1067" s="167"/>
      <c r="N1067" s="167"/>
      <c r="O1067" s="167"/>
      <c r="P1067" s="168"/>
      <c r="Q1067" s="169">
        <f t="shared" si="76"/>
        <v>0</v>
      </c>
      <c r="R1067" s="728"/>
    </row>
    <row r="1068" spans="1:18">
      <c r="A1068" s="715"/>
      <c r="B1068" s="538"/>
      <c r="C1068" s="518"/>
      <c r="D1068" s="478"/>
      <c r="E1068" s="478"/>
      <c r="F1068" s="480"/>
      <c r="G1068" s="271">
        <f>IFERROR(INDEX(#REF!,MATCH('R1'!$E$437,#REF!,0)-5),0)+IFERROR(INDEX('SECTION 1'!#REF!,MATCH('R1'!$E$437,'SECTION 1'!#REF!,0)-5),0)</f>
        <v>0</v>
      </c>
      <c r="H1068" s="272">
        <f>IFERROR(INDEX(#REF!,MATCH('R1'!$E$437,#REF!,0)-4),0)+IFERROR(INDEX('SECTION 1'!#REF!,MATCH('R1'!$E$437,'SECTION 1'!#REF!,0)-4),0)</f>
        <v>0</v>
      </c>
      <c r="I1068" s="272">
        <f>IFERROR(INDEX(#REF!,MATCH('R1'!$E$437,#REF!,0)-3),0)+IFERROR(INDEX('SECTION 1'!#REF!,MATCH('R1'!$E$437,'SECTION 1'!#REF!,0)-3),0)</f>
        <v>0</v>
      </c>
      <c r="J1068" s="110"/>
      <c r="K1068" s="111"/>
      <c r="L1068" s="112"/>
      <c r="M1068" s="112"/>
      <c r="N1068" s="112"/>
      <c r="O1068" s="112"/>
      <c r="P1068" s="113"/>
      <c r="Q1068" s="114">
        <f t="shared" si="76"/>
        <v>0</v>
      </c>
      <c r="R1068" s="728"/>
    </row>
    <row r="1069" spans="1:18">
      <c r="A1069" s="715"/>
      <c r="B1069" s="568" t="s">
        <v>5</v>
      </c>
      <c r="C1069" s="527">
        <f>+C1067+1</f>
        <v>8</v>
      </c>
      <c r="D1069" s="477"/>
      <c r="E1069" s="477"/>
      <c r="F1069" s="479"/>
      <c r="G1069" s="268">
        <f>IFERROR(INDEX(#REF!,MATCH('R1'!$E$437,#REF!,0)-5),0)+IFERROR(INDEX('SECTION 1'!#REF!,MATCH('R1'!$E$437,'SECTION 1'!#REF!,0)-5),0)</f>
        <v>0</v>
      </c>
      <c r="H1069" s="269">
        <f>IFERROR(INDEX(#REF!,MATCH('R1'!$E$437,#REF!,0)-4),0)+IFERROR(INDEX('SECTION 1'!#REF!,MATCH('R1'!$E$437,'SECTION 1'!#REF!,0)-4),0)</f>
        <v>0</v>
      </c>
      <c r="I1069" s="269">
        <f>IFERROR(INDEX(#REF!,MATCH('R1'!$E$437,#REF!,0)-3),0)+IFERROR(INDEX('SECTION 1'!#REF!,MATCH('R1'!$E$437,'SECTION 1'!#REF!,0)-3),0)</f>
        <v>0</v>
      </c>
      <c r="J1069" s="118">
        <f>IF(G1069="",0,IF(H1069="",0,IF(G1069&gt;0,H1069-G1069+I1069,0)))</f>
        <v>0</v>
      </c>
      <c r="K1069" s="119"/>
      <c r="L1069" s="120">
        <f>H1069-G1069</f>
        <v>0</v>
      </c>
      <c r="M1069" s="120">
        <f>IF(L1069&gt;5,0.2,0)</f>
        <v>0</v>
      </c>
      <c r="N1069" s="120" t="e">
        <f>#REF!-#REF!</f>
        <v>#REF!</v>
      </c>
      <c r="O1069" s="120" t="e">
        <f>IF(N1069&gt;5,0.2,0)</f>
        <v>#REF!</v>
      </c>
      <c r="P1069" s="121"/>
      <c r="Q1069" s="122">
        <f t="shared" si="76"/>
        <v>0</v>
      </c>
      <c r="R1069" s="728"/>
    </row>
    <row r="1070" spans="1:18">
      <c r="A1070" s="715"/>
      <c r="B1070" s="584"/>
      <c r="C1070" s="528"/>
      <c r="D1070" s="478"/>
      <c r="E1070" s="478"/>
      <c r="F1070" s="480"/>
      <c r="G1070" s="271">
        <f>IFERROR(INDEX(#REF!,MATCH('R1'!$E$437,#REF!,0)-5),0)+IFERROR(INDEX('SECTION 1'!#REF!,MATCH('R1'!$E$437,'SECTION 1'!#REF!,0)-5),0)</f>
        <v>0</v>
      </c>
      <c r="H1070" s="272">
        <f>IFERROR(INDEX(#REF!,MATCH('R1'!$E$437,#REF!,0)-4),0)+IFERROR(INDEX('SECTION 1'!#REF!,MATCH('R1'!$E$437,'SECTION 1'!#REF!,0)-4),0)</f>
        <v>0</v>
      </c>
      <c r="I1070" s="272">
        <f>IFERROR(INDEX(#REF!,MATCH('R1'!$E$437,#REF!,0)-3),0)+IFERROR(INDEX('SECTION 1'!#REF!,MATCH('R1'!$E$437,'SECTION 1'!#REF!,0)-3),0)</f>
        <v>0</v>
      </c>
      <c r="J1070" s="126">
        <f>IF(G1070="",0,IF(H1070="",0,IF(G1070&gt;0,H1070-G1070+I1070,0)))</f>
        <v>0</v>
      </c>
      <c r="K1070" s="127"/>
      <c r="L1070" s="128"/>
      <c r="M1070" s="128"/>
      <c r="N1070" s="128"/>
      <c r="O1070" s="128"/>
      <c r="P1070" s="129"/>
      <c r="Q1070" s="130">
        <f t="shared" si="76"/>
        <v>0</v>
      </c>
      <c r="R1070" s="456"/>
    </row>
    <row r="1071" spans="1:18" ht="17.25" customHeight="1">
      <c r="A1071" s="715"/>
      <c r="B1071" s="568" t="s">
        <v>6</v>
      </c>
      <c r="C1071" s="527">
        <f>+C1069+1</f>
        <v>9</v>
      </c>
      <c r="D1071" s="465"/>
      <c r="E1071" s="465"/>
      <c r="F1071" s="467"/>
      <c r="G1071" s="268">
        <f>IFERROR(INDEX(#REF!,MATCH('R1'!$E$437,#REF!,0)-5),0)+IFERROR(INDEX('SECTION 1'!#REF!,MATCH('R1'!$E$437,'SECTION 1'!#REF!,0)-5),0)</f>
        <v>0</v>
      </c>
      <c r="H1071" s="269">
        <f>IFERROR(INDEX(#REF!,MATCH('R1'!$E$437,#REF!,0)-4),0)+IFERROR(INDEX('SECTION 1'!#REF!,MATCH('R1'!$E$437,'SECTION 1'!#REF!,0)-4),0)</f>
        <v>0</v>
      </c>
      <c r="I1071" s="269">
        <f>IFERROR(INDEX(#REF!,MATCH('R1'!$E$437,#REF!,0)-3),0)+IFERROR(INDEX('SECTION 1'!#REF!,MATCH('R1'!$E$437,'SECTION 1'!#REF!,0)-3),0)</f>
        <v>0</v>
      </c>
      <c r="J1071" s="139">
        <v>12</v>
      </c>
      <c r="K1071" s="140"/>
      <c r="L1071" s="141"/>
      <c r="M1071" s="141"/>
      <c r="N1071" s="141"/>
      <c r="O1071" s="141"/>
      <c r="P1071" s="142"/>
      <c r="Q1071" s="143">
        <f t="shared" si="76"/>
        <v>0</v>
      </c>
      <c r="R1071" s="456"/>
    </row>
    <row r="1072" spans="1:18" ht="16.5" thickBot="1">
      <c r="A1072" s="715"/>
      <c r="B1072" s="569"/>
      <c r="C1072" s="554"/>
      <c r="D1072" s="466"/>
      <c r="E1072" s="466"/>
      <c r="F1072" s="468"/>
      <c r="G1072" s="271">
        <f>IFERROR(INDEX(#REF!,MATCH('R1'!$E$437,#REF!,0)-5),0)+IFERROR(INDEX('SECTION 1'!#REF!,MATCH('R1'!$E$437,'SECTION 1'!#REF!,0)-5),0)</f>
        <v>0</v>
      </c>
      <c r="H1072" s="272">
        <f>IFERROR(INDEX(#REF!,MATCH('R1'!$E$437,#REF!,0)-4),0)+IFERROR(INDEX('SECTION 1'!#REF!,MATCH('R1'!$E$437,'SECTION 1'!#REF!,0)-4),0)</f>
        <v>0</v>
      </c>
      <c r="I1072" s="272">
        <f>IFERROR(INDEX(#REF!,MATCH('R1'!$E$437,#REF!,0)-3),0)+IFERROR(INDEX('SECTION 1'!#REF!,MATCH('R1'!$E$437,'SECTION 1'!#REF!,0)-3),0)</f>
        <v>0</v>
      </c>
      <c r="J1072" s="147"/>
      <c r="K1072" s="148"/>
      <c r="L1072" s="149"/>
      <c r="M1072" s="149"/>
      <c r="N1072" s="149"/>
      <c r="O1072" s="149"/>
      <c r="P1072" s="150"/>
      <c r="Q1072" s="151">
        <f t="shared" si="76"/>
        <v>0</v>
      </c>
      <c r="R1072" s="456"/>
    </row>
    <row r="1073" spans="1:18" ht="17.25" customHeight="1" thickTop="1" thickBot="1">
      <c r="A1073" s="715"/>
      <c r="B1073" s="522" t="s">
        <v>12</v>
      </c>
      <c r="C1073" s="523"/>
      <c r="D1073" s="481"/>
      <c r="E1073" s="481"/>
      <c r="F1073" s="482"/>
      <c r="G1073" s="768" t="s">
        <v>92</v>
      </c>
      <c r="H1073" s="769"/>
      <c r="I1073" s="171">
        <f>SUM(I1063:I1072)</f>
        <v>0</v>
      </c>
      <c r="J1073" s="172" t="e">
        <f>SUM(#REF!)</f>
        <v>#REF!</v>
      </c>
      <c r="K1073" s="173">
        <f>SUM(K1063:K1072)</f>
        <v>0</v>
      </c>
      <c r="L1073" s="174"/>
      <c r="M1073" s="174"/>
      <c r="N1073" s="174"/>
      <c r="O1073" s="174"/>
      <c r="P1073" s="175"/>
      <c r="Q1073" s="176">
        <f>SUM(Q1059:Q1072)</f>
        <v>0</v>
      </c>
      <c r="R1073" s="456"/>
    </row>
    <row r="1074" spans="1:18" ht="16.5" thickBot="1">
      <c r="A1074" s="716"/>
      <c r="B1074" s="524" t="s">
        <v>14</v>
      </c>
      <c r="C1074" s="525"/>
      <c r="D1074" s="206"/>
      <c r="E1074" s="206"/>
      <c r="F1074" s="207"/>
      <c r="G1074" s="208"/>
      <c r="H1074" s="209"/>
      <c r="I1074" s="210"/>
      <c r="J1074" s="211"/>
      <c r="K1074" s="212"/>
      <c r="L1074" s="211"/>
      <c r="M1074" s="211"/>
      <c r="N1074" s="211"/>
      <c r="O1074" s="211"/>
      <c r="P1074" s="211"/>
      <c r="Q1074" s="213"/>
      <c r="R1074" s="158"/>
    </row>
    <row r="1075" spans="1:18" ht="17.25" thickTop="1" thickBot="1">
      <c r="A1075" s="675" t="s">
        <v>61</v>
      </c>
      <c r="B1075" s="589" t="s">
        <v>2</v>
      </c>
      <c r="C1075" s="515">
        <f>C1071+1</f>
        <v>10</v>
      </c>
      <c r="D1075" s="494"/>
      <c r="E1075" s="471"/>
      <c r="F1075" s="473"/>
      <c r="G1075" s="159">
        <f>IFERROR(INDEX(#REF!,MATCH('R1'!$E$437,#REF!,0)-5),0)+IFERROR(INDEX('SECTION 1'!#REF!,MATCH('R1'!$E$437,'SECTION 1'!#REF!,0)-5),0)</f>
        <v>0</v>
      </c>
      <c r="H1075" s="160">
        <f>IFERROR(INDEX(#REF!,MATCH('R1'!$E$437,#REF!,0)-4),0)+IFERROR(INDEX('SECTION 1'!#REF!,MATCH('R1'!$E$437,'SECTION 1'!#REF!,0)-4),0)</f>
        <v>0</v>
      </c>
      <c r="I1075" s="161">
        <f>IFERROR(INDEX(#REF!,MATCH('R1'!$E$437,#REF!,0)-3),0)+IFERROR(INDEX('SECTION 1'!#REF!,MATCH('R1'!$E$437,'SECTION 1'!#REF!,0)-3),0)</f>
        <v>0</v>
      </c>
      <c r="J1075" s="162" t="e">
        <f>IF(#REF!="",IF(F1075=0," ",(24-#REF!)+(F1075-0)),"")</f>
        <v>#REF!</v>
      </c>
      <c r="K1075" s="163"/>
      <c r="L1075" s="167">
        <f>H1075-G1075</f>
        <v>0</v>
      </c>
      <c r="M1075" s="167">
        <f>IF(L1075&gt;5,0.2,0)</f>
        <v>0</v>
      </c>
      <c r="N1075" s="167" t="e">
        <f>#REF!-#REF!</f>
        <v>#REF!</v>
      </c>
      <c r="O1075" s="167" t="e">
        <f>IF(N1075&gt;5,0.2,0)</f>
        <v>#REF!</v>
      </c>
      <c r="P1075" s="168"/>
      <c r="Q1075" s="169">
        <f t="shared" ref="Q1075:Q1088" si="77">IF(G1075="","",(H1075-G1075)+I1075)</f>
        <v>0</v>
      </c>
      <c r="R1075" s="75"/>
    </row>
    <row r="1076" spans="1:18" ht="16.5" thickBot="1">
      <c r="A1076" s="675"/>
      <c r="B1076" s="590"/>
      <c r="C1076" s="516"/>
      <c r="D1076" s="493"/>
      <c r="E1076" s="472"/>
      <c r="F1076" s="474"/>
      <c r="G1076" s="271">
        <f>IFERROR(INDEX(#REF!,MATCH('R1'!$E$437,#REF!,0)-5),0)+IFERROR(INDEX('SECTION 1'!#REF!,MATCH('R1'!$E$437,'SECTION 1'!#REF!,0)-5),0)</f>
        <v>0</v>
      </c>
      <c r="H1076" s="272">
        <f>IFERROR(INDEX(#REF!,MATCH('R1'!$E$437,#REF!,0)-4),0)+IFERROR(INDEX('SECTION 1'!#REF!,MATCH('R1'!$E$437,'SECTION 1'!#REF!,0)-4),0)</f>
        <v>0</v>
      </c>
      <c r="I1076" s="109">
        <f>IFERROR(INDEX(#REF!,MATCH('R1'!$E$437,#REF!,0)-3),0)+IFERROR(INDEX('SECTION 1'!#REF!,MATCH('R1'!$E$437,'SECTION 1'!#REF!,0)-3),0)</f>
        <v>0</v>
      </c>
      <c r="J1076" s="110"/>
      <c r="K1076" s="111"/>
      <c r="L1076" s="112"/>
      <c r="M1076" s="112"/>
      <c r="N1076" s="112"/>
      <c r="O1076" s="112"/>
      <c r="P1076" s="113"/>
      <c r="Q1076" s="114">
        <f t="shared" si="77"/>
        <v>0</v>
      </c>
      <c r="R1076" s="75"/>
    </row>
    <row r="1077" spans="1:18" ht="16.5" thickBot="1">
      <c r="A1077" s="688"/>
      <c r="B1077" s="567" t="s">
        <v>3</v>
      </c>
      <c r="C1077" s="517">
        <f>+C1075+1</f>
        <v>11</v>
      </c>
      <c r="D1077" s="477"/>
      <c r="E1077" s="477"/>
      <c r="F1077" s="479"/>
      <c r="G1077" s="268">
        <f>IFERROR(INDEX(#REF!,MATCH('R1'!$E$437,#REF!,0)-5),0)+IFERROR(INDEX('SECTION 1'!#REF!,MATCH('R1'!$E$437,'SECTION 1'!#REF!,0)-5),0)</f>
        <v>0</v>
      </c>
      <c r="H1077" s="269">
        <f>IFERROR(INDEX(#REF!,MATCH('R1'!$E$437,#REF!,0)-4),0)+IFERROR(INDEX('SECTION 1'!#REF!,MATCH('R1'!$E$437,'SECTION 1'!#REF!,0)-4),0)</f>
        <v>0</v>
      </c>
      <c r="I1077" s="269">
        <f>IFERROR(INDEX(#REF!,MATCH('R1'!$E$437,#REF!,0)-3),0)+IFERROR(INDEX('SECTION 1'!#REF!,MATCH('R1'!$E$437,'SECTION 1'!#REF!,0)-3),0)</f>
        <v>0</v>
      </c>
      <c r="J1077" s="118"/>
      <c r="K1077" s="119"/>
      <c r="L1077" s="120">
        <f>H1077-G1077</f>
        <v>0</v>
      </c>
      <c r="M1077" s="120">
        <f>IF(L1077&gt;5,0.2,0)</f>
        <v>0</v>
      </c>
      <c r="N1077" s="120" t="e">
        <f>#REF!-#REF!</f>
        <v>#REF!</v>
      </c>
      <c r="O1077" s="120" t="e">
        <f>IF(N1077&gt;5,0.2,0)</f>
        <v>#REF!</v>
      </c>
      <c r="P1077" s="121"/>
      <c r="Q1077" s="122">
        <f t="shared" si="77"/>
        <v>0</v>
      </c>
      <c r="R1077" s="75"/>
    </row>
    <row r="1078" spans="1:18" ht="16.5" thickBot="1">
      <c r="A1078" s="688"/>
      <c r="B1078" s="538"/>
      <c r="C1078" s="518"/>
      <c r="D1078" s="478"/>
      <c r="E1078" s="478"/>
      <c r="F1078" s="480"/>
      <c r="G1078" s="271">
        <f>IFERROR(INDEX(#REF!,MATCH('R1'!$E$437,#REF!,0)-5),0)+IFERROR(INDEX('SECTION 1'!#REF!,MATCH('R1'!$E$437,'SECTION 1'!#REF!,0)-5),0)</f>
        <v>0</v>
      </c>
      <c r="H1078" s="272">
        <f>IFERROR(INDEX(#REF!,MATCH('R1'!$E$437,#REF!,0)-4),0)+IFERROR(INDEX('SECTION 1'!#REF!,MATCH('R1'!$E$437,'SECTION 1'!#REF!,0)-4),0)</f>
        <v>0</v>
      </c>
      <c r="I1078" s="272">
        <f>IFERROR(INDEX(#REF!,MATCH('R1'!$E$437,#REF!,0)-3),0)+IFERROR(INDEX('SECTION 1'!#REF!,MATCH('R1'!$E$437,'SECTION 1'!#REF!,0)-3),0)</f>
        <v>0</v>
      </c>
      <c r="J1078" s="126"/>
      <c r="K1078" s="127"/>
      <c r="L1078" s="128"/>
      <c r="M1078" s="128"/>
      <c r="N1078" s="128"/>
      <c r="O1078" s="128"/>
      <c r="P1078" s="129"/>
      <c r="Q1078" s="130">
        <f t="shared" si="77"/>
        <v>0</v>
      </c>
      <c r="R1078" s="75"/>
    </row>
    <row r="1079" spans="1:18" ht="17.25" thickTop="1" thickBot="1">
      <c r="A1079" s="688"/>
      <c r="B1079" s="567" t="s">
        <v>3</v>
      </c>
      <c r="C1079" s="517">
        <f>+C1077+1</f>
        <v>12</v>
      </c>
      <c r="D1079" s="494"/>
      <c r="E1079" s="471"/>
      <c r="F1079" s="473"/>
      <c r="G1079" s="268">
        <f>IFERROR(INDEX(#REF!,MATCH('R1'!$E$437,#REF!,0)-5),0)+IFERROR(INDEX('SECTION 1'!#REF!,MATCH('R1'!$E$437,'SECTION 1'!#REF!,0)-5),0)</f>
        <v>0</v>
      </c>
      <c r="H1079" s="269">
        <f>IFERROR(INDEX(#REF!,MATCH('R1'!$E$437,#REF!,0)-4),0)+IFERROR(INDEX('SECTION 1'!#REF!,MATCH('R1'!$E$437,'SECTION 1'!#REF!,0)-4),0)</f>
        <v>0</v>
      </c>
      <c r="I1079" s="269">
        <f>IFERROR(INDEX(#REF!,MATCH('R1'!$E$437,#REF!,0)-3),0)+IFERROR(INDEX('SECTION 1'!#REF!,MATCH('R1'!$E$437,'SECTION 1'!#REF!,0)-3),0)</f>
        <v>0</v>
      </c>
      <c r="J1079" s="134"/>
      <c r="K1079" s="135"/>
      <c r="L1079" s="167">
        <f>H1079-G1079</f>
        <v>0</v>
      </c>
      <c r="M1079" s="167">
        <f>IF(L1079&gt;5,0.2,0)</f>
        <v>0</v>
      </c>
      <c r="N1079" s="167" t="e">
        <f>#REF!-#REF!</f>
        <v>#REF!</v>
      </c>
      <c r="O1079" s="167" t="e">
        <f>IF(N1079&gt;5,0.2,0)</f>
        <v>#REF!</v>
      </c>
      <c r="P1079" s="168"/>
      <c r="Q1079" s="169">
        <f t="shared" si="77"/>
        <v>0</v>
      </c>
      <c r="R1079" s="728"/>
    </row>
    <row r="1080" spans="1:18" ht="16.5" thickBot="1">
      <c r="A1080" s="688"/>
      <c r="B1080" s="538"/>
      <c r="C1080" s="518"/>
      <c r="D1080" s="493"/>
      <c r="E1080" s="472"/>
      <c r="F1080" s="474"/>
      <c r="G1080" s="271">
        <f>IFERROR(INDEX(#REF!,MATCH('R1'!$E$437,#REF!,0)-5),0)+IFERROR(INDEX('SECTION 1'!#REF!,MATCH('R1'!$E$437,'SECTION 1'!#REF!,0)-5),0)</f>
        <v>0</v>
      </c>
      <c r="H1080" s="272">
        <f>IFERROR(INDEX(#REF!,MATCH('R1'!$E$437,#REF!,0)-4),0)+IFERROR(INDEX('SECTION 1'!#REF!,MATCH('R1'!$E$437,'SECTION 1'!#REF!,0)-4),0)</f>
        <v>0</v>
      </c>
      <c r="I1080" s="272">
        <f>IFERROR(INDEX(#REF!,MATCH('R1'!$E$437,#REF!,0)-3),0)+IFERROR(INDEX('SECTION 1'!#REF!,MATCH('R1'!$E$437,'SECTION 1'!#REF!,0)-3),0)</f>
        <v>0</v>
      </c>
      <c r="J1080" s="110"/>
      <c r="K1080" s="111"/>
      <c r="L1080" s="112"/>
      <c r="M1080" s="112"/>
      <c r="N1080" s="112"/>
      <c r="O1080" s="112"/>
      <c r="P1080" s="113"/>
      <c r="Q1080" s="114">
        <f t="shared" si="77"/>
        <v>0</v>
      </c>
      <c r="R1080" s="728"/>
    </row>
    <row r="1081" spans="1:18" ht="16.5" thickBot="1">
      <c r="A1081" s="688"/>
      <c r="B1081" s="567" t="s">
        <v>7</v>
      </c>
      <c r="C1081" s="517">
        <f>+C1079+1</f>
        <v>13</v>
      </c>
      <c r="D1081" s="477"/>
      <c r="E1081" s="477"/>
      <c r="F1081" s="479"/>
      <c r="G1081" s="268">
        <f>IFERROR(INDEX(#REF!,MATCH('R1'!$E$437,#REF!,0)-5),0)+IFERROR(INDEX('SECTION 1'!#REF!,MATCH('R1'!$E$437,'SECTION 1'!#REF!,0)-5),0)</f>
        <v>0</v>
      </c>
      <c r="H1081" s="269">
        <f>IFERROR(INDEX(#REF!,MATCH('R1'!$E$437,#REF!,0)-4),0)+IFERROR(INDEX('SECTION 1'!#REF!,MATCH('R1'!$E$437,'SECTION 1'!#REF!,0)-4),0)</f>
        <v>0</v>
      </c>
      <c r="I1081" s="269">
        <f>IFERROR(INDEX(#REF!,MATCH('R1'!$E$437,#REF!,0)-3),0)+IFERROR(INDEX('SECTION 1'!#REF!,MATCH('R1'!$E$437,'SECTION 1'!#REF!,0)-3),0)</f>
        <v>0</v>
      </c>
      <c r="J1081" s="118"/>
      <c r="K1081" s="119"/>
      <c r="L1081" s="120">
        <f>H1081-G1081</f>
        <v>0</v>
      </c>
      <c r="M1081" s="120">
        <f>IF(L1081&gt;5,0.2,0)</f>
        <v>0</v>
      </c>
      <c r="N1081" s="120" t="e">
        <f>#REF!-#REF!</f>
        <v>#REF!</v>
      </c>
      <c r="O1081" s="120" t="e">
        <f>IF(N1081&gt;5,0.2,0)</f>
        <v>#REF!</v>
      </c>
      <c r="P1081" s="121"/>
      <c r="Q1081" s="122">
        <f t="shared" si="77"/>
        <v>0</v>
      </c>
      <c r="R1081" s="728"/>
    </row>
    <row r="1082" spans="1:18" ht="16.5" thickBot="1">
      <c r="A1082" s="688"/>
      <c r="B1082" s="538"/>
      <c r="C1082" s="518"/>
      <c r="D1082" s="478"/>
      <c r="E1082" s="478"/>
      <c r="F1082" s="480"/>
      <c r="G1082" s="271">
        <f>IFERROR(INDEX(#REF!,MATCH('R1'!$E$437,#REF!,0)-5),0)+IFERROR(INDEX('SECTION 1'!#REF!,MATCH('R1'!$E$437,'SECTION 1'!#REF!,0)-5),0)</f>
        <v>0</v>
      </c>
      <c r="H1082" s="272">
        <f>IFERROR(INDEX(#REF!,MATCH('R1'!$E$437,#REF!,0)-4),0)+IFERROR(INDEX('SECTION 1'!#REF!,MATCH('R1'!$E$437,'SECTION 1'!#REF!,0)-4),0)</f>
        <v>0</v>
      </c>
      <c r="I1082" s="272">
        <f>IFERROR(INDEX(#REF!,MATCH('R1'!$E$437,#REF!,0)-3),0)+IFERROR(INDEX('SECTION 1'!#REF!,MATCH('R1'!$E$437,'SECTION 1'!#REF!,0)-3),0)</f>
        <v>0</v>
      </c>
      <c r="J1082" s="126"/>
      <c r="K1082" s="127"/>
      <c r="L1082" s="128"/>
      <c r="M1082" s="128"/>
      <c r="N1082" s="128"/>
      <c r="O1082" s="128"/>
      <c r="P1082" s="129"/>
      <c r="Q1082" s="130">
        <f t="shared" si="77"/>
        <v>0</v>
      </c>
      <c r="R1082" s="728"/>
    </row>
    <row r="1083" spans="1:18" ht="16.5" thickBot="1">
      <c r="A1083" s="688"/>
      <c r="B1083" s="567" t="s">
        <v>4</v>
      </c>
      <c r="C1083" s="517">
        <f>+C1081+1</f>
        <v>14</v>
      </c>
      <c r="D1083" s="477"/>
      <c r="E1083" s="477"/>
      <c r="F1083" s="479"/>
      <c r="G1083" s="268">
        <f>IFERROR(INDEX(#REF!,MATCH('R1'!$E$437,#REF!,0)-5),0)+IFERROR(INDEX('SECTION 1'!#REF!,MATCH('R1'!$E$437,'SECTION 1'!#REF!,0)-5),0)</f>
        <v>0</v>
      </c>
      <c r="H1083" s="269">
        <f>IFERROR(INDEX(#REF!,MATCH('R1'!$E$437,#REF!,0)-4),0)+IFERROR(INDEX('SECTION 1'!#REF!,MATCH('R1'!$E$437,'SECTION 1'!#REF!,0)-4),0)</f>
        <v>0</v>
      </c>
      <c r="I1083" s="269">
        <f>IFERROR(INDEX(#REF!,MATCH('R1'!$E$437,#REF!,0)-3),0)+IFERROR(INDEX('SECTION 1'!#REF!,MATCH('R1'!$E$437,'SECTION 1'!#REF!,0)-3),0)</f>
        <v>0</v>
      </c>
      <c r="J1083" s="134">
        <v>12</v>
      </c>
      <c r="K1083" s="135"/>
      <c r="L1083" s="120">
        <f>H1083-G1083</f>
        <v>0</v>
      </c>
      <c r="M1083" s="120">
        <f>IF(L1083&gt;5,0.2,0)</f>
        <v>0</v>
      </c>
      <c r="N1083" s="120" t="e">
        <f>#REF!-#REF!</f>
        <v>#REF!</v>
      </c>
      <c r="O1083" s="120" t="e">
        <f>IF(N1083&gt;5,0.2,0)</f>
        <v>#REF!</v>
      </c>
      <c r="P1083" s="121"/>
      <c r="Q1083" s="122">
        <f t="shared" si="77"/>
        <v>0</v>
      </c>
      <c r="R1083" s="728"/>
    </row>
    <row r="1084" spans="1:18" ht="16.5" thickBot="1">
      <c r="A1084" s="688"/>
      <c r="B1084" s="538"/>
      <c r="C1084" s="518"/>
      <c r="D1084" s="478"/>
      <c r="E1084" s="478"/>
      <c r="F1084" s="480"/>
      <c r="G1084" s="271">
        <f>IFERROR(INDEX(#REF!,MATCH('R1'!$E$437,#REF!,0)-5),0)+IFERROR(INDEX('SECTION 1'!#REF!,MATCH('R1'!$E$437,'SECTION 1'!#REF!,0)-5),0)</f>
        <v>0</v>
      </c>
      <c r="H1084" s="272">
        <f>IFERROR(INDEX(#REF!,MATCH('R1'!$E$437,#REF!,0)-4),0)+IFERROR(INDEX('SECTION 1'!#REF!,MATCH('R1'!$E$437,'SECTION 1'!#REF!,0)-4),0)</f>
        <v>0</v>
      </c>
      <c r="I1084" s="272">
        <f>IFERROR(INDEX(#REF!,MATCH('R1'!$E$437,#REF!,0)-3),0)+IFERROR(INDEX('SECTION 1'!#REF!,MATCH('R1'!$E$437,'SECTION 1'!#REF!,0)-3),0)</f>
        <v>0</v>
      </c>
      <c r="J1084" s="110"/>
      <c r="K1084" s="111"/>
      <c r="L1084" s="112"/>
      <c r="M1084" s="112"/>
      <c r="N1084" s="112"/>
      <c r="O1084" s="112"/>
      <c r="P1084" s="113"/>
      <c r="Q1084" s="114">
        <f t="shared" si="77"/>
        <v>0</v>
      </c>
      <c r="R1084" s="728"/>
    </row>
    <row r="1085" spans="1:18" ht="16.5" thickBot="1">
      <c r="A1085" s="688"/>
      <c r="B1085" s="568" t="s">
        <v>5</v>
      </c>
      <c r="C1085" s="527">
        <f>+C1083+1</f>
        <v>15</v>
      </c>
      <c r="D1085" s="477"/>
      <c r="E1085" s="477"/>
      <c r="F1085" s="479"/>
      <c r="G1085" s="268">
        <f>IFERROR(INDEX(#REF!,MATCH('R1'!$E$437,#REF!,0)-5),0)+IFERROR(INDEX('SECTION 1'!#REF!,MATCH('R1'!$E$437,'SECTION 1'!#REF!,0)-5),0)</f>
        <v>0</v>
      </c>
      <c r="H1085" s="269">
        <f>IFERROR(INDEX(#REF!,MATCH('R1'!$E$437,#REF!,0)-4),0)+IFERROR(INDEX('SECTION 1'!#REF!,MATCH('R1'!$E$437,'SECTION 1'!#REF!,0)-4),0)</f>
        <v>0</v>
      </c>
      <c r="I1085" s="269">
        <f>IFERROR(INDEX(#REF!,MATCH('R1'!$E$437,#REF!,0)-3),0)+IFERROR(INDEX('SECTION 1'!#REF!,MATCH('R1'!$E$437,'SECTION 1'!#REF!,0)-3),0)</f>
        <v>0</v>
      </c>
      <c r="J1085" s="118">
        <f>IF(G1085="",0,IF(H1085="",0,IF(G1085&gt;0,H1085-G1085+I1085,0)))</f>
        <v>0</v>
      </c>
      <c r="K1085" s="119"/>
      <c r="L1085" s="120">
        <f>H1085-G1085</f>
        <v>0</v>
      </c>
      <c r="M1085" s="120">
        <f>IF(L1085&gt;5,0.2,0)</f>
        <v>0</v>
      </c>
      <c r="N1085" s="120" t="e">
        <f>#REF!-#REF!</f>
        <v>#REF!</v>
      </c>
      <c r="O1085" s="120" t="e">
        <f>IF(N1085&gt;5,0.2,0)</f>
        <v>#REF!</v>
      </c>
      <c r="P1085" s="121"/>
      <c r="Q1085" s="122">
        <f t="shared" si="77"/>
        <v>0</v>
      </c>
      <c r="R1085" s="456"/>
    </row>
    <row r="1086" spans="1:18" ht="16.5" thickBot="1">
      <c r="A1086" s="688"/>
      <c r="B1086" s="584"/>
      <c r="C1086" s="528"/>
      <c r="D1086" s="478"/>
      <c r="E1086" s="478"/>
      <c r="F1086" s="480"/>
      <c r="G1086" s="271">
        <f>IFERROR(INDEX(#REF!,MATCH('R1'!$E$437,#REF!,0)-5),0)+IFERROR(INDEX('SECTION 1'!#REF!,MATCH('R1'!$E$437,'SECTION 1'!#REF!,0)-5),0)</f>
        <v>0</v>
      </c>
      <c r="H1086" s="272">
        <f>IFERROR(INDEX(#REF!,MATCH('R1'!$E$437,#REF!,0)-4),0)+IFERROR(INDEX('SECTION 1'!#REF!,MATCH('R1'!$E$437,'SECTION 1'!#REF!,0)-4),0)</f>
        <v>0</v>
      </c>
      <c r="I1086" s="272">
        <f>IFERROR(INDEX(#REF!,MATCH('R1'!$E$437,#REF!,0)-3),0)+IFERROR(INDEX('SECTION 1'!#REF!,MATCH('R1'!$E$437,'SECTION 1'!#REF!,0)-3),0)</f>
        <v>0</v>
      </c>
      <c r="J1086" s="126">
        <f>IF(G1086="",0,IF(H1086="",0,IF(G1086&gt;0,H1086-G1086+I1086,0)))</f>
        <v>0</v>
      </c>
      <c r="K1086" s="127"/>
      <c r="L1086" s="128"/>
      <c r="M1086" s="128"/>
      <c r="N1086" s="128"/>
      <c r="O1086" s="128"/>
      <c r="P1086" s="129"/>
      <c r="Q1086" s="130">
        <f t="shared" si="77"/>
        <v>0</v>
      </c>
      <c r="R1086" s="456"/>
    </row>
    <row r="1087" spans="1:18" ht="16.5" thickBot="1">
      <c r="A1087" s="688"/>
      <c r="B1087" s="568" t="s">
        <v>6</v>
      </c>
      <c r="C1087" s="527">
        <f>+C1085+1</f>
        <v>16</v>
      </c>
      <c r="D1087" s="465"/>
      <c r="E1087" s="465"/>
      <c r="F1087" s="467"/>
      <c r="G1087" s="268">
        <f>IFERROR(INDEX(#REF!,MATCH('R1'!$E$437,#REF!,0)-5),0)+IFERROR(INDEX('SECTION 1'!#REF!,MATCH('R1'!$E$437,'SECTION 1'!#REF!,0)-5),0)</f>
        <v>0</v>
      </c>
      <c r="H1087" s="269">
        <f>IFERROR(INDEX(#REF!,MATCH('R1'!$E$437,#REF!,0)-4),0)+IFERROR(INDEX('SECTION 1'!#REF!,MATCH('R1'!$E$437,'SECTION 1'!#REF!,0)-4),0)</f>
        <v>0</v>
      </c>
      <c r="I1087" s="269">
        <f>IFERROR(INDEX(#REF!,MATCH('R1'!$E$437,#REF!,0)-3),0)+IFERROR(INDEX('SECTION 1'!#REF!,MATCH('R1'!$E$437,'SECTION 1'!#REF!,0)-3),0)</f>
        <v>0</v>
      </c>
      <c r="J1087" s="139">
        <v>12</v>
      </c>
      <c r="K1087" s="140"/>
      <c r="L1087" s="141">
        <f>H1087-G1087</f>
        <v>0</v>
      </c>
      <c r="M1087" s="141">
        <f>IF(L1087&gt;5,0.2,0)</f>
        <v>0</v>
      </c>
      <c r="N1087" s="141" t="e">
        <f>#REF!-#REF!</f>
        <v>#REF!</v>
      </c>
      <c r="O1087" s="141" t="e">
        <f>IF(N1087&gt;5,0.2,0)</f>
        <v>#REF!</v>
      </c>
      <c r="P1087" s="142"/>
      <c r="Q1087" s="143">
        <f t="shared" si="77"/>
        <v>0</v>
      </c>
      <c r="R1087" s="456"/>
    </row>
    <row r="1088" spans="1:18" ht="16.5" thickBot="1">
      <c r="A1088" s="689"/>
      <c r="B1088" s="569"/>
      <c r="C1088" s="554"/>
      <c r="D1088" s="466"/>
      <c r="E1088" s="466"/>
      <c r="F1088" s="468"/>
      <c r="G1088" s="271">
        <f>IFERROR(INDEX(#REF!,MATCH('R1'!$E$437,#REF!,0)-5),0)+IFERROR(INDEX('SECTION 1'!#REF!,MATCH('R1'!$E$437,'SECTION 1'!#REF!,0)-5),0)</f>
        <v>0</v>
      </c>
      <c r="H1088" s="272">
        <f>IFERROR(INDEX(#REF!,MATCH('R1'!$E$437,#REF!,0)-4),0)+IFERROR(INDEX('SECTION 1'!#REF!,MATCH('R1'!$E$437,'SECTION 1'!#REF!,0)-4),0)</f>
        <v>0</v>
      </c>
      <c r="I1088" s="272">
        <f>IFERROR(INDEX(#REF!,MATCH('R1'!$E$437,#REF!,0)-3),0)+IFERROR(INDEX('SECTION 1'!#REF!,MATCH('R1'!$E$437,'SECTION 1'!#REF!,0)-3),0)</f>
        <v>0</v>
      </c>
      <c r="J1088" s="147"/>
      <c r="K1088" s="148"/>
      <c r="L1088" s="149"/>
      <c r="M1088" s="149"/>
      <c r="N1088" s="149"/>
      <c r="O1088" s="149"/>
      <c r="P1088" s="150"/>
      <c r="Q1088" s="151">
        <f t="shared" si="77"/>
        <v>0</v>
      </c>
      <c r="R1088" s="456"/>
    </row>
    <row r="1089" spans="1:18" ht="16.5" customHeight="1" thickTop="1" thickBot="1">
      <c r="A1089" s="689"/>
      <c r="B1089" s="522" t="s">
        <v>12</v>
      </c>
      <c r="C1089" s="523"/>
      <c r="D1089" s="481"/>
      <c r="E1089" s="481"/>
      <c r="F1089" s="482"/>
      <c r="G1089" s="285"/>
      <c r="H1089" s="286"/>
      <c r="I1089" s="287"/>
      <c r="J1089" s="21" t="e">
        <f>SUM(J1075:J1088)</f>
        <v>#REF!</v>
      </c>
      <c r="K1089" s="173">
        <f>SUM(K1079:K1088)</f>
        <v>0</v>
      </c>
      <c r="L1089" s="174"/>
      <c r="M1089" s="174"/>
      <c r="N1089" s="174"/>
      <c r="O1089" s="174"/>
      <c r="P1089" s="175"/>
      <c r="Q1089" s="176">
        <f>SUM(Q1075:Q1088)</f>
        <v>0</v>
      </c>
      <c r="R1089" s="158"/>
    </row>
    <row r="1090" spans="1:18" ht="17.25" thickTop="1" thickBot="1">
      <c r="A1090" s="689"/>
      <c r="B1090" s="524" t="s">
        <v>14</v>
      </c>
      <c r="C1090" s="525"/>
      <c r="D1090" s="206"/>
      <c r="E1090" s="206"/>
      <c r="F1090" s="207"/>
      <c r="G1090" s="208"/>
      <c r="H1090" s="209"/>
      <c r="I1090" s="210"/>
      <c r="J1090" s="211"/>
      <c r="K1090" s="212"/>
      <c r="L1090" s="211"/>
      <c r="M1090" s="211"/>
      <c r="N1090" s="211"/>
      <c r="O1090" s="211"/>
      <c r="P1090" s="211"/>
      <c r="Q1090" s="213"/>
      <c r="R1090" s="75"/>
    </row>
    <row r="1091" spans="1:18" ht="16.5" thickTop="1">
      <c r="A1091" s="711" t="s">
        <v>62</v>
      </c>
      <c r="B1091" s="589" t="s">
        <v>2</v>
      </c>
      <c r="C1091" s="515">
        <f>C1087+1</f>
        <v>17</v>
      </c>
      <c r="D1091" s="494"/>
      <c r="E1091" s="471"/>
      <c r="F1091" s="473"/>
      <c r="G1091" s="159">
        <f>IFERROR(INDEX(#REF!,MATCH('R1'!$E$437,#REF!,0)-5),0)+IFERROR(INDEX('SECTION 1'!#REF!,MATCH('R1'!$E$437,'SECTION 1'!#REF!,0)-5),0)</f>
        <v>0</v>
      </c>
      <c r="H1091" s="160">
        <f>IFERROR(INDEX(#REF!,MATCH('R1'!$E$437,#REF!,0)-4),0)+IFERROR(INDEX('SECTION 1'!#REF!,MATCH('R1'!$E$437,'SECTION 1'!#REF!,0)-4),0)</f>
        <v>0</v>
      </c>
      <c r="I1091" s="161">
        <f>IFERROR(INDEX(#REF!,MATCH('R1'!$E$437,#REF!,0)-3),0)+IFERROR(INDEX('SECTION 1'!#REF!,MATCH('R1'!$E$437,'SECTION 1'!#REF!,0)-3),0)</f>
        <v>0</v>
      </c>
      <c r="J1091" s="162" t="e">
        <f>IF(#REF!="",IF(F1091=0," ",(24-#REF!)+(F1091-0)),"")</f>
        <v>#REF!</v>
      </c>
      <c r="K1091" s="163"/>
      <c r="L1091" s="164">
        <f>H1091-G1091</f>
        <v>0</v>
      </c>
      <c r="M1091" s="164">
        <f>IF(L1091&gt;5,0.2,0)</f>
        <v>0</v>
      </c>
      <c r="N1091" s="164" t="e">
        <f>#REF!-#REF!</f>
        <v>#REF!</v>
      </c>
      <c r="O1091" s="164" t="e">
        <f>IF(N1091&gt;5,0.2,0)</f>
        <v>#REF!</v>
      </c>
      <c r="P1091" s="165"/>
      <c r="Q1091" s="166">
        <f>IF(G1091="","",(H1091-G1091)+I1091)</f>
        <v>0</v>
      </c>
      <c r="R1091" s="75"/>
    </row>
    <row r="1092" spans="1:18">
      <c r="A1092" s="712"/>
      <c r="B1092" s="590"/>
      <c r="C1092" s="516"/>
      <c r="D1092" s="493"/>
      <c r="E1092" s="472"/>
      <c r="F1092" s="474"/>
      <c r="G1092" s="271">
        <f>IFERROR(INDEX(#REF!,MATCH('R1'!$E$437,#REF!,0)-5),0)+IFERROR(INDEX('SECTION 1'!#REF!,MATCH('R1'!$E$437,'SECTION 1'!#REF!,0)-5),0)</f>
        <v>0</v>
      </c>
      <c r="H1092" s="272">
        <f>IFERROR(INDEX(#REF!,MATCH('R1'!$E$437,#REF!,0)-4),0)+IFERROR(INDEX('SECTION 1'!#REF!,MATCH('R1'!$E$437,'SECTION 1'!#REF!,0)-4),0)</f>
        <v>0</v>
      </c>
      <c r="I1092" s="109">
        <f>IFERROR(INDEX(#REF!,MATCH('R1'!$E$437,#REF!,0)-3),0)+IFERROR(INDEX('SECTION 1'!#REF!,MATCH('R1'!$E$437,'SECTION 1'!#REF!,0)-3),0)</f>
        <v>0</v>
      </c>
      <c r="J1092" s="110"/>
      <c r="K1092" s="111"/>
      <c r="L1092" s="112"/>
      <c r="M1092" s="112"/>
      <c r="N1092" s="112"/>
      <c r="O1092" s="112"/>
      <c r="P1092" s="113"/>
      <c r="Q1092" s="114">
        <f t="shared" ref="Q1092:Q1104" si="78">IF(G1092="","",(H1092-G1092)+I1092)</f>
        <v>0</v>
      </c>
      <c r="R1092" s="75"/>
    </row>
    <row r="1093" spans="1:18">
      <c r="A1093" s="712"/>
      <c r="B1093" s="567" t="s">
        <v>3</v>
      </c>
      <c r="C1093" s="517">
        <f>+C1091+1</f>
        <v>18</v>
      </c>
      <c r="D1093" s="477"/>
      <c r="E1093" s="477"/>
      <c r="F1093" s="479"/>
      <c r="G1093" s="268">
        <f>IFERROR(INDEX(#REF!,MATCH('R1'!$E$437,#REF!,0)-5),0)+IFERROR(INDEX('SECTION 1'!#REF!,MATCH('R1'!$E$437,'SECTION 1'!#REF!,0)-5),0)</f>
        <v>0</v>
      </c>
      <c r="H1093" s="269">
        <f>IFERROR(INDEX(#REF!,MATCH('R1'!$E$437,#REF!,0)-4),0)+IFERROR(INDEX('SECTION 1'!#REF!,MATCH('R1'!$E$437,'SECTION 1'!#REF!,0)-4),0)</f>
        <v>0</v>
      </c>
      <c r="I1093" s="269">
        <f>IFERROR(INDEX(#REF!,MATCH('R1'!$E$437,#REF!,0)-3),0)+IFERROR(INDEX('SECTION 1'!#REF!,MATCH('R1'!$E$437,'SECTION 1'!#REF!,0)-3),0)</f>
        <v>0</v>
      </c>
      <c r="J1093" s="118"/>
      <c r="K1093" s="119"/>
      <c r="L1093" s="120">
        <f>H1093-G1093</f>
        <v>0</v>
      </c>
      <c r="M1093" s="120">
        <f>IF(L1093&gt;5,0.2,0)</f>
        <v>0</v>
      </c>
      <c r="N1093" s="120" t="e">
        <f>#REF!-#REF!</f>
        <v>#REF!</v>
      </c>
      <c r="O1093" s="120" t="e">
        <f>IF(N1093&gt;5,0.2,0)</f>
        <v>#REF!</v>
      </c>
      <c r="P1093" s="121"/>
      <c r="Q1093" s="122">
        <f t="shared" si="78"/>
        <v>0</v>
      </c>
      <c r="R1093" s="75"/>
    </row>
    <row r="1094" spans="1:18">
      <c r="A1094" s="712"/>
      <c r="B1094" s="538"/>
      <c r="C1094" s="518"/>
      <c r="D1094" s="478"/>
      <c r="E1094" s="478"/>
      <c r="F1094" s="480"/>
      <c r="G1094" s="271">
        <f>IFERROR(INDEX(#REF!,MATCH('R1'!$E$437,#REF!,0)-5),0)+IFERROR(INDEX('SECTION 1'!#REF!,MATCH('R1'!$E$437,'SECTION 1'!#REF!,0)-5),0)</f>
        <v>0</v>
      </c>
      <c r="H1094" s="272">
        <f>IFERROR(INDEX(#REF!,MATCH('R1'!$E$437,#REF!,0)-4),0)+IFERROR(INDEX('SECTION 1'!#REF!,MATCH('R1'!$E$437,'SECTION 1'!#REF!,0)-4),0)</f>
        <v>0</v>
      </c>
      <c r="I1094" s="272">
        <f>IFERROR(INDEX(#REF!,MATCH('R1'!$E$437,#REF!,0)-3),0)+IFERROR(INDEX('SECTION 1'!#REF!,MATCH('R1'!$E$437,'SECTION 1'!#REF!,0)-3),0)</f>
        <v>0</v>
      </c>
      <c r="J1094" s="126"/>
      <c r="K1094" s="127"/>
      <c r="L1094" s="128"/>
      <c r="M1094" s="128"/>
      <c r="N1094" s="128"/>
      <c r="O1094" s="128"/>
      <c r="P1094" s="129"/>
      <c r="Q1094" s="130">
        <f t="shared" si="78"/>
        <v>0</v>
      </c>
      <c r="R1094" s="728"/>
    </row>
    <row r="1095" spans="1:18">
      <c r="A1095" s="712"/>
      <c r="B1095" s="567" t="s">
        <v>3</v>
      </c>
      <c r="C1095" s="517">
        <f>+C1093+1</f>
        <v>19</v>
      </c>
      <c r="D1095" s="477"/>
      <c r="E1095" s="477"/>
      <c r="F1095" s="479"/>
      <c r="G1095" s="268">
        <f>IFERROR(INDEX(#REF!,MATCH('R1'!$E$437,#REF!,0)-5),0)+IFERROR(INDEX('SECTION 1'!#REF!,MATCH('R1'!$E$437,'SECTION 1'!#REF!,0)-5),0)</f>
        <v>0</v>
      </c>
      <c r="H1095" s="269">
        <f>IFERROR(INDEX(#REF!,MATCH('R1'!$E$437,#REF!,0)-4),0)+IFERROR(INDEX('SECTION 1'!#REF!,MATCH('R1'!$E$437,'SECTION 1'!#REF!,0)-4),0)</f>
        <v>0</v>
      </c>
      <c r="I1095" s="269">
        <f>IFERROR(INDEX(#REF!,MATCH('R1'!$E$437,#REF!,0)-3),0)+IFERROR(INDEX('SECTION 1'!#REF!,MATCH('R1'!$E$437,'SECTION 1'!#REF!,0)-3),0)</f>
        <v>0</v>
      </c>
      <c r="J1095" s="134"/>
      <c r="K1095" s="135"/>
      <c r="L1095" s="167">
        <f>H1095-G1095</f>
        <v>0</v>
      </c>
      <c r="M1095" s="167">
        <f>IF(L1095&gt;5,0.2,0)</f>
        <v>0</v>
      </c>
      <c r="N1095" s="167" t="e">
        <f>#REF!-#REF!</f>
        <v>#REF!</v>
      </c>
      <c r="O1095" s="167" t="e">
        <f>IF(N1095&gt;5,0.2,0)</f>
        <v>#REF!</v>
      </c>
      <c r="P1095" s="168"/>
      <c r="Q1095" s="169">
        <f t="shared" si="78"/>
        <v>0</v>
      </c>
      <c r="R1095" s="728"/>
    </row>
    <row r="1096" spans="1:18">
      <c r="A1096" s="712"/>
      <c r="B1096" s="538"/>
      <c r="C1096" s="518"/>
      <c r="D1096" s="478"/>
      <c r="E1096" s="478"/>
      <c r="F1096" s="480"/>
      <c r="G1096" s="271">
        <f>IFERROR(INDEX(#REF!,MATCH('R1'!$E$437,#REF!,0)-5),0)+IFERROR(INDEX('SECTION 1'!#REF!,MATCH('R1'!$E$437,'SECTION 1'!#REF!,0)-5),0)</f>
        <v>0</v>
      </c>
      <c r="H1096" s="272">
        <f>IFERROR(INDEX(#REF!,MATCH('R1'!$E$437,#REF!,0)-4),0)+IFERROR(INDEX('SECTION 1'!#REF!,MATCH('R1'!$E$437,'SECTION 1'!#REF!,0)-4),0)</f>
        <v>0</v>
      </c>
      <c r="I1096" s="272">
        <f>IFERROR(INDEX(#REF!,MATCH('R1'!$E$437,#REF!,0)-3),0)+IFERROR(INDEX('SECTION 1'!#REF!,MATCH('R1'!$E$437,'SECTION 1'!#REF!,0)-3),0)</f>
        <v>0</v>
      </c>
      <c r="J1096" s="110"/>
      <c r="K1096" s="111"/>
      <c r="L1096" s="112"/>
      <c r="M1096" s="112"/>
      <c r="N1096" s="112"/>
      <c r="O1096" s="112"/>
      <c r="P1096" s="113"/>
      <c r="Q1096" s="114">
        <f t="shared" si="78"/>
        <v>0</v>
      </c>
      <c r="R1096" s="728"/>
    </row>
    <row r="1097" spans="1:18">
      <c r="A1097" s="712"/>
      <c r="B1097" s="567" t="s">
        <v>7</v>
      </c>
      <c r="C1097" s="517">
        <f>+C1095+1</f>
        <v>20</v>
      </c>
      <c r="D1097" s="477"/>
      <c r="E1097" s="477"/>
      <c r="F1097" s="479"/>
      <c r="G1097" s="268">
        <f>IFERROR(INDEX(#REF!,MATCH('R1'!$E$437,#REF!,0)-5),0)+IFERROR(INDEX('SECTION 1'!#REF!,MATCH('R1'!$E$437,'SECTION 1'!#REF!,0)-5),0)</f>
        <v>0</v>
      </c>
      <c r="H1097" s="269">
        <f>IFERROR(INDEX(#REF!,MATCH('R1'!$E$437,#REF!,0)-4),0)+IFERROR(INDEX('SECTION 1'!#REF!,MATCH('R1'!$E$437,'SECTION 1'!#REF!,0)-4),0)</f>
        <v>0</v>
      </c>
      <c r="I1097" s="269">
        <f>IFERROR(INDEX(#REF!,MATCH('R1'!$E$437,#REF!,0)-3),0)+IFERROR(INDEX('SECTION 1'!#REF!,MATCH('R1'!$E$437,'SECTION 1'!#REF!,0)-3),0)</f>
        <v>0</v>
      </c>
      <c r="J1097" s="118"/>
      <c r="K1097" s="119"/>
      <c r="L1097" s="120">
        <f>H1097-G1097</f>
        <v>0</v>
      </c>
      <c r="M1097" s="120">
        <f>IF(L1097&gt;5,0.2,0)</f>
        <v>0</v>
      </c>
      <c r="N1097" s="120" t="e">
        <f>#REF!-#REF!</f>
        <v>#REF!</v>
      </c>
      <c r="O1097" s="120" t="e">
        <f>IF(N1097&gt;5,0.2,0)</f>
        <v>#REF!</v>
      </c>
      <c r="P1097" s="121"/>
      <c r="Q1097" s="122">
        <f t="shared" si="78"/>
        <v>0</v>
      </c>
      <c r="R1097" s="728"/>
    </row>
    <row r="1098" spans="1:18">
      <c r="A1098" s="712"/>
      <c r="B1098" s="538"/>
      <c r="C1098" s="518"/>
      <c r="D1098" s="478"/>
      <c r="E1098" s="478"/>
      <c r="F1098" s="480"/>
      <c r="G1098" s="271">
        <f>IFERROR(INDEX(#REF!,MATCH('R1'!$E$437,#REF!,0)-5),0)+IFERROR(INDEX('SECTION 1'!#REF!,MATCH('R1'!$E$437,'SECTION 1'!#REF!,0)-5),0)</f>
        <v>0</v>
      </c>
      <c r="H1098" s="272">
        <f>IFERROR(INDEX(#REF!,MATCH('R1'!$E$437,#REF!,0)-4),0)+IFERROR(INDEX('SECTION 1'!#REF!,MATCH('R1'!$E$437,'SECTION 1'!#REF!,0)-4),0)</f>
        <v>0</v>
      </c>
      <c r="I1098" s="272">
        <f>IFERROR(INDEX(#REF!,MATCH('R1'!$E$437,#REF!,0)-3),0)+IFERROR(INDEX('SECTION 1'!#REF!,MATCH('R1'!$E$437,'SECTION 1'!#REF!,0)-3),0)</f>
        <v>0</v>
      </c>
      <c r="J1098" s="126"/>
      <c r="K1098" s="127"/>
      <c r="L1098" s="128"/>
      <c r="M1098" s="128"/>
      <c r="N1098" s="128"/>
      <c r="O1098" s="128"/>
      <c r="P1098" s="129"/>
      <c r="Q1098" s="130">
        <f t="shared" si="78"/>
        <v>0</v>
      </c>
      <c r="R1098" s="728"/>
    </row>
    <row r="1099" spans="1:18">
      <c r="A1099" s="712"/>
      <c r="B1099" s="567" t="s">
        <v>4</v>
      </c>
      <c r="C1099" s="517">
        <f>C1097+1</f>
        <v>21</v>
      </c>
      <c r="D1099" s="477"/>
      <c r="E1099" s="477"/>
      <c r="F1099" s="479"/>
      <c r="G1099" s="268">
        <f>IFERROR(INDEX(#REF!,MATCH('R1'!$E$437,#REF!,0)-5),0)+IFERROR(INDEX('SECTION 1'!#REF!,MATCH('R1'!$E$437,'SECTION 1'!#REF!,0)-5),0)</f>
        <v>0</v>
      </c>
      <c r="H1099" s="269">
        <f>IFERROR(INDEX(#REF!,MATCH('R1'!$E$437,#REF!,0)-4),0)+IFERROR(INDEX('SECTION 1'!#REF!,MATCH('R1'!$E$437,'SECTION 1'!#REF!,0)-4),0)</f>
        <v>0</v>
      </c>
      <c r="I1099" s="269">
        <f>IFERROR(INDEX(#REF!,MATCH('R1'!$E$437,#REF!,0)-3),0)+IFERROR(INDEX('SECTION 1'!#REF!,MATCH('R1'!$E$437,'SECTION 1'!#REF!,0)-3),0)</f>
        <v>0</v>
      </c>
      <c r="J1099" s="134">
        <v>12</v>
      </c>
      <c r="K1099" s="135"/>
      <c r="L1099" s="120">
        <f>H1099-G1099</f>
        <v>0</v>
      </c>
      <c r="M1099" s="120">
        <f>IF(L1099&gt;5,0.2,0)</f>
        <v>0</v>
      </c>
      <c r="N1099" s="120" t="e">
        <f>#REF!-#REF!</f>
        <v>#REF!</v>
      </c>
      <c r="O1099" s="120" t="e">
        <f>IF(N1099&gt;5,0.2,0)</f>
        <v>#REF!</v>
      </c>
      <c r="P1099" s="121"/>
      <c r="Q1099" s="122">
        <f t="shared" si="78"/>
        <v>0</v>
      </c>
      <c r="R1099" s="728"/>
    </row>
    <row r="1100" spans="1:18">
      <c r="A1100" s="712"/>
      <c r="B1100" s="538"/>
      <c r="C1100" s="518"/>
      <c r="D1100" s="478"/>
      <c r="E1100" s="478"/>
      <c r="F1100" s="480"/>
      <c r="G1100" s="271">
        <f>IFERROR(INDEX(#REF!,MATCH('R1'!$E$437,#REF!,0)-5),0)+IFERROR(INDEX('SECTION 1'!#REF!,MATCH('R1'!$E$437,'SECTION 1'!#REF!,0)-5),0)</f>
        <v>0</v>
      </c>
      <c r="H1100" s="272">
        <f>IFERROR(INDEX(#REF!,MATCH('R1'!$E$437,#REF!,0)-4),0)+IFERROR(INDEX('SECTION 1'!#REF!,MATCH('R1'!$E$437,'SECTION 1'!#REF!,0)-4),0)</f>
        <v>0</v>
      </c>
      <c r="I1100" s="272">
        <f>IFERROR(INDEX(#REF!,MATCH('R1'!$E$437,#REF!,0)-3),0)+IFERROR(INDEX('SECTION 1'!#REF!,MATCH('R1'!$E$437,'SECTION 1'!#REF!,0)-3),0)</f>
        <v>0</v>
      </c>
      <c r="J1100" s="110"/>
      <c r="K1100" s="111"/>
      <c r="L1100" s="112"/>
      <c r="M1100" s="112"/>
      <c r="N1100" s="112"/>
      <c r="O1100" s="112"/>
      <c r="P1100" s="113"/>
      <c r="Q1100" s="114">
        <f t="shared" si="78"/>
        <v>0</v>
      </c>
      <c r="R1100" s="456"/>
    </row>
    <row r="1101" spans="1:18">
      <c r="A1101" s="712"/>
      <c r="B1101" s="568" t="s">
        <v>5</v>
      </c>
      <c r="C1101" s="527">
        <f>+C1099+1</f>
        <v>22</v>
      </c>
      <c r="D1101" s="477"/>
      <c r="E1101" s="477"/>
      <c r="F1101" s="479"/>
      <c r="G1101" s="268">
        <f>IFERROR(INDEX(#REF!,MATCH('R1'!$E$437,#REF!,0)-5),0)+IFERROR(INDEX('SECTION 1'!#REF!,MATCH('R1'!$E$437,'SECTION 1'!#REF!,0)-5),0)</f>
        <v>0</v>
      </c>
      <c r="H1101" s="269">
        <f>IFERROR(INDEX(#REF!,MATCH('R1'!$E$437,#REF!,0)-4),0)+IFERROR(INDEX('SECTION 1'!#REF!,MATCH('R1'!$E$437,'SECTION 1'!#REF!,0)-4),0)</f>
        <v>0</v>
      </c>
      <c r="I1101" s="269">
        <f>IFERROR(INDEX(#REF!,MATCH('R1'!$E$437,#REF!,0)-3),0)+IFERROR(INDEX('SECTION 1'!#REF!,MATCH('R1'!$E$437,'SECTION 1'!#REF!,0)-3),0)</f>
        <v>0</v>
      </c>
      <c r="J1101" s="118">
        <f>IF(G1101="",0,IF(H1101="",0,IF(G1101&gt;0,H1101-G1101+I1101,0)))</f>
        <v>0</v>
      </c>
      <c r="K1101" s="119"/>
      <c r="L1101" s="120">
        <f>H1101-G1101</f>
        <v>0</v>
      </c>
      <c r="M1101" s="120">
        <f>IF(L1101&gt;5,0.2,0)</f>
        <v>0</v>
      </c>
      <c r="N1101" s="120" t="e">
        <f>#REF!-#REF!</f>
        <v>#REF!</v>
      </c>
      <c r="O1101" s="120" t="e">
        <f>IF(N1101&gt;5,0.2,0)</f>
        <v>#REF!</v>
      </c>
      <c r="P1101" s="121"/>
      <c r="Q1101" s="122">
        <f t="shared" si="78"/>
        <v>0</v>
      </c>
      <c r="R1101" s="456"/>
    </row>
    <row r="1102" spans="1:18">
      <c r="A1102" s="712"/>
      <c r="B1102" s="584"/>
      <c r="C1102" s="528"/>
      <c r="D1102" s="478"/>
      <c r="E1102" s="478"/>
      <c r="F1102" s="480"/>
      <c r="G1102" s="271">
        <f>IFERROR(INDEX(#REF!,MATCH('R1'!$E$437,#REF!,0)-5),0)+IFERROR(INDEX('SECTION 1'!#REF!,MATCH('R1'!$E$437,'SECTION 1'!#REF!,0)-5),0)</f>
        <v>0</v>
      </c>
      <c r="H1102" s="272">
        <f>IFERROR(INDEX(#REF!,MATCH('R1'!$E$437,#REF!,0)-4),0)+IFERROR(INDEX('SECTION 1'!#REF!,MATCH('R1'!$E$437,'SECTION 1'!#REF!,0)-4),0)</f>
        <v>0</v>
      </c>
      <c r="I1102" s="272">
        <f>IFERROR(INDEX(#REF!,MATCH('R1'!$E$437,#REF!,0)-3),0)+IFERROR(INDEX('SECTION 1'!#REF!,MATCH('R1'!$E$437,'SECTION 1'!#REF!,0)-3),0)</f>
        <v>0</v>
      </c>
      <c r="J1102" s="126">
        <f>IF(G1102="",0,IF(H1102="",0,IF(G1102&gt;0,H1102-G1102+I1102,0)))</f>
        <v>0</v>
      </c>
      <c r="K1102" s="127"/>
      <c r="L1102" s="128"/>
      <c r="M1102" s="128"/>
      <c r="N1102" s="128"/>
      <c r="O1102" s="128"/>
      <c r="P1102" s="129"/>
      <c r="Q1102" s="130">
        <f t="shared" si="78"/>
        <v>0</v>
      </c>
      <c r="R1102" s="456"/>
    </row>
    <row r="1103" spans="1:18">
      <c r="A1103" s="712"/>
      <c r="B1103" s="568" t="s">
        <v>6</v>
      </c>
      <c r="C1103" s="527">
        <f>+C1101+1</f>
        <v>23</v>
      </c>
      <c r="D1103" s="465"/>
      <c r="E1103" s="465"/>
      <c r="F1103" s="467"/>
      <c r="G1103" s="268">
        <f>IFERROR(INDEX(#REF!,MATCH('R1'!$E$437,#REF!,0)-5),0)+IFERROR(INDEX('SECTION 1'!#REF!,MATCH('R1'!$E$437,'SECTION 1'!#REF!,0)-5),0)</f>
        <v>0</v>
      </c>
      <c r="H1103" s="269">
        <f>IFERROR(INDEX(#REF!,MATCH('R1'!$E$437,#REF!,0)-4),0)+IFERROR(INDEX('SECTION 1'!#REF!,MATCH('R1'!$E$437,'SECTION 1'!#REF!,0)-4),0)</f>
        <v>0</v>
      </c>
      <c r="I1103" s="269">
        <f>IFERROR(INDEX(#REF!,MATCH('R1'!$E$437,#REF!,0)-3),0)+IFERROR(INDEX('SECTION 1'!#REF!,MATCH('R1'!$E$437,'SECTION 1'!#REF!,0)-3),0)</f>
        <v>0</v>
      </c>
      <c r="J1103" s="139">
        <v>12</v>
      </c>
      <c r="K1103" s="140"/>
      <c r="L1103" s="141">
        <f>H1103-G1103</f>
        <v>0</v>
      </c>
      <c r="M1103" s="141">
        <f>IF(L1103&gt;5,0.2,0)</f>
        <v>0</v>
      </c>
      <c r="N1103" s="141" t="e">
        <f>#REF!-#REF!</f>
        <v>#REF!</v>
      </c>
      <c r="O1103" s="141" t="e">
        <f>IF(N1103&gt;5,0.2,0)</f>
        <v>#REF!</v>
      </c>
      <c r="P1103" s="142"/>
      <c r="Q1103" s="143">
        <f t="shared" si="78"/>
        <v>0</v>
      </c>
      <c r="R1103" s="456"/>
    </row>
    <row r="1104" spans="1:18" ht="16.5" thickBot="1">
      <c r="A1104" s="712"/>
      <c r="B1104" s="569"/>
      <c r="C1104" s="554"/>
      <c r="D1104" s="466"/>
      <c r="E1104" s="466"/>
      <c r="F1104" s="468"/>
      <c r="G1104" s="271">
        <f>IFERROR(INDEX(#REF!,MATCH('R1'!$E$437,#REF!,0)-5),0)+IFERROR(INDEX('SECTION 1'!#REF!,MATCH('R1'!$E$437,'SECTION 1'!#REF!,0)-5),0)</f>
        <v>0</v>
      </c>
      <c r="H1104" s="272">
        <f>IFERROR(INDEX(#REF!,MATCH('R1'!$E$437,#REF!,0)-4),0)+IFERROR(INDEX('SECTION 1'!#REF!,MATCH('R1'!$E$437,'SECTION 1'!#REF!,0)-4),0)</f>
        <v>0</v>
      </c>
      <c r="I1104" s="272">
        <f>IFERROR(INDEX(#REF!,MATCH('R1'!$E$437,#REF!,0)-3),0)+IFERROR(INDEX('SECTION 1'!#REF!,MATCH('R1'!$E$437,'SECTION 1'!#REF!,0)-3),0)</f>
        <v>0</v>
      </c>
      <c r="J1104" s="147"/>
      <c r="K1104" s="148"/>
      <c r="L1104" s="149"/>
      <c r="M1104" s="149"/>
      <c r="N1104" s="149"/>
      <c r="O1104" s="149"/>
      <c r="P1104" s="150"/>
      <c r="Q1104" s="151">
        <f t="shared" si="78"/>
        <v>0</v>
      </c>
      <c r="R1104" s="158"/>
    </row>
    <row r="1105" spans="1:18" ht="17.25" customHeight="1" thickTop="1" thickBot="1">
      <c r="A1105" s="712"/>
      <c r="B1105" s="522" t="s">
        <v>12</v>
      </c>
      <c r="C1105" s="523"/>
      <c r="D1105" s="481"/>
      <c r="E1105" s="481"/>
      <c r="F1105" s="482"/>
      <c r="G1105" s="43"/>
      <c r="H1105" s="44"/>
      <c r="I1105" s="44"/>
      <c r="J1105" s="21" t="e">
        <f>SUM(J1091:J1104)</f>
        <v>#REF!</v>
      </c>
      <c r="K1105" s="173">
        <f>SUM(K1095:K1104)</f>
        <v>0</v>
      </c>
      <c r="L1105" s="174"/>
      <c r="M1105" s="174"/>
      <c r="N1105" s="174"/>
      <c r="O1105" s="174"/>
      <c r="P1105" s="175"/>
      <c r="Q1105" s="176">
        <f>SUM(Q1091:Q1104)</f>
        <v>0</v>
      </c>
      <c r="R1105" s="75"/>
    </row>
    <row r="1106" spans="1:18" ht="16.5" thickBot="1">
      <c r="A1106" s="713"/>
      <c r="B1106" s="524" t="s">
        <v>14</v>
      </c>
      <c r="C1106" s="525"/>
      <c r="D1106" s="219"/>
      <c r="E1106" s="219"/>
      <c r="F1106" s="220"/>
      <c r="G1106" s="12"/>
      <c r="H1106" s="13"/>
      <c r="I1106" s="16"/>
      <c r="J1106" s="14" t="str">
        <f>IF(G1106="","0",IF(H1106="","0",IF(G1106&gt;0,H1106-G1106,"0")))</f>
        <v>0</v>
      </c>
      <c r="K1106" s="222"/>
      <c r="L1106" s="221"/>
      <c r="M1106" s="221"/>
      <c r="N1106" s="221"/>
      <c r="O1106" s="221"/>
      <c r="P1106" s="221"/>
      <c r="Q1106" s="223"/>
      <c r="R1106" s="75"/>
    </row>
    <row r="1107" spans="1:18" ht="16.5" thickTop="1">
      <c r="A1107" s="683" t="s">
        <v>63</v>
      </c>
      <c r="B1107" s="589" t="s">
        <v>2</v>
      </c>
      <c r="C1107" s="515">
        <f>C1103+1</f>
        <v>24</v>
      </c>
      <c r="D1107" s="494"/>
      <c r="E1107" s="471"/>
      <c r="F1107" s="473"/>
      <c r="G1107" s="159">
        <f>IFERROR(INDEX(#REF!,MATCH('R1'!$E$437,#REF!,0)-5),0)+IFERROR(INDEX('SECTION 1'!#REF!,MATCH('R1'!$E$437,'SECTION 1'!#REF!,0)-5),0)</f>
        <v>0</v>
      </c>
      <c r="H1107" s="160">
        <f>IFERROR(INDEX(#REF!,MATCH('R1'!$E$437,#REF!,0)-4),0)+IFERROR(INDEX('SECTION 1'!#REF!,MATCH('R1'!$E$437,'SECTION 1'!#REF!,0)-4),0)</f>
        <v>0</v>
      </c>
      <c r="I1107" s="161">
        <f>IFERROR(INDEX(#REF!,MATCH('R1'!$E$437,#REF!,0)-3),0)+IFERROR(INDEX('SECTION 1'!#REF!,MATCH('R1'!$E$437,'SECTION 1'!#REF!,0)-3),0)</f>
        <v>0</v>
      </c>
      <c r="J1107" s="162" t="e">
        <f>IF(#REF!="",IF(F1107=0," ",(24-#REF!)+(F1107-0)),"")</f>
        <v>#REF!</v>
      </c>
      <c r="K1107" s="163"/>
      <c r="L1107" s="164">
        <f>H1107-G1107</f>
        <v>0</v>
      </c>
      <c r="M1107" s="164">
        <f>IF(L1107&gt;5,0.2,0)</f>
        <v>0</v>
      </c>
      <c r="N1107" s="164" t="e">
        <f>#REF!-#REF!</f>
        <v>#REF!</v>
      </c>
      <c r="O1107" s="164" t="e">
        <f>IF(N1107&gt;5,0.2,0)</f>
        <v>#REF!</v>
      </c>
      <c r="P1107" s="165"/>
      <c r="Q1107" s="166">
        <f t="shared" ref="Q1107:Q1119" si="79">IF(G1107="","",(H1107-G1107)+I1107)</f>
        <v>0</v>
      </c>
      <c r="R1107" s="75"/>
    </row>
    <row r="1108" spans="1:18">
      <c r="A1108" s="691"/>
      <c r="B1108" s="590"/>
      <c r="C1108" s="516"/>
      <c r="D1108" s="493"/>
      <c r="E1108" s="472"/>
      <c r="F1108" s="474"/>
      <c r="G1108" s="271">
        <f>IFERROR(INDEX(#REF!,MATCH('R1'!$E$437,#REF!,0)-5),0)+IFERROR(INDEX('SECTION 1'!#REF!,MATCH('R1'!$E$437,'SECTION 1'!#REF!,0)-5),0)</f>
        <v>0</v>
      </c>
      <c r="H1108" s="272">
        <f>IFERROR(INDEX(#REF!,MATCH('R1'!$E$437,#REF!,0)-4),0)+IFERROR(INDEX('SECTION 1'!#REF!,MATCH('R1'!$E$437,'SECTION 1'!#REF!,0)-4),0)</f>
        <v>0</v>
      </c>
      <c r="I1108" s="109">
        <f>IFERROR(INDEX(#REF!,MATCH('R1'!$E$437,#REF!,0)-3),0)+IFERROR(INDEX('SECTION 1'!#REF!,MATCH('R1'!$E$437,'SECTION 1'!#REF!,0)-3),0)</f>
        <v>0</v>
      </c>
      <c r="J1108" s="110"/>
      <c r="K1108" s="111"/>
      <c r="L1108" s="112"/>
      <c r="M1108" s="112"/>
      <c r="N1108" s="112"/>
      <c r="O1108" s="112"/>
      <c r="P1108" s="113"/>
      <c r="Q1108" s="114">
        <f t="shared" si="79"/>
        <v>0</v>
      </c>
      <c r="R1108" s="75"/>
    </row>
    <row r="1109" spans="1:18">
      <c r="A1109" s="691"/>
      <c r="B1109" s="567" t="s">
        <v>3</v>
      </c>
      <c r="C1109" s="517">
        <f>+C1107+1</f>
        <v>25</v>
      </c>
      <c r="D1109" s="477"/>
      <c r="E1109" s="477"/>
      <c r="F1109" s="479"/>
      <c r="G1109" s="268">
        <f>IFERROR(INDEX(#REF!,MATCH('R1'!$E$437,#REF!,0)-5),0)+IFERROR(INDEX('SECTION 1'!#REF!,MATCH('R1'!$E$437,'SECTION 1'!#REF!,0)-5),0)</f>
        <v>0</v>
      </c>
      <c r="H1109" s="269">
        <f>IFERROR(INDEX(#REF!,MATCH('R1'!$E$437,#REF!,0)-4),0)+IFERROR(INDEX('SECTION 1'!#REF!,MATCH('R1'!$E$437,'SECTION 1'!#REF!,0)-4),0)</f>
        <v>0</v>
      </c>
      <c r="I1109" s="269">
        <f>IFERROR(INDEX(#REF!,MATCH('R1'!$E$437,#REF!,0)-3),0)+IFERROR(INDEX('SECTION 1'!#REF!,MATCH('R1'!$E$437,'SECTION 1'!#REF!,0)-3),0)</f>
        <v>0</v>
      </c>
      <c r="J1109" s="118"/>
      <c r="K1109" s="119"/>
      <c r="L1109" s="120">
        <f>H1109-G1109</f>
        <v>0</v>
      </c>
      <c r="M1109" s="120">
        <f>IF(L1109&gt;5,0.2,0)</f>
        <v>0</v>
      </c>
      <c r="N1109" s="120" t="e">
        <f>#REF!-#REF!</f>
        <v>#REF!</v>
      </c>
      <c r="O1109" s="120" t="e">
        <f>IF(N1109&gt;5,0.2,0)</f>
        <v>#REF!</v>
      </c>
      <c r="P1109" s="121"/>
      <c r="Q1109" s="122">
        <f t="shared" si="79"/>
        <v>0</v>
      </c>
      <c r="R1109" s="728"/>
    </row>
    <row r="1110" spans="1:18">
      <c r="A1110" s="691"/>
      <c r="B1110" s="538"/>
      <c r="C1110" s="518"/>
      <c r="D1110" s="478"/>
      <c r="E1110" s="478"/>
      <c r="F1110" s="480"/>
      <c r="G1110" s="271">
        <f>IFERROR(INDEX(#REF!,MATCH('R1'!$E$437,#REF!,0)-5),0)+IFERROR(INDEX('SECTION 1'!#REF!,MATCH('R1'!$E$437,'SECTION 1'!#REF!,0)-5),0)</f>
        <v>0</v>
      </c>
      <c r="H1110" s="272">
        <f>IFERROR(INDEX(#REF!,MATCH('R1'!$E$437,#REF!,0)-4),0)+IFERROR(INDEX('SECTION 1'!#REF!,MATCH('R1'!$E$437,'SECTION 1'!#REF!,0)-4),0)</f>
        <v>0</v>
      </c>
      <c r="I1110" s="272">
        <f>IFERROR(INDEX(#REF!,MATCH('R1'!$E$437,#REF!,0)-3),0)+IFERROR(INDEX('SECTION 1'!#REF!,MATCH('R1'!$E$437,'SECTION 1'!#REF!,0)-3),0)</f>
        <v>0</v>
      </c>
      <c r="J1110" s="126"/>
      <c r="K1110" s="127"/>
      <c r="L1110" s="128"/>
      <c r="M1110" s="128"/>
      <c r="N1110" s="128"/>
      <c r="O1110" s="128"/>
      <c r="P1110" s="129"/>
      <c r="Q1110" s="130">
        <f t="shared" si="79"/>
        <v>0</v>
      </c>
      <c r="R1110" s="728"/>
    </row>
    <row r="1111" spans="1:18">
      <c r="A1111" s="691"/>
      <c r="B1111" s="567" t="s">
        <v>3</v>
      </c>
      <c r="C1111" s="517">
        <f>+C1109+1</f>
        <v>26</v>
      </c>
      <c r="D1111" s="477"/>
      <c r="E1111" s="477"/>
      <c r="F1111" s="479"/>
      <c r="G1111" s="268">
        <f>IFERROR(INDEX(#REF!,MATCH('R1'!$E$437,#REF!,0)-5),0)+IFERROR(INDEX('SECTION 1'!#REF!,MATCH('R1'!$E$437,'SECTION 1'!#REF!,0)-5),0)</f>
        <v>0</v>
      </c>
      <c r="H1111" s="269">
        <f>IFERROR(INDEX(#REF!,MATCH('R1'!$E$437,#REF!,0)-4),0)+IFERROR(INDEX('SECTION 1'!#REF!,MATCH('R1'!$E$437,'SECTION 1'!#REF!,0)-4),0)</f>
        <v>0</v>
      </c>
      <c r="I1111" s="269">
        <f>IFERROR(INDEX(#REF!,MATCH('R1'!$E$437,#REF!,0)-3),0)+IFERROR(INDEX('SECTION 1'!#REF!,MATCH('R1'!$E$437,'SECTION 1'!#REF!,0)-3),0)</f>
        <v>0</v>
      </c>
      <c r="J1111" s="134"/>
      <c r="K1111" s="135"/>
      <c r="L1111" s="167"/>
      <c r="M1111" s="167"/>
      <c r="N1111" s="167"/>
      <c r="O1111" s="167"/>
      <c r="P1111" s="168"/>
      <c r="Q1111" s="169">
        <f t="shared" si="79"/>
        <v>0</v>
      </c>
      <c r="R1111" s="728"/>
    </row>
    <row r="1112" spans="1:18">
      <c r="A1112" s="691"/>
      <c r="B1112" s="538"/>
      <c r="C1112" s="518"/>
      <c r="D1112" s="478"/>
      <c r="E1112" s="478"/>
      <c r="F1112" s="480"/>
      <c r="G1112" s="271">
        <f>IFERROR(INDEX(#REF!,MATCH('R1'!$E$437,#REF!,0)-5),0)+IFERROR(INDEX('SECTION 1'!#REF!,MATCH('R1'!$E$437,'SECTION 1'!#REF!,0)-5),0)</f>
        <v>0</v>
      </c>
      <c r="H1112" s="272">
        <f>IFERROR(INDEX(#REF!,MATCH('R1'!$E$437,#REF!,0)-4),0)+IFERROR(INDEX('SECTION 1'!#REF!,MATCH('R1'!$E$437,'SECTION 1'!#REF!,0)-4),0)</f>
        <v>0</v>
      </c>
      <c r="I1112" s="272">
        <f>IFERROR(INDEX(#REF!,MATCH('R1'!$E$437,#REF!,0)-3),0)+IFERROR(INDEX('SECTION 1'!#REF!,MATCH('R1'!$E$437,'SECTION 1'!#REF!,0)-3),0)</f>
        <v>0</v>
      </c>
      <c r="J1112" s="110"/>
      <c r="K1112" s="111"/>
      <c r="L1112" s="112"/>
      <c r="M1112" s="112"/>
      <c r="N1112" s="112"/>
      <c r="O1112" s="112"/>
      <c r="P1112" s="113"/>
      <c r="Q1112" s="114">
        <f t="shared" si="79"/>
        <v>0</v>
      </c>
      <c r="R1112" s="728"/>
    </row>
    <row r="1113" spans="1:18">
      <c r="A1113" s="691"/>
      <c r="B1113" s="567" t="s">
        <v>7</v>
      </c>
      <c r="C1113" s="517">
        <f>+C1111+1</f>
        <v>27</v>
      </c>
      <c r="D1113" s="477"/>
      <c r="E1113" s="477"/>
      <c r="F1113" s="479"/>
      <c r="G1113" s="268">
        <f>IFERROR(INDEX(#REF!,MATCH('R1'!$E$437,#REF!,0)-5),0)+IFERROR(INDEX('SECTION 1'!#REF!,MATCH('R1'!$E$437,'SECTION 1'!#REF!,0)-5),0)</f>
        <v>0</v>
      </c>
      <c r="H1113" s="269">
        <f>IFERROR(INDEX(#REF!,MATCH('R1'!$E$437,#REF!,0)-4),0)+IFERROR(INDEX('SECTION 1'!#REF!,MATCH('R1'!$E$437,'SECTION 1'!#REF!,0)-4),0)</f>
        <v>0</v>
      </c>
      <c r="I1113" s="269">
        <f>IFERROR(INDEX(#REF!,MATCH('R1'!$E$437,#REF!,0)-3),0)+IFERROR(INDEX('SECTION 1'!#REF!,MATCH('R1'!$E$437,'SECTION 1'!#REF!,0)-3),0)</f>
        <v>0</v>
      </c>
      <c r="J1113" s="118"/>
      <c r="K1113" s="119"/>
      <c r="L1113" s="120"/>
      <c r="M1113" s="120"/>
      <c r="N1113" s="120"/>
      <c r="O1113" s="120"/>
      <c r="P1113" s="121"/>
      <c r="Q1113" s="122">
        <f t="shared" si="79"/>
        <v>0</v>
      </c>
      <c r="R1113" s="728"/>
    </row>
    <row r="1114" spans="1:18">
      <c r="A1114" s="691"/>
      <c r="B1114" s="538"/>
      <c r="C1114" s="518"/>
      <c r="D1114" s="478"/>
      <c r="E1114" s="478"/>
      <c r="F1114" s="480"/>
      <c r="G1114" s="271">
        <f>IFERROR(INDEX(#REF!,MATCH('R1'!$E$437,#REF!,0)-5),0)+IFERROR(INDEX('SECTION 1'!#REF!,MATCH('R1'!$E$437,'SECTION 1'!#REF!,0)-5),0)</f>
        <v>0</v>
      </c>
      <c r="H1114" s="272">
        <f>IFERROR(INDEX(#REF!,MATCH('R1'!$E$437,#REF!,0)-4),0)+IFERROR(INDEX('SECTION 1'!#REF!,MATCH('R1'!$E$437,'SECTION 1'!#REF!,0)-4),0)</f>
        <v>0</v>
      </c>
      <c r="I1114" s="272">
        <f>IFERROR(INDEX(#REF!,MATCH('R1'!$E$437,#REF!,0)-3),0)+IFERROR(INDEX('SECTION 1'!#REF!,MATCH('R1'!$E$437,'SECTION 1'!#REF!,0)-3),0)</f>
        <v>0</v>
      </c>
      <c r="J1114" s="126"/>
      <c r="K1114" s="127"/>
      <c r="L1114" s="128"/>
      <c r="M1114" s="128"/>
      <c r="N1114" s="128"/>
      <c r="O1114" s="128"/>
      <c r="P1114" s="129"/>
      <c r="Q1114" s="130">
        <f t="shared" si="79"/>
        <v>0</v>
      </c>
      <c r="R1114" s="728"/>
    </row>
    <row r="1115" spans="1:18">
      <c r="A1115" s="691"/>
      <c r="B1115" s="567" t="s">
        <v>4</v>
      </c>
      <c r="C1115" s="517">
        <f>+C1113+1</f>
        <v>28</v>
      </c>
      <c r="D1115" s="477"/>
      <c r="E1115" s="477"/>
      <c r="F1115" s="479"/>
      <c r="G1115" s="268">
        <f>IFERROR(INDEX(#REF!,MATCH('R1'!$E$437,#REF!,0)-5),0)+IFERROR(INDEX('SECTION 1'!#REF!,MATCH('R1'!$E$437,'SECTION 1'!#REF!,0)-5),0)</f>
        <v>0</v>
      </c>
      <c r="H1115" s="269">
        <f>IFERROR(INDEX(#REF!,MATCH('R1'!$E$437,#REF!,0)-4),0)+IFERROR(INDEX('SECTION 1'!#REF!,MATCH('R1'!$E$437,'SECTION 1'!#REF!,0)-4),0)</f>
        <v>0</v>
      </c>
      <c r="I1115" s="269">
        <f>IFERROR(INDEX(#REF!,MATCH('R1'!$E$437,#REF!,0)-3),0)+IFERROR(INDEX('SECTION 1'!#REF!,MATCH('R1'!$E$437,'SECTION 1'!#REF!,0)-3),0)</f>
        <v>0</v>
      </c>
      <c r="J1115" s="134">
        <v>12</v>
      </c>
      <c r="K1115" s="135"/>
      <c r="L1115" s="120"/>
      <c r="M1115" s="120"/>
      <c r="N1115" s="120"/>
      <c r="O1115" s="120"/>
      <c r="P1115" s="121"/>
      <c r="Q1115" s="122">
        <f t="shared" si="79"/>
        <v>0</v>
      </c>
      <c r="R1115" s="456"/>
    </row>
    <row r="1116" spans="1:18">
      <c r="A1116" s="691"/>
      <c r="B1116" s="538"/>
      <c r="C1116" s="518"/>
      <c r="D1116" s="478"/>
      <c r="E1116" s="478"/>
      <c r="F1116" s="480"/>
      <c r="G1116" s="271">
        <f>IFERROR(INDEX(#REF!,MATCH('R1'!$E$437,#REF!,0)-5),0)+IFERROR(INDEX('SECTION 1'!#REF!,MATCH('R1'!$E$437,'SECTION 1'!#REF!,0)-5),0)</f>
        <v>0</v>
      </c>
      <c r="H1116" s="272">
        <f>IFERROR(INDEX(#REF!,MATCH('R1'!$E$437,#REF!,0)-4),0)+IFERROR(INDEX('SECTION 1'!#REF!,MATCH('R1'!$E$437,'SECTION 1'!#REF!,0)-4),0)</f>
        <v>0</v>
      </c>
      <c r="I1116" s="272">
        <f>IFERROR(INDEX(#REF!,MATCH('R1'!$E$437,#REF!,0)-3),0)+IFERROR(INDEX('SECTION 1'!#REF!,MATCH('R1'!$E$437,'SECTION 1'!#REF!,0)-3),0)</f>
        <v>0</v>
      </c>
      <c r="J1116" s="110"/>
      <c r="K1116" s="111"/>
      <c r="L1116" s="128"/>
      <c r="M1116" s="128"/>
      <c r="N1116" s="128"/>
      <c r="O1116" s="128"/>
      <c r="P1116" s="129"/>
      <c r="Q1116" s="130">
        <f t="shared" si="79"/>
        <v>0</v>
      </c>
      <c r="R1116" s="456"/>
    </row>
    <row r="1117" spans="1:18">
      <c r="A1117" s="691"/>
      <c r="B1117" s="568" t="s">
        <v>5</v>
      </c>
      <c r="C1117" s="527">
        <f>+C1115+1</f>
        <v>29</v>
      </c>
      <c r="D1117" s="477"/>
      <c r="E1117" s="477"/>
      <c r="F1117" s="479"/>
      <c r="G1117" s="268">
        <f>IFERROR(INDEX(#REF!,MATCH('R1'!$E$437,#REF!,0)-5),0)+IFERROR(INDEX('SECTION 1'!#REF!,MATCH('R1'!$E$437,'SECTION 1'!#REF!,0)-5),0)</f>
        <v>0</v>
      </c>
      <c r="H1117" s="269">
        <f>IFERROR(INDEX(#REF!,MATCH('R1'!$E$437,#REF!,0)-4),0)+IFERROR(INDEX('SECTION 1'!#REF!,MATCH('R1'!$E$437,'SECTION 1'!#REF!,0)-4),0)</f>
        <v>0</v>
      </c>
      <c r="I1117" s="269">
        <f>IFERROR(INDEX(#REF!,MATCH('R1'!$E$437,#REF!,0)-3),0)+IFERROR(INDEX('SECTION 1'!#REF!,MATCH('R1'!$E$437,'SECTION 1'!#REF!,0)-3),0)</f>
        <v>0</v>
      </c>
      <c r="J1117" s="118">
        <f>IF(G1117="",0,IF(H1117="",0,IF(G1117&gt;0,H1117-G1117+I1117,0)))</f>
        <v>0</v>
      </c>
      <c r="K1117" s="119"/>
      <c r="L1117" s="103">
        <f>H1117-G1117</f>
        <v>0</v>
      </c>
      <c r="M1117" s="103">
        <f>IF(L1117&gt;5,0.2,0)</f>
        <v>0</v>
      </c>
      <c r="N1117" s="103" t="e">
        <f>#REF!-#REF!</f>
        <v>#REF!</v>
      </c>
      <c r="O1117" s="103" t="e">
        <f>IF(N1117&gt;5,0.2,0)</f>
        <v>#REF!</v>
      </c>
      <c r="P1117" s="251"/>
      <c r="Q1117" s="252">
        <f t="shared" si="79"/>
        <v>0</v>
      </c>
      <c r="R1117" s="456"/>
    </row>
    <row r="1118" spans="1:18">
      <c r="A1118" s="691"/>
      <c r="B1118" s="584"/>
      <c r="C1118" s="528"/>
      <c r="D1118" s="478"/>
      <c r="E1118" s="478"/>
      <c r="F1118" s="480"/>
      <c r="G1118" s="271">
        <f>IFERROR(INDEX(#REF!,MATCH('R1'!$E$437,#REF!,0)-5),0)+IFERROR(INDEX('SECTION 1'!#REF!,MATCH('R1'!$E$437,'SECTION 1'!#REF!,0)-5),0)</f>
        <v>0</v>
      </c>
      <c r="H1118" s="272">
        <f>IFERROR(INDEX(#REF!,MATCH('R1'!$E$437,#REF!,0)-4),0)+IFERROR(INDEX('SECTION 1'!#REF!,MATCH('R1'!$E$437,'SECTION 1'!#REF!,0)-4),0)</f>
        <v>0</v>
      </c>
      <c r="I1118" s="272">
        <f>IFERROR(INDEX(#REF!,MATCH('R1'!$E$437,#REF!,0)-3),0)+IFERROR(INDEX('SECTION 1'!#REF!,MATCH('R1'!$E$437,'SECTION 1'!#REF!,0)-3),0)</f>
        <v>0</v>
      </c>
      <c r="J1118" s="126">
        <f>IF(G1118="",0,IF(H1118="",0,IF(G1118&gt;0,H1118-G1118+I1118,0)))</f>
        <v>0</v>
      </c>
      <c r="K1118" s="127"/>
      <c r="L1118" s="178"/>
      <c r="M1118" s="178"/>
      <c r="N1118" s="178"/>
      <c r="O1118" s="178"/>
      <c r="P1118" s="265"/>
      <c r="Q1118" s="266">
        <f t="shared" si="79"/>
        <v>0</v>
      </c>
      <c r="R1118" s="456"/>
    </row>
    <row r="1119" spans="1:18">
      <c r="A1119" s="691"/>
      <c r="B1119" s="568" t="s">
        <v>6</v>
      </c>
      <c r="C1119" s="527">
        <f>+C1117+1</f>
        <v>30</v>
      </c>
      <c r="D1119" s="465"/>
      <c r="E1119" s="465"/>
      <c r="F1119" s="467"/>
      <c r="G1119" s="268">
        <f>IFERROR(INDEX(#REF!,MATCH('R1'!$E$437,#REF!,0)-5),0)+IFERROR(INDEX('SECTION 1'!#REF!,MATCH('R1'!$E$437,'SECTION 1'!#REF!,0)-5),0)</f>
        <v>0</v>
      </c>
      <c r="H1119" s="269">
        <f>IFERROR(INDEX(#REF!,MATCH('R1'!$E$437,#REF!,0)-4),0)+IFERROR(INDEX('SECTION 1'!#REF!,MATCH('R1'!$E$437,'SECTION 1'!#REF!,0)-4),0)</f>
        <v>0</v>
      </c>
      <c r="I1119" s="269">
        <f>IFERROR(INDEX(#REF!,MATCH('R1'!$E$437,#REF!,0)-3),0)+IFERROR(INDEX('SECTION 1'!#REF!,MATCH('R1'!$E$437,'SECTION 1'!#REF!,0)-3),0)</f>
        <v>0</v>
      </c>
      <c r="J1119" s="139">
        <v>12</v>
      </c>
      <c r="K1119" s="140"/>
      <c r="L1119" s="181">
        <f>H1119-G1119</f>
        <v>0</v>
      </c>
      <c r="M1119" s="181">
        <f>IF(L1119&gt;5,0.2,0)</f>
        <v>0</v>
      </c>
      <c r="N1119" s="181" t="e">
        <f>#REF!-#REF!</f>
        <v>#REF!</v>
      </c>
      <c r="O1119" s="181" t="e">
        <f>IF(N1119&gt;5,0.2,0)</f>
        <v>#REF!</v>
      </c>
      <c r="P1119" s="251"/>
      <c r="Q1119" s="252">
        <f t="shared" si="79"/>
        <v>0</v>
      </c>
      <c r="R1119" s="158"/>
    </row>
    <row r="1120" spans="1:18" ht="16.5" thickBot="1">
      <c r="A1120" s="691"/>
      <c r="B1120" s="569"/>
      <c r="C1120" s="554"/>
      <c r="D1120" s="228"/>
      <c r="E1120" s="228"/>
      <c r="F1120" s="436" t="s">
        <v>125</v>
      </c>
      <c r="G1120" s="437">
        <f>IFERROR(INDEX(#REF!,MATCH('R1'!$E$437,#REF!,0)-5),0)+IFERROR(INDEX('SECTION 1'!#REF!,MATCH('R1'!$E$437,'SECTION 1'!#REF!,0)-5),0)</f>
        <v>0</v>
      </c>
      <c r="H1120" s="438">
        <f>IFERROR(INDEX(#REF!,MATCH('R1'!$E$437,#REF!,0)-4),0)+IFERROR(INDEX('SECTION 1'!#REF!,MATCH('R1'!$E$437,'SECTION 1'!#REF!,0)-4),0)</f>
        <v>0</v>
      </c>
      <c r="I1120" s="438">
        <f>IFERROR(INDEX(#REF!,MATCH('R1'!$E$437,#REF!,0)-3),0)+IFERROR(INDEX('SECTION 1'!#REF!,MATCH('R1'!$E$437,'SECTION 1'!#REF!,0)-3),0)</f>
        <v>0</v>
      </c>
      <c r="J1120" s="439"/>
      <c r="K1120" s="440"/>
      <c r="L1120" s="441"/>
      <c r="M1120" s="441"/>
      <c r="N1120" s="441"/>
      <c r="O1120" s="441"/>
      <c r="P1120" s="442"/>
      <c r="Q1120" s="443">
        <v>12.5</v>
      </c>
    </row>
    <row r="1121" spans="1:18" ht="16.5" customHeight="1" thickTop="1" thickBot="1">
      <c r="A1121" s="691"/>
      <c r="B1121" s="522" t="s">
        <v>12</v>
      </c>
      <c r="C1121" s="523"/>
      <c r="D1121" s="481"/>
      <c r="E1121" s="481"/>
      <c r="F1121" s="482"/>
      <c r="G1121" s="43"/>
      <c r="H1121" s="44"/>
      <c r="I1121" s="44"/>
      <c r="J1121" s="21" t="e">
        <f>SUM(J1107:J1120)</f>
        <v>#REF!</v>
      </c>
      <c r="K1121" s="173">
        <f>SUM(K1111:K1120)</f>
        <v>0</v>
      </c>
      <c r="L1121" s="174"/>
      <c r="M1121" s="174"/>
      <c r="N1121" s="174"/>
      <c r="O1121" s="174"/>
      <c r="P1121" s="175"/>
      <c r="Q1121" s="176">
        <f>SUM(Q1107:Q1120)</f>
        <v>12.5</v>
      </c>
    </row>
    <row r="1122" spans="1:18" ht="16.5" thickBot="1">
      <c r="A1122" s="697"/>
      <c r="B1122" s="524" t="s">
        <v>14</v>
      </c>
      <c r="C1122" s="525"/>
      <c r="D1122" s="219"/>
      <c r="E1122" s="219"/>
      <c r="F1122" s="220"/>
      <c r="G1122" s="12"/>
      <c r="H1122" s="13"/>
      <c r="I1122" s="16"/>
      <c r="J1122" s="14" t="str">
        <f>IF(G1122="","0",IF(H1122="","0",IF(G1122&gt;0,H1122-G1122,"0")))</f>
        <v>0</v>
      </c>
      <c r="K1122" s="222"/>
      <c r="L1122" s="221"/>
      <c r="M1122" s="221"/>
      <c r="N1122" s="221"/>
      <c r="O1122" s="221"/>
      <c r="P1122" s="221"/>
      <c r="Q1122" s="223"/>
    </row>
    <row r="1123" spans="1:18" ht="16.5" thickTop="1">
      <c r="A1123" s="453"/>
      <c r="B1123" s="772" t="s">
        <v>2</v>
      </c>
      <c r="C1123" s="513">
        <v>31</v>
      </c>
      <c r="D1123" s="469"/>
      <c r="E1123" s="469"/>
      <c r="F1123" s="470"/>
      <c r="G1123" s="268">
        <f>IFERROR(INDEX(#REF!,MATCH('R1'!$E$437,#REF!,0)-5),0)+IFERROR(INDEX('SECTION 1'!#REF!,MATCH('R1'!$E$437,'SECTION 1'!#REF!,0)-5),0)</f>
        <v>0</v>
      </c>
      <c r="H1123" s="269">
        <f>IFERROR(INDEX(#REF!,MATCH('R1'!$E$437,#REF!,0)-4),0)+IFERROR(INDEX('SECTION 1'!#REF!,MATCH('R1'!$E$437,'SECTION 1'!#REF!,0)-4),0)</f>
        <v>0</v>
      </c>
      <c r="I1123" s="269">
        <f>IFERROR(INDEX(#REF!,MATCH('R1'!$E$437,#REF!,0)-3),0)+IFERROR(INDEX('SECTION 1'!#REF!,MATCH('R1'!$E$437,'SECTION 1'!#REF!,0)-3),0)</f>
        <v>0</v>
      </c>
      <c r="J1123" s="248">
        <v>12</v>
      </c>
      <c r="K1123" s="249"/>
      <c r="L1123" s="181">
        <f>H1123-G1123</f>
        <v>0</v>
      </c>
      <c r="M1123" s="181">
        <f>IF(L1123&gt;5,0.2,0)</f>
        <v>0</v>
      </c>
      <c r="N1123" s="181" t="e">
        <f>#REF!-#REF!</f>
        <v>#REF!</v>
      </c>
      <c r="O1123" s="181" t="e">
        <f>IF(N1123&gt;5,0.2,0)</f>
        <v>#REF!</v>
      </c>
      <c r="P1123" s="251"/>
      <c r="Q1123" s="252">
        <f>IF(G1123="","",(H1123-G1123)+I1123)</f>
        <v>0</v>
      </c>
      <c r="R1123" s="158"/>
    </row>
    <row r="1124" spans="1:18" ht="16.5" thickBot="1">
      <c r="A1124" s="453"/>
      <c r="B1124" s="773"/>
      <c r="C1124" s="514"/>
      <c r="D1124" s="428"/>
      <c r="E1124" s="428"/>
      <c r="F1124" s="429"/>
      <c r="G1124" s="271">
        <f>IFERROR(INDEX(#REF!,MATCH('R1'!$E$437,#REF!,0)-5),0)+IFERROR(INDEX('SECTION 1'!#REF!,MATCH('R1'!$E$437,'SECTION 1'!#REF!,0)-5),0)</f>
        <v>0</v>
      </c>
      <c r="H1124" s="272">
        <f>IFERROR(INDEX(#REF!,MATCH('R1'!$E$437,#REF!,0)-4),0)+IFERROR(INDEX('SECTION 1'!#REF!,MATCH('R1'!$E$437,'SECTION 1'!#REF!,0)-4),0)</f>
        <v>0</v>
      </c>
      <c r="I1124" s="272">
        <f>IFERROR(INDEX(#REF!,MATCH('R1'!$E$437,#REF!,0)-3),0)+IFERROR(INDEX('SECTION 1'!#REF!,MATCH('R1'!$E$437,'SECTION 1'!#REF!,0)-3),0)</f>
        <v>0</v>
      </c>
      <c r="J1124" s="262"/>
      <c r="K1124" s="263"/>
      <c r="L1124" s="231"/>
      <c r="M1124" s="231"/>
      <c r="N1124" s="231"/>
      <c r="O1124" s="231"/>
      <c r="P1124" s="387"/>
      <c r="Q1124" s="388">
        <f>IF(G1124="","",(H1124-G1124)+I1124)</f>
        <v>0</v>
      </c>
    </row>
    <row r="1125" spans="1:18" ht="16.5" thickTop="1">
      <c r="A1125" s="217"/>
      <c r="B1125" s="218"/>
      <c r="C1125" s="218"/>
      <c r="G1125" s="736" t="s">
        <v>8</v>
      </c>
      <c r="H1125" s="737"/>
      <c r="I1125" s="740"/>
      <c r="J1125" s="184" t="e">
        <f>SUM(J1061:J1122)</f>
        <v>#REF!</v>
      </c>
      <c r="K1125" s="742"/>
      <c r="L1125" s="185"/>
      <c r="M1125" s="185">
        <f>SUM(M1061:M1122)</f>
        <v>0</v>
      </c>
      <c r="N1125" s="185"/>
      <c r="O1125" s="185" t="e">
        <f>SUM(O1061:O1122)</f>
        <v>#REF!</v>
      </c>
      <c r="P1125" s="742"/>
      <c r="Q1125" s="744">
        <f>SUM(Q1123+Q1124+Q1121+Q1105+Q1073+Q1057+Q1089)</f>
        <v>12.5</v>
      </c>
      <c r="R1125" s="75"/>
    </row>
    <row r="1126" spans="1:18" ht="18" thickBot="1">
      <c r="G1126" s="738"/>
      <c r="H1126" s="739"/>
      <c r="I1126" s="741"/>
      <c r="J1126" s="186"/>
      <c r="K1126" s="743"/>
      <c r="L1126" s="187"/>
      <c r="M1126" s="187"/>
      <c r="N1126" s="187"/>
      <c r="O1126" s="187"/>
      <c r="P1126" s="743"/>
      <c r="Q1126" s="745"/>
      <c r="R1126" s="81"/>
    </row>
    <row r="1127" spans="1:18" ht="16.5" thickTop="1">
      <c r="D1127" s="73"/>
      <c r="E1127" s="73"/>
      <c r="F1127" s="73"/>
      <c r="G1127" s="73"/>
      <c r="H1127" s="73"/>
      <c r="I1127" s="73"/>
      <c r="J1127" s="73"/>
      <c r="K1127" s="73"/>
      <c r="L1127" s="73"/>
      <c r="M1127" s="73"/>
      <c r="N1127" s="73"/>
      <c r="O1127" s="73"/>
      <c r="P1127" s="73"/>
      <c r="Q1127" s="73"/>
    </row>
    <row r="1128" spans="1:18" ht="18.75">
      <c r="A1128" s="774" t="s">
        <v>94</v>
      </c>
      <c r="B1128" s="774"/>
      <c r="C1128" s="774"/>
      <c r="D1128" s="774"/>
      <c r="E1128" s="774"/>
      <c r="F1128" s="72"/>
      <c r="G1128" s="73"/>
      <c r="H1128" s="73"/>
      <c r="I1128" s="73"/>
      <c r="J1128" s="73"/>
      <c r="K1128" s="73"/>
      <c r="L1128" s="73"/>
      <c r="M1128" s="73"/>
      <c r="N1128" s="73"/>
      <c r="O1128" s="73"/>
      <c r="P1128" s="73"/>
      <c r="Q1128" s="73"/>
    </row>
    <row r="1129" spans="1:18">
      <c r="A1129" s="74"/>
      <c r="B1129" s="74"/>
      <c r="C1129" s="71"/>
      <c r="D1129" s="71"/>
      <c r="E1129" s="71"/>
      <c r="F1129" s="72"/>
      <c r="G1129" s="73"/>
      <c r="H1129" s="73"/>
      <c r="I1129" s="73"/>
      <c r="J1129" s="73"/>
      <c r="K1129" s="73"/>
      <c r="L1129" s="73"/>
      <c r="M1129" s="73"/>
      <c r="N1129" s="73"/>
      <c r="O1129" s="73"/>
      <c r="P1129" s="73"/>
      <c r="Q1129" s="73"/>
      <c r="R1129" s="75"/>
    </row>
    <row r="1130" spans="1:18" ht="17.25">
      <c r="A1130" s="76" t="s">
        <v>79</v>
      </c>
      <c r="B1130" s="77"/>
      <c r="C1130" s="78"/>
      <c r="D1130" s="79"/>
      <c r="E1130" s="78" t="s">
        <v>95</v>
      </c>
      <c r="F1130" s="80"/>
      <c r="G1130" s="81"/>
      <c r="H1130" s="81"/>
      <c r="I1130" s="81"/>
      <c r="J1130" s="81"/>
      <c r="K1130" s="81"/>
      <c r="L1130" s="81"/>
      <c r="M1130" s="81"/>
      <c r="N1130" s="81"/>
      <c r="O1130" s="81"/>
      <c r="P1130" s="81"/>
      <c r="Q1130" s="81"/>
      <c r="R1130" s="81"/>
    </row>
    <row r="1131" spans="1:18" ht="17.25">
      <c r="A1131" s="76"/>
      <c r="B1131" s="77"/>
      <c r="C1131" s="78"/>
      <c r="D1131" s="79"/>
      <c r="E1131" s="78"/>
      <c r="F1131" s="80"/>
      <c r="G1131" s="80"/>
      <c r="H1131" s="82"/>
      <c r="I1131" s="83"/>
      <c r="J1131" s="83"/>
      <c r="K1131" s="83"/>
      <c r="L1131" s="83"/>
      <c r="M1131" s="83"/>
      <c r="N1131" s="83"/>
      <c r="O1131" s="83"/>
      <c r="P1131" s="83"/>
      <c r="Q1131" s="80"/>
      <c r="R1131" s="81"/>
    </row>
    <row r="1132" spans="1:18" ht="17.25">
      <c r="A1132" s="76" t="s">
        <v>80</v>
      </c>
      <c r="B1132" s="77"/>
      <c r="C1132" s="78"/>
      <c r="D1132" s="79"/>
      <c r="E1132" s="78"/>
      <c r="F1132" s="84"/>
      <c r="G1132" s="752" t="s">
        <v>81</v>
      </c>
      <c r="H1132" s="752"/>
      <c r="I1132" s="771">
        <v>42948</v>
      </c>
      <c r="J1132" s="771"/>
      <c r="K1132" s="771"/>
      <c r="L1132" s="771"/>
      <c r="M1132" s="771"/>
      <c r="N1132" s="771"/>
      <c r="O1132" s="771"/>
      <c r="P1132" s="771"/>
      <c r="Q1132" s="80"/>
      <c r="R1132" s="81"/>
    </row>
    <row r="1133" spans="1:18" ht="16.5" thickBot="1">
      <c r="B1133" s="74"/>
      <c r="C1133" s="86"/>
      <c r="D1133" s="71"/>
      <c r="E1133" s="71"/>
      <c r="F1133" s="71"/>
      <c r="G1133" s="74"/>
      <c r="H1133" s="73"/>
      <c r="I1133" s="73"/>
      <c r="J1133" s="73"/>
      <c r="K1133" s="73"/>
      <c r="L1133" s="73"/>
      <c r="M1133" s="73"/>
      <c r="N1133" s="73"/>
      <c r="O1133" s="73"/>
      <c r="P1133" s="73"/>
      <c r="Q1133" s="73"/>
    </row>
    <row r="1134" spans="1:18" ht="16.5" thickTop="1">
      <c r="A1134" s="87"/>
      <c r="B1134" s="88"/>
      <c r="C1134" s="88"/>
      <c r="D1134" s="89"/>
      <c r="E1134" s="485"/>
      <c r="F1134" s="485"/>
      <c r="G1134" s="753" t="s">
        <v>82</v>
      </c>
      <c r="H1134" s="754"/>
      <c r="I1134" s="754"/>
      <c r="J1134" s="754"/>
      <c r="K1134" s="754"/>
      <c r="L1134" s="754"/>
      <c r="M1134" s="754"/>
      <c r="N1134" s="754"/>
      <c r="O1134" s="754"/>
      <c r="P1134" s="754"/>
      <c r="Q1134" s="755" t="s">
        <v>83</v>
      </c>
      <c r="R1134" s="75"/>
    </row>
    <row r="1135" spans="1:18" ht="16.5" thickBot="1">
      <c r="A1135" s="90"/>
      <c r="B1135" s="91"/>
      <c r="C1135" s="91"/>
      <c r="D1135" s="92"/>
      <c r="E1135" s="92"/>
      <c r="F1135" s="92"/>
      <c r="G1135" s="758" t="s">
        <v>84</v>
      </c>
      <c r="H1135" s="759"/>
      <c r="I1135" s="759"/>
      <c r="J1135" s="759"/>
      <c r="K1135" s="759"/>
      <c r="L1135" s="759"/>
      <c r="M1135" s="759"/>
      <c r="N1135" s="759"/>
      <c r="O1135" s="759"/>
      <c r="P1135" s="759"/>
      <c r="Q1135" s="756"/>
      <c r="R1135" s="75"/>
    </row>
    <row r="1136" spans="1:18" ht="16.5" thickTop="1">
      <c r="A1136" s="197" t="s">
        <v>9</v>
      </c>
      <c r="B1136" s="486" t="s">
        <v>0</v>
      </c>
      <c r="C1136" s="487"/>
      <c r="D1136" s="487" t="s">
        <v>85</v>
      </c>
      <c r="E1136" s="487" t="s">
        <v>86</v>
      </c>
      <c r="F1136" s="490" t="s">
        <v>87</v>
      </c>
      <c r="G1136" s="760" t="s">
        <v>1</v>
      </c>
      <c r="H1136" s="761"/>
      <c r="I1136" s="763" t="s">
        <v>88</v>
      </c>
      <c r="J1136" s="764"/>
      <c r="K1136" s="765"/>
      <c r="L1136" s="93"/>
      <c r="M1136" s="93"/>
      <c r="N1136" s="93"/>
      <c r="O1136" s="93"/>
      <c r="P1136" s="766" t="s">
        <v>89</v>
      </c>
      <c r="Q1136" s="756"/>
      <c r="R1136" s="75"/>
    </row>
    <row r="1137" spans="1:18" ht="16.5" thickBot="1">
      <c r="A1137" s="198"/>
      <c r="B1137" s="488"/>
      <c r="C1137" s="489"/>
      <c r="D1137" s="489"/>
      <c r="E1137" s="489"/>
      <c r="F1137" s="491"/>
      <c r="G1137" s="762"/>
      <c r="H1137" s="759"/>
      <c r="I1137" s="94" t="s">
        <v>90</v>
      </c>
      <c r="J1137" s="95"/>
      <c r="K1137" s="96" t="s">
        <v>91</v>
      </c>
      <c r="L1137" s="97"/>
      <c r="M1137" s="97"/>
      <c r="N1137" s="97"/>
      <c r="O1137" s="97"/>
      <c r="P1137" s="759"/>
      <c r="Q1137" s="757"/>
      <c r="R1137" s="75"/>
    </row>
    <row r="1138" spans="1:18" ht="17.25" thickTop="1" thickBot="1">
      <c r="A1138" s="686" t="s">
        <v>38</v>
      </c>
      <c r="B1138" s="567" t="s">
        <v>3</v>
      </c>
      <c r="C1138" s="517">
        <v>1</v>
      </c>
      <c r="D1138" s="477"/>
      <c r="E1138" s="477"/>
      <c r="F1138" s="479"/>
      <c r="G1138" s="268">
        <f>IFERROR(INDEX(#REF!,MATCH('R1'!$E$437,#REF!,0)-5),0)+IFERROR(INDEX('SECTION 1'!#REF!,MATCH('R1'!$E$437,'SECTION 1'!#REF!,0)-5),0)</f>
        <v>0</v>
      </c>
      <c r="H1138" s="269">
        <f>IFERROR(INDEX(#REF!,MATCH('R1'!$E$437,#REF!,0)-4),0)+IFERROR(INDEX('SECTION 1'!#REF!,MATCH('R1'!$E$437,'SECTION 1'!#REF!,0)-4),0)</f>
        <v>0</v>
      </c>
      <c r="I1138" s="269">
        <f>IFERROR(INDEX(#REF!,MATCH('R1'!$E$437,#REF!,0)-3),0)+IFERROR(INDEX('SECTION 1'!#REF!,MATCH('R1'!$E$437,'SECTION 1'!#REF!,0)-3),0)</f>
        <v>0</v>
      </c>
      <c r="J1138" s="134">
        <f>IF(G1138="",0,IF(H1138="",0,IF(G1138&gt;0,H1138-G1138+I1138,0)))</f>
        <v>0</v>
      </c>
      <c r="K1138" s="135"/>
      <c r="L1138" s="120">
        <f>H1138-G1138</f>
        <v>0</v>
      </c>
      <c r="M1138" s="120">
        <f>IF(L1138&gt;5,0.2,0)</f>
        <v>0</v>
      </c>
      <c r="N1138" s="120" t="e">
        <f>#REF!-#REF!</f>
        <v>#REF!</v>
      </c>
      <c r="O1138" s="120" t="e">
        <f>IF(N1138&gt;5,0.2,0)</f>
        <v>#REF!</v>
      </c>
      <c r="P1138" s="121"/>
      <c r="Q1138" s="122">
        <f>IF(G1138="","",(H1138-G1138)+I1138)</f>
        <v>0</v>
      </c>
      <c r="R1138" s="75"/>
    </row>
    <row r="1139" spans="1:18" ht="16.5" thickBot="1">
      <c r="A1139" s="686"/>
      <c r="B1139" s="538"/>
      <c r="C1139" s="518"/>
      <c r="D1139" s="472"/>
      <c r="E1139" s="472"/>
      <c r="F1139" s="474"/>
      <c r="G1139" s="271">
        <f>IFERROR(INDEX(#REF!,MATCH('R1'!$E$437,#REF!,0)-5),0)+IFERROR(INDEX('SECTION 1'!#REF!,MATCH('R1'!$E$437,'SECTION 1'!#REF!,0)-5),0)</f>
        <v>0</v>
      </c>
      <c r="H1139" s="272">
        <f>IFERROR(INDEX(#REF!,MATCH('R1'!$E$437,#REF!,0)-4),0)+IFERROR(INDEX('SECTION 1'!#REF!,MATCH('R1'!$E$437,'SECTION 1'!#REF!,0)-4),0)</f>
        <v>0</v>
      </c>
      <c r="I1139" s="272">
        <f>IFERROR(INDEX(#REF!,MATCH('R1'!$E$437,#REF!,0)-3),0)+IFERROR(INDEX('SECTION 1'!#REF!,MATCH('R1'!$E$437,'SECTION 1'!#REF!,0)-3),0)</f>
        <v>0</v>
      </c>
      <c r="J1139" s="110">
        <f>IF(G1139="",0,IF(H1139="",0,IF(G1139&gt;0,H1139-G1139+I1139,0)))</f>
        <v>0</v>
      </c>
      <c r="K1139" s="111"/>
      <c r="L1139" s="112"/>
      <c r="M1139" s="112"/>
      <c r="N1139" s="112"/>
      <c r="O1139" s="112"/>
      <c r="P1139" s="113"/>
      <c r="Q1139" s="122">
        <f t="shared" ref="Q1139:Q1147" si="80">IF(G1139="","",(H1139-G1139)+I1139)</f>
        <v>0</v>
      </c>
      <c r="R1139" s="75"/>
    </row>
    <row r="1140" spans="1:18" ht="16.5" thickBot="1">
      <c r="A1140" s="686"/>
      <c r="B1140" s="567" t="s">
        <v>3</v>
      </c>
      <c r="C1140" s="517">
        <f>+C1138+1</f>
        <v>2</v>
      </c>
      <c r="D1140" s="492"/>
      <c r="E1140" s="477"/>
      <c r="F1140" s="479"/>
      <c r="G1140" s="268">
        <f>IFERROR(INDEX(#REF!,MATCH('R1'!$E$437,#REF!,0)-5),0)+IFERROR(INDEX('SECTION 1'!#REF!,MATCH('R1'!$E$437,'SECTION 1'!#REF!,0)-5),0)</f>
        <v>0</v>
      </c>
      <c r="H1140" s="269">
        <f>IFERROR(INDEX(#REF!,MATCH('R1'!$E$437,#REF!,0)-4),0)+IFERROR(INDEX('SECTION 1'!#REF!,MATCH('R1'!$E$437,'SECTION 1'!#REF!,0)-4),0)</f>
        <v>0</v>
      </c>
      <c r="I1140" s="269">
        <f>IFERROR(INDEX(#REF!,MATCH('R1'!$E$437,#REF!,0)-3),0)+IFERROR(INDEX('SECTION 1'!#REF!,MATCH('R1'!$E$437,'SECTION 1'!#REF!,0)-3),0)</f>
        <v>0</v>
      </c>
      <c r="J1140" s="118"/>
      <c r="K1140" s="119"/>
      <c r="L1140" s="120"/>
      <c r="M1140" s="120"/>
      <c r="N1140" s="120"/>
      <c r="O1140" s="120"/>
      <c r="P1140" s="121"/>
      <c r="Q1140" s="122">
        <f t="shared" si="80"/>
        <v>0</v>
      </c>
      <c r="R1140" s="75"/>
    </row>
    <row r="1141" spans="1:18" ht="16.5" thickBot="1">
      <c r="A1141" s="686"/>
      <c r="B1141" s="538"/>
      <c r="C1141" s="518"/>
      <c r="D1141" s="493"/>
      <c r="E1141" s="478"/>
      <c r="F1141" s="480"/>
      <c r="G1141" s="271">
        <f>IFERROR(INDEX(#REF!,MATCH('R1'!$E$437,#REF!,0)-5),0)+IFERROR(INDEX('SECTION 1'!#REF!,MATCH('R1'!$E$437,'SECTION 1'!#REF!,0)-5),0)</f>
        <v>0</v>
      </c>
      <c r="H1141" s="272">
        <f>IFERROR(INDEX(#REF!,MATCH('R1'!$E$437,#REF!,0)-4),0)+IFERROR(INDEX('SECTION 1'!#REF!,MATCH('R1'!$E$437,'SECTION 1'!#REF!,0)-4),0)</f>
        <v>0</v>
      </c>
      <c r="I1141" s="273">
        <f>IFERROR(INDEX(#REF!,MATCH('R1'!$E$437,#REF!,0)-3),0)+IFERROR(INDEX('SECTION 1'!#REF!,MATCH('R1'!$E$437,'SECTION 1'!#REF!,0)-3),0)</f>
        <v>0</v>
      </c>
      <c r="J1141" s="126"/>
      <c r="K1141" s="127"/>
      <c r="L1141" s="128"/>
      <c r="M1141" s="128"/>
      <c r="N1141" s="128"/>
      <c r="O1141" s="128"/>
      <c r="P1141" s="129"/>
      <c r="Q1141" s="122">
        <f t="shared" si="80"/>
        <v>0</v>
      </c>
      <c r="R1141" s="75"/>
    </row>
    <row r="1142" spans="1:18" ht="16.5" thickBot="1">
      <c r="A1142" s="686"/>
      <c r="B1142" s="567" t="s">
        <v>7</v>
      </c>
      <c r="C1142" s="517">
        <f>+C1140+1</f>
        <v>3</v>
      </c>
      <c r="D1142" s="492"/>
      <c r="E1142" s="477"/>
      <c r="F1142" s="479"/>
      <c r="G1142" s="268">
        <f>IFERROR(INDEX(#REF!,MATCH('R1'!$E$437,#REF!,0)-5),0)+IFERROR(INDEX('SECTION 1'!#REF!,MATCH('R1'!$E$437,'SECTION 1'!#REF!,0)-5),0)</f>
        <v>0</v>
      </c>
      <c r="H1142" s="269">
        <f>IFERROR(INDEX(#REF!,MATCH('R1'!$E$437,#REF!,0)-4),0)+IFERROR(INDEX('SECTION 1'!#REF!,MATCH('R1'!$E$437,'SECTION 1'!#REF!,0)-4),0)</f>
        <v>0</v>
      </c>
      <c r="I1142" s="269">
        <f>IFERROR(INDEX(#REF!,MATCH('R1'!$E$437,#REF!,0)-3),0)+IFERROR(INDEX('SECTION 1'!#REF!,MATCH('R1'!$E$437,'SECTION 1'!#REF!,0)-3),0)</f>
        <v>0</v>
      </c>
      <c r="J1142" s="118"/>
      <c r="K1142" s="119"/>
      <c r="L1142" s="120"/>
      <c r="M1142" s="120"/>
      <c r="N1142" s="120"/>
      <c r="O1142" s="120"/>
      <c r="P1142" s="121"/>
      <c r="Q1142" s="122">
        <f t="shared" si="80"/>
        <v>0</v>
      </c>
      <c r="R1142" s="728"/>
    </row>
    <row r="1143" spans="1:18" ht="16.5" thickBot="1">
      <c r="A1143" s="686"/>
      <c r="B1143" s="538"/>
      <c r="C1143" s="518"/>
      <c r="D1143" s="493"/>
      <c r="E1143" s="478"/>
      <c r="F1143" s="480"/>
      <c r="G1143" s="271">
        <f>IFERROR(INDEX(#REF!,MATCH('R1'!$E$437,#REF!,0)-5),0)+IFERROR(INDEX('SECTION 1'!#REF!,MATCH('R1'!$E$437,'SECTION 1'!#REF!,0)-5),0)</f>
        <v>0</v>
      </c>
      <c r="H1143" s="272">
        <f>IFERROR(INDEX(#REF!,MATCH('R1'!$E$437,#REF!,0)-4),0)+IFERROR(INDEX('SECTION 1'!#REF!,MATCH('R1'!$E$437,'SECTION 1'!#REF!,0)-4),0)</f>
        <v>0</v>
      </c>
      <c r="I1143" s="321">
        <f>IFERROR(INDEX(#REF!,MATCH('R1'!$E$437,#REF!,0)-3),0)+IFERROR(INDEX('SECTION 1'!#REF!,MATCH('R1'!$E$437,'SECTION 1'!#REF!,0)-3),0)</f>
        <v>0</v>
      </c>
      <c r="J1143" s="126"/>
      <c r="K1143" s="127"/>
      <c r="L1143" s="128"/>
      <c r="M1143" s="128"/>
      <c r="N1143" s="128"/>
      <c r="O1143" s="128"/>
      <c r="P1143" s="129"/>
      <c r="Q1143" s="122">
        <f t="shared" si="80"/>
        <v>0</v>
      </c>
      <c r="R1143" s="728"/>
    </row>
    <row r="1144" spans="1:18" ht="16.5" thickBot="1">
      <c r="A1144" s="686"/>
      <c r="B1144" s="567" t="s">
        <v>4</v>
      </c>
      <c r="C1144" s="517">
        <f>+C1142+1</f>
        <v>4</v>
      </c>
      <c r="D1144" s="492"/>
      <c r="E1144" s="477"/>
      <c r="F1144" s="479"/>
      <c r="G1144" s="271">
        <f>IFERROR(INDEX(#REF!,MATCH('R1'!$E$437,#REF!,0)-5),0)+IFERROR(INDEX('SECTION 1'!#REF!,MATCH('R1'!$E$437,'SECTION 1'!#REF!,0)-5),0)</f>
        <v>0</v>
      </c>
      <c r="H1144" s="272">
        <f>IFERROR(INDEX(#REF!,MATCH('R1'!$E$437,#REF!,0)-4),0)+IFERROR(INDEX('SECTION 1'!#REF!,MATCH('R1'!$E$437,'SECTION 1'!#REF!,0)-4),0)</f>
        <v>0</v>
      </c>
      <c r="I1144" s="320">
        <f>IFERROR(INDEX(#REF!,MATCH('R1'!$E$437,#REF!,0)-3),0)+IFERROR(INDEX('SECTION 1'!#REF!,MATCH('R1'!$E$437,'SECTION 1'!#REF!,0)-3),0)</f>
        <v>0</v>
      </c>
      <c r="J1144" s="118"/>
      <c r="K1144" s="119"/>
      <c r="L1144" s="120"/>
      <c r="M1144" s="120"/>
      <c r="N1144" s="120"/>
      <c r="O1144" s="120"/>
      <c r="P1144" s="121"/>
      <c r="Q1144" s="122">
        <f t="shared" si="80"/>
        <v>0</v>
      </c>
      <c r="R1144" s="728"/>
    </row>
    <row r="1145" spans="1:18" ht="16.5" thickBot="1">
      <c r="A1145" s="686"/>
      <c r="B1145" s="538"/>
      <c r="C1145" s="518"/>
      <c r="D1145" s="493"/>
      <c r="E1145" s="478"/>
      <c r="F1145" s="480"/>
      <c r="G1145" s="271">
        <f>IFERROR(INDEX(#REF!,MATCH('R1'!$E$437,#REF!,0)-5),0)+IFERROR(INDEX('SECTION 1'!#REF!,MATCH('R1'!$E$437,'SECTION 1'!#REF!,0)-5),0)</f>
        <v>0</v>
      </c>
      <c r="H1145" s="272">
        <f>IFERROR(INDEX(#REF!,MATCH('R1'!$E$437,#REF!,0)-4),0)+IFERROR(INDEX('SECTION 1'!#REF!,MATCH('R1'!$E$437,'SECTION 1'!#REF!,0)-4),0)</f>
        <v>0</v>
      </c>
      <c r="I1145" s="273">
        <f>IFERROR(INDEX(#REF!,MATCH('R1'!$E$437,#REF!,0)-3),0)+IFERROR(INDEX('SECTION 1'!#REF!,MATCH('R1'!$E$437,'SECTION 1'!#REF!,0)-3),0)</f>
        <v>0</v>
      </c>
      <c r="J1145" s="126"/>
      <c r="K1145" s="127"/>
      <c r="L1145" s="128"/>
      <c r="M1145" s="128"/>
      <c r="N1145" s="128"/>
      <c r="O1145" s="128"/>
      <c r="P1145" s="129"/>
      <c r="Q1145" s="122">
        <f t="shared" si="80"/>
        <v>0</v>
      </c>
      <c r="R1145" s="728"/>
    </row>
    <row r="1146" spans="1:18" ht="16.5" thickBot="1">
      <c r="A1146" s="686"/>
      <c r="B1146" s="568" t="s">
        <v>5</v>
      </c>
      <c r="C1146" s="527">
        <f>+C1144+1</f>
        <v>5</v>
      </c>
      <c r="D1146" s="492"/>
      <c r="E1146" s="477"/>
      <c r="F1146" s="479"/>
      <c r="G1146" s="275">
        <f>IFERROR(INDEX(#REF!,MATCH('R1'!$E$437,#REF!,0)-5),0)+IFERROR(INDEX('SECTION 1'!#REF!,MATCH('R1'!$E$437,'SECTION 1'!#REF!,0)-5),0)</f>
        <v>0</v>
      </c>
      <c r="H1146" s="276">
        <f>IFERROR(INDEX(#REF!,MATCH('R1'!$E$437,#REF!,0)-4),0)+IFERROR(INDEX('SECTION 1'!#REF!,MATCH('R1'!$E$437,'SECTION 1'!#REF!,0)-4),0)</f>
        <v>0</v>
      </c>
      <c r="I1146" s="276">
        <f>IFERROR(INDEX(#REF!,MATCH('R1'!$E$437,#REF!,0)-3),0)+IFERROR(INDEX('SECTION 1'!#REF!,MATCH('R1'!$E$437,'SECTION 1'!#REF!,0)-3),0)</f>
        <v>0</v>
      </c>
      <c r="J1146" s="367"/>
      <c r="K1146" s="368"/>
      <c r="L1146" s="369"/>
      <c r="M1146" s="369"/>
      <c r="N1146" s="369"/>
      <c r="O1146" s="369"/>
      <c r="P1146" s="370"/>
      <c r="Q1146" s="371">
        <f t="shared" si="80"/>
        <v>0</v>
      </c>
      <c r="R1146" s="728"/>
    </row>
    <row r="1147" spans="1:18" ht="16.5" thickBot="1">
      <c r="A1147" s="686"/>
      <c r="B1147" s="584"/>
      <c r="C1147" s="528"/>
      <c r="D1147" s="493"/>
      <c r="E1147" s="478"/>
      <c r="F1147" s="480"/>
      <c r="G1147" s="277">
        <f>IFERROR(INDEX(#REF!,MATCH('R1'!$E$437,#REF!,0)-5),0)+IFERROR(INDEX('SECTION 1'!#REF!,MATCH('R1'!$E$437,'SECTION 1'!#REF!,0)-5),0)</f>
        <v>0</v>
      </c>
      <c r="H1147" s="278">
        <f>IFERROR(INDEX(#REF!,MATCH('R1'!$E$437,#REF!,0)-4),0)+IFERROR(INDEX('SECTION 1'!#REF!,MATCH('R1'!$E$437,'SECTION 1'!#REF!,0)-4),0)</f>
        <v>0</v>
      </c>
      <c r="I1147" s="278">
        <f>IFERROR(INDEX(#REF!,MATCH('R1'!$E$437,#REF!,0)-3),0)+IFERROR(INDEX('SECTION 1'!#REF!,MATCH('R1'!$E$437,'SECTION 1'!#REF!,0)-3),0)</f>
        <v>0</v>
      </c>
      <c r="J1147" s="372"/>
      <c r="K1147" s="373"/>
      <c r="L1147" s="374"/>
      <c r="M1147" s="374"/>
      <c r="N1147" s="374"/>
      <c r="O1147" s="374"/>
      <c r="P1147" s="375"/>
      <c r="Q1147" s="371">
        <f t="shared" si="80"/>
        <v>0</v>
      </c>
      <c r="R1147" s="728"/>
    </row>
    <row r="1148" spans="1:18" ht="16.5" thickBot="1">
      <c r="A1148" s="686"/>
      <c r="B1148" s="568" t="s">
        <v>6</v>
      </c>
      <c r="C1148" s="527">
        <f>+C1146+1</f>
        <v>6</v>
      </c>
      <c r="D1148" s="465"/>
      <c r="E1148" s="465"/>
      <c r="F1148" s="467"/>
      <c r="G1148" s="376">
        <f>IFERROR(INDEX(#REF!,MATCH('R1'!$E$437,#REF!,0)-5),0)+IFERROR(INDEX('SECTION 1'!#REF!,MATCH('R1'!$E$437,'SECTION 1'!#REF!,0)-5),0)</f>
        <v>0</v>
      </c>
      <c r="H1148" s="377">
        <f>IFERROR(INDEX(#REF!,MATCH('R1'!$E$437,#REF!,0)-4),0)+IFERROR(INDEX('SECTION 1'!#REF!,MATCH('R1'!$E$437,'SECTION 1'!#REF!,0)-4),0)</f>
        <v>0</v>
      </c>
      <c r="I1148" s="366">
        <f>IFERROR(INDEX(#REF!,MATCH('R1'!$E$437,#REF!,0)-3),0)+IFERROR(INDEX('SECTION 1'!#REF!,MATCH('R1'!$E$437,'SECTION 1'!#REF!,0)-3),0)</f>
        <v>0</v>
      </c>
      <c r="J1148" s="367">
        <f>IF(G1148="",0,IF(H1148="",0,IF(G1148&gt;0,H1148-G1148+I1148,0)))</f>
        <v>0</v>
      </c>
      <c r="K1148" s="368"/>
      <c r="L1148" s="369">
        <f>H1148-G1148</f>
        <v>0</v>
      </c>
      <c r="M1148" s="369">
        <f>IF(L1148&gt;5,0.2,0)</f>
        <v>0</v>
      </c>
      <c r="N1148" s="369" t="e">
        <f>#REF!-#REF!</f>
        <v>#REF!</v>
      </c>
      <c r="O1148" s="369" t="e">
        <f>IF(N1148&gt;5,0.2,0)</f>
        <v>#REF!</v>
      </c>
      <c r="P1148" s="370"/>
      <c r="Q1148" s="371">
        <f>IF(G1148="","",(H1148-G1148)+I1148)</f>
        <v>0</v>
      </c>
      <c r="R1148" s="456"/>
    </row>
    <row r="1149" spans="1:18" ht="16.5" thickBot="1">
      <c r="A1149" s="687"/>
      <c r="B1149" s="569"/>
      <c r="C1149" s="554"/>
      <c r="D1149" s="466"/>
      <c r="E1149" s="466"/>
      <c r="F1149" s="468"/>
      <c r="G1149" s="277">
        <f>IFERROR(INDEX(#REF!,MATCH('R1'!$E$437,#REF!,0)-5),0)+IFERROR(INDEX('SECTION 1'!#REF!,MATCH('R1'!$E$437,'SECTION 1'!#REF!,0)-5),0)</f>
        <v>0</v>
      </c>
      <c r="H1149" s="278">
        <f>IFERROR(INDEX(#REF!,MATCH('R1'!$E$437,#REF!,0)-4),0)+IFERROR(INDEX('SECTION 1'!#REF!,MATCH('R1'!$E$437,'SECTION 1'!#REF!,0)-4),0)</f>
        <v>0</v>
      </c>
      <c r="I1149" s="279">
        <f>IFERROR(INDEX(#REF!,MATCH('R1'!$E$437,#REF!,0)-3),0)+IFERROR(INDEX('SECTION 1'!#REF!,MATCH('R1'!$E$437,'SECTION 1'!#REF!,0)-3),0)</f>
        <v>0</v>
      </c>
      <c r="J1149" s="372">
        <f>IF(G1149="",0,IF(H1149="",0,IF(G1149&gt;0,H1149-G1149+I1149,0)))</f>
        <v>0</v>
      </c>
      <c r="K1149" s="373"/>
      <c r="L1149" s="374"/>
      <c r="M1149" s="374"/>
      <c r="N1149" s="374"/>
      <c r="O1149" s="374"/>
      <c r="P1149" s="375"/>
      <c r="Q1149" s="378">
        <f>IF(G1149="","",(H1149-G1149)+I1149)</f>
        <v>0</v>
      </c>
      <c r="R1149" s="456"/>
    </row>
    <row r="1150" spans="1:18" ht="17.25" thickTop="1" thickBot="1">
      <c r="A1150" s="687"/>
      <c r="B1150" s="522" t="s">
        <v>12</v>
      </c>
      <c r="C1150" s="523"/>
      <c r="D1150" s="475"/>
      <c r="E1150" s="475"/>
      <c r="F1150" s="476"/>
      <c r="G1150" s="731" t="s">
        <v>92</v>
      </c>
      <c r="H1150" s="732"/>
      <c r="I1150" s="152">
        <f>SUM(I1138:I1149)</f>
        <v>0</v>
      </c>
      <c r="J1150" s="153" t="e">
        <f>SUM(#REF!)</f>
        <v>#REF!</v>
      </c>
      <c r="K1150" s="154"/>
      <c r="L1150" s="155"/>
      <c r="M1150" s="155"/>
      <c r="N1150" s="155"/>
      <c r="O1150" s="155"/>
      <c r="P1150" s="156"/>
      <c r="Q1150" s="157">
        <f>SUM(Q1138:Q1149)</f>
        <v>0</v>
      </c>
      <c r="R1150" s="456"/>
    </row>
    <row r="1151" spans="1:18" ht="17.25" thickTop="1" thickBot="1">
      <c r="A1151" s="687"/>
      <c r="B1151" s="524" t="s">
        <v>14</v>
      </c>
      <c r="C1151" s="525"/>
      <c r="D1151" s="199"/>
      <c r="E1151" s="199"/>
      <c r="F1151" s="200"/>
      <c r="G1151" s="457"/>
      <c r="H1151" s="458"/>
      <c r="I1151" s="201"/>
      <c r="J1151" s="202"/>
      <c r="K1151" s="203"/>
      <c r="L1151" s="202"/>
      <c r="M1151" s="202"/>
      <c r="N1151" s="202"/>
      <c r="O1151" s="202"/>
      <c r="P1151" s="202"/>
      <c r="Q1151" s="204"/>
      <c r="R1151" s="456"/>
    </row>
    <row r="1152" spans="1:18" ht="17.25" thickTop="1" thickBot="1">
      <c r="A1152" s="680" t="s">
        <v>39</v>
      </c>
      <c r="B1152" s="589" t="s">
        <v>2</v>
      </c>
      <c r="C1152" s="515">
        <f>C1148+1</f>
        <v>7</v>
      </c>
      <c r="D1152" s="494"/>
      <c r="E1152" s="471"/>
      <c r="F1152" s="473"/>
      <c r="G1152" s="288">
        <f>IFERROR(INDEX(#REF!,MATCH('R1'!$E$437,#REF!,0)-5),0)+IFERROR(INDEX('SECTION 1'!#REF!,MATCH('R1'!$E$437,'SECTION 1'!#REF!,0)-5),0)</f>
        <v>0</v>
      </c>
      <c r="H1152" s="289">
        <f>IFERROR(INDEX(#REF!,MATCH('R1'!$E$437,#REF!,0)-4),0)+IFERROR(INDEX('SECTION 1'!#REF!,MATCH('R1'!$E$437,'SECTION 1'!#REF!,0)-4),0)</f>
        <v>0</v>
      </c>
      <c r="I1152" s="289">
        <f>IFERROR(INDEX(#REF!,MATCH('R1'!$E$437,#REF!,0)-3),0)+IFERROR(INDEX('SECTION 1'!#REF!,MATCH('R1'!$E$437,'SECTION 1'!#REF!,0)-3),0)</f>
        <v>0</v>
      </c>
      <c r="J1152" s="162" t="e">
        <f>IF(#REF!="",IF(F1152=0," ",(24-#REF!)+(F1152-0)),"")</f>
        <v>#REF!</v>
      </c>
      <c r="K1152" s="163"/>
      <c r="L1152" s="164">
        <f>H1152-G1152</f>
        <v>0</v>
      </c>
      <c r="M1152" s="164">
        <f>IF(L1152&gt;5,0.2,0)</f>
        <v>0</v>
      </c>
      <c r="N1152" s="164" t="e">
        <f>#REF!-#REF!</f>
        <v>#REF!</v>
      </c>
      <c r="O1152" s="164" t="e">
        <f>IF(N1152&gt;5,0.2,0)</f>
        <v>#REF!</v>
      </c>
      <c r="P1152" s="165"/>
      <c r="Q1152" s="166">
        <f t="shared" ref="Q1152:Q1165" si="81">IF(G1152="","",(H1152-G1152)+I1152)</f>
        <v>0</v>
      </c>
      <c r="R1152" s="158"/>
    </row>
    <row r="1153" spans="1:18" ht="16.5" thickBot="1">
      <c r="A1153" s="681"/>
      <c r="B1153" s="590"/>
      <c r="C1153" s="516"/>
      <c r="D1153" s="493"/>
      <c r="E1153" s="472"/>
      <c r="F1153" s="474"/>
      <c r="G1153" s="271">
        <f>IFERROR(INDEX(#REF!,MATCH('R1'!$E$437,#REF!,0)-5),0)+IFERROR(INDEX('SECTION 1'!#REF!,MATCH('R1'!$E$437,'SECTION 1'!#REF!,0)-5),0)</f>
        <v>0</v>
      </c>
      <c r="H1153" s="272">
        <f>IFERROR(INDEX(#REF!,MATCH('R1'!$E$437,#REF!,0)-4),0)+IFERROR(INDEX('SECTION 1'!#REF!,MATCH('R1'!$E$437,'SECTION 1'!#REF!,0)-4),0)</f>
        <v>0</v>
      </c>
      <c r="I1153" s="317">
        <f>IFERROR(INDEX(#REF!,MATCH('R1'!$E$437,#REF!,0)-3),0)+IFERROR(INDEX('SECTION 1'!#REF!,MATCH('R1'!$E$437,'SECTION 1'!#REF!,0)-3),0)</f>
        <v>0</v>
      </c>
      <c r="J1153" s="110"/>
      <c r="K1153" s="111"/>
      <c r="L1153" s="112"/>
      <c r="M1153" s="112"/>
      <c r="N1153" s="112"/>
      <c r="O1153" s="112"/>
      <c r="P1153" s="113"/>
      <c r="Q1153" s="114">
        <f t="shared" si="81"/>
        <v>0</v>
      </c>
      <c r="R1153" s="75"/>
    </row>
    <row r="1154" spans="1:18" ht="16.5" thickBot="1">
      <c r="A1154" s="682"/>
      <c r="B1154" s="567" t="s">
        <v>3</v>
      </c>
      <c r="C1154" s="517">
        <f>+C1152+1</f>
        <v>8</v>
      </c>
      <c r="D1154" s="477"/>
      <c r="E1154" s="477"/>
      <c r="F1154" s="479"/>
      <c r="G1154" s="268">
        <f>IFERROR(INDEX(#REF!,MATCH('R1'!$E$437,#REF!,0)-5),0)+IFERROR(INDEX('SECTION 1'!#REF!,MATCH('R1'!$E$437,'SECTION 1'!#REF!,0)-5),0)</f>
        <v>0</v>
      </c>
      <c r="H1154" s="269">
        <f>IFERROR(INDEX(#REF!,MATCH('R1'!$E$437,#REF!,0)-4),0)+IFERROR(INDEX('SECTION 1'!#REF!,MATCH('R1'!$E$437,'SECTION 1'!#REF!,0)-4),0)</f>
        <v>0</v>
      </c>
      <c r="I1154" s="269">
        <f>IFERROR(INDEX(#REF!,MATCH('R1'!$E$437,#REF!,0)-3),0)+IFERROR(INDEX('SECTION 1'!#REF!,MATCH('R1'!$E$437,'SECTION 1'!#REF!,0)-3),0)</f>
        <v>0</v>
      </c>
      <c r="J1154" s="118"/>
      <c r="K1154" s="119"/>
      <c r="L1154" s="120">
        <f>H1154-G1154</f>
        <v>0</v>
      </c>
      <c r="M1154" s="120">
        <f>IF(L1154&gt;5,0.2,0)</f>
        <v>0</v>
      </c>
      <c r="N1154" s="120" t="e">
        <f>#REF!-#REF!</f>
        <v>#REF!</v>
      </c>
      <c r="O1154" s="120" t="e">
        <f>IF(N1154&gt;5,0.2,0)</f>
        <v>#REF!</v>
      </c>
      <c r="P1154" s="121" t="str">
        <f>IF(M1154=0,"",M1154+O1154)</f>
        <v/>
      </c>
      <c r="Q1154" s="122">
        <f t="shared" si="81"/>
        <v>0</v>
      </c>
      <c r="R1154" s="75"/>
    </row>
    <row r="1155" spans="1:18" ht="16.5" thickBot="1">
      <c r="A1155" s="682"/>
      <c r="B1155" s="538"/>
      <c r="C1155" s="518"/>
      <c r="D1155" s="478"/>
      <c r="E1155" s="478"/>
      <c r="F1155" s="480"/>
      <c r="G1155" s="271">
        <f>IFERROR(INDEX(#REF!,MATCH('R1'!$E$437,#REF!,0)-5),0)+IFERROR(INDEX('SECTION 1'!#REF!,MATCH('R1'!$E$437,'SECTION 1'!#REF!,0)-5),0)</f>
        <v>0</v>
      </c>
      <c r="H1155" s="272">
        <f>IFERROR(INDEX(#REF!,MATCH('R1'!$E$437,#REF!,0)-4),0)+IFERROR(INDEX('SECTION 1'!#REF!,MATCH('R1'!$E$437,'SECTION 1'!#REF!,0)-4),0)</f>
        <v>0</v>
      </c>
      <c r="I1155" s="272">
        <f>IFERROR(INDEX(#REF!,MATCH('R1'!$E$437,#REF!,0)-3),0)+IFERROR(INDEX('SECTION 1'!#REF!,MATCH('R1'!$E$437,'SECTION 1'!#REF!,0)-3),0)</f>
        <v>0</v>
      </c>
      <c r="J1155" s="126"/>
      <c r="K1155" s="127"/>
      <c r="L1155" s="128"/>
      <c r="M1155" s="128"/>
      <c r="N1155" s="128"/>
      <c r="O1155" s="128"/>
      <c r="P1155" s="129"/>
      <c r="Q1155" s="130">
        <f t="shared" si="81"/>
        <v>0</v>
      </c>
      <c r="R1155" s="75"/>
    </row>
    <row r="1156" spans="1:18" ht="16.5" thickBot="1">
      <c r="A1156" s="682"/>
      <c r="B1156" s="567" t="s">
        <v>3</v>
      </c>
      <c r="C1156" s="517">
        <f>+C1154+1</f>
        <v>9</v>
      </c>
      <c r="D1156" s="477"/>
      <c r="E1156" s="477"/>
      <c r="F1156" s="479"/>
      <c r="G1156" s="268">
        <f>IFERROR(INDEX(#REF!,MATCH('R1'!$E$437,#REF!,0)-5),0)+IFERROR(INDEX('SECTION 1'!#REF!,MATCH('R1'!$E$437,'SECTION 1'!#REF!,0)-5),0)</f>
        <v>0</v>
      </c>
      <c r="H1156" s="269">
        <f>IFERROR(INDEX(#REF!,MATCH('R1'!$E$437,#REF!,0)-4),0)+IFERROR(INDEX('SECTION 1'!#REF!,MATCH('R1'!$E$437,'SECTION 1'!#REF!,0)-4),0)</f>
        <v>0</v>
      </c>
      <c r="I1156" s="269">
        <f>IFERROR(INDEX(#REF!,MATCH('R1'!$E$437,#REF!,0)-3),0)+IFERROR(INDEX('SECTION 1'!#REF!,MATCH('R1'!$E$437,'SECTION 1'!#REF!,0)-3),0)</f>
        <v>0</v>
      </c>
      <c r="J1156" s="134"/>
      <c r="K1156" s="135"/>
      <c r="L1156" s="167"/>
      <c r="M1156" s="167"/>
      <c r="N1156" s="167"/>
      <c r="O1156" s="167"/>
      <c r="P1156" s="168"/>
      <c r="Q1156" s="169">
        <f t="shared" si="81"/>
        <v>0</v>
      </c>
      <c r="R1156" s="75"/>
    </row>
    <row r="1157" spans="1:18" ht="16.5" thickBot="1">
      <c r="A1157" s="682"/>
      <c r="B1157" s="538"/>
      <c r="C1157" s="518"/>
      <c r="D1157" s="478"/>
      <c r="E1157" s="478"/>
      <c r="F1157" s="480"/>
      <c r="G1157" s="271">
        <f>IFERROR(INDEX(#REF!,MATCH('R1'!$E$437,#REF!,0)-5),0)+IFERROR(INDEX('SECTION 1'!#REF!,MATCH('R1'!$E$437,'SECTION 1'!#REF!,0)-5),0)</f>
        <v>0</v>
      </c>
      <c r="H1157" s="272">
        <f>IFERROR(INDEX(#REF!,MATCH('R1'!$E$437,#REF!,0)-4),0)+IFERROR(INDEX('SECTION 1'!#REF!,MATCH('R1'!$E$437,'SECTION 1'!#REF!,0)-4),0)</f>
        <v>0</v>
      </c>
      <c r="I1157" s="273">
        <f>IFERROR(INDEX(#REF!,MATCH('R1'!$E$437,#REF!,0)-3),0)+IFERROR(INDEX('SECTION 1'!#REF!,MATCH('R1'!$E$437,'SECTION 1'!#REF!,0)-3),0)</f>
        <v>0</v>
      </c>
      <c r="J1157" s="110"/>
      <c r="K1157" s="111"/>
      <c r="L1157" s="112"/>
      <c r="M1157" s="112"/>
      <c r="N1157" s="112"/>
      <c r="O1157" s="112"/>
      <c r="P1157" s="113"/>
      <c r="Q1157" s="114">
        <f t="shared" si="81"/>
        <v>0</v>
      </c>
      <c r="R1157" s="728"/>
    </row>
    <row r="1158" spans="1:18" ht="16.5" thickBot="1">
      <c r="A1158" s="682"/>
      <c r="B1158" s="567" t="s">
        <v>7</v>
      </c>
      <c r="C1158" s="517">
        <f>+C1156+1</f>
        <v>10</v>
      </c>
      <c r="D1158" s="477"/>
      <c r="E1158" s="477"/>
      <c r="F1158" s="479"/>
      <c r="G1158" s="268">
        <f>IFERROR(INDEX(#REF!,MATCH('R1'!$E$437,#REF!,0)-5),0)+IFERROR(INDEX('SECTION 1'!#REF!,MATCH('R1'!$E$437,'SECTION 1'!#REF!,0)-5),0)</f>
        <v>0</v>
      </c>
      <c r="H1158" s="269">
        <f>IFERROR(INDEX(#REF!,MATCH('R1'!$E$437,#REF!,0)-4),0)+IFERROR(INDEX('SECTION 1'!#REF!,MATCH('R1'!$E$437,'SECTION 1'!#REF!,0)-4),0)</f>
        <v>0</v>
      </c>
      <c r="I1158" s="269">
        <f>IFERROR(INDEX(#REF!,MATCH('R1'!$E$437,#REF!,0)-3),0)+IFERROR(INDEX('SECTION 1'!#REF!,MATCH('R1'!$E$437,'SECTION 1'!#REF!,0)-3),0)</f>
        <v>0</v>
      </c>
      <c r="J1158" s="118"/>
      <c r="K1158" s="119"/>
      <c r="L1158" s="120"/>
      <c r="M1158" s="120"/>
      <c r="N1158" s="120"/>
      <c r="O1158" s="120"/>
      <c r="P1158" s="121"/>
      <c r="Q1158" s="122">
        <f t="shared" si="81"/>
        <v>0</v>
      </c>
      <c r="R1158" s="728"/>
    </row>
    <row r="1159" spans="1:18" ht="16.5" thickBot="1">
      <c r="A1159" s="682"/>
      <c r="B1159" s="538"/>
      <c r="C1159" s="518"/>
      <c r="D1159" s="478"/>
      <c r="E1159" s="478"/>
      <c r="F1159" s="480"/>
      <c r="G1159" s="271">
        <f>IFERROR(INDEX(#REF!,MATCH('R1'!$E$437,#REF!,0)-5),0)+IFERROR(INDEX('SECTION 1'!#REF!,MATCH('R1'!$E$437,'SECTION 1'!#REF!,0)-5),0)</f>
        <v>0</v>
      </c>
      <c r="H1159" s="272">
        <f>IFERROR(INDEX(#REF!,MATCH('R1'!$E$437,#REF!,0)-4),0)+IFERROR(INDEX('SECTION 1'!#REF!,MATCH('R1'!$E$437,'SECTION 1'!#REF!,0)-4),0)</f>
        <v>0</v>
      </c>
      <c r="I1159" s="272">
        <f>IFERROR(INDEX(#REF!,MATCH('R1'!$E$437,#REF!,0)-3),0)+IFERROR(INDEX('SECTION 1'!#REF!,MATCH('R1'!$E$437,'SECTION 1'!#REF!,0)-3),0)</f>
        <v>0</v>
      </c>
      <c r="J1159" s="126"/>
      <c r="K1159" s="127"/>
      <c r="L1159" s="128"/>
      <c r="M1159" s="128"/>
      <c r="N1159" s="128"/>
      <c r="O1159" s="128"/>
      <c r="P1159" s="129"/>
      <c r="Q1159" s="130">
        <f t="shared" si="81"/>
        <v>0</v>
      </c>
      <c r="R1159" s="728"/>
    </row>
    <row r="1160" spans="1:18" ht="16.5" thickBot="1">
      <c r="A1160" s="682"/>
      <c r="B1160" s="567" t="s">
        <v>4</v>
      </c>
      <c r="C1160" s="517">
        <f>+C1158+1</f>
        <v>11</v>
      </c>
      <c r="D1160" s="477"/>
      <c r="E1160" s="477"/>
      <c r="F1160" s="479"/>
      <c r="G1160" s="268">
        <f>IFERROR(INDEX(#REF!,MATCH('R1'!$E$437,#REF!,0)-5),0)+IFERROR(INDEX('SECTION 1'!#REF!,MATCH('R1'!$E$437,'SECTION 1'!#REF!,0)-5),0)</f>
        <v>0</v>
      </c>
      <c r="H1160" s="269">
        <f>IFERROR(INDEX(#REF!,MATCH('R1'!$E$437,#REF!,0)-4),0)+IFERROR(INDEX('SECTION 1'!#REF!,MATCH('R1'!$E$437,'SECTION 1'!#REF!,0)-4),0)</f>
        <v>0</v>
      </c>
      <c r="I1160" s="269">
        <f>IFERROR(INDEX(#REF!,MATCH('R1'!$E$437,#REF!,0)-3),0)+IFERROR(INDEX('SECTION 1'!#REF!,MATCH('R1'!$E$437,'SECTION 1'!#REF!,0)-3),0)</f>
        <v>0</v>
      </c>
      <c r="J1160" s="134">
        <v>12</v>
      </c>
      <c r="K1160" s="135"/>
      <c r="L1160" s="167"/>
      <c r="M1160" s="167"/>
      <c r="N1160" s="167"/>
      <c r="O1160" s="167"/>
      <c r="P1160" s="168"/>
      <c r="Q1160" s="169">
        <f t="shared" si="81"/>
        <v>0</v>
      </c>
      <c r="R1160" s="728"/>
    </row>
    <row r="1161" spans="1:18" ht="16.5" thickBot="1">
      <c r="A1161" s="682"/>
      <c r="B1161" s="538"/>
      <c r="C1161" s="518"/>
      <c r="D1161" s="478"/>
      <c r="E1161" s="478"/>
      <c r="F1161" s="480"/>
      <c r="G1161" s="271">
        <f>IFERROR(INDEX(#REF!,MATCH('R1'!$E$437,#REF!,0)-5),0)+IFERROR(INDEX('SECTION 1'!#REF!,MATCH('R1'!$E$437,'SECTION 1'!#REF!,0)-5),0)</f>
        <v>0</v>
      </c>
      <c r="H1161" s="272">
        <f>IFERROR(INDEX(#REF!,MATCH('R1'!$E$437,#REF!,0)-4),0)+IFERROR(INDEX('SECTION 1'!#REF!,MATCH('R1'!$E$437,'SECTION 1'!#REF!,0)-4),0)</f>
        <v>0</v>
      </c>
      <c r="I1161" s="272">
        <f>IFERROR(INDEX(#REF!,MATCH('R1'!$E$437,#REF!,0)-3),0)+IFERROR(INDEX('SECTION 1'!#REF!,MATCH('R1'!$E$437,'SECTION 1'!#REF!,0)-3),0)</f>
        <v>0</v>
      </c>
      <c r="J1161" s="110"/>
      <c r="K1161" s="111"/>
      <c r="L1161" s="112"/>
      <c r="M1161" s="112"/>
      <c r="N1161" s="112"/>
      <c r="O1161" s="112"/>
      <c r="P1161" s="113"/>
      <c r="Q1161" s="114">
        <f t="shared" si="81"/>
        <v>0</v>
      </c>
      <c r="R1161" s="728"/>
    </row>
    <row r="1162" spans="1:18" ht="16.5" thickBot="1">
      <c r="A1162" s="682"/>
      <c r="B1162" s="568" t="s">
        <v>5</v>
      </c>
      <c r="C1162" s="527">
        <f>+C1160+1</f>
        <v>12</v>
      </c>
      <c r="D1162" s="477"/>
      <c r="E1162" s="477"/>
      <c r="F1162" s="479"/>
      <c r="G1162" s="275">
        <f>IFERROR(INDEX(#REF!,MATCH('R1'!$E$437,#REF!,0)-5),0)+IFERROR(INDEX('SECTION 1'!#REF!,MATCH('R1'!$E$437,'SECTION 1'!#REF!,0)-5),0)</f>
        <v>0</v>
      </c>
      <c r="H1162" s="276">
        <f>IFERROR(INDEX(#REF!,MATCH('R1'!$E$437,#REF!,0)-4),0)+IFERROR(INDEX('SECTION 1'!#REF!,MATCH('R1'!$E$437,'SECTION 1'!#REF!,0)-4),0)</f>
        <v>0</v>
      </c>
      <c r="I1162" s="276">
        <f>IFERROR(INDEX(#REF!,MATCH('R1'!$E$437,#REF!,0)-3),0)+IFERROR(INDEX('SECTION 1'!#REF!,MATCH('R1'!$E$437,'SECTION 1'!#REF!,0)-3),0)</f>
        <v>0</v>
      </c>
      <c r="J1162" s="118">
        <f>IF(G1162="",0,IF(H1162="",0,IF(G1162&gt;0,H1162-G1162+I1162,0)))</f>
        <v>0</v>
      </c>
      <c r="K1162" s="119"/>
      <c r="L1162" s="120">
        <f>H1162-G1162</f>
        <v>0</v>
      </c>
      <c r="M1162" s="120">
        <f>IF(L1162&gt;5,0.2,0)</f>
        <v>0</v>
      </c>
      <c r="N1162" s="120" t="e">
        <f>#REF!-#REF!</f>
        <v>#REF!</v>
      </c>
      <c r="O1162" s="120" t="e">
        <f>IF(N1162&gt;5,0.2,0)</f>
        <v>#REF!</v>
      </c>
      <c r="P1162" s="121"/>
      <c r="Q1162" s="122">
        <f t="shared" si="81"/>
        <v>0</v>
      </c>
      <c r="R1162" s="728"/>
    </row>
    <row r="1163" spans="1:18" ht="16.5" thickBot="1">
      <c r="A1163" s="682"/>
      <c r="B1163" s="584"/>
      <c r="C1163" s="528"/>
      <c r="D1163" s="478"/>
      <c r="E1163" s="478"/>
      <c r="F1163" s="480"/>
      <c r="G1163" s="277">
        <f>IFERROR(INDEX(#REF!,MATCH('R1'!$E$437,#REF!,0)-5),0)+IFERROR(INDEX('SECTION 1'!#REF!,MATCH('R1'!$E$437,'SECTION 1'!#REF!,0)-5),0)</f>
        <v>0</v>
      </c>
      <c r="H1163" s="278">
        <f>IFERROR(INDEX(#REF!,MATCH('R1'!$E$437,#REF!,0)-4),0)+IFERROR(INDEX('SECTION 1'!#REF!,MATCH('R1'!$E$437,'SECTION 1'!#REF!,0)-4),0)</f>
        <v>0</v>
      </c>
      <c r="I1163" s="278">
        <f>IFERROR(INDEX(#REF!,MATCH('R1'!$E$437,#REF!,0)-3),0)+IFERROR(INDEX('SECTION 1'!#REF!,MATCH('R1'!$E$437,'SECTION 1'!#REF!,0)-3),0)</f>
        <v>0</v>
      </c>
      <c r="J1163" s="126">
        <f>IF(G1163="",0,IF(H1163="",0,IF(G1163&gt;0,H1163-G1163+I1163,0)))</f>
        <v>0</v>
      </c>
      <c r="K1163" s="127"/>
      <c r="L1163" s="128"/>
      <c r="M1163" s="128"/>
      <c r="N1163" s="128"/>
      <c r="O1163" s="128"/>
      <c r="P1163" s="129"/>
      <c r="Q1163" s="130">
        <f t="shared" si="81"/>
        <v>0</v>
      </c>
      <c r="R1163" s="456"/>
    </row>
    <row r="1164" spans="1:18" ht="16.5" thickBot="1">
      <c r="A1164" s="682"/>
      <c r="B1164" s="568" t="s">
        <v>6</v>
      </c>
      <c r="C1164" s="527">
        <f>+C1162+1</f>
        <v>13</v>
      </c>
      <c r="D1164" s="465"/>
      <c r="E1164" s="465"/>
      <c r="F1164" s="467"/>
      <c r="G1164" s="275">
        <f>IFERROR(INDEX(#REF!,MATCH('R1'!$E$437,#REF!,0)-5),0)+IFERROR(INDEX('SECTION 1'!#REF!,MATCH('R1'!$E$437,'SECTION 1'!#REF!,0)-5),0)</f>
        <v>0</v>
      </c>
      <c r="H1164" s="276">
        <f>IFERROR(INDEX(#REF!,MATCH('R1'!$E$437,#REF!,0)-4),0)+IFERROR(INDEX('SECTION 1'!#REF!,MATCH('R1'!$E$437,'SECTION 1'!#REF!,0)-4),0)</f>
        <v>0</v>
      </c>
      <c r="I1164" s="276">
        <f>IFERROR(INDEX(#REF!,MATCH('R1'!$E$437,#REF!,0)-3),0)+IFERROR(INDEX('SECTION 1'!#REF!,MATCH('R1'!$E$437,'SECTION 1'!#REF!,0)-3),0)</f>
        <v>0</v>
      </c>
      <c r="J1164" s="139">
        <v>12</v>
      </c>
      <c r="K1164" s="140"/>
      <c r="L1164" s="141"/>
      <c r="M1164" s="141"/>
      <c r="N1164" s="141"/>
      <c r="O1164" s="141"/>
      <c r="P1164" s="142"/>
      <c r="Q1164" s="143">
        <f t="shared" si="81"/>
        <v>0</v>
      </c>
      <c r="R1164" s="456"/>
    </row>
    <row r="1165" spans="1:18" ht="16.5" thickBot="1">
      <c r="A1165" s="683"/>
      <c r="B1165" s="569"/>
      <c r="C1165" s="554"/>
      <c r="D1165" s="466"/>
      <c r="E1165" s="466"/>
      <c r="F1165" s="468"/>
      <c r="G1165" s="277">
        <f>IFERROR(INDEX(#REF!,MATCH('R1'!$E$437,#REF!,0)-5),0)+IFERROR(INDEX('SECTION 1'!#REF!,MATCH('R1'!$E$437,'SECTION 1'!#REF!,0)-5),0)</f>
        <v>0</v>
      </c>
      <c r="H1165" s="278">
        <f>IFERROR(INDEX(#REF!,MATCH('R1'!$E$437,#REF!,0)-4),0)+IFERROR(INDEX('SECTION 1'!#REF!,MATCH('R1'!$E$437,'SECTION 1'!#REF!,0)-4),0)</f>
        <v>0</v>
      </c>
      <c r="I1165" s="278">
        <f>IFERROR(INDEX(#REF!,MATCH('R1'!$E$437,#REF!,0)-3),0)+IFERROR(INDEX('SECTION 1'!#REF!,MATCH('R1'!$E$437,'SECTION 1'!#REF!,0)-3),0)</f>
        <v>0</v>
      </c>
      <c r="J1165" s="147"/>
      <c r="K1165" s="148"/>
      <c r="L1165" s="149"/>
      <c r="M1165" s="149"/>
      <c r="N1165" s="149"/>
      <c r="O1165" s="149"/>
      <c r="P1165" s="150"/>
      <c r="Q1165" s="151">
        <f t="shared" si="81"/>
        <v>0</v>
      </c>
      <c r="R1165" s="456"/>
    </row>
    <row r="1166" spans="1:18" ht="17.25" thickTop="1" thickBot="1">
      <c r="A1166" s="683"/>
      <c r="B1166" s="522" t="s">
        <v>12</v>
      </c>
      <c r="C1166" s="523"/>
      <c r="D1166" s="481"/>
      <c r="E1166" s="481"/>
      <c r="F1166" s="482"/>
      <c r="G1166" s="768" t="s">
        <v>92</v>
      </c>
      <c r="H1166" s="769"/>
      <c r="I1166" s="171">
        <f>SUM(I1156:I1165)</f>
        <v>0</v>
      </c>
      <c r="J1166" s="172" t="e">
        <f>SUM(#REF!)</f>
        <v>#REF!</v>
      </c>
      <c r="K1166" s="173">
        <f>SUM(K1156:K1165)</f>
        <v>0</v>
      </c>
      <c r="L1166" s="174"/>
      <c r="M1166" s="174"/>
      <c r="N1166" s="174"/>
      <c r="O1166" s="174"/>
      <c r="P1166" s="175"/>
      <c r="Q1166" s="176">
        <f>SUM(Q1152:Q1165)</f>
        <v>0</v>
      </c>
      <c r="R1166" s="456"/>
    </row>
    <row r="1167" spans="1:18" ht="16.5" thickBot="1">
      <c r="A1167" s="683"/>
      <c r="B1167" s="524" t="s">
        <v>14</v>
      </c>
      <c r="C1167" s="525"/>
      <c r="D1167" s="206"/>
      <c r="E1167" s="206"/>
      <c r="F1167" s="207"/>
      <c r="G1167" s="208"/>
      <c r="H1167" s="209"/>
      <c r="I1167" s="210"/>
      <c r="J1167" s="211"/>
      <c r="K1167" s="212"/>
      <c r="L1167" s="211"/>
      <c r="M1167" s="211"/>
      <c r="N1167" s="211"/>
      <c r="O1167" s="211"/>
      <c r="P1167" s="211"/>
      <c r="Q1167" s="213"/>
      <c r="R1167" s="158"/>
    </row>
    <row r="1168" spans="1:18" ht="16.5" thickTop="1">
      <c r="A1168" s="563" t="s">
        <v>40</v>
      </c>
      <c r="B1168" s="589" t="s">
        <v>2</v>
      </c>
      <c r="C1168" s="515">
        <f>C1164+1</f>
        <v>14</v>
      </c>
      <c r="D1168" s="494"/>
      <c r="E1168" s="471"/>
      <c r="F1168" s="473"/>
      <c r="G1168" s="316">
        <f>IFERROR(INDEX(#REF!,MATCH('R1'!$E$437,#REF!,0)-5),0)+IFERROR(INDEX('SECTION 1'!#REF!,MATCH('R1'!$E$437,'SECTION 1'!#REF!,0)-5),0)</f>
        <v>0</v>
      </c>
      <c r="H1168" s="317">
        <f>IFERROR(INDEX(#REF!,MATCH('R1'!$E$437,#REF!,0)-4),0)+IFERROR(INDEX('SECTION 1'!#REF!,MATCH('R1'!$E$437,'SECTION 1'!#REF!,0)-4),0)</f>
        <v>0</v>
      </c>
      <c r="I1168" s="317">
        <f>IFERROR(INDEX(#REF!,MATCH('R1'!$E$437,#REF!,0)-3),0)+IFERROR(INDEX('SECTION 1'!#REF!,MATCH('R1'!$E$437,'SECTION 1'!#REF!,0)-3),0)</f>
        <v>0</v>
      </c>
      <c r="J1168" s="162" t="e">
        <f>IF(#REF!="",IF(F1168=0," ",(24-#REF!)+(F1168-0)),"")</f>
        <v>#REF!</v>
      </c>
      <c r="K1168" s="163"/>
      <c r="L1168" s="167">
        <f>H1168-G1168</f>
        <v>0</v>
      </c>
      <c r="M1168" s="167">
        <f>IF(L1168&gt;5,0.2,0)</f>
        <v>0</v>
      </c>
      <c r="N1168" s="167" t="e">
        <f>#REF!-#REF!</f>
        <v>#REF!</v>
      </c>
      <c r="O1168" s="167" t="e">
        <f>IF(N1168&gt;5,0.2,0)</f>
        <v>#REF!</v>
      </c>
      <c r="P1168" s="168"/>
      <c r="Q1168" s="169">
        <f t="shared" ref="Q1168:Q1181" si="82">IF(G1168="","",(H1168-G1168)+I1168)</f>
        <v>0</v>
      </c>
      <c r="R1168" s="75"/>
    </row>
    <row r="1169" spans="1:18">
      <c r="A1169" s="563"/>
      <c r="B1169" s="590"/>
      <c r="C1169" s="516"/>
      <c r="D1169" s="493"/>
      <c r="E1169" s="472"/>
      <c r="F1169" s="474"/>
      <c r="G1169" s="271">
        <f>IFERROR(INDEX(#REF!,MATCH('R1'!$E$437,#REF!,0)-5),0)+IFERROR(INDEX('SECTION 1'!#REF!,MATCH('R1'!$E$437,'SECTION 1'!#REF!,0)-5),0)</f>
        <v>0</v>
      </c>
      <c r="H1169" s="272">
        <f>IFERROR(INDEX(#REF!,MATCH('R1'!$E$437,#REF!,0)-4),0)+IFERROR(INDEX('SECTION 1'!#REF!,MATCH('R1'!$E$437,'SECTION 1'!#REF!,0)-4),0)</f>
        <v>0</v>
      </c>
      <c r="I1169" s="125">
        <f>IFERROR(INDEX(#REF!,MATCH('R1'!$E$437,#REF!,0)-3),0)+IFERROR(INDEX('SECTION 1'!#REF!,MATCH('R1'!$E$437,'SECTION 1'!#REF!,0)-3),0)</f>
        <v>0</v>
      </c>
      <c r="J1169" s="110"/>
      <c r="K1169" s="111"/>
      <c r="L1169" s="112"/>
      <c r="M1169" s="112"/>
      <c r="N1169" s="112"/>
      <c r="O1169" s="112"/>
      <c r="P1169" s="113"/>
      <c r="Q1169" s="114">
        <f t="shared" si="82"/>
        <v>0</v>
      </c>
      <c r="R1169" s="75"/>
    </row>
    <row r="1170" spans="1:18">
      <c r="A1170" s="563"/>
      <c r="B1170" s="567" t="s">
        <v>3</v>
      </c>
      <c r="C1170" s="517">
        <f>+C1168+1</f>
        <v>15</v>
      </c>
      <c r="D1170" s="477"/>
      <c r="E1170" s="477"/>
      <c r="F1170" s="479"/>
      <c r="G1170" s="271">
        <f>IFERROR(INDEX(#REF!,MATCH('R1'!$E$437,#REF!,0)-5),0)+IFERROR(INDEX('SECTION 1'!#REF!,MATCH('R1'!$E$437,'SECTION 1'!#REF!,0)-5),0)</f>
        <v>0</v>
      </c>
      <c r="H1170" s="272">
        <f>IFERROR(INDEX(#REF!,MATCH('R1'!$E$437,#REF!,0)-4),0)+IFERROR(INDEX('SECTION 1'!#REF!,MATCH('R1'!$E$437,'SECTION 1'!#REF!,0)-4),0)</f>
        <v>0</v>
      </c>
      <c r="I1170" s="133">
        <f>IFERROR(INDEX(#REF!,MATCH('R1'!$E$437,#REF!,0)-3),0)+IFERROR(INDEX('SECTION 1'!#REF!,MATCH('R1'!$E$437,'SECTION 1'!#REF!,0)-3),0)</f>
        <v>0</v>
      </c>
      <c r="J1170" s="118"/>
      <c r="K1170" s="119"/>
      <c r="L1170" s="120">
        <f>H1170-G1170</f>
        <v>0</v>
      </c>
      <c r="M1170" s="120">
        <f>IF(L1170&gt;5,0.2,0)</f>
        <v>0</v>
      </c>
      <c r="N1170" s="120" t="e">
        <f>#REF!-#REF!</f>
        <v>#REF!</v>
      </c>
      <c r="O1170" s="120" t="e">
        <f>IF(N1170&gt;5,0.2,0)</f>
        <v>#REF!</v>
      </c>
      <c r="P1170" s="121"/>
      <c r="Q1170" s="122">
        <f t="shared" si="82"/>
        <v>0</v>
      </c>
      <c r="R1170" s="75"/>
    </row>
    <row r="1171" spans="1:18" ht="16.5" thickBot="1">
      <c r="A1171" s="563"/>
      <c r="B1171" s="538"/>
      <c r="C1171" s="518"/>
      <c r="D1171" s="478"/>
      <c r="E1171" s="478"/>
      <c r="F1171" s="480"/>
      <c r="G1171" s="271">
        <f>IFERROR(INDEX(#REF!,MATCH('R1'!$E$437,#REF!,0)-5),0)+IFERROR(INDEX('SECTION 1'!#REF!,MATCH('R1'!$E$437,'SECTION 1'!#REF!,0)-5),0)</f>
        <v>0</v>
      </c>
      <c r="H1171" s="272">
        <f>IFERROR(INDEX(#REF!,MATCH('R1'!$E$437,#REF!,0)-4),0)+IFERROR(INDEX('SECTION 1'!#REF!,MATCH('R1'!$E$437,'SECTION 1'!#REF!,0)-4),0)</f>
        <v>0</v>
      </c>
      <c r="I1171" s="109">
        <f>IFERROR(INDEX(#REF!,MATCH('R1'!$E$437,#REF!,0)-3),0)+IFERROR(INDEX('SECTION 1'!#REF!,MATCH('R1'!$E$437,'SECTION 1'!#REF!,0)-3),0)</f>
        <v>0</v>
      </c>
      <c r="J1171" s="126"/>
      <c r="K1171" s="127"/>
      <c r="L1171" s="128"/>
      <c r="M1171" s="128"/>
      <c r="N1171" s="128"/>
      <c r="O1171" s="128"/>
      <c r="P1171" s="129"/>
      <c r="Q1171" s="130">
        <f t="shared" si="82"/>
        <v>0</v>
      </c>
      <c r="R1171" s="75"/>
    </row>
    <row r="1172" spans="1:18" ht="16.5" thickTop="1">
      <c r="A1172" s="563"/>
      <c r="B1172" s="567" t="s">
        <v>3</v>
      </c>
      <c r="C1172" s="517">
        <f>+C1170+1</f>
        <v>16</v>
      </c>
      <c r="D1172" s="494"/>
      <c r="E1172" s="471"/>
      <c r="F1172" s="473"/>
      <c r="G1172" s="268">
        <f>IFERROR(INDEX(#REF!,MATCH('R1'!$E$437,#REF!,0)-5),0)+IFERROR(INDEX('SECTION 1'!#REF!,MATCH('R1'!$E$437,'SECTION 1'!#REF!,0)-5),0)</f>
        <v>0</v>
      </c>
      <c r="H1172" s="269">
        <f>IFERROR(INDEX(#REF!,MATCH('R1'!$E$437,#REF!,0)-4),0)+IFERROR(INDEX('SECTION 1'!#REF!,MATCH('R1'!$E$437,'SECTION 1'!#REF!,0)-4),0)</f>
        <v>0</v>
      </c>
      <c r="I1172" s="269">
        <f>IFERROR(INDEX(#REF!,MATCH('R1'!$E$437,#REF!,0)-3),0)+IFERROR(INDEX('SECTION 1'!#REF!,MATCH('R1'!$E$437,'SECTION 1'!#REF!,0)-3),0)</f>
        <v>0</v>
      </c>
      <c r="J1172" s="134"/>
      <c r="K1172" s="135"/>
      <c r="L1172" s="167">
        <f>H1172-G1172</f>
        <v>0</v>
      </c>
      <c r="M1172" s="167">
        <f>IF(L1172&gt;5,0.2,0)</f>
        <v>0</v>
      </c>
      <c r="N1172" s="167" t="e">
        <f>#REF!-#REF!</f>
        <v>#REF!</v>
      </c>
      <c r="O1172" s="167" t="e">
        <f>IF(N1172&gt;5,0.2,0)</f>
        <v>#REF!</v>
      </c>
      <c r="P1172" s="168"/>
      <c r="Q1172" s="169">
        <f t="shared" si="82"/>
        <v>0</v>
      </c>
      <c r="R1172" s="728"/>
    </row>
    <row r="1173" spans="1:18">
      <c r="A1173" s="563"/>
      <c r="B1173" s="538"/>
      <c r="C1173" s="518"/>
      <c r="D1173" s="493"/>
      <c r="E1173" s="472"/>
      <c r="F1173" s="474"/>
      <c r="G1173" s="271">
        <f>IFERROR(INDEX(#REF!,MATCH('R1'!$E$437,#REF!,0)-5),0)+IFERROR(INDEX('SECTION 1'!#REF!,MATCH('R1'!$E$437,'SECTION 1'!#REF!,0)-5),0)</f>
        <v>0</v>
      </c>
      <c r="H1173" s="272">
        <f>IFERROR(INDEX(#REF!,MATCH('R1'!$E$437,#REF!,0)-4),0)+IFERROR(INDEX('SECTION 1'!#REF!,MATCH('R1'!$E$437,'SECTION 1'!#REF!,0)-4),0)</f>
        <v>0</v>
      </c>
      <c r="I1173" s="273">
        <f>IFERROR(INDEX(#REF!,MATCH('R1'!$E$437,#REF!,0)-3),0)+IFERROR(INDEX('SECTION 1'!#REF!,MATCH('R1'!$E$437,'SECTION 1'!#REF!,0)-3),0)</f>
        <v>0</v>
      </c>
      <c r="J1173" s="110"/>
      <c r="K1173" s="111"/>
      <c r="L1173" s="112"/>
      <c r="M1173" s="112"/>
      <c r="N1173" s="112"/>
      <c r="O1173" s="112"/>
      <c r="P1173" s="113"/>
      <c r="Q1173" s="114">
        <f t="shared" si="82"/>
        <v>0</v>
      </c>
      <c r="R1173" s="728"/>
    </row>
    <row r="1174" spans="1:18">
      <c r="A1174" s="563"/>
      <c r="B1174" s="567" t="s">
        <v>7</v>
      </c>
      <c r="C1174" s="517">
        <f>+C1172+1</f>
        <v>17</v>
      </c>
      <c r="D1174" s="477"/>
      <c r="E1174" s="477"/>
      <c r="F1174" s="479"/>
      <c r="G1174" s="268">
        <f>IFERROR(INDEX(#REF!,MATCH('R1'!$E$437,#REF!,0)-5),0)+IFERROR(INDEX('SECTION 1'!#REF!,MATCH('R1'!$E$437,'SECTION 1'!#REF!,0)-5),0)</f>
        <v>0</v>
      </c>
      <c r="H1174" s="269">
        <f>IFERROR(INDEX(#REF!,MATCH('R1'!$E$437,#REF!,0)-4),0)+IFERROR(INDEX('SECTION 1'!#REF!,MATCH('R1'!$E$437,'SECTION 1'!#REF!,0)-4),0)</f>
        <v>0</v>
      </c>
      <c r="I1174" s="269">
        <f>IFERROR(INDEX(#REF!,MATCH('R1'!$E$437,#REF!,0)-3),0)+IFERROR(INDEX('SECTION 1'!#REF!,MATCH('R1'!$E$437,'SECTION 1'!#REF!,0)-3),0)</f>
        <v>0</v>
      </c>
      <c r="J1174" s="118"/>
      <c r="K1174" s="119"/>
      <c r="L1174" s="120">
        <f>H1174-G1174</f>
        <v>0</v>
      </c>
      <c r="M1174" s="120">
        <f>IF(L1174&gt;5,0.2,0)</f>
        <v>0</v>
      </c>
      <c r="N1174" s="120" t="e">
        <f>#REF!-#REF!</f>
        <v>#REF!</v>
      </c>
      <c r="O1174" s="120" t="e">
        <f>IF(N1174&gt;5,0.2,0)</f>
        <v>#REF!</v>
      </c>
      <c r="P1174" s="121" t="str">
        <f>IF(M1174=0,"",M1174+O1174)</f>
        <v/>
      </c>
      <c r="Q1174" s="122">
        <f t="shared" si="82"/>
        <v>0</v>
      </c>
      <c r="R1174" s="728"/>
    </row>
    <row r="1175" spans="1:18">
      <c r="A1175" s="563"/>
      <c r="B1175" s="538"/>
      <c r="C1175" s="518"/>
      <c r="D1175" s="478"/>
      <c r="E1175" s="478"/>
      <c r="F1175" s="480"/>
      <c r="G1175" s="271">
        <f>IFERROR(INDEX(#REF!,MATCH('R1'!$E$437,#REF!,0)-5),0)+IFERROR(INDEX('SECTION 1'!#REF!,MATCH('R1'!$E$437,'SECTION 1'!#REF!,0)-5),0)</f>
        <v>0</v>
      </c>
      <c r="H1175" s="272">
        <f>IFERROR(INDEX(#REF!,MATCH('R1'!$E$437,#REF!,0)-4),0)+IFERROR(INDEX('SECTION 1'!#REF!,MATCH('R1'!$E$437,'SECTION 1'!#REF!,0)-4),0)</f>
        <v>0</v>
      </c>
      <c r="I1175" s="272">
        <f>IFERROR(INDEX(#REF!,MATCH('R1'!$E$437,#REF!,0)-3),0)+IFERROR(INDEX('SECTION 1'!#REF!,MATCH('R1'!$E$437,'SECTION 1'!#REF!,0)-3),0)</f>
        <v>0</v>
      </c>
      <c r="J1175" s="126"/>
      <c r="K1175" s="127"/>
      <c r="L1175" s="128"/>
      <c r="M1175" s="128"/>
      <c r="N1175" s="128"/>
      <c r="O1175" s="128"/>
      <c r="P1175" s="129"/>
      <c r="Q1175" s="130">
        <f t="shared" si="82"/>
        <v>0</v>
      </c>
      <c r="R1175" s="728"/>
    </row>
    <row r="1176" spans="1:18">
      <c r="A1176" s="563"/>
      <c r="B1176" s="567" t="s">
        <v>4</v>
      </c>
      <c r="C1176" s="517">
        <f>C1174+1</f>
        <v>18</v>
      </c>
      <c r="D1176" s="477"/>
      <c r="E1176" s="477"/>
      <c r="F1176" s="479"/>
      <c r="G1176" s="268">
        <f>IFERROR(INDEX(#REF!,MATCH('R1'!$E$437,#REF!,0)-5),0)+IFERROR(INDEX('SECTION 1'!#REF!,MATCH('R1'!$E$437,'SECTION 1'!#REF!,0)-5),0)</f>
        <v>0</v>
      </c>
      <c r="H1176" s="269">
        <f>IFERROR(INDEX(#REF!,MATCH('R1'!$E$437,#REF!,0)-4),0)+IFERROR(INDEX('SECTION 1'!#REF!,MATCH('R1'!$E$437,'SECTION 1'!#REF!,0)-4),0)</f>
        <v>0</v>
      </c>
      <c r="I1176" s="117">
        <f>IFERROR(INDEX(#REF!,MATCH('R1'!$E$437,#REF!,0)-3),0)+IFERROR(INDEX('SECTION 1'!#REF!,MATCH('R1'!$E$437,'SECTION 1'!#REF!,0)-3),0)</f>
        <v>0</v>
      </c>
      <c r="J1176" s="134">
        <v>12</v>
      </c>
      <c r="K1176" s="135"/>
      <c r="L1176" s="120">
        <f>H1176-G1176</f>
        <v>0</v>
      </c>
      <c r="M1176" s="120">
        <f>IF(L1176&gt;5,0.2,0)</f>
        <v>0</v>
      </c>
      <c r="N1176" s="120" t="e">
        <f>#REF!-#REF!</f>
        <v>#REF!</v>
      </c>
      <c r="O1176" s="120" t="e">
        <f>IF(N1176&gt;5,0.2,0)</f>
        <v>#REF!</v>
      </c>
      <c r="P1176" s="121" t="str">
        <f>IF(M1176=0,"",M1176+O1176)</f>
        <v/>
      </c>
      <c r="Q1176" s="122">
        <f t="shared" si="82"/>
        <v>0</v>
      </c>
      <c r="R1176" s="728"/>
    </row>
    <row r="1177" spans="1:18">
      <c r="A1177" s="563"/>
      <c r="B1177" s="538"/>
      <c r="C1177" s="518"/>
      <c r="D1177" s="478"/>
      <c r="E1177" s="478"/>
      <c r="F1177" s="480"/>
      <c r="G1177" s="271">
        <f>IFERROR(INDEX(#REF!,MATCH('R1'!$E$437,#REF!,0)-5),0)+IFERROR(INDEX('SECTION 1'!#REF!,MATCH('R1'!$E$437,'SECTION 1'!#REF!,0)-5),0)</f>
        <v>0</v>
      </c>
      <c r="H1177" s="272">
        <f>IFERROR(INDEX(#REF!,MATCH('R1'!$E$437,#REF!,0)-4),0)+IFERROR(INDEX('SECTION 1'!#REF!,MATCH('R1'!$E$437,'SECTION 1'!#REF!,0)-4),0)</f>
        <v>0</v>
      </c>
      <c r="I1177" s="125">
        <f>IFERROR(INDEX(#REF!,MATCH('R1'!$E$437,#REF!,0)-3),0)+IFERROR(INDEX('SECTION 1'!#REF!,MATCH('R1'!$E$437,'SECTION 1'!#REF!,0)-3),0)</f>
        <v>0</v>
      </c>
      <c r="J1177" s="110"/>
      <c r="K1177" s="111"/>
      <c r="L1177" s="112"/>
      <c r="M1177" s="112"/>
      <c r="N1177" s="112"/>
      <c r="O1177" s="112"/>
      <c r="P1177" s="113"/>
      <c r="Q1177" s="114">
        <f t="shared" si="82"/>
        <v>0</v>
      </c>
      <c r="R1177" s="728"/>
    </row>
    <row r="1178" spans="1:18">
      <c r="A1178" s="563"/>
      <c r="B1178" s="568" t="s">
        <v>5</v>
      </c>
      <c r="C1178" s="527">
        <f>+C1176+1</f>
        <v>19</v>
      </c>
      <c r="D1178" s="477"/>
      <c r="E1178" s="477"/>
      <c r="F1178" s="479"/>
      <c r="G1178" s="268">
        <f>IFERROR(INDEX(#REF!,MATCH('R1'!$E$437,#REF!,0)-5),0)+IFERROR(INDEX('SECTION 1'!#REF!,MATCH('R1'!$E$437,'SECTION 1'!#REF!,0)-5),0)</f>
        <v>0</v>
      </c>
      <c r="H1178" s="269">
        <f>IFERROR(INDEX(#REF!,MATCH('R1'!$E$437,#REF!,0)-4),0)+IFERROR(INDEX('SECTION 1'!#REF!,MATCH('R1'!$E$437,'SECTION 1'!#REF!,0)-4),0)</f>
        <v>0</v>
      </c>
      <c r="I1178" s="117">
        <f>IFERROR(INDEX(#REF!,MATCH('R1'!$E$437,#REF!,0)-3),0)+IFERROR(INDEX('SECTION 1'!#REF!,MATCH('R1'!$E$437,'SECTION 1'!#REF!,0)-3),0)</f>
        <v>0</v>
      </c>
      <c r="J1178" s="118">
        <f>IF(G1178="",0,IF(H1178="",0,IF(G1178&gt;0,H1178-G1178+I1178,0)))</f>
        <v>0</v>
      </c>
      <c r="K1178" s="119"/>
      <c r="L1178" s="120">
        <f>H1178-G1178</f>
        <v>0</v>
      </c>
      <c r="M1178" s="120">
        <f>IF(L1178&gt;5,0.2,0)</f>
        <v>0</v>
      </c>
      <c r="N1178" s="120" t="e">
        <f>#REF!-#REF!</f>
        <v>#REF!</v>
      </c>
      <c r="O1178" s="120" t="e">
        <f>IF(N1178&gt;5,0.2,0)</f>
        <v>#REF!</v>
      </c>
      <c r="P1178" s="121"/>
      <c r="Q1178" s="122">
        <f t="shared" si="82"/>
        <v>0</v>
      </c>
      <c r="R1178" s="456"/>
    </row>
    <row r="1179" spans="1:18">
      <c r="A1179" s="563"/>
      <c r="B1179" s="584"/>
      <c r="C1179" s="528"/>
      <c r="D1179" s="478"/>
      <c r="E1179" s="478"/>
      <c r="F1179" s="480"/>
      <c r="G1179" s="271">
        <f>IFERROR(INDEX(#REF!,MATCH('R1'!$E$437,#REF!,0)-5),0)+IFERROR(INDEX('SECTION 1'!#REF!,MATCH('R1'!$E$437,'SECTION 1'!#REF!,0)-5),0)</f>
        <v>0</v>
      </c>
      <c r="H1179" s="272">
        <f>IFERROR(INDEX(#REF!,MATCH('R1'!$E$437,#REF!,0)-4),0)+IFERROR(INDEX('SECTION 1'!#REF!,MATCH('R1'!$E$437,'SECTION 1'!#REF!,0)-4),0)</f>
        <v>0</v>
      </c>
      <c r="I1179" s="125">
        <f>IFERROR(INDEX(#REF!,MATCH('R1'!$E$437,#REF!,0)-3),0)+IFERROR(INDEX('SECTION 1'!#REF!,MATCH('R1'!$E$437,'SECTION 1'!#REF!,0)-3),0)</f>
        <v>0</v>
      </c>
      <c r="J1179" s="126">
        <f>IF(G1179="",0,IF(H1179="",0,IF(G1179&gt;0,H1179-G1179+I1179,0)))</f>
        <v>0</v>
      </c>
      <c r="K1179" s="127"/>
      <c r="L1179" s="128"/>
      <c r="M1179" s="128"/>
      <c r="N1179" s="128"/>
      <c r="O1179" s="128"/>
      <c r="P1179" s="129"/>
      <c r="Q1179" s="130">
        <f t="shared" si="82"/>
        <v>0</v>
      </c>
      <c r="R1179" s="456"/>
    </row>
    <row r="1180" spans="1:18">
      <c r="A1180" s="563"/>
      <c r="B1180" s="568" t="s">
        <v>6</v>
      </c>
      <c r="C1180" s="527">
        <f>+C1178+1</f>
        <v>20</v>
      </c>
      <c r="D1180" s="465"/>
      <c r="E1180" s="465"/>
      <c r="F1180" s="467"/>
      <c r="G1180" s="268">
        <f>IFERROR(INDEX(#REF!,MATCH('R1'!$E$437,#REF!,0)-5),0)+IFERROR(INDEX('SECTION 1'!#REF!,MATCH('R1'!$E$437,'SECTION 1'!#REF!,0)-5),0)</f>
        <v>0</v>
      </c>
      <c r="H1180" s="269">
        <f>IFERROR(INDEX(#REF!,MATCH('R1'!$E$437,#REF!,0)-4),0)+IFERROR(INDEX('SECTION 1'!#REF!,MATCH('R1'!$E$437,'SECTION 1'!#REF!,0)-4),0)</f>
        <v>0</v>
      </c>
      <c r="I1180" s="138">
        <f>IFERROR(INDEX(#REF!,MATCH('R1'!$E$437,#REF!,0)-3),0)+IFERROR(INDEX('SECTION 1'!#REF!,MATCH('R1'!$E$437,'SECTION 1'!#REF!,0)-3),0)</f>
        <v>0</v>
      </c>
      <c r="J1180" s="139">
        <v>12</v>
      </c>
      <c r="K1180" s="140"/>
      <c r="L1180" s="141">
        <f>H1180-G1180</f>
        <v>0</v>
      </c>
      <c r="M1180" s="141">
        <f>IF(L1180&gt;5,0.2,0)</f>
        <v>0</v>
      </c>
      <c r="N1180" s="141" t="e">
        <f>#REF!-#REF!</f>
        <v>#REF!</v>
      </c>
      <c r="O1180" s="141" t="e">
        <f>IF(N1180&gt;5,0.2,0)</f>
        <v>#REF!</v>
      </c>
      <c r="P1180" s="142"/>
      <c r="Q1180" s="143">
        <f t="shared" si="82"/>
        <v>0</v>
      </c>
      <c r="R1180" s="456"/>
    </row>
    <row r="1181" spans="1:18" ht="16.5" thickBot="1">
      <c r="A1181" s="563"/>
      <c r="B1181" s="569"/>
      <c r="C1181" s="554"/>
      <c r="D1181" s="466"/>
      <c r="E1181" s="466"/>
      <c r="F1181" s="468"/>
      <c r="G1181" s="271">
        <f>IFERROR(INDEX(#REF!,MATCH('R1'!$E$437,#REF!,0)-5),0)+IFERROR(INDEX('SECTION 1'!#REF!,MATCH('R1'!$E$437,'SECTION 1'!#REF!,0)-5),0)</f>
        <v>0</v>
      </c>
      <c r="H1181" s="272">
        <f>IFERROR(INDEX(#REF!,MATCH('R1'!$E$437,#REF!,0)-4),0)+IFERROR(INDEX('SECTION 1'!#REF!,MATCH('R1'!$E$437,'SECTION 1'!#REF!,0)-4),0)</f>
        <v>0</v>
      </c>
      <c r="I1181" s="146">
        <f>IFERROR(INDEX(#REF!,MATCH('R1'!$E$437,#REF!,0)-3),0)+IFERROR(INDEX('SECTION 1'!#REF!,MATCH('R1'!$E$437,'SECTION 1'!#REF!,0)-3),0)</f>
        <v>0</v>
      </c>
      <c r="J1181" s="147"/>
      <c r="K1181" s="148"/>
      <c r="L1181" s="149"/>
      <c r="M1181" s="149"/>
      <c r="N1181" s="149"/>
      <c r="O1181" s="149"/>
      <c r="P1181" s="150"/>
      <c r="Q1181" s="151">
        <f t="shared" si="82"/>
        <v>0</v>
      </c>
      <c r="R1181" s="456"/>
    </row>
    <row r="1182" spans="1:18" ht="17.25" thickTop="1" thickBot="1">
      <c r="A1182" s="563"/>
      <c r="B1182" s="522" t="s">
        <v>12</v>
      </c>
      <c r="C1182" s="523"/>
      <c r="D1182" s="481"/>
      <c r="E1182" s="481"/>
      <c r="F1182" s="482"/>
      <c r="G1182" s="285"/>
      <c r="H1182" s="286"/>
      <c r="I1182" s="287"/>
      <c r="J1182" s="21" t="e">
        <f>SUM(J1168:J1181)</f>
        <v>#REF!</v>
      </c>
      <c r="K1182" s="173">
        <f>SUM(K1172:K1181)</f>
        <v>0</v>
      </c>
      <c r="L1182" s="174"/>
      <c r="M1182" s="174"/>
      <c r="N1182" s="174"/>
      <c r="O1182" s="174"/>
      <c r="P1182" s="175"/>
      <c r="Q1182" s="176">
        <f>SUM(Q1168:Q1181)</f>
        <v>0</v>
      </c>
      <c r="R1182" s="158"/>
    </row>
    <row r="1183" spans="1:18" ht="17.25" thickTop="1" thickBot="1">
      <c r="A1183" s="564"/>
      <c r="B1183" s="524" t="s">
        <v>14</v>
      </c>
      <c r="C1183" s="525"/>
      <c r="D1183" s="206"/>
      <c r="E1183" s="206"/>
      <c r="F1183" s="207"/>
      <c r="G1183" s="208"/>
      <c r="H1183" s="209"/>
      <c r="I1183" s="210"/>
      <c r="J1183" s="211"/>
      <c r="K1183" s="212"/>
      <c r="L1183" s="211"/>
      <c r="M1183" s="211"/>
      <c r="N1183" s="211"/>
      <c r="O1183" s="211"/>
      <c r="P1183" s="211"/>
      <c r="Q1183" s="213"/>
      <c r="R1183" s="75"/>
    </row>
    <row r="1184" spans="1:18" ht="17.25" thickTop="1" thickBot="1">
      <c r="A1184" s="692" t="s">
        <v>41</v>
      </c>
      <c r="B1184" s="589" t="s">
        <v>2</v>
      </c>
      <c r="C1184" s="515">
        <f>C1180+1</f>
        <v>21</v>
      </c>
      <c r="D1184" s="494"/>
      <c r="E1184" s="471"/>
      <c r="F1184" s="473"/>
      <c r="G1184" s="462">
        <f>IFERROR(INDEX(#REF!,MATCH('R1'!$E$437,#REF!,0)-5),0)+IFERROR(INDEX('SECTION 1'!#REF!,MATCH('R1'!$E$437,'SECTION 1'!#REF!,0)-5),0)</f>
        <v>0</v>
      </c>
      <c r="H1184" s="462">
        <f>IFERROR(INDEX(#REF!,MATCH('R1'!$E$437,#REF!,0)-4),0)+IFERROR(INDEX('SECTION 1'!#REF!,MATCH('R1'!$E$437,'SECTION 1'!#REF!,0)-4),0)</f>
        <v>0</v>
      </c>
      <c r="I1184" s="289">
        <f>IFERROR(INDEX(#REF!,MATCH('R1'!$E$437,#REF!,0)-3),0)+IFERROR(INDEX('SECTION 1'!#REF!,MATCH('R1'!$E$437,'SECTION 1'!#REF!,0)-3),0)</f>
        <v>0</v>
      </c>
      <c r="J1184" s="162" t="e">
        <f>IF(#REF!="",IF(F1184=0," ",(24-#REF!)+(F1184-0)),"")</f>
        <v>#REF!</v>
      </c>
      <c r="K1184" s="163"/>
      <c r="L1184" s="164" t="e">
        <f>#REF!-#REF!</f>
        <v>#REF!</v>
      </c>
      <c r="M1184" s="164" t="e">
        <f>IF(L1184&gt;5,0.2,0)</f>
        <v>#REF!</v>
      </c>
      <c r="N1184" s="164" t="e">
        <f>#REF!-#REF!</f>
        <v>#REF!</v>
      </c>
      <c r="O1184" s="164" t="e">
        <f>IF(N1184&gt;5,0.2,0)</f>
        <v>#REF!</v>
      </c>
      <c r="P1184" s="430"/>
      <c r="Q1184" s="166"/>
      <c r="R1184" s="75"/>
    </row>
    <row r="1185" spans="1:18" ht="16.5" thickBot="1">
      <c r="A1185" s="675"/>
      <c r="B1185" s="590"/>
      <c r="C1185" s="516"/>
      <c r="D1185" s="493"/>
      <c r="E1185" s="472"/>
      <c r="F1185" s="474"/>
      <c r="G1185" s="271">
        <v>16</v>
      </c>
      <c r="H1185" s="272">
        <v>22</v>
      </c>
      <c r="I1185" s="272"/>
      <c r="J1185" s="110"/>
      <c r="K1185" s="111"/>
      <c r="L1185" s="112"/>
      <c r="M1185" s="112"/>
      <c r="N1185" s="112"/>
      <c r="O1185" s="112"/>
      <c r="P1185" s="113"/>
      <c r="Q1185" s="114">
        <f t="shared" ref="Q1185:Q1197" si="83">IF(G1185="","",(H1185-G1185)+I1185)</f>
        <v>6</v>
      </c>
      <c r="R1185" s="75"/>
    </row>
    <row r="1186" spans="1:18" ht="16.5" thickBot="1">
      <c r="A1186" s="688"/>
      <c r="B1186" s="567" t="s">
        <v>3</v>
      </c>
      <c r="C1186" s="517">
        <f>+C1184+1</f>
        <v>22</v>
      </c>
      <c r="D1186" s="477"/>
      <c r="E1186" s="477"/>
      <c r="F1186" s="479"/>
      <c r="G1186" s="268">
        <f>IFERROR(INDEX(#REF!,MATCH('R1'!$E$437,#REF!,0)-5),0)+IFERROR(INDEX('SECTION 1'!#REF!,MATCH('R1'!$E$437,'SECTION 1'!#REF!,0)-5),0)</f>
        <v>0</v>
      </c>
      <c r="H1186" s="269">
        <f>IFERROR(INDEX(#REF!,MATCH('R1'!$E$437,#REF!,0)-4),0)+IFERROR(INDEX('SECTION 1'!#REF!,MATCH('R1'!$E$437,'SECTION 1'!#REF!,0)-4),0)</f>
        <v>0</v>
      </c>
      <c r="I1186" s="269">
        <f>IFERROR(INDEX(#REF!,MATCH('R1'!$E$437,#REF!,0)-3),0)+IFERROR(INDEX('SECTION 1'!#REF!,MATCH('R1'!$E$437,'SECTION 1'!#REF!,0)-3),0)</f>
        <v>0</v>
      </c>
      <c r="J1186" s="118"/>
      <c r="K1186" s="119"/>
      <c r="L1186" s="120">
        <f>H1186-G1186</f>
        <v>0</v>
      </c>
      <c r="M1186" s="120">
        <f>IF(L1186&gt;5,0.2,0)</f>
        <v>0</v>
      </c>
      <c r="N1186" s="120" t="e">
        <f>#REF!-#REF!</f>
        <v>#REF!</v>
      </c>
      <c r="O1186" s="120" t="e">
        <f>IF(N1186&gt;5,0.2,0)</f>
        <v>#REF!</v>
      </c>
      <c r="P1186" s="121" t="str">
        <f>IF(M1186=0,"",M1186+O1186)</f>
        <v/>
      </c>
      <c r="Q1186" s="122">
        <f t="shared" si="83"/>
        <v>0</v>
      </c>
      <c r="R1186" s="75"/>
    </row>
    <row r="1187" spans="1:18" ht="16.5" thickBot="1">
      <c r="A1187" s="688"/>
      <c r="B1187" s="538"/>
      <c r="C1187" s="518"/>
      <c r="D1187" s="478"/>
      <c r="E1187" s="478"/>
      <c r="F1187" s="480"/>
      <c r="G1187" s="271">
        <v>17</v>
      </c>
      <c r="H1187" s="272">
        <v>22</v>
      </c>
      <c r="I1187" s="273">
        <f>IFERROR(INDEX(#REF!,MATCH('R1'!$E$437,#REF!,0)-3),0)+IFERROR(INDEX('SECTION 1'!#REF!,MATCH('R1'!$E$437,'SECTION 1'!#REF!,0)-3),0)</f>
        <v>0</v>
      </c>
      <c r="J1187" s="126"/>
      <c r="K1187" s="127"/>
      <c r="L1187" s="128"/>
      <c r="M1187" s="128"/>
      <c r="N1187" s="128"/>
      <c r="O1187" s="128"/>
      <c r="P1187" s="129"/>
      <c r="Q1187" s="130">
        <f t="shared" si="83"/>
        <v>5</v>
      </c>
      <c r="R1187" s="728"/>
    </row>
    <row r="1188" spans="1:18" ht="16.5" thickBot="1">
      <c r="A1188" s="688"/>
      <c r="B1188" s="567" t="s">
        <v>3</v>
      </c>
      <c r="C1188" s="517">
        <f>+C1186+1</f>
        <v>23</v>
      </c>
      <c r="D1188" s="477"/>
      <c r="E1188" s="477"/>
      <c r="F1188" s="479"/>
      <c r="G1188" s="268">
        <f>IFERROR(INDEX(#REF!,MATCH('R1'!$E$437,#REF!,0)-5),0)+IFERROR(INDEX('SECTION 1'!#REF!,MATCH('R1'!$E$437,'SECTION 1'!#REF!,0)-5),0)</f>
        <v>0</v>
      </c>
      <c r="H1188" s="269">
        <f>IFERROR(INDEX(#REF!,MATCH('R1'!$E$437,#REF!,0)-4),0)+IFERROR(INDEX('SECTION 1'!#REF!,MATCH('R1'!$E$437,'SECTION 1'!#REF!,0)-4),0)</f>
        <v>0</v>
      </c>
      <c r="I1188" s="269">
        <f>IFERROR(INDEX(#REF!,MATCH('R1'!$E$437,#REF!,0)-3),0)+IFERROR(INDEX('SECTION 1'!#REF!,MATCH('R1'!$E$437,'SECTION 1'!#REF!,0)-3),0)</f>
        <v>0</v>
      </c>
      <c r="J1188" s="134"/>
      <c r="K1188" s="135"/>
      <c r="L1188" s="167">
        <f>H1188-G1188</f>
        <v>0</v>
      </c>
      <c r="M1188" s="167">
        <f>IF(L1188&gt;5,0.2,0)</f>
        <v>0</v>
      </c>
      <c r="N1188" s="167" t="e">
        <f>#REF!-#REF!</f>
        <v>#REF!</v>
      </c>
      <c r="O1188" s="167" t="e">
        <f>IF(N1188&gt;5,0.2,0)</f>
        <v>#REF!</v>
      </c>
      <c r="P1188" s="168"/>
      <c r="Q1188" s="169">
        <f t="shared" si="83"/>
        <v>0</v>
      </c>
      <c r="R1188" s="728"/>
    </row>
    <row r="1189" spans="1:18" ht="16.5" thickBot="1">
      <c r="A1189" s="688"/>
      <c r="B1189" s="538"/>
      <c r="C1189" s="518"/>
      <c r="D1189" s="478"/>
      <c r="E1189" s="478"/>
      <c r="F1189" s="480"/>
      <c r="G1189" s="271">
        <f>IFERROR(INDEX(#REF!,MATCH('R1'!$E$437,#REF!,0)-5),0)+IFERROR(INDEX('SECTION 1'!#REF!,MATCH('R1'!$E$437,'SECTION 1'!#REF!,0)-5),0)</f>
        <v>0</v>
      </c>
      <c r="H1189" s="272">
        <f>IFERROR(INDEX(#REF!,MATCH('R1'!$E$437,#REF!,0)-4),0)+IFERROR(INDEX('SECTION 1'!#REF!,MATCH('R1'!$E$437,'SECTION 1'!#REF!,0)-4),0)</f>
        <v>0</v>
      </c>
      <c r="I1189" s="273">
        <f>IFERROR(INDEX(#REF!,MATCH('R1'!$E$437,#REF!,0)-3),0)+IFERROR(INDEX('SECTION 1'!#REF!,MATCH('R1'!$E$437,'SECTION 1'!#REF!,0)-3),0)</f>
        <v>0</v>
      </c>
      <c r="J1189" s="110"/>
      <c r="K1189" s="111"/>
      <c r="L1189" s="112"/>
      <c r="M1189" s="112"/>
      <c r="N1189" s="112"/>
      <c r="O1189" s="112"/>
      <c r="P1189" s="113"/>
      <c r="Q1189" s="114">
        <f t="shared" si="83"/>
        <v>0</v>
      </c>
      <c r="R1189" s="728"/>
    </row>
    <row r="1190" spans="1:18" ht="16.5" thickBot="1">
      <c r="A1190" s="688"/>
      <c r="B1190" s="567" t="s">
        <v>7</v>
      </c>
      <c r="C1190" s="517">
        <f>+C1188+1</f>
        <v>24</v>
      </c>
      <c r="D1190" s="477"/>
      <c r="E1190" s="477"/>
      <c r="F1190" s="479"/>
      <c r="G1190" s="268">
        <f>IFERROR(INDEX(#REF!,MATCH('R1'!$E$437,#REF!,0)-5),0)+IFERROR(INDEX('SECTION 1'!#REF!,MATCH('R1'!$E$437,'SECTION 1'!#REF!,0)-5),0)</f>
        <v>0</v>
      </c>
      <c r="H1190" s="269">
        <f>IFERROR(INDEX(#REF!,MATCH('R1'!$E$437,#REF!,0)-4),0)+IFERROR(INDEX('SECTION 1'!#REF!,MATCH('R1'!$E$437,'SECTION 1'!#REF!,0)-4),0)</f>
        <v>0</v>
      </c>
      <c r="I1190" s="269">
        <f>IFERROR(INDEX(#REF!,MATCH('R1'!$E$437,#REF!,0)-3),0)+IFERROR(INDEX('SECTION 1'!#REF!,MATCH('R1'!$E$437,'SECTION 1'!#REF!,0)-3),0)</f>
        <v>0</v>
      </c>
      <c r="J1190" s="118"/>
      <c r="K1190" s="119"/>
      <c r="L1190" s="120">
        <f>H1190-G1190</f>
        <v>0</v>
      </c>
      <c r="M1190" s="120">
        <f>IF(L1190&gt;5,0.2,0)</f>
        <v>0</v>
      </c>
      <c r="N1190" s="120" t="e">
        <f>#REF!-#REF!</f>
        <v>#REF!</v>
      </c>
      <c r="O1190" s="120" t="e">
        <f>IF(N1190&gt;5,0.2,0)</f>
        <v>#REF!</v>
      </c>
      <c r="P1190" s="121"/>
      <c r="Q1190" s="122">
        <f t="shared" si="83"/>
        <v>0</v>
      </c>
      <c r="R1190" s="728"/>
    </row>
    <row r="1191" spans="1:18" ht="16.5" thickBot="1">
      <c r="A1191" s="688"/>
      <c r="B1191" s="538"/>
      <c r="C1191" s="518"/>
      <c r="D1191" s="478"/>
      <c r="E1191" s="478"/>
      <c r="F1191" s="480"/>
      <c r="G1191" s="271">
        <f>IFERROR(INDEX(#REF!,MATCH('R1'!$E$437,#REF!,0)-5),0)+IFERROR(INDEX('SECTION 1'!#REF!,MATCH('R1'!$E$437,'SECTION 1'!#REF!,0)-5),0)</f>
        <v>0</v>
      </c>
      <c r="H1191" s="272">
        <f>IFERROR(INDEX(#REF!,MATCH('R1'!$E$437,#REF!,0)-4),0)+IFERROR(INDEX('SECTION 1'!#REF!,MATCH('R1'!$E$437,'SECTION 1'!#REF!,0)-4),0)</f>
        <v>0</v>
      </c>
      <c r="I1191" s="272">
        <f>IFERROR(INDEX(#REF!,MATCH('R1'!$E$437,#REF!,0)-3),0)+IFERROR(INDEX('SECTION 1'!#REF!,MATCH('R1'!$E$437,'SECTION 1'!#REF!,0)-3),0)</f>
        <v>0</v>
      </c>
      <c r="J1191" s="126"/>
      <c r="K1191" s="127"/>
      <c r="L1191" s="128"/>
      <c r="M1191" s="128"/>
      <c r="N1191" s="128"/>
      <c r="O1191" s="128"/>
      <c r="P1191" s="129"/>
      <c r="Q1191" s="130">
        <f t="shared" si="83"/>
        <v>0</v>
      </c>
      <c r="R1191" s="728"/>
    </row>
    <row r="1192" spans="1:18" ht="16.5" thickBot="1">
      <c r="A1192" s="688"/>
      <c r="B1192" s="567" t="s">
        <v>4</v>
      </c>
      <c r="C1192" s="517">
        <f>+C1190+1</f>
        <v>25</v>
      </c>
      <c r="D1192" s="477"/>
      <c r="E1192" s="477"/>
      <c r="F1192" s="479"/>
      <c r="G1192" s="268">
        <f>IFERROR(INDEX(#REF!,MATCH('R1'!$E$437,#REF!,0)-5),0)+IFERROR(INDEX('SECTION 1'!#REF!,MATCH('R1'!$E$437,'SECTION 1'!#REF!,0)-5),0)</f>
        <v>0</v>
      </c>
      <c r="H1192" s="269">
        <f>IFERROR(INDEX(#REF!,MATCH('R1'!$E$437,#REF!,0)-4),0)+IFERROR(INDEX('SECTION 1'!#REF!,MATCH('R1'!$E$437,'SECTION 1'!#REF!,0)-4),0)</f>
        <v>0</v>
      </c>
      <c r="I1192" s="269">
        <f>IFERROR(INDEX(#REF!,MATCH('R1'!$E$437,#REF!,0)-3),0)+IFERROR(INDEX('SECTION 1'!#REF!,MATCH('R1'!$E$437,'SECTION 1'!#REF!,0)-3),0)</f>
        <v>0</v>
      </c>
      <c r="J1192" s="134">
        <v>12</v>
      </c>
      <c r="K1192" s="135"/>
      <c r="L1192" s="120">
        <f>H1192-G1192</f>
        <v>0</v>
      </c>
      <c r="M1192" s="120">
        <f>IF(L1192&gt;5,0.2,0)</f>
        <v>0</v>
      </c>
      <c r="N1192" s="120" t="e">
        <f>#REF!-#REF!</f>
        <v>#REF!</v>
      </c>
      <c r="O1192" s="120" t="e">
        <f>IF(N1192&gt;5,0.2,0)</f>
        <v>#REF!</v>
      </c>
      <c r="P1192" s="121" t="str">
        <f>IF(M1192=0,"",M1192+O1192)</f>
        <v/>
      </c>
      <c r="Q1192" s="122">
        <f t="shared" si="83"/>
        <v>0</v>
      </c>
      <c r="R1192" s="728"/>
    </row>
    <row r="1193" spans="1:18" ht="16.5" thickBot="1">
      <c r="A1193" s="688"/>
      <c r="B1193" s="538"/>
      <c r="C1193" s="518"/>
      <c r="D1193" s="478"/>
      <c r="E1193" s="478"/>
      <c r="F1193" s="480"/>
      <c r="G1193" s="271">
        <f>IFERROR(INDEX(#REF!,MATCH('R1'!$E$437,#REF!,0)-5),0)+IFERROR(INDEX('SECTION 1'!#REF!,MATCH('R1'!$E$437,'SECTION 1'!#REF!,0)-5),0)</f>
        <v>0</v>
      </c>
      <c r="H1193" s="272">
        <f>IFERROR(INDEX(#REF!,MATCH('R1'!$E$437,#REF!,0)-4),0)+IFERROR(INDEX('SECTION 1'!#REF!,MATCH('R1'!$E$437,'SECTION 1'!#REF!,0)-4),0)</f>
        <v>0</v>
      </c>
      <c r="I1193" s="273">
        <f>IFERROR(INDEX(#REF!,MATCH('R1'!$E$437,#REF!,0)-3),0)+IFERROR(INDEX('SECTION 1'!#REF!,MATCH('R1'!$E$437,'SECTION 1'!#REF!,0)-3),0)</f>
        <v>0</v>
      </c>
      <c r="J1193" s="110"/>
      <c r="K1193" s="111"/>
      <c r="L1193" s="112"/>
      <c r="M1193" s="112"/>
      <c r="N1193" s="112"/>
      <c r="O1193" s="112"/>
      <c r="P1193" s="113"/>
      <c r="Q1193" s="114">
        <f t="shared" si="83"/>
        <v>0</v>
      </c>
      <c r="R1193" s="456"/>
    </row>
    <row r="1194" spans="1:18" ht="16.5" thickBot="1">
      <c r="A1194" s="688"/>
      <c r="B1194" s="568" t="s">
        <v>5</v>
      </c>
      <c r="C1194" s="527">
        <f>+C1192+1</f>
        <v>26</v>
      </c>
      <c r="D1194" s="477"/>
      <c r="E1194" s="477"/>
      <c r="F1194" s="479"/>
      <c r="G1194" s="275">
        <f>IFERROR(INDEX(#REF!,MATCH('R1'!$E$437,#REF!,0)-5),0)+IFERROR(INDEX('SECTION 1'!#REF!,MATCH('R1'!$E$437,'SECTION 1'!#REF!,0)-5),0)</f>
        <v>0</v>
      </c>
      <c r="H1194" s="276">
        <f>IFERROR(INDEX(#REF!,MATCH('R1'!$E$437,#REF!,0)-4),0)+IFERROR(INDEX('SECTION 1'!#REF!,MATCH('R1'!$E$437,'SECTION 1'!#REF!,0)-4),0)</f>
        <v>0</v>
      </c>
      <c r="I1194" s="276">
        <f>IFERROR(INDEX(#REF!,MATCH('R1'!$E$437,#REF!,0)-3),0)+IFERROR(INDEX('SECTION 1'!#REF!,MATCH('R1'!$E$437,'SECTION 1'!#REF!,0)-3),0)</f>
        <v>0</v>
      </c>
      <c r="J1194" s="118">
        <f>IF(G1194="",0,IF(H1194="",0,IF(G1194&gt;0,H1194-G1194+I1194,0)))</f>
        <v>0</v>
      </c>
      <c r="K1194" s="119"/>
      <c r="L1194" s="120">
        <f>H1194-G1194</f>
        <v>0</v>
      </c>
      <c r="M1194" s="120">
        <f>IF(L1194&gt;5,0.2,0)</f>
        <v>0</v>
      </c>
      <c r="N1194" s="120" t="e">
        <f>#REF!-#REF!</f>
        <v>#REF!</v>
      </c>
      <c r="O1194" s="120" t="e">
        <f>IF(N1194&gt;5,0.2,0)</f>
        <v>#REF!</v>
      </c>
      <c r="P1194" s="121"/>
      <c r="Q1194" s="122">
        <f t="shared" si="83"/>
        <v>0</v>
      </c>
      <c r="R1194" s="456"/>
    </row>
    <row r="1195" spans="1:18" ht="16.5" thickBot="1">
      <c r="A1195" s="688"/>
      <c r="B1195" s="584"/>
      <c r="C1195" s="528"/>
      <c r="D1195" s="478"/>
      <c r="E1195" s="478"/>
      <c r="F1195" s="480"/>
      <c r="G1195" s="277">
        <f>IFERROR(INDEX(#REF!,MATCH('R1'!$E$437,#REF!,0)-5),0)+IFERROR(INDEX('SECTION 1'!#REF!,MATCH('R1'!$E$437,'SECTION 1'!#REF!,0)-5),0)</f>
        <v>0</v>
      </c>
      <c r="H1195" s="278">
        <f>IFERROR(INDEX(#REF!,MATCH('R1'!$E$437,#REF!,0)-4),0)+IFERROR(INDEX('SECTION 1'!#REF!,MATCH('R1'!$E$437,'SECTION 1'!#REF!,0)-4),0)</f>
        <v>0</v>
      </c>
      <c r="I1195" s="278">
        <f>IFERROR(INDEX(#REF!,MATCH('R1'!$E$437,#REF!,0)-3),0)+IFERROR(INDEX('SECTION 1'!#REF!,MATCH('R1'!$E$437,'SECTION 1'!#REF!,0)-3),0)</f>
        <v>0</v>
      </c>
      <c r="J1195" s="126">
        <f>IF(G1195="",0,IF(H1195="",0,IF(G1195&gt;0,H1195-G1195+I1195,0)))</f>
        <v>0</v>
      </c>
      <c r="K1195" s="127"/>
      <c r="L1195" s="128"/>
      <c r="M1195" s="128"/>
      <c r="N1195" s="128"/>
      <c r="O1195" s="128"/>
      <c r="P1195" s="129"/>
      <c r="Q1195" s="130">
        <f t="shared" si="83"/>
        <v>0</v>
      </c>
      <c r="R1195" s="456"/>
    </row>
    <row r="1196" spans="1:18" ht="16.5" thickBot="1">
      <c r="A1196" s="688"/>
      <c r="B1196" s="568" t="s">
        <v>6</v>
      </c>
      <c r="C1196" s="527">
        <f>+C1194+1</f>
        <v>27</v>
      </c>
      <c r="D1196" s="465"/>
      <c r="E1196" s="465"/>
      <c r="F1196" s="467"/>
      <c r="G1196" s="275">
        <f>IFERROR(INDEX(#REF!,MATCH('R1'!$E$437,#REF!,0)-5),0)+IFERROR(INDEX('SECTION 1'!#REF!,MATCH('R1'!$E$437,'SECTION 1'!#REF!,0)-5),0)</f>
        <v>0</v>
      </c>
      <c r="H1196" s="276">
        <f>IFERROR(INDEX(#REF!,MATCH('R1'!$E$437,#REF!,0)-4),0)+IFERROR(INDEX('SECTION 1'!#REF!,MATCH('R1'!$E$437,'SECTION 1'!#REF!,0)-4),0)</f>
        <v>0</v>
      </c>
      <c r="I1196" s="276">
        <f>IFERROR(INDEX(#REF!,MATCH('R1'!$E$437,#REF!,0)-3),0)+IFERROR(INDEX('SECTION 1'!#REF!,MATCH('R1'!$E$437,'SECTION 1'!#REF!,0)-3),0)</f>
        <v>0</v>
      </c>
      <c r="J1196" s="139">
        <v>12</v>
      </c>
      <c r="K1196" s="140"/>
      <c r="L1196" s="141">
        <f>H1196-G1196</f>
        <v>0</v>
      </c>
      <c r="M1196" s="141">
        <f>IF(L1196&gt;5,0.2,0)</f>
        <v>0</v>
      </c>
      <c r="N1196" s="141" t="e">
        <f>#REF!-#REF!</f>
        <v>#REF!</v>
      </c>
      <c r="O1196" s="141" t="e">
        <f>IF(N1196&gt;5,0.2,0)</f>
        <v>#REF!</v>
      </c>
      <c r="P1196" s="142"/>
      <c r="Q1196" s="143">
        <f t="shared" si="83"/>
        <v>0</v>
      </c>
      <c r="R1196" s="456"/>
    </row>
    <row r="1197" spans="1:18" ht="16.5" thickBot="1">
      <c r="A1197" s="689"/>
      <c r="B1197" s="569"/>
      <c r="C1197" s="554"/>
      <c r="D1197" s="466"/>
      <c r="E1197" s="466"/>
      <c r="F1197" s="468"/>
      <c r="G1197" s="277">
        <f>IFERROR(INDEX(#REF!,MATCH('R1'!$E$437,#REF!,0)-5),0)+IFERROR(INDEX('SECTION 1'!#REF!,MATCH('R1'!$E$437,'SECTION 1'!#REF!,0)-5),0)</f>
        <v>0</v>
      </c>
      <c r="H1197" s="278">
        <f>IFERROR(INDEX(#REF!,MATCH('R1'!$E$437,#REF!,0)-4),0)+IFERROR(INDEX('SECTION 1'!#REF!,MATCH('R1'!$E$437,'SECTION 1'!#REF!,0)-4),0)</f>
        <v>0</v>
      </c>
      <c r="I1197" s="278">
        <f>IFERROR(INDEX(#REF!,MATCH('R1'!$E$437,#REF!,0)-3),0)+IFERROR(INDEX('SECTION 1'!#REF!,MATCH('R1'!$E$437,'SECTION 1'!#REF!,0)-3),0)</f>
        <v>0</v>
      </c>
      <c r="J1197" s="147"/>
      <c r="K1197" s="148"/>
      <c r="L1197" s="149"/>
      <c r="M1197" s="149"/>
      <c r="N1197" s="149"/>
      <c r="O1197" s="149"/>
      <c r="P1197" s="150"/>
      <c r="Q1197" s="151">
        <f t="shared" si="83"/>
        <v>0</v>
      </c>
      <c r="R1197" s="158"/>
    </row>
    <row r="1198" spans="1:18" ht="17.25" thickTop="1" thickBot="1">
      <c r="A1198" s="689"/>
      <c r="B1198" s="522" t="s">
        <v>12</v>
      </c>
      <c r="C1198" s="523"/>
      <c r="D1198" s="481"/>
      <c r="E1198" s="481"/>
      <c r="F1198" s="482"/>
      <c r="G1198" s="43"/>
      <c r="H1198" s="44"/>
      <c r="I1198" s="44"/>
      <c r="J1198" s="21" t="e">
        <f>SUM(J1184:J1197)</f>
        <v>#REF!</v>
      </c>
      <c r="K1198" s="173">
        <f>SUM(K1188:K1197)</f>
        <v>0</v>
      </c>
      <c r="L1198" s="174"/>
      <c r="M1198" s="174"/>
      <c r="N1198" s="174"/>
      <c r="O1198" s="174"/>
      <c r="P1198" s="175"/>
      <c r="Q1198" s="176">
        <f>SUM(Q1184:Q1197)</f>
        <v>11</v>
      </c>
      <c r="R1198" s="75"/>
    </row>
    <row r="1199" spans="1:18" ht="16.5" thickBot="1">
      <c r="A1199" s="689"/>
      <c r="B1199" s="524" t="s">
        <v>14</v>
      </c>
      <c r="C1199" s="525"/>
      <c r="D1199" s="219"/>
      <c r="E1199" s="219"/>
      <c r="F1199" s="220"/>
      <c r="G1199" s="12"/>
      <c r="H1199" s="13"/>
      <c r="I1199" s="16"/>
      <c r="J1199" s="14" t="str">
        <f>IF(G1199="","0",IF(H1199="","0",IF(G1199&gt;0,H1199-G1199,"0")))</f>
        <v>0</v>
      </c>
      <c r="K1199" s="222"/>
      <c r="L1199" s="221"/>
      <c r="M1199" s="221"/>
      <c r="N1199" s="221"/>
      <c r="O1199" s="221"/>
      <c r="P1199" s="221"/>
      <c r="Q1199" s="223"/>
      <c r="R1199" s="75"/>
    </row>
    <row r="1200" spans="1:18" ht="16.5" thickTop="1">
      <c r="A1200" s="534" t="s">
        <v>42</v>
      </c>
      <c r="B1200" s="589" t="s">
        <v>2</v>
      </c>
      <c r="C1200" s="515">
        <f>C1196+1</f>
        <v>28</v>
      </c>
      <c r="D1200" s="494"/>
      <c r="E1200" s="471"/>
      <c r="F1200" s="473"/>
      <c r="G1200" s="288">
        <f>IFERROR(INDEX(#REF!,MATCH('R1'!$E$437,#REF!,0)-5),0)+IFERROR(INDEX('SECTION 1'!#REF!,MATCH('R1'!$E$437,'SECTION 1'!#REF!,0)-5),0)</f>
        <v>0</v>
      </c>
      <c r="H1200" s="289">
        <f>IFERROR(INDEX(#REF!,MATCH('R1'!$E$437,#REF!,0)-4),0)+IFERROR(INDEX('SECTION 1'!#REF!,MATCH('R1'!$E$437,'SECTION 1'!#REF!,0)-4),0)</f>
        <v>0</v>
      </c>
      <c r="I1200" s="289">
        <f>IFERROR(INDEX(#REF!,MATCH('R1'!$E$437,#REF!,0)-3),0)+IFERROR(INDEX('SECTION 1'!#REF!,MATCH('R1'!$E$437,'SECTION 1'!#REF!,0)-3),0)</f>
        <v>0</v>
      </c>
      <c r="J1200" s="290">
        <f t="shared" ref="J1200:J1205" si="84">IF(G1200="",0,IF(H1200="",0,IF(G1200&gt;0,H1200-G1200+I1200,0)))</f>
        <v>0</v>
      </c>
      <c r="K1200" s="163"/>
      <c r="L1200" s="164">
        <f>H1200-G1200</f>
        <v>0</v>
      </c>
      <c r="M1200" s="164">
        <f>IF(L1200&gt;5,0.2,0)</f>
        <v>0</v>
      </c>
      <c r="N1200" s="164" t="e">
        <f>#REF!-#REF!</f>
        <v>#REF!</v>
      </c>
      <c r="O1200" s="164" t="e">
        <f>IF(N1200&gt;5,0.2,0)</f>
        <v>#REF!</v>
      </c>
      <c r="P1200" s="165" t="str">
        <f>IF(M1200=0,"",M1200+O1200)</f>
        <v/>
      </c>
      <c r="Q1200" s="166">
        <f t="shared" ref="Q1200:Q1205" si="85">IF(G1200="","",(H1200-G1200)+I1200)</f>
        <v>0</v>
      </c>
      <c r="R1200" s="75"/>
    </row>
    <row r="1201" spans="1:18">
      <c r="A1201" s="509"/>
      <c r="B1201" s="590"/>
      <c r="C1201" s="516"/>
      <c r="D1201" s="493"/>
      <c r="E1201" s="472"/>
      <c r="F1201" s="474"/>
      <c r="G1201" s="271">
        <f>IFERROR(INDEX(#REF!,MATCH('R1'!$E$437,#REF!,0)-5),0)+IFERROR(INDEX('SECTION 1'!#REF!,MATCH('R1'!$E$437,'SECTION 1'!#REF!,0)-5),0)</f>
        <v>0</v>
      </c>
      <c r="H1201" s="272">
        <f>IFERROR(INDEX(#REF!,MATCH('R1'!$E$437,#REF!,0)-4),0)+IFERROR(INDEX('SECTION 1'!#REF!,MATCH('R1'!$E$437,'SECTION 1'!#REF!,0)-4),0)</f>
        <v>0</v>
      </c>
      <c r="I1201" s="273">
        <f>IFERROR(INDEX(#REF!,MATCH('R1'!$E$437,#REF!,0)-3),0)+IFERROR(INDEX('SECTION 1'!#REF!,MATCH('R1'!$E$437,'SECTION 1'!#REF!,0)-3),0)</f>
        <v>0</v>
      </c>
      <c r="J1201" s="273">
        <f t="shared" si="84"/>
        <v>0</v>
      </c>
      <c r="K1201" s="111"/>
      <c r="L1201" s="112"/>
      <c r="M1201" s="112"/>
      <c r="N1201" s="112"/>
      <c r="O1201" s="112"/>
      <c r="P1201" s="113"/>
      <c r="Q1201" s="114">
        <f t="shared" si="85"/>
        <v>0</v>
      </c>
      <c r="R1201" s="75"/>
    </row>
    <row r="1202" spans="1:18">
      <c r="A1202" s="509"/>
      <c r="B1202" s="567" t="s">
        <v>3</v>
      </c>
      <c r="C1202" s="517">
        <f>+C1200+1</f>
        <v>29</v>
      </c>
      <c r="D1202" s="477"/>
      <c r="E1202" s="477"/>
      <c r="F1202" s="479"/>
      <c r="G1202" s="268">
        <f>IFERROR(INDEX(#REF!,MATCH('R1'!$E$437,#REF!,0)-5),0)+IFERROR(INDEX('SECTION 1'!#REF!,MATCH('R1'!$E$437,'SECTION 1'!#REF!,0)-5),0)</f>
        <v>0</v>
      </c>
      <c r="H1202" s="269">
        <f>IFERROR(INDEX(#REF!,MATCH('R1'!$E$437,#REF!,0)-4),0)+IFERROR(INDEX('SECTION 1'!#REF!,MATCH('R1'!$E$437,'SECTION 1'!#REF!,0)-4),0)</f>
        <v>0</v>
      </c>
      <c r="I1202" s="269">
        <f>IFERROR(INDEX(#REF!,MATCH('R1'!$E$437,#REF!,0)-3),0)+IFERROR(INDEX('SECTION 1'!#REF!,MATCH('R1'!$E$437,'SECTION 1'!#REF!,0)-3),0)</f>
        <v>0</v>
      </c>
      <c r="J1202" s="270">
        <f t="shared" si="84"/>
        <v>0</v>
      </c>
      <c r="K1202" s="119"/>
      <c r="L1202" s="120">
        <f>H1202-G1202</f>
        <v>0</v>
      </c>
      <c r="M1202" s="120">
        <f>IF(L1202&gt;5,0.2,0)</f>
        <v>0</v>
      </c>
      <c r="N1202" s="120" t="e">
        <f>#REF!-#REF!</f>
        <v>#REF!</v>
      </c>
      <c r="O1202" s="120" t="e">
        <f>IF(N1202&gt;5,0.2,0)</f>
        <v>#REF!</v>
      </c>
      <c r="P1202" s="121" t="str">
        <f>IF(M1202=0,"",M1202+O1202)</f>
        <v/>
      </c>
      <c r="Q1202" s="122">
        <f t="shared" si="85"/>
        <v>0</v>
      </c>
      <c r="R1202" s="728"/>
    </row>
    <row r="1203" spans="1:18">
      <c r="A1203" s="509"/>
      <c r="B1203" s="538"/>
      <c r="C1203" s="518"/>
      <c r="D1203" s="478"/>
      <c r="E1203" s="478"/>
      <c r="F1203" s="480"/>
      <c r="G1203" s="271">
        <v>17</v>
      </c>
      <c r="H1203" s="272">
        <v>22</v>
      </c>
      <c r="I1203" s="272"/>
      <c r="J1203" s="273">
        <f t="shared" si="84"/>
        <v>5</v>
      </c>
      <c r="K1203" s="127"/>
      <c r="L1203" s="128"/>
      <c r="M1203" s="128"/>
      <c r="N1203" s="128"/>
      <c r="O1203" s="128"/>
      <c r="P1203" s="129"/>
      <c r="Q1203" s="130">
        <f t="shared" si="85"/>
        <v>5</v>
      </c>
      <c r="R1203" s="728"/>
    </row>
    <row r="1204" spans="1:18">
      <c r="A1204" s="509"/>
      <c r="B1204" s="567" t="s">
        <v>3</v>
      </c>
      <c r="C1204" s="517">
        <f>+C1202+1</f>
        <v>30</v>
      </c>
      <c r="D1204" s="477"/>
      <c r="E1204" s="477"/>
      <c r="F1204" s="479"/>
      <c r="G1204" s="268">
        <v>15</v>
      </c>
      <c r="H1204" s="269">
        <v>17</v>
      </c>
      <c r="I1204" s="269">
        <f>IFERROR(INDEX(#REF!,MATCH('R1'!$E$437,#REF!,0)-3),0)+IFERROR(INDEX('SECTION 1'!#REF!,MATCH('R1'!$E$437,'SECTION 1'!#REF!,0)-3),0)</f>
        <v>0</v>
      </c>
      <c r="J1204" s="270">
        <f t="shared" si="84"/>
        <v>2</v>
      </c>
      <c r="K1204" s="135"/>
      <c r="L1204" s="167"/>
      <c r="M1204" s="167"/>
      <c r="N1204" s="167"/>
      <c r="O1204" s="167"/>
      <c r="P1204" s="168"/>
      <c r="Q1204" s="169">
        <f t="shared" si="85"/>
        <v>2</v>
      </c>
      <c r="R1204" s="728"/>
    </row>
    <row r="1205" spans="1:18">
      <c r="A1205" s="509"/>
      <c r="B1205" s="538"/>
      <c r="C1205" s="518"/>
      <c r="D1205" s="478"/>
      <c r="E1205" s="478"/>
      <c r="F1205" s="480"/>
      <c r="G1205" s="271">
        <f>IFERROR(INDEX(#REF!,MATCH('R1'!$E$437,#REF!,0)-5),0)+IFERROR(INDEX('SECTION 1'!#REF!,MATCH('R1'!$E$437,'SECTION 1'!#REF!,0)-5),0)</f>
        <v>0</v>
      </c>
      <c r="H1205" s="272">
        <f>IFERROR(INDEX(#REF!,MATCH('R1'!$E$437,#REF!,0)-4),0)+IFERROR(INDEX('SECTION 1'!#REF!,MATCH('R1'!$E$437,'SECTION 1'!#REF!,0)-4),0)</f>
        <v>0</v>
      </c>
      <c r="I1205" s="273">
        <f>IFERROR(INDEX(#REF!,MATCH('R1'!$E$437,#REF!,0)-3),0)+IFERROR(INDEX('SECTION 1'!#REF!,MATCH('R1'!$E$437,'SECTION 1'!#REF!,0)-3),0)</f>
        <v>0</v>
      </c>
      <c r="J1205" s="273">
        <f t="shared" si="84"/>
        <v>0</v>
      </c>
      <c r="K1205" s="111"/>
      <c r="L1205" s="112"/>
      <c r="M1205" s="112"/>
      <c r="N1205" s="112"/>
      <c r="O1205" s="112"/>
      <c r="P1205" s="113"/>
      <c r="Q1205" s="114">
        <f t="shared" si="85"/>
        <v>0</v>
      </c>
      <c r="R1205" s="728"/>
    </row>
    <row r="1206" spans="1:18">
      <c r="A1206" s="509"/>
      <c r="B1206" s="567" t="s">
        <v>7</v>
      </c>
      <c r="C1206" s="517">
        <f>+C1204+1</f>
        <v>31</v>
      </c>
      <c r="D1206" s="477"/>
      <c r="E1206" s="477"/>
      <c r="F1206" s="479"/>
      <c r="G1206" s="268">
        <v>16</v>
      </c>
      <c r="H1206" s="269">
        <v>21</v>
      </c>
      <c r="I1206" s="269">
        <f>IFERROR(INDEX(#REF!,MATCH('R1'!$E$437,#REF!,0)-3),0)+IFERROR(INDEX('SECTION 1'!#REF!,MATCH('R1'!$E$437,'SECTION 1'!#REF!,0)-3),0)</f>
        <v>0</v>
      </c>
      <c r="J1206" s="270">
        <f>IF(G1206="",0,IF(H1206="",0,IF(G1206&gt;0,H1206-G1206+I1206,0)))</f>
        <v>5</v>
      </c>
      <c r="K1206" s="135"/>
      <c r="L1206" s="167"/>
      <c r="M1206" s="167"/>
      <c r="N1206" s="167"/>
      <c r="O1206" s="167"/>
      <c r="P1206" s="168"/>
      <c r="Q1206" s="169">
        <f>IF(G1206="","",(H1206-G1206)+I1206)</f>
        <v>5</v>
      </c>
      <c r="R1206" s="728"/>
    </row>
    <row r="1207" spans="1:18" ht="16.5" thickBot="1">
      <c r="A1207" s="509"/>
      <c r="B1207" s="538"/>
      <c r="C1207" s="518"/>
      <c r="D1207" s="478"/>
      <c r="E1207" s="478"/>
      <c r="F1207" s="480"/>
      <c r="G1207" s="271"/>
      <c r="H1207" s="272"/>
      <c r="I1207" s="273">
        <f>IFERROR(INDEX(#REF!,MATCH('R1'!$E$437,#REF!,0)-3),0)+IFERROR(INDEX('SECTION 1'!#REF!,MATCH('R1'!$E$437,'SECTION 1'!#REF!,0)-3),0)</f>
        <v>0</v>
      </c>
      <c r="J1207" s="273">
        <f>IF(G1207="",0,IF(H1207="",0,IF(G1207&gt;0,H1207-G1207+I1207,0)))</f>
        <v>0</v>
      </c>
      <c r="K1207" s="111"/>
      <c r="L1207" s="112"/>
      <c r="M1207" s="112"/>
      <c r="N1207" s="112"/>
      <c r="O1207" s="112"/>
      <c r="P1207" s="113"/>
      <c r="Q1207" s="114" t="str">
        <f>IF(G1207="","",(H1207-G1207)+I1207)</f>
        <v/>
      </c>
      <c r="R1207" s="728"/>
    </row>
    <row r="1208" spans="1:18" ht="17.25" thickTop="1" thickBot="1">
      <c r="A1208" s="509"/>
      <c r="B1208" s="607" t="s">
        <v>12</v>
      </c>
      <c r="C1208" s="608"/>
      <c r="D1208" s="481"/>
      <c r="E1208" s="481"/>
      <c r="F1208" s="482"/>
      <c r="G1208" s="43"/>
      <c r="H1208" s="44"/>
      <c r="I1208" s="44"/>
      <c r="J1208" s="21" t="e">
        <f>SUM(J1192:J1205)</f>
        <v>#REF!</v>
      </c>
      <c r="K1208" s="173">
        <f>SUM(K1196:K1205)</f>
        <v>0</v>
      </c>
      <c r="L1208" s="174"/>
      <c r="M1208" s="174"/>
      <c r="N1208" s="174"/>
      <c r="O1208" s="174"/>
      <c r="P1208" s="175"/>
      <c r="Q1208" s="176">
        <f>SUM(Q1200:Q1207)</f>
        <v>12</v>
      </c>
      <c r="R1208" s="728"/>
    </row>
    <row r="1209" spans="1:18" ht="16.5" thickBot="1">
      <c r="A1209" s="510"/>
      <c r="B1209" s="601" t="s">
        <v>14</v>
      </c>
      <c r="C1209" s="602"/>
      <c r="D1209" s="219"/>
      <c r="E1209" s="219"/>
      <c r="F1209" s="220"/>
      <c r="G1209" s="12"/>
      <c r="H1209" s="13"/>
      <c r="I1209" s="16"/>
      <c r="J1209" s="14" t="str">
        <f>IF(G1209="","0",IF(H1209="","0",IF(G1209&gt;0,H1209-G1209,"0")))</f>
        <v>0</v>
      </c>
      <c r="K1209" s="222"/>
      <c r="L1209" s="221"/>
      <c r="M1209" s="221"/>
      <c r="N1209" s="221"/>
      <c r="O1209" s="221"/>
      <c r="P1209" s="221"/>
      <c r="Q1209" s="223"/>
      <c r="R1209" s="728"/>
    </row>
    <row r="1210" spans="1:18" ht="16.5" thickTop="1">
      <c r="A1210" s="217"/>
      <c r="B1210" s="218"/>
      <c r="C1210" s="218"/>
      <c r="G1210" s="736" t="s">
        <v>8</v>
      </c>
      <c r="H1210" s="737"/>
      <c r="I1210" s="740"/>
      <c r="J1210" s="184" t="e">
        <f>SUM(J1154:J1209)</f>
        <v>#REF!</v>
      </c>
      <c r="K1210" s="742"/>
      <c r="L1210" s="185"/>
      <c r="M1210" s="185" t="e">
        <f>SUM(M1154:M1209)</f>
        <v>#REF!</v>
      </c>
      <c r="N1210" s="185"/>
      <c r="O1210" s="185" t="e">
        <f>SUM(O1154:O1209)</f>
        <v>#REF!</v>
      </c>
      <c r="P1210" s="742"/>
      <c r="Q1210" s="744">
        <f>Q1198+Q1166+Q1150+Q1182+Q1208</f>
        <v>23</v>
      </c>
      <c r="R1210" s="158"/>
    </row>
    <row r="1211" spans="1:18" ht="16.5" thickBot="1">
      <c r="G1211" s="738"/>
      <c r="H1211" s="739"/>
      <c r="I1211" s="741"/>
      <c r="J1211" s="186"/>
      <c r="K1211" s="743"/>
      <c r="L1211" s="187"/>
      <c r="M1211" s="187"/>
      <c r="N1211" s="187"/>
      <c r="O1211" s="187"/>
      <c r="P1211" s="743"/>
      <c r="Q1211" s="745"/>
    </row>
    <row r="1212" spans="1:18" ht="16.5" thickTop="1"/>
    <row r="1213" spans="1:18" ht="37.5">
      <c r="A1213" s="483" t="s">
        <v>104</v>
      </c>
      <c r="B1213" s="484"/>
      <c r="C1213" s="484"/>
      <c r="D1213" s="484"/>
      <c r="E1213" s="71"/>
      <c r="F1213" s="72"/>
      <c r="G1213" s="73"/>
      <c r="H1213" s="73"/>
      <c r="I1213" s="73"/>
      <c r="J1213" s="73"/>
      <c r="K1213" s="73"/>
      <c r="L1213" s="73"/>
      <c r="M1213" s="73"/>
      <c r="N1213" s="73"/>
      <c r="O1213" s="73"/>
      <c r="P1213" s="73"/>
      <c r="Q1213" s="73"/>
    </row>
    <row r="1214" spans="1:18">
      <c r="A1214" s="74"/>
      <c r="B1214" s="74"/>
      <c r="C1214" s="71"/>
      <c r="D1214" s="71"/>
      <c r="E1214" s="71"/>
      <c r="F1214" s="72"/>
      <c r="G1214" s="73"/>
      <c r="H1214" s="73"/>
      <c r="I1214" s="73"/>
      <c r="J1214" s="73"/>
      <c r="K1214" s="73"/>
      <c r="L1214" s="73"/>
      <c r="M1214" s="73"/>
      <c r="N1214" s="73"/>
      <c r="O1214" s="73"/>
      <c r="P1214" s="73"/>
      <c r="Q1214" s="73"/>
      <c r="R1214" s="75"/>
    </row>
    <row r="1215" spans="1:18" ht="17.25">
      <c r="A1215" s="76" t="s">
        <v>79</v>
      </c>
      <c r="B1215" s="77"/>
      <c r="C1215" s="78"/>
      <c r="D1215" s="79"/>
      <c r="E1215" s="78" t="s">
        <v>95</v>
      </c>
      <c r="F1215" s="80"/>
      <c r="G1215" s="81"/>
      <c r="H1215" s="81"/>
      <c r="I1215" s="81"/>
      <c r="J1215" s="81"/>
      <c r="K1215" s="81"/>
      <c r="L1215" s="81"/>
      <c r="M1215" s="81"/>
      <c r="N1215" s="81"/>
      <c r="O1215" s="81"/>
      <c r="P1215" s="81"/>
      <c r="Q1215" s="81"/>
      <c r="R1215" s="81"/>
    </row>
    <row r="1216" spans="1:18" ht="17.25">
      <c r="A1216" s="76"/>
      <c r="B1216" s="77"/>
      <c r="C1216" s="78"/>
      <c r="D1216" s="79"/>
      <c r="E1216" s="78"/>
      <c r="F1216" s="80"/>
      <c r="G1216" s="80"/>
      <c r="H1216" s="82"/>
      <c r="I1216" s="83"/>
      <c r="J1216" s="83"/>
      <c r="K1216" s="83"/>
      <c r="L1216" s="83"/>
      <c r="M1216" s="83"/>
      <c r="N1216" s="83"/>
      <c r="O1216" s="83"/>
      <c r="P1216" s="83"/>
      <c r="Q1216" s="80"/>
      <c r="R1216" s="81"/>
    </row>
    <row r="1217" spans="1:18" ht="17.25">
      <c r="A1217" s="76" t="s">
        <v>80</v>
      </c>
      <c r="B1217" s="77"/>
      <c r="C1217" s="78"/>
      <c r="D1217" s="79"/>
      <c r="E1217" s="78"/>
      <c r="F1217" s="84"/>
      <c r="G1217" s="752" t="s">
        <v>81</v>
      </c>
      <c r="H1217" s="752"/>
      <c r="I1217" s="85">
        <v>42979</v>
      </c>
      <c r="J1217" s="80"/>
      <c r="K1217" s="80"/>
      <c r="L1217" s="80"/>
      <c r="M1217" s="80"/>
      <c r="N1217" s="80"/>
      <c r="O1217" s="80"/>
      <c r="P1217" s="80"/>
      <c r="Q1217" s="80"/>
      <c r="R1217" s="81"/>
    </row>
    <row r="1218" spans="1:18" ht="16.5" thickBot="1">
      <c r="B1218" s="74"/>
      <c r="C1218" s="86"/>
      <c r="D1218" s="71"/>
      <c r="E1218" s="71"/>
      <c r="F1218" s="71"/>
      <c r="G1218" s="74"/>
      <c r="H1218" s="73"/>
      <c r="I1218" s="73"/>
      <c r="J1218" s="73"/>
      <c r="K1218" s="73"/>
      <c r="L1218" s="73"/>
      <c r="M1218" s="73"/>
      <c r="N1218" s="73"/>
      <c r="O1218" s="73"/>
      <c r="P1218" s="73"/>
      <c r="Q1218" s="73"/>
    </row>
    <row r="1219" spans="1:18" ht="16.5" thickTop="1">
      <c r="A1219" s="87"/>
      <c r="B1219" s="88"/>
      <c r="C1219" s="88"/>
      <c r="D1219" s="89"/>
      <c r="E1219" s="485"/>
      <c r="F1219" s="485"/>
      <c r="G1219" s="753" t="s">
        <v>82</v>
      </c>
      <c r="H1219" s="754"/>
      <c r="I1219" s="754"/>
      <c r="J1219" s="754"/>
      <c r="K1219" s="754"/>
      <c r="L1219" s="754"/>
      <c r="M1219" s="754"/>
      <c r="N1219" s="754"/>
      <c r="O1219" s="754"/>
      <c r="P1219" s="754"/>
      <c r="Q1219" s="755" t="s">
        <v>83</v>
      </c>
      <c r="R1219" s="75"/>
    </row>
    <row r="1220" spans="1:18" ht="16.5" thickBot="1">
      <c r="A1220" s="90"/>
      <c r="B1220" s="91"/>
      <c r="C1220" s="91"/>
      <c r="D1220" s="92"/>
      <c r="E1220" s="92"/>
      <c r="F1220" s="92"/>
      <c r="G1220" s="758" t="s">
        <v>84</v>
      </c>
      <c r="H1220" s="759"/>
      <c r="I1220" s="759"/>
      <c r="J1220" s="759"/>
      <c r="K1220" s="759"/>
      <c r="L1220" s="759"/>
      <c r="M1220" s="759"/>
      <c r="N1220" s="759"/>
      <c r="O1220" s="759"/>
      <c r="P1220" s="759"/>
      <c r="Q1220" s="756"/>
      <c r="R1220" s="75"/>
    </row>
    <row r="1221" spans="1:18" ht="16.5" thickTop="1">
      <c r="A1221" s="197" t="s">
        <v>9</v>
      </c>
      <c r="B1221" s="486" t="s">
        <v>0</v>
      </c>
      <c r="C1221" s="487"/>
      <c r="D1221" s="487" t="s">
        <v>85</v>
      </c>
      <c r="E1221" s="487" t="s">
        <v>86</v>
      </c>
      <c r="F1221" s="490" t="s">
        <v>87</v>
      </c>
      <c r="G1221" s="760" t="s">
        <v>1</v>
      </c>
      <c r="H1221" s="761"/>
      <c r="I1221" s="763" t="s">
        <v>88</v>
      </c>
      <c r="J1221" s="764"/>
      <c r="K1221" s="765"/>
      <c r="L1221" s="93"/>
      <c r="M1221" s="93"/>
      <c r="N1221" s="93"/>
      <c r="O1221" s="93"/>
      <c r="P1221" s="766" t="s">
        <v>89</v>
      </c>
      <c r="Q1221" s="756"/>
      <c r="R1221" s="75"/>
    </row>
    <row r="1222" spans="1:18" ht="16.5" thickBot="1">
      <c r="A1222" s="198"/>
      <c r="B1222" s="488"/>
      <c r="C1222" s="489"/>
      <c r="D1222" s="489"/>
      <c r="E1222" s="489"/>
      <c r="F1222" s="491"/>
      <c r="G1222" s="762"/>
      <c r="H1222" s="759"/>
      <c r="I1222" s="94" t="s">
        <v>90</v>
      </c>
      <c r="J1222" s="95"/>
      <c r="K1222" s="96" t="s">
        <v>91</v>
      </c>
      <c r="L1222" s="97"/>
      <c r="M1222" s="97"/>
      <c r="N1222" s="97"/>
      <c r="O1222" s="97"/>
      <c r="P1222" s="759"/>
      <c r="Q1222" s="757"/>
      <c r="R1222" s="75"/>
    </row>
    <row r="1223" spans="1:18" ht="16.5" thickTop="1">
      <c r="A1223" s="566" t="s">
        <v>19</v>
      </c>
      <c r="B1223" s="595" t="s">
        <v>4</v>
      </c>
      <c r="C1223" s="597">
        <f>+C1221+1</f>
        <v>1</v>
      </c>
      <c r="D1223" s="477"/>
      <c r="E1223" s="477"/>
      <c r="F1223" s="479"/>
      <c r="G1223" s="131">
        <f>IFERROR(INDEX(#REF!,MATCH('R1'!$E$437,#REF!,0)-5),0)+IFERROR(INDEX('SECTION 1'!#REF!,MATCH('R1'!$E$437,'SECTION 1'!#REF!,0)-5),0)</f>
        <v>0</v>
      </c>
      <c r="H1223" s="132">
        <f>IFERROR(INDEX(#REF!,MATCH('R1'!$E$437,#REF!,0)-4),0)+IFERROR(INDEX('SECTION 1'!#REF!,MATCH('R1'!$E$437,'SECTION 1'!#REF!,0)-4),0)</f>
        <v>0</v>
      </c>
      <c r="I1223" s="133">
        <f>IFERROR(INDEX(#REF!,MATCH('R1'!$E$437,#REF!,0)-3),0)+IFERROR(INDEX('SECTION 1'!#REF!,MATCH('R1'!$E$437,'SECTION 1'!#REF!,0)-3),0)</f>
        <v>0</v>
      </c>
      <c r="J1223" s="134">
        <f t="shared" ref="J1223:J1228" si="86">IF(G1223="",0,IF(H1223="",0,IF(G1223&gt;0,H1223-G1223+I1223,0)))</f>
        <v>0</v>
      </c>
      <c r="K1223" s="135"/>
      <c r="L1223" s="120">
        <f>H1223-G1223</f>
        <v>0</v>
      </c>
      <c r="M1223" s="120">
        <f>IF(L1223&gt;5,0.2,0)</f>
        <v>0</v>
      </c>
      <c r="N1223" s="120" t="e">
        <f>#REF!-#REF!</f>
        <v>#REF!</v>
      </c>
      <c r="O1223" s="120" t="e">
        <f>IF(N1223&gt;5,0.2,0)</f>
        <v>#REF!</v>
      </c>
      <c r="P1223" s="121" t="str">
        <f>IF(M1223=0,"",M1223+O1223)</f>
        <v/>
      </c>
      <c r="Q1223" s="122">
        <f t="shared" ref="Q1223:Q1228" si="87">IF(G1223="","",(H1223-G1223)+I1223)</f>
        <v>0</v>
      </c>
      <c r="R1223" s="75"/>
    </row>
    <row r="1224" spans="1:18">
      <c r="A1224" s="563"/>
      <c r="B1224" s="596"/>
      <c r="C1224" s="598"/>
      <c r="D1224" s="472"/>
      <c r="E1224" s="472"/>
      <c r="F1224" s="474"/>
      <c r="G1224" s="107">
        <f>IFERROR(INDEX(#REF!,MATCH('R1'!$E$437,#REF!,0)-5),0)+IFERROR(INDEX('SECTION 1'!#REF!,MATCH('R1'!$E$437,'SECTION 1'!#REF!,0)-5),0)</f>
        <v>0</v>
      </c>
      <c r="H1224" s="108">
        <f>IFERROR(INDEX(#REF!,MATCH('R1'!$E$437,#REF!,0)-4),0)+IFERROR(INDEX('SECTION 1'!#REF!,MATCH('R1'!$E$437,'SECTION 1'!#REF!,0)-4),0)</f>
        <v>0</v>
      </c>
      <c r="I1224" s="109">
        <f>IFERROR(INDEX(#REF!,MATCH('R1'!$E$437,#REF!,0)-3),0)+IFERROR(INDEX('SECTION 1'!#REF!,MATCH('R1'!$E$437,'SECTION 1'!#REF!,0)-3),0)</f>
        <v>0</v>
      </c>
      <c r="J1224" s="110">
        <f t="shared" si="86"/>
        <v>0</v>
      </c>
      <c r="K1224" s="111"/>
      <c r="L1224" s="112"/>
      <c r="M1224" s="112"/>
      <c r="N1224" s="112"/>
      <c r="O1224" s="112"/>
      <c r="P1224" s="113"/>
      <c r="Q1224" s="114">
        <f t="shared" si="87"/>
        <v>0</v>
      </c>
      <c r="R1224" s="75"/>
    </row>
    <row r="1225" spans="1:18">
      <c r="A1225" s="563"/>
      <c r="B1225" s="611" t="s">
        <v>5</v>
      </c>
      <c r="C1225" s="599">
        <f>+C1223+1</f>
        <v>2</v>
      </c>
      <c r="D1225" s="477"/>
      <c r="E1225" s="477"/>
      <c r="F1225" s="479"/>
      <c r="G1225" s="115">
        <f>IFERROR(INDEX(#REF!,MATCH('R1'!$E$437,#REF!,0)-5),0)+IFERROR(INDEX('SECTION 1'!#REF!,MATCH('R1'!$E$437,'SECTION 1'!#REF!,0)-5),0)</f>
        <v>0</v>
      </c>
      <c r="H1225" s="116">
        <f>IFERROR(INDEX(#REF!,MATCH('R1'!$E$437,#REF!,0)-4),0)+IFERROR(INDEX('SECTION 1'!#REF!,MATCH('R1'!$E$437,'SECTION 1'!#REF!,0)-4),0)</f>
        <v>0</v>
      </c>
      <c r="I1225" s="117">
        <f>IFERROR(INDEX(#REF!,MATCH('R1'!$E$437,#REF!,0)-3),0)+IFERROR(INDEX('SECTION 1'!#REF!,MATCH('R1'!$E$437,'SECTION 1'!#REF!,0)-3),0)</f>
        <v>0</v>
      </c>
      <c r="J1225" s="118">
        <f t="shared" si="86"/>
        <v>0</v>
      </c>
      <c r="K1225" s="119"/>
      <c r="L1225" s="120">
        <f>H1225-G1225</f>
        <v>0</v>
      </c>
      <c r="M1225" s="120">
        <f>IF(L1225&gt;5,0.2,0)</f>
        <v>0</v>
      </c>
      <c r="N1225" s="120" t="e">
        <f>#REF!-#REF!</f>
        <v>#REF!</v>
      </c>
      <c r="O1225" s="120" t="e">
        <f>IF(N1225&gt;5,0.2,0)</f>
        <v>#REF!</v>
      </c>
      <c r="P1225" s="121"/>
      <c r="Q1225" s="122">
        <f t="shared" si="87"/>
        <v>0</v>
      </c>
      <c r="R1225" s="75"/>
    </row>
    <row r="1226" spans="1:18">
      <c r="A1226" s="563"/>
      <c r="B1226" s="612"/>
      <c r="C1226" s="613"/>
      <c r="D1226" s="478"/>
      <c r="E1226" s="478"/>
      <c r="F1226" s="480"/>
      <c r="G1226" s="123">
        <f>IFERROR(INDEX(#REF!,MATCH('R1'!$E$437,#REF!,0)-5),0)+IFERROR(INDEX('SECTION 1'!#REF!,MATCH('R1'!$E$437,'SECTION 1'!#REF!,0)-5),0)</f>
        <v>0</v>
      </c>
      <c r="H1226" s="124">
        <f>IFERROR(INDEX(#REF!,MATCH('R1'!$E$437,#REF!,0)-4),0)+IFERROR(INDEX('SECTION 1'!#REF!,MATCH('R1'!$E$437,'SECTION 1'!#REF!,0)-4),0)</f>
        <v>0</v>
      </c>
      <c r="I1226" s="125">
        <f>IFERROR(INDEX(#REF!,MATCH('R1'!$E$437,#REF!,0)-3),0)+IFERROR(INDEX('SECTION 1'!#REF!,MATCH('R1'!$E$437,'SECTION 1'!#REF!,0)-3),0)</f>
        <v>0</v>
      </c>
      <c r="J1226" s="126">
        <f t="shared" si="86"/>
        <v>0</v>
      </c>
      <c r="K1226" s="127"/>
      <c r="L1226" s="128"/>
      <c r="M1226" s="128"/>
      <c r="N1226" s="128"/>
      <c r="O1226" s="128"/>
      <c r="P1226" s="129"/>
      <c r="Q1226" s="130">
        <f t="shared" si="87"/>
        <v>0</v>
      </c>
      <c r="R1226" s="75"/>
    </row>
    <row r="1227" spans="1:18">
      <c r="A1227" s="563"/>
      <c r="B1227" s="611" t="s">
        <v>6</v>
      </c>
      <c r="C1227" s="599">
        <f>+C1225+1</f>
        <v>3</v>
      </c>
      <c r="D1227" s="465"/>
      <c r="E1227" s="465"/>
      <c r="F1227" s="467"/>
      <c r="G1227" s="136">
        <f>IFERROR(INDEX(#REF!,MATCH('R1'!$E$437,#REF!,0)-5),0)+IFERROR(INDEX('SECTION 1'!#REF!,MATCH('R1'!$E$437,'SECTION 1'!#REF!,0)-5),0)</f>
        <v>0</v>
      </c>
      <c r="H1227" s="137">
        <f>IFERROR(INDEX(#REF!,MATCH('R1'!$E$437,#REF!,0)-4),0)+IFERROR(INDEX('SECTION 1'!#REF!,MATCH('R1'!$E$437,'SECTION 1'!#REF!,0)-4),0)</f>
        <v>0</v>
      </c>
      <c r="I1227" s="138">
        <f>IFERROR(INDEX(#REF!,MATCH('R1'!$E$437,#REF!,0)-3),0)+IFERROR(INDEX('SECTION 1'!#REF!,MATCH('R1'!$E$437,'SECTION 1'!#REF!,0)-3),0)</f>
        <v>0</v>
      </c>
      <c r="J1227" s="139">
        <f t="shared" si="86"/>
        <v>0</v>
      </c>
      <c r="K1227" s="140"/>
      <c r="L1227" s="141">
        <f>H1227-G1227</f>
        <v>0</v>
      </c>
      <c r="M1227" s="141">
        <f>IF(L1227&gt;5,0.2,0)</f>
        <v>0</v>
      </c>
      <c r="N1227" s="141" t="e">
        <f>#REF!-#REF!</f>
        <v>#REF!</v>
      </c>
      <c r="O1227" s="141" t="e">
        <f>IF(N1227&gt;5,0.2,0)</f>
        <v>#REF!</v>
      </c>
      <c r="P1227" s="142"/>
      <c r="Q1227" s="143">
        <f t="shared" si="87"/>
        <v>0</v>
      </c>
      <c r="R1227" s="728"/>
    </row>
    <row r="1228" spans="1:18" ht="16.5" thickBot="1">
      <c r="A1228" s="563"/>
      <c r="B1228" s="614"/>
      <c r="C1228" s="600"/>
      <c r="D1228" s="466"/>
      <c r="E1228" s="466"/>
      <c r="F1228" s="468"/>
      <c r="G1228" s="144">
        <f>IFERROR(INDEX(#REF!,MATCH('R1'!$E$437,#REF!,0)-5),0)+IFERROR(INDEX('SECTION 1'!#REF!,MATCH('R1'!$E$437,'SECTION 1'!#REF!,0)-5),0)</f>
        <v>0</v>
      </c>
      <c r="H1228" s="145">
        <f>IFERROR(INDEX(#REF!,MATCH('R1'!$E$437,#REF!,0)-4),0)+IFERROR(INDEX('SECTION 1'!#REF!,MATCH('R1'!$E$437,'SECTION 1'!#REF!,0)-4),0)</f>
        <v>0</v>
      </c>
      <c r="I1228" s="146">
        <f>IFERROR(INDEX(#REF!,MATCH('R1'!$E$437,#REF!,0)-3),0)+IFERROR(INDEX('SECTION 1'!#REF!,MATCH('R1'!$E$437,'SECTION 1'!#REF!,0)-3),0)</f>
        <v>0</v>
      </c>
      <c r="J1228" s="147">
        <f t="shared" si="86"/>
        <v>0</v>
      </c>
      <c r="K1228" s="148"/>
      <c r="L1228" s="149"/>
      <c r="M1228" s="149"/>
      <c r="N1228" s="149"/>
      <c r="O1228" s="149"/>
      <c r="P1228" s="150"/>
      <c r="Q1228" s="151">
        <f t="shared" si="87"/>
        <v>0</v>
      </c>
      <c r="R1228" s="728"/>
    </row>
    <row r="1229" spans="1:18" ht="17.25" thickTop="1" thickBot="1">
      <c r="A1229" s="563"/>
      <c r="B1229" s="607"/>
      <c r="C1229" s="608"/>
      <c r="D1229" s="475"/>
      <c r="E1229" s="475"/>
      <c r="F1229" s="476"/>
      <c r="G1229" s="731" t="s">
        <v>92</v>
      </c>
      <c r="H1229" s="732"/>
      <c r="I1229" s="152">
        <f>SUM(I1223:I1228)</f>
        <v>0</v>
      </c>
      <c r="J1229" s="153" t="e">
        <f>SUM(#REF!)</f>
        <v>#REF!</v>
      </c>
      <c r="K1229" s="154"/>
      <c r="L1229" s="155"/>
      <c r="M1229" s="155"/>
      <c r="N1229" s="155"/>
      <c r="O1229" s="155"/>
      <c r="P1229" s="156"/>
      <c r="Q1229" s="157">
        <f>SUM(Q1223:Q1228)</f>
        <v>0</v>
      </c>
      <c r="R1229" s="728"/>
    </row>
    <row r="1230" spans="1:18" ht="17.25" thickTop="1" thickBot="1">
      <c r="A1230" s="564"/>
      <c r="B1230" s="601"/>
      <c r="C1230" s="602"/>
      <c r="D1230" s="199"/>
      <c r="E1230" s="199"/>
      <c r="F1230" s="200"/>
      <c r="G1230" s="457"/>
      <c r="H1230" s="458"/>
      <c r="I1230" s="201"/>
      <c r="J1230" s="202"/>
      <c r="K1230" s="203"/>
      <c r="L1230" s="202"/>
      <c r="M1230" s="202"/>
      <c r="N1230" s="202"/>
      <c r="O1230" s="202"/>
      <c r="P1230" s="202"/>
      <c r="Q1230" s="204"/>
      <c r="R1230" s="728"/>
    </row>
    <row r="1231" spans="1:18" ht="17.25" thickTop="1" thickBot="1">
      <c r="A1231" s="692" t="s">
        <v>20</v>
      </c>
      <c r="B1231" s="603" t="s">
        <v>2</v>
      </c>
      <c r="C1231" s="605">
        <f>C1227+1</f>
        <v>4</v>
      </c>
      <c r="D1231" s="733"/>
      <c r="E1231" s="471"/>
      <c r="F1231" s="473"/>
      <c r="G1231" s="28">
        <f>IFERROR(INDEX(#REF!,MATCH('R1'!$E$437,#REF!,0)-5),0)+IFERROR(INDEX('SECTION 1'!#REF!,MATCH('R1'!$E$437,'SECTION 1'!#REF!,0)-5),0)</f>
        <v>0</v>
      </c>
      <c r="H1231" s="29">
        <f>IFERROR(INDEX(#REF!,MATCH('R1'!$E$437,#REF!,0)-4),0)+IFERROR(INDEX('SECTION 1'!#REF!,MATCH('R1'!$E$437,'SECTION 1'!#REF!,0)-4),0)</f>
        <v>0</v>
      </c>
      <c r="I1231" s="29">
        <f>IFERROR(INDEX(#REF!,MATCH('R1'!$E$437,#REF!,0)-3),0)+IFERROR(INDEX('SECTION 1'!#REF!,MATCH('R1'!$E$437,'SECTION 1'!#REF!,0)-3),0)</f>
        <v>0</v>
      </c>
      <c r="J1231" s="30">
        <f t="shared" ref="J1231:J1244" si="88">IF(G1231="",0,IF(H1231="",0,IF(G1231&gt;0,H1231-G1231+I1231,0)))</f>
        <v>0</v>
      </c>
      <c r="K1231" s="163"/>
      <c r="L1231" s="164">
        <f>H1231-G1231</f>
        <v>0</v>
      </c>
      <c r="M1231" s="164">
        <f>IF(L1231&gt;5,0.2,0)</f>
        <v>0</v>
      </c>
      <c r="N1231" s="164" t="e">
        <f>#REF!-#REF!</f>
        <v>#REF!</v>
      </c>
      <c r="O1231" s="164" t="e">
        <f>IF(N1231&gt;5,0.2,0)</f>
        <v>#REF!</v>
      </c>
      <c r="P1231" s="165"/>
      <c r="Q1231" s="166">
        <f t="shared" ref="Q1231:Q1244" si="89">IF(G1231="","",(H1231-G1231)+I1231)</f>
        <v>0</v>
      </c>
      <c r="R1231" s="728"/>
    </row>
    <row r="1232" spans="1:18" ht="16.5" thickBot="1">
      <c r="A1232" s="675"/>
      <c r="B1232" s="604"/>
      <c r="C1232" s="606"/>
      <c r="D1232" s="725"/>
      <c r="E1232" s="472"/>
      <c r="F1232" s="474"/>
      <c r="G1232" s="25">
        <f>IFERROR(INDEX(#REF!,MATCH('R1'!$E$437,#REF!,0)-5),0)+IFERROR(INDEX('SECTION 1'!#REF!,MATCH('R1'!$E$437,'SECTION 1'!#REF!,0)-5),0)</f>
        <v>0</v>
      </c>
      <c r="H1232" s="26">
        <f>IFERROR(INDEX(#REF!,MATCH('R1'!$E$437,#REF!,0)-4),0)+IFERROR(INDEX('SECTION 1'!#REF!,MATCH('R1'!$E$437,'SECTION 1'!#REF!,0)-4),0)</f>
        <v>0</v>
      </c>
      <c r="I1232" s="26">
        <f>IFERROR(INDEX(#REF!,MATCH('R1'!$E$437,#REF!,0)-3),0)+IFERROR(INDEX('SECTION 1'!#REF!,MATCH('R1'!$E$437,'SECTION 1'!#REF!,0)-3),0)</f>
        <v>0</v>
      </c>
      <c r="J1232" s="27">
        <f t="shared" si="88"/>
        <v>0</v>
      </c>
      <c r="K1232" s="111"/>
      <c r="L1232" s="112"/>
      <c r="M1232" s="112"/>
      <c r="N1232" s="112"/>
      <c r="O1232" s="112"/>
      <c r="P1232" s="113"/>
      <c r="Q1232" s="114">
        <f t="shared" si="89"/>
        <v>0</v>
      </c>
      <c r="R1232" s="728"/>
    </row>
    <row r="1233" spans="1:18" ht="16.5" thickBot="1">
      <c r="A1233" s="688"/>
      <c r="B1233" s="595" t="s">
        <v>3</v>
      </c>
      <c r="C1233" s="597">
        <f>+C1231+1</f>
        <v>5</v>
      </c>
      <c r="D1233" s="724"/>
      <c r="E1233" s="477"/>
      <c r="F1233" s="479"/>
      <c r="G1233" s="22">
        <f>IFERROR(INDEX(#REF!,MATCH('R1'!$E$437,#REF!,0)-5),0)+IFERROR(INDEX('SECTION 1'!#REF!,MATCH('R1'!$E$437,'SECTION 1'!#REF!,0)-5),0)</f>
        <v>0</v>
      </c>
      <c r="H1233" s="23">
        <f>IFERROR(INDEX(#REF!,MATCH('R1'!$E$437,#REF!,0)-4),0)+IFERROR(INDEX('SECTION 1'!#REF!,MATCH('R1'!$E$437,'SECTION 1'!#REF!,0)-4),0)</f>
        <v>0</v>
      </c>
      <c r="I1233" s="23">
        <f>IFERROR(INDEX(#REF!,MATCH('R1'!$E$437,#REF!,0)-3),0)+IFERROR(INDEX('SECTION 1'!#REF!,MATCH('R1'!$E$437,'SECTION 1'!#REF!,0)-3),0)</f>
        <v>0</v>
      </c>
      <c r="J1233" s="24">
        <f t="shared" si="88"/>
        <v>0</v>
      </c>
      <c r="K1233" s="119"/>
      <c r="L1233" s="120">
        <f>H1233-G1233</f>
        <v>0</v>
      </c>
      <c r="M1233" s="120">
        <f>IF(L1233&gt;5,0.2,0)</f>
        <v>0</v>
      </c>
      <c r="N1233" s="120" t="e">
        <f>#REF!-#REF!</f>
        <v>#REF!</v>
      </c>
      <c r="O1233" s="120" t="e">
        <f>IF(N1233&gt;5,0.2,0)</f>
        <v>#REF!</v>
      </c>
      <c r="P1233" s="121" t="str">
        <f>IF(M1233=0,"",M1233+O1233)</f>
        <v/>
      </c>
      <c r="Q1233" s="122">
        <f t="shared" si="89"/>
        <v>0</v>
      </c>
      <c r="R1233" s="456"/>
    </row>
    <row r="1234" spans="1:18" ht="16.5" thickBot="1">
      <c r="A1234" s="688"/>
      <c r="B1234" s="596"/>
      <c r="C1234" s="598"/>
      <c r="D1234" s="725"/>
      <c r="E1234" s="478"/>
      <c r="F1234" s="480"/>
      <c r="G1234" s="25">
        <f>IFERROR(INDEX(#REF!,MATCH('R1'!$E$437,#REF!,0)-5),0)+IFERROR(INDEX('SECTION 1'!#REF!,MATCH('R1'!$E$437,'SECTION 1'!#REF!,0)-5),0)</f>
        <v>0</v>
      </c>
      <c r="H1234" s="26">
        <f>IFERROR(INDEX(#REF!,MATCH('R1'!$E$437,#REF!,0)-4),0)+IFERROR(INDEX('SECTION 1'!#REF!,MATCH('R1'!$E$437,'SECTION 1'!#REF!,0)-4),0)</f>
        <v>0</v>
      </c>
      <c r="I1234" s="27">
        <f>IFERROR(INDEX(#REF!,MATCH('R1'!$E$437,#REF!,0)-3),0)+IFERROR(INDEX('SECTION 1'!#REF!,MATCH('R1'!$E$437,'SECTION 1'!#REF!,0)-3),0)</f>
        <v>0</v>
      </c>
      <c r="J1234" s="27">
        <f t="shared" si="88"/>
        <v>0</v>
      </c>
      <c r="K1234" s="127"/>
      <c r="L1234" s="128"/>
      <c r="M1234" s="128"/>
      <c r="N1234" s="128"/>
      <c r="O1234" s="128"/>
      <c r="P1234" s="129"/>
      <c r="Q1234" s="130">
        <f t="shared" si="89"/>
        <v>0</v>
      </c>
      <c r="R1234" s="456"/>
    </row>
    <row r="1235" spans="1:18" ht="16.5" thickBot="1">
      <c r="A1235" s="688"/>
      <c r="B1235" s="595" t="s">
        <v>3</v>
      </c>
      <c r="C1235" s="597">
        <f>+C1233+1</f>
        <v>6</v>
      </c>
      <c r="D1235" s="724"/>
      <c r="E1235" s="477"/>
      <c r="F1235" s="479"/>
      <c r="G1235" s="22">
        <f>IFERROR(INDEX(#REF!,MATCH('R1'!$E$437,#REF!,0)-5),0)+IFERROR(INDEX('SECTION 1'!#REF!,MATCH('R1'!$E$437,'SECTION 1'!#REF!,0)-5),0)</f>
        <v>0</v>
      </c>
      <c r="H1235" s="23">
        <f>IFERROR(INDEX(#REF!,MATCH('R1'!$E$437,#REF!,0)-4),0)+IFERROR(INDEX('SECTION 1'!#REF!,MATCH('R1'!$E$437,'SECTION 1'!#REF!,0)-4),0)</f>
        <v>0</v>
      </c>
      <c r="I1235" s="23">
        <f>IFERROR(INDEX(#REF!,MATCH('R1'!$E$437,#REF!,0)-3),0)+IFERROR(INDEX('SECTION 1'!#REF!,MATCH('R1'!$E$437,'SECTION 1'!#REF!,0)-3),0)</f>
        <v>0</v>
      </c>
      <c r="J1235" s="24">
        <f t="shared" si="88"/>
        <v>0</v>
      </c>
      <c r="K1235" s="135"/>
      <c r="L1235" s="167"/>
      <c r="M1235" s="167"/>
      <c r="N1235" s="167"/>
      <c r="O1235" s="167"/>
      <c r="P1235" s="168"/>
      <c r="Q1235" s="169">
        <f t="shared" si="89"/>
        <v>0</v>
      </c>
      <c r="R1235" s="456"/>
    </row>
    <row r="1236" spans="1:18" ht="16.5" thickBot="1">
      <c r="A1236" s="688"/>
      <c r="B1236" s="596"/>
      <c r="C1236" s="598"/>
      <c r="D1236" s="725"/>
      <c r="E1236" s="478"/>
      <c r="F1236" s="480"/>
      <c r="G1236" s="25">
        <f>IFERROR(INDEX(#REF!,MATCH('R1'!$E$437,#REF!,0)-5),0)+IFERROR(INDEX('SECTION 1'!#REF!,MATCH('R1'!$E$437,'SECTION 1'!#REF!,0)-5),0)</f>
        <v>0</v>
      </c>
      <c r="H1236" s="26">
        <f>IFERROR(INDEX(#REF!,MATCH('R1'!$E$437,#REF!,0)-4),0)+IFERROR(INDEX('SECTION 1'!#REF!,MATCH('R1'!$E$437,'SECTION 1'!#REF!,0)-4),0)</f>
        <v>0</v>
      </c>
      <c r="I1236" s="27">
        <f>IFERROR(INDEX(#REF!,MATCH('R1'!$E$437,#REF!,0)-3),0)+IFERROR(INDEX('SECTION 1'!#REF!,MATCH('R1'!$E$437,'SECTION 1'!#REF!,0)-3),0)</f>
        <v>0</v>
      </c>
      <c r="J1236" s="27">
        <f t="shared" si="88"/>
        <v>0</v>
      </c>
      <c r="K1236" s="111"/>
      <c r="L1236" s="112"/>
      <c r="M1236" s="112"/>
      <c r="N1236" s="112"/>
      <c r="O1236" s="112"/>
      <c r="P1236" s="113"/>
      <c r="Q1236" s="114">
        <f t="shared" si="89"/>
        <v>0</v>
      </c>
      <c r="R1236" s="456"/>
    </row>
    <row r="1237" spans="1:18" ht="16.5" thickBot="1">
      <c r="A1237" s="688"/>
      <c r="B1237" s="595" t="s">
        <v>7</v>
      </c>
      <c r="C1237" s="597">
        <f>+C1235+1</f>
        <v>7</v>
      </c>
      <c r="D1237" s="724"/>
      <c r="E1237" s="477"/>
      <c r="F1237" s="479"/>
      <c r="G1237" s="22">
        <f>IFERROR(INDEX(#REF!,MATCH('R1'!$E$437,#REF!,0)-5),0)+IFERROR(INDEX('SECTION 1'!#REF!,MATCH('R1'!$E$437,'SECTION 1'!#REF!,0)-5),0)</f>
        <v>0</v>
      </c>
      <c r="H1237" s="23">
        <f>IFERROR(INDEX(#REF!,MATCH('R1'!$E$437,#REF!,0)-4),0)+IFERROR(INDEX('SECTION 1'!#REF!,MATCH('R1'!$E$437,'SECTION 1'!#REF!,0)-4),0)</f>
        <v>0</v>
      </c>
      <c r="I1237" s="23">
        <f>IFERROR(INDEX(#REF!,MATCH('R1'!$E$437,#REF!,0)-3),0)+IFERROR(INDEX('SECTION 1'!#REF!,MATCH('R1'!$E$437,'SECTION 1'!#REF!,0)-3),0)</f>
        <v>0</v>
      </c>
      <c r="J1237" s="24">
        <f t="shared" si="88"/>
        <v>0</v>
      </c>
      <c r="K1237" s="119"/>
      <c r="L1237" s="120"/>
      <c r="M1237" s="120"/>
      <c r="N1237" s="120"/>
      <c r="O1237" s="120"/>
      <c r="P1237" s="121"/>
      <c r="Q1237" s="122">
        <f t="shared" si="89"/>
        <v>0</v>
      </c>
      <c r="R1237" s="158"/>
    </row>
    <row r="1238" spans="1:18" ht="16.5" thickBot="1">
      <c r="A1238" s="688"/>
      <c r="B1238" s="596"/>
      <c r="C1238" s="598"/>
      <c r="D1238" s="725"/>
      <c r="E1238" s="478"/>
      <c r="F1238" s="480"/>
      <c r="G1238" s="25">
        <f>IFERROR(INDEX(#REF!,MATCH('R1'!$E$437,#REF!,0)-5),0)+IFERROR(INDEX('SECTION 1'!#REF!,MATCH('R1'!$E$437,'SECTION 1'!#REF!,0)-5),0)</f>
        <v>0</v>
      </c>
      <c r="H1238" s="26">
        <f>IFERROR(INDEX(#REF!,MATCH('R1'!$E$437,#REF!,0)-4),0)+IFERROR(INDEX('SECTION 1'!#REF!,MATCH('R1'!$E$437,'SECTION 1'!#REF!,0)-4),0)</f>
        <v>0</v>
      </c>
      <c r="I1238" s="26">
        <f>IFERROR(INDEX(#REF!,MATCH('R1'!$E$437,#REF!,0)-3),0)+IFERROR(INDEX('SECTION 1'!#REF!,MATCH('R1'!$E$437,'SECTION 1'!#REF!,0)-3),0)</f>
        <v>0</v>
      </c>
      <c r="J1238" s="27">
        <f t="shared" si="88"/>
        <v>0</v>
      </c>
      <c r="K1238" s="127"/>
      <c r="L1238" s="128"/>
      <c r="M1238" s="128"/>
      <c r="N1238" s="128"/>
      <c r="O1238" s="128"/>
      <c r="P1238" s="129"/>
      <c r="Q1238" s="130">
        <f t="shared" si="89"/>
        <v>0</v>
      </c>
      <c r="R1238" s="75"/>
    </row>
    <row r="1239" spans="1:18" ht="16.5" thickBot="1">
      <c r="A1239" s="688"/>
      <c r="B1239" s="595" t="s">
        <v>4</v>
      </c>
      <c r="C1239" s="597">
        <f>+C1237+1</f>
        <v>8</v>
      </c>
      <c r="D1239" s="477"/>
      <c r="E1239" s="477"/>
      <c r="F1239" s="479"/>
      <c r="G1239" s="67">
        <f>IFERROR(INDEX(#REF!,MATCH('R1'!$E$437,#REF!,0)-5),0)+IFERROR(INDEX('SECTION 1'!#REF!,MATCH('R1'!$E$437,'SECTION 1'!#REF!,0)-5),0)</f>
        <v>0</v>
      </c>
      <c r="H1239" s="66">
        <f>IFERROR(INDEX(#REF!,MATCH('R1'!$E$437,#REF!,0)-4),0)+IFERROR(INDEX('SECTION 1'!#REF!,MATCH('R1'!$E$437,'SECTION 1'!#REF!,0)-4),0)</f>
        <v>0</v>
      </c>
      <c r="I1239" s="23">
        <f>IFERROR(INDEX(#REF!,MATCH('R1'!$E$437,#REF!,0)-3),0)+IFERROR(INDEX('SECTION 1'!#REF!,MATCH('R1'!$E$437,'SECTION 1'!#REF!,0)-3),0)</f>
        <v>0</v>
      </c>
      <c r="J1239" s="24">
        <f t="shared" si="88"/>
        <v>0</v>
      </c>
      <c r="K1239" s="135"/>
      <c r="L1239" s="167"/>
      <c r="M1239" s="167"/>
      <c r="N1239" s="167"/>
      <c r="O1239" s="167"/>
      <c r="P1239" s="168"/>
      <c r="Q1239" s="169">
        <f t="shared" si="89"/>
        <v>0</v>
      </c>
      <c r="R1239" s="75"/>
    </row>
    <row r="1240" spans="1:18" ht="16.5" thickBot="1">
      <c r="A1240" s="688"/>
      <c r="B1240" s="596"/>
      <c r="C1240" s="598"/>
      <c r="D1240" s="478"/>
      <c r="E1240" s="478"/>
      <c r="F1240" s="480"/>
      <c r="G1240" s="25">
        <f>IFERROR(INDEX(#REF!,MATCH('R1'!$E$437,#REF!,0)-5),0)+IFERROR(INDEX('SECTION 1'!#REF!,MATCH('R1'!$E$437,'SECTION 1'!#REF!,0)-5),0)</f>
        <v>0</v>
      </c>
      <c r="H1240" s="26">
        <f>IFERROR(INDEX(#REF!,MATCH('R1'!$E$437,#REF!,0)-4),0)+IFERROR(INDEX('SECTION 1'!#REF!,MATCH('R1'!$E$437,'SECTION 1'!#REF!,0)-4),0)</f>
        <v>0</v>
      </c>
      <c r="I1240" s="26">
        <f>IFERROR(INDEX(#REF!,MATCH('R1'!$E$437,#REF!,0)-3),0)+IFERROR(INDEX('SECTION 1'!#REF!,MATCH('R1'!$E$437,'SECTION 1'!#REF!,0)-3),0)</f>
        <v>0</v>
      </c>
      <c r="J1240" s="27">
        <f t="shared" si="88"/>
        <v>0</v>
      </c>
      <c r="K1240" s="111"/>
      <c r="L1240" s="112"/>
      <c r="M1240" s="112"/>
      <c r="N1240" s="112"/>
      <c r="O1240" s="112"/>
      <c r="P1240" s="113"/>
      <c r="Q1240" s="114">
        <f t="shared" si="89"/>
        <v>0</v>
      </c>
      <c r="R1240" s="75"/>
    </row>
    <row r="1241" spans="1:18" ht="16.5" thickBot="1">
      <c r="A1241" s="688"/>
      <c r="B1241" s="611" t="s">
        <v>5</v>
      </c>
      <c r="C1241" s="599">
        <f>+C1239+1</f>
        <v>9</v>
      </c>
      <c r="D1241" s="477"/>
      <c r="E1241" s="477"/>
      <c r="F1241" s="479"/>
      <c r="G1241" s="47">
        <f>IFERROR(INDEX(#REF!,MATCH('R1'!$E$437,#REF!,0)-5),0)+IFERROR(INDEX('SECTION 1'!#REF!,MATCH('R1'!$E$437,'SECTION 1'!#REF!,0)-5),0)</f>
        <v>0</v>
      </c>
      <c r="H1241" s="48">
        <f>IFERROR(INDEX(#REF!,MATCH('R1'!$E$437,#REF!,0)-4),0)+IFERROR(INDEX('SECTION 1'!#REF!,MATCH('R1'!$E$437,'SECTION 1'!#REF!,0)-4),0)</f>
        <v>0</v>
      </c>
      <c r="I1241" s="48">
        <f>IFERROR(INDEX(#REF!,MATCH('R1'!$E$437,#REF!,0)-3),0)+IFERROR(INDEX('SECTION 1'!#REF!,MATCH('R1'!$E$437,'SECTION 1'!#REF!,0)-3),0)</f>
        <v>0</v>
      </c>
      <c r="J1241" s="49">
        <f t="shared" si="88"/>
        <v>0</v>
      </c>
      <c r="K1241" s="119"/>
      <c r="L1241" s="120">
        <f>H1241-G1241</f>
        <v>0</v>
      </c>
      <c r="M1241" s="120">
        <f>IF(L1241&gt;5,0.2,0)</f>
        <v>0</v>
      </c>
      <c r="N1241" s="120" t="e">
        <f>#REF!-#REF!</f>
        <v>#REF!</v>
      </c>
      <c r="O1241" s="120" t="e">
        <f>IF(N1241&gt;5,0.2,0)</f>
        <v>#REF!</v>
      </c>
      <c r="P1241" s="121"/>
      <c r="Q1241" s="122">
        <f t="shared" si="89"/>
        <v>0</v>
      </c>
      <c r="R1241" s="75"/>
    </row>
    <row r="1242" spans="1:18" ht="16.5" thickBot="1">
      <c r="A1242" s="688"/>
      <c r="B1242" s="612"/>
      <c r="C1242" s="613"/>
      <c r="D1242" s="478"/>
      <c r="E1242" s="478"/>
      <c r="F1242" s="480"/>
      <c r="G1242" s="51">
        <f>IFERROR(INDEX(#REF!,MATCH('R1'!$E$437,#REF!,0)-5),0)+IFERROR(INDEX('SECTION 1'!#REF!,MATCH('R1'!$E$437,'SECTION 1'!#REF!,0)-5),0)</f>
        <v>0</v>
      </c>
      <c r="H1242" s="52">
        <f>IFERROR(INDEX(#REF!,MATCH('R1'!$E$437,#REF!,0)-4),0)+IFERROR(INDEX('SECTION 1'!#REF!,MATCH('R1'!$E$437,'SECTION 1'!#REF!,0)-4),0)</f>
        <v>0</v>
      </c>
      <c r="I1242" s="52">
        <f>IFERROR(INDEX(#REF!,MATCH('R1'!$E$437,#REF!,0)-3),0)+IFERROR(INDEX('SECTION 1'!#REF!,MATCH('R1'!$E$437,'SECTION 1'!#REF!,0)-3),0)</f>
        <v>0</v>
      </c>
      <c r="J1242" s="53">
        <f t="shared" si="88"/>
        <v>0</v>
      </c>
      <c r="K1242" s="127"/>
      <c r="L1242" s="128"/>
      <c r="M1242" s="128"/>
      <c r="N1242" s="128"/>
      <c r="O1242" s="128"/>
      <c r="P1242" s="129"/>
      <c r="Q1242" s="130">
        <f t="shared" si="89"/>
        <v>0</v>
      </c>
      <c r="R1242" s="728"/>
    </row>
    <row r="1243" spans="1:18" ht="16.5" thickBot="1">
      <c r="A1243" s="688"/>
      <c r="B1243" s="611" t="s">
        <v>6</v>
      </c>
      <c r="C1243" s="599">
        <f>+C1241+1</f>
        <v>10</v>
      </c>
      <c r="D1243" s="724"/>
      <c r="E1243" s="465"/>
      <c r="F1243" s="467"/>
      <c r="G1243" s="47">
        <f>IFERROR(INDEX(#REF!,MATCH('R1'!$E$437,#REF!,0)-5),0)+IFERROR(INDEX('SECTION 1'!#REF!,MATCH('R1'!$E$437,'SECTION 1'!#REF!,0)-5),0)</f>
        <v>0</v>
      </c>
      <c r="H1243" s="48">
        <f>IFERROR(INDEX(#REF!,MATCH('R1'!$E$437,#REF!,0)-4),0)+IFERROR(INDEX('SECTION 1'!#REF!,MATCH('R1'!$E$437,'SECTION 1'!#REF!,0)-4),0)</f>
        <v>0</v>
      </c>
      <c r="I1243" s="48">
        <f>IFERROR(INDEX(#REF!,MATCH('R1'!$E$437,#REF!,0)-3),0)+IFERROR(INDEX('SECTION 1'!#REF!,MATCH('R1'!$E$437,'SECTION 1'!#REF!,0)-3),0)</f>
        <v>0</v>
      </c>
      <c r="J1243" s="49">
        <f t="shared" si="88"/>
        <v>0</v>
      </c>
      <c r="K1243" s="140"/>
      <c r="L1243" s="141"/>
      <c r="M1243" s="141"/>
      <c r="N1243" s="141"/>
      <c r="O1243" s="141"/>
      <c r="P1243" s="142"/>
      <c r="Q1243" s="143">
        <f t="shared" si="89"/>
        <v>0</v>
      </c>
      <c r="R1243" s="728"/>
    </row>
    <row r="1244" spans="1:18" ht="16.5" thickBot="1">
      <c r="A1244" s="689"/>
      <c r="B1244" s="614"/>
      <c r="C1244" s="600"/>
      <c r="D1244" s="725"/>
      <c r="E1244" s="466"/>
      <c r="F1244" s="468"/>
      <c r="G1244" s="51">
        <f>IFERROR(INDEX(#REF!,MATCH('R1'!$E$437,#REF!,0)-5),0)+IFERROR(INDEX('SECTION 1'!#REF!,MATCH('R1'!$E$437,'SECTION 1'!#REF!,0)-5),0)</f>
        <v>0</v>
      </c>
      <c r="H1244" s="52">
        <f>IFERROR(INDEX(#REF!,MATCH('R1'!$E$437,#REF!,0)-4),0)+IFERROR(INDEX('SECTION 1'!#REF!,MATCH('R1'!$E$437,'SECTION 1'!#REF!,0)-4),0)</f>
        <v>0</v>
      </c>
      <c r="I1244" s="52">
        <f>IFERROR(INDEX(#REF!,MATCH('R1'!$E$437,#REF!,0)-3),0)+IFERROR(INDEX('SECTION 1'!#REF!,MATCH('R1'!$E$437,'SECTION 1'!#REF!,0)-3),0)</f>
        <v>0</v>
      </c>
      <c r="J1244" s="53">
        <f t="shared" si="88"/>
        <v>0</v>
      </c>
      <c r="K1244" s="148"/>
      <c r="L1244" s="149"/>
      <c r="M1244" s="149"/>
      <c r="N1244" s="149"/>
      <c r="O1244" s="149"/>
      <c r="P1244" s="150"/>
      <c r="Q1244" s="151">
        <f t="shared" si="89"/>
        <v>0</v>
      </c>
      <c r="R1244" s="728"/>
    </row>
    <row r="1245" spans="1:18" ht="17.25" thickTop="1" thickBot="1">
      <c r="A1245" s="689"/>
      <c r="B1245" s="607"/>
      <c r="C1245" s="608"/>
      <c r="D1245" s="481"/>
      <c r="E1245" s="481"/>
      <c r="F1245" s="482"/>
      <c r="G1245" s="238"/>
      <c r="H1245" s="239"/>
      <c r="I1245" s="239"/>
      <c r="J1245" s="21">
        <f>SUM(J1231:J1244)</f>
        <v>0</v>
      </c>
      <c r="K1245" s="173">
        <f>SUM(K1235:K1244)</f>
        <v>0</v>
      </c>
      <c r="L1245" s="174"/>
      <c r="M1245" s="174"/>
      <c r="N1245" s="174"/>
      <c r="O1245" s="174"/>
      <c r="P1245" s="175"/>
      <c r="Q1245" s="176">
        <f>SUM(Q1231:Q1244)</f>
        <v>0</v>
      </c>
      <c r="R1245" s="728"/>
    </row>
    <row r="1246" spans="1:18" ht="16.5" thickBot="1">
      <c r="A1246" s="689"/>
      <c r="B1246" s="729"/>
      <c r="C1246" s="730"/>
      <c r="D1246" s="206"/>
      <c r="E1246" s="206"/>
      <c r="F1246" s="207"/>
      <c r="G1246" s="12"/>
      <c r="H1246" s="13"/>
      <c r="I1246" s="16"/>
      <c r="J1246" s="14" t="str">
        <f>IF(G1246="","0",IF(H1246="","0",IF(G1246&gt;0,H1246-G1246,"0")))</f>
        <v>0</v>
      </c>
      <c r="K1246" s="212"/>
      <c r="L1246" s="211"/>
      <c r="M1246" s="211"/>
      <c r="N1246" s="211"/>
      <c r="O1246" s="211"/>
      <c r="P1246" s="211"/>
      <c r="Q1246" s="213"/>
      <c r="R1246" s="728"/>
    </row>
    <row r="1247" spans="1:18" ht="17.25" thickTop="1" thickBot="1">
      <c r="A1247" s="684" t="s">
        <v>21</v>
      </c>
      <c r="B1247" s="726" t="s">
        <v>2</v>
      </c>
      <c r="C1247" s="727">
        <f>C1243+1</f>
        <v>11</v>
      </c>
      <c r="D1247" s="494"/>
      <c r="E1247" s="471"/>
      <c r="F1247" s="473"/>
      <c r="G1247" s="28">
        <f>IFERROR(INDEX(#REF!,MATCH('R1'!$E$437,#REF!,0)-5),0)+IFERROR(INDEX('SECTION 1'!#REF!,MATCH('R1'!$E$437,'SECTION 1'!#REF!,0)-5),0)</f>
        <v>0</v>
      </c>
      <c r="H1247" s="29">
        <f>IFERROR(INDEX(#REF!,MATCH('R1'!$E$437,#REF!,0)-4),0)+IFERROR(INDEX('SECTION 1'!#REF!,MATCH('R1'!$E$437,'SECTION 1'!#REF!,0)-4),0)</f>
        <v>0</v>
      </c>
      <c r="I1247" s="29">
        <f>IFERROR(INDEX(#REF!,MATCH('R1'!$E$437,#REF!,0)-3),0)+IFERROR(INDEX('SECTION 1'!#REF!,MATCH('R1'!$E$437,'SECTION 1'!#REF!,0)-3),0)</f>
        <v>0</v>
      </c>
      <c r="J1247" s="30">
        <f t="shared" ref="J1247:J1256" si="90">IF(G1247="",0,IF(H1247="",0,IF(G1247&gt;0,H1247-G1247+I1247,0)))</f>
        <v>0</v>
      </c>
      <c r="K1247" s="135"/>
      <c r="L1247" s="167">
        <f>H1247-G1247</f>
        <v>0</v>
      </c>
      <c r="M1247" s="167">
        <f>IF(L1247&gt;5,0.2,0)</f>
        <v>0</v>
      </c>
      <c r="N1247" s="167" t="e">
        <f>#REF!-#REF!</f>
        <v>#REF!</v>
      </c>
      <c r="O1247" s="167" t="e">
        <f>IF(N1247&gt;5,0.2,0)</f>
        <v>#REF!</v>
      </c>
      <c r="P1247" s="168"/>
      <c r="Q1247" s="169">
        <f>IF(G1247="","",(H1247-G1247)+I1247)</f>
        <v>0</v>
      </c>
      <c r="R1247" s="728"/>
    </row>
    <row r="1248" spans="1:18" ht="16.5" thickBot="1">
      <c r="A1248" s="685"/>
      <c r="B1248" s="604"/>
      <c r="C1248" s="606"/>
      <c r="D1248" s="493"/>
      <c r="E1248" s="472"/>
      <c r="F1248" s="474"/>
      <c r="G1248" s="25">
        <f>IFERROR(INDEX(#REF!,MATCH('R1'!$E$437,#REF!,0)-5),0)+IFERROR(INDEX('SECTION 1'!#REF!,MATCH('R1'!$E$437,'SECTION 1'!#REF!,0)-5),0)</f>
        <v>0</v>
      </c>
      <c r="H1248" s="26">
        <f>IFERROR(INDEX(#REF!,MATCH('R1'!$E$437,#REF!,0)-4),0)+IFERROR(INDEX('SECTION 1'!#REF!,MATCH('R1'!$E$437,'SECTION 1'!#REF!,0)-4),0)</f>
        <v>0</v>
      </c>
      <c r="I1248" s="26">
        <f>IFERROR(INDEX(#REF!,MATCH('R1'!$E$437,#REF!,0)-3),0)+IFERROR(INDEX('SECTION 1'!#REF!,MATCH('R1'!$E$437,'SECTION 1'!#REF!,0)-3),0)</f>
        <v>0</v>
      </c>
      <c r="J1248" s="27">
        <f t="shared" si="90"/>
        <v>0</v>
      </c>
      <c r="K1248" s="111"/>
      <c r="L1248" s="112"/>
      <c r="M1248" s="112"/>
      <c r="N1248" s="112"/>
      <c r="O1248" s="112"/>
      <c r="P1248" s="113"/>
      <c r="Q1248" s="114">
        <f>IF(G1248="","",(H1248-G1248)+I1248)</f>
        <v>0</v>
      </c>
      <c r="R1248" s="456"/>
    </row>
    <row r="1249" spans="1:18" ht="16.5" thickBot="1">
      <c r="A1249" s="686"/>
      <c r="B1249" s="595" t="s">
        <v>3</v>
      </c>
      <c r="C1249" s="597">
        <f>+C1247+1</f>
        <v>12</v>
      </c>
      <c r="D1249" s="477"/>
      <c r="E1249" s="477"/>
      <c r="F1249" s="479"/>
      <c r="G1249" s="22">
        <f>IFERROR(INDEX(#REF!,MATCH('R1'!$E$437,#REF!,0)-5),0)+IFERROR(INDEX('SECTION 1'!#REF!,MATCH('R1'!$E$437,'SECTION 1'!#REF!,0)-5),0)</f>
        <v>0</v>
      </c>
      <c r="H1249" s="23">
        <f>IFERROR(INDEX(#REF!,MATCH('R1'!$E$437,#REF!,0)-4),0)+IFERROR(INDEX('SECTION 1'!#REF!,MATCH('R1'!$E$437,'SECTION 1'!#REF!,0)-4),0)</f>
        <v>0</v>
      </c>
      <c r="I1249" s="23">
        <f>IFERROR(INDEX(#REF!,MATCH('R1'!$E$437,#REF!,0)-3),0)+IFERROR(INDEX('SECTION 1'!#REF!,MATCH('R1'!$E$437,'SECTION 1'!#REF!,0)-3),0)</f>
        <v>0</v>
      </c>
      <c r="J1249" s="24">
        <f t="shared" si="90"/>
        <v>0</v>
      </c>
      <c r="K1249" s="119"/>
      <c r="L1249" s="120">
        <f>H1249-G1249</f>
        <v>0</v>
      </c>
      <c r="M1249" s="120">
        <f>IF(L1249&gt;5,0.2,0)</f>
        <v>0</v>
      </c>
      <c r="N1249" s="120" t="e">
        <f>#REF!-#REF!</f>
        <v>#REF!</v>
      </c>
      <c r="O1249" s="120" t="e">
        <f>IF(N1249&gt;5,0.2,0)</f>
        <v>#REF!</v>
      </c>
      <c r="P1249" s="121"/>
      <c r="Q1249" s="122">
        <f>IF(G1249="","",(H1249-G1249)+I1249)</f>
        <v>0</v>
      </c>
      <c r="R1249" s="456"/>
    </row>
    <row r="1250" spans="1:18" ht="16.5" thickBot="1">
      <c r="A1250" s="686"/>
      <c r="B1250" s="596"/>
      <c r="C1250" s="598"/>
      <c r="D1250" s="478"/>
      <c r="E1250" s="478"/>
      <c r="F1250" s="480"/>
      <c r="G1250" s="25">
        <f>IFERROR(INDEX(#REF!,MATCH('R1'!$E$437,#REF!,0)-5),0)+IFERROR(INDEX('SECTION 1'!#REF!,MATCH('R1'!$E$437,'SECTION 1'!#REF!,0)-5),0)</f>
        <v>0</v>
      </c>
      <c r="H1250" s="26">
        <f>IFERROR(INDEX(#REF!,MATCH('R1'!$E$437,#REF!,0)-4),0)+IFERROR(INDEX('SECTION 1'!#REF!,MATCH('R1'!$E$437,'SECTION 1'!#REF!,0)-4),0)</f>
        <v>0</v>
      </c>
      <c r="I1250" s="26">
        <f>IFERROR(INDEX(#REF!,MATCH('R1'!$E$437,#REF!,0)-3),0)+IFERROR(INDEX('SECTION 1'!#REF!,MATCH('R1'!$E$437,'SECTION 1'!#REF!,0)-3),0)</f>
        <v>0</v>
      </c>
      <c r="J1250" s="27">
        <f t="shared" si="90"/>
        <v>0</v>
      </c>
      <c r="K1250" s="127"/>
      <c r="L1250" s="128"/>
      <c r="M1250" s="128"/>
      <c r="N1250" s="128"/>
      <c r="O1250" s="128"/>
      <c r="P1250" s="129"/>
      <c r="Q1250" s="130">
        <f>IF(G1250="","",(H1250-G1250)+I1250)</f>
        <v>0</v>
      </c>
      <c r="R1250" s="456"/>
    </row>
    <row r="1251" spans="1:18" ht="17.25" thickTop="1" thickBot="1">
      <c r="A1251" s="686"/>
      <c r="B1251" s="595" t="s">
        <v>3</v>
      </c>
      <c r="C1251" s="597">
        <f>+C1249+1</f>
        <v>13</v>
      </c>
      <c r="D1251" s="494"/>
      <c r="E1251" s="471"/>
      <c r="F1251" s="473"/>
      <c r="G1251" s="22">
        <f>IFERROR(INDEX(#REF!,MATCH('R1'!$E$437,#REF!,0)-5),0)+IFERROR(INDEX('SECTION 1'!#REF!,MATCH('R1'!$E$437,'SECTION 1'!#REF!,0)-5),0)</f>
        <v>0</v>
      </c>
      <c r="H1251" s="23">
        <f>IFERROR(INDEX(#REF!,MATCH('R1'!$E$437,#REF!,0)-4),0)+IFERROR(INDEX('SECTION 1'!#REF!,MATCH('R1'!$E$437,'SECTION 1'!#REF!,0)-4),0)</f>
        <v>0</v>
      </c>
      <c r="I1251" s="23">
        <f>IFERROR(INDEX(#REF!,MATCH('R1'!$E$437,#REF!,0)-3),0)+IFERROR(INDEX('SECTION 1'!#REF!,MATCH('R1'!$E$437,'SECTION 1'!#REF!,0)-3),0)</f>
        <v>0</v>
      </c>
      <c r="J1251" s="24">
        <f t="shared" si="90"/>
        <v>0</v>
      </c>
      <c r="K1251" s="135"/>
      <c r="L1251" s="167">
        <f>H1251-G1251</f>
        <v>0</v>
      </c>
      <c r="M1251" s="167">
        <f>IF(L1251&gt;5,0.2,0)</f>
        <v>0</v>
      </c>
      <c r="N1251" s="167" t="e">
        <f>#REF!-#REF!</f>
        <v>#REF!</v>
      </c>
      <c r="O1251" s="167" t="e">
        <f>IF(N1251&gt;5,0.2,0)</f>
        <v>#REF!</v>
      </c>
      <c r="P1251" s="168"/>
      <c r="Q1251" s="169">
        <f t="shared" ref="Q1251:Q1260" si="91">IF(G1251="","",(H1251-G1251)+I1251)</f>
        <v>0</v>
      </c>
      <c r="R1251" s="456"/>
    </row>
    <row r="1252" spans="1:18" ht="16.5" thickBot="1">
      <c r="A1252" s="686"/>
      <c r="B1252" s="596"/>
      <c r="C1252" s="598"/>
      <c r="D1252" s="493"/>
      <c r="E1252" s="472"/>
      <c r="F1252" s="474"/>
      <c r="G1252" s="25">
        <f>IFERROR(INDEX(#REF!,MATCH('R1'!$E$437,#REF!,0)-5),0)+IFERROR(INDEX('SECTION 1'!#REF!,MATCH('R1'!$E$437,'SECTION 1'!#REF!,0)-5),0)</f>
        <v>0</v>
      </c>
      <c r="H1252" s="26">
        <f>IFERROR(INDEX(#REF!,MATCH('R1'!$E$437,#REF!,0)-4),0)+IFERROR(INDEX('SECTION 1'!#REF!,MATCH('R1'!$E$437,'SECTION 1'!#REF!,0)-4),0)</f>
        <v>0</v>
      </c>
      <c r="I1252" s="27">
        <f>IFERROR(INDEX(#REF!,MATCH('R1'!$E$437,#REF!,0)-3),0)+IFERROR(INDEX('SECTION 1'!#REF!,MATCH('R1'!$E$437,'SECTION 1'!#REF!,0)-3),0)</f>
        <v>0</v>
      </c>
      <c r="J1252" s="27">
        <f t="shared" si="90"/>
        <v>0</v>
      </c>
      <c r="K1252" s="111"/>
      <c r="L1252" s="112"/>
      <c r="M1252" s="112"/>
      <c r="N1252" s="112"/>
      <c r="O1252" s="112"/>
      <c r="P1252" s="113"/>
      <c r="Q1252" s="114">
        <f t="shared" si="91"/>
        <v>0</v>
      </c>
      <c r="R1252" s="158"/>
    </row>
    <row r="1253" spans="1:18" ht="16.5" thickBot="1">
      <c r="A1253" s="686"/>
      <c r="B1253" s="595" t="s">
        <v>7</v>
      </c>
      <c r="C1253" s="597">
        <f>+C1251+1</f>
        <v>14</v>
      </c>
      <c r="D1253" s="477"/>
      <c r="E1253" s="477"/>
      <c r="F1253" s="479"/>
      <c r="G1253" s="22">
        <f>IFERROR(INDEX(#REF!,MATCH('R1'!$E$437,#REF!,0)-5),0)+IFERROR(INDEX('SECTION 1'!#REF!,MATCH('R1'!$E$437,'SECTION 1'!#REF!,0)-5),0)</f>
        <v>0</v>
      </c>
      <c r="H1253" s="23">
        <f>IFERROR(INDEX(#REF!,MATCH('R1'!$E$437,#REF!,0)-4),0)+IFERROR(INDEX('SECTION 1'!#REF!,MATCH('R1'!$E$437,'SECTION 1'!#REF!,0)-4),0)</f>
        <v>0</v>
      </c>
      <c r="I1253" s="23">
        <f>IFERROR(INDEX(#REF!,MATCH('R1'!$E$437,#REF!,0)-3),0)+IFERROR(INDEX('SECTION 1'!#REF!,MATCH('R1'!$E$437,'SECTION 1'!#REF!,0)-3),0)</f>
        <v>0</v>
      </c>
      <c r="J1253" s="24">
        <f t="shared" si="90"/>
        <v>0</v>
      </c>
      <c r="K1253" s="119"/>
      <c r="L1253" s="120">
        <f>H1253-G1253</f>
        <v>0</v>
      </c>
      <c r="M1253" s="120">
        <f>IF(L1253&gt;5,0.2,0)</f>
        <v>0</v>
      </c>
      <c r="N1253" s="120" t="e">
        <f>#REF!-#REF!</f>
        <v>#REF!</v>
      </c>
      <c r="O1253" s="120" t="e">
        <f>IF(N1253&gt;5,0.2,0)</f>
        <v>#REF!</v>
      </c>
      <c r="P1253" s="121" t="str">
        <f>IF(M1253=0,"",M1253+O1253)</f>
        <v/>
      </c>
      <c r="Q1253" s="122">
        <f t="shared" si="91"/>
        <v>0</v>
      </c>
      <c r="R1253" s="75"/>
    </row>
    <row r="1254" spans="1:18" ht="16.5" thickBot="1">
      <c r="A1254" s="686"/>
      <c r="B1254" s="596"/>
      <c r="C1254" s="598"/>
      <c r="D1254" s="478"/>
      <c r="E1254" s="478"/>
      <c r="F1254" s="480"/>
      <c r="G1254" s="25">
        <f>IFERROR(INDEX(#REF!,MATCH('R1'!$E$437,#REF!,0)-5),0)+IFERROR(INDEX('SECTION 1'!#REF!,MATCH('R1'!$E$437,'SECTION 1'!#REF!,0)-5),0)</f>
        <v>0</v>
      </c>
      <c r="H1254" s="26">
        <f>IFERROR(INDEX(#REF!,MATCH('R1'!$E$437,#REF!,0)-4),0)+IFERROR(INDEX('SECTION 1'!#REF!,MATCH('R1'!$E$437,'SECTION 1'!#REF!,0)-4),0)</f>
        <v>0</v>
      </c>
      <c r="I1254" s="26">
        <f>IFERROR(INDEX(#REF!,MATCH('R1'!$E$437,#REF!,0)-3),0)+IFERROR(INDEX('SECTION 1'!#REF!,MATCH('R1'!$E$437,'SECTION 1'!#REF!,0)-3),0)</f>
        <v>0</v>
      </c>
      <c r="J1254" s="27">
        <f t="shared" si="90"/>
        <v>0</v>
      </c>
      <c r="K1254" s="127"/>
      <c r="L1254" s="128"/>
      <c r="M1254" s="128"/>
      <c r="N1254" s="128"/>
      <c r="O1254" s="128"/>
      <c r="P1254" s="129"/>
      <c r="Q1254" s="130">
        <f t="shared" si="91"/>
        <v>0</v>
      </c>
      <c r="R1254" s="75"/>
    </row>
    <row r="1255" spans="1:18" ht="16.5" thickBot="1">
      <c r="A1255" s="686"/>
      <c r="B1255" s="595" t="s">
        <v>4</v>
      </c>
      <c r="C1255" s="597">
        <f>+C1253+1</f>
        <v>15</v>
      </c>
      <c r="D1255" s="477"/>
      <c r="E1255" s="477"/>
      <c r="F1255" s="479"/>
      <c r="G1255" s="22">
        <f>IFERROR(INDEX(#REF!,MATCH('R1'!$E$437,#REF!,0)-5),0)+IFERROR(INDEX('SECTION 1'!#REF!,MATCH('R1'!$E$437,'SECTION 1'!#REF!,0)-5),0)</f>
        <v>0</v>
      </c>
      <c r="H1255" s="29">
        <f>IFERROR(INDEX(#REF!,MATCH('R1'!$E$437,#REF!,0)-4),0)+IFERROR(INDEX('SECTION 1'!#REF!,MATCH('R1'!$E$437,'SECTION 1'!#REF!,0)-4),0)</f>
        <v>0</v>
      </c>
      <c r="I1255" s="29">
        <f>IFERROR(INDEX(#REF!,MATCH('R1'!$E$437,#REF!,0)-3),0)+IFERROR(INDEX('SECTION 1'!#REF!,MATCH('R1'!$E$437,'SECTION 1'!#REF!,0)-3),0)</f>
        <v>0</v>
      </c>
      <c r="J1255" s="24">
        <f t="shared" si="90"/>
        <v>0</v>
      </c>
      <c r="K1255" s="119"/>
      <c r="L1255" s="120">
        <f>H1255-G1255</f>
        <v>0</v>
      </c>
      <c r="M1255" s="120">
        <f>IF(L1255&gt;5,0.2,0)</f>
        <v>0</v>
      </c>
      <c r="N1255" s="120" t="e">
        <f>#REF!-#REF!</f>
        <v>#REF!</v>
      </c>
      <c r="O1255" s="120" t="e">
        <f>IF(N1255&gt;5,0.2,0)</f>
        <v>#REF!</v>
      </c>
      <c r="P1255" s="121" t="str">
        <f>IF(M1255=0,"",M1255+O1255)</f>
        <v/>
      </c>
      <c r="Q1255" s="122">
        <f t="shared" si="91"/>
        <v>0</v>
      </c>
      <c r="R1255" s="75"/>
    </row>
    <row r="1256" spans="1:18" ht="16.5" thickBot="1">
      <c r="A1256" s="686"/>
      <c r="B1256" s="596"/>
      <c r="C1256" s="598"/>
      <c r="D1256" s="478"/>
      <c r="E1256" s="478"/>
      <c r="F1256" s="480"/>
      <c r="G1256" s="69">
        <f>IFERROR(INDEX(#REF!,MATCH('R1'!$E$437,#REF!,0)-5),0)+IFERROR(INDEX('SECTION 1'!#REF!,MATCH('R1'!$E$437,'SECTION 1'!#REF!,0)-5),0)</f>
        <v>0</v>
      </c>
      <c r="H1256" s="68">
        <f>IFERROR(INDEX(#REF!,MATCH('R1'!$E$437,#REF!,0)-4),0)+IFERROR(INDEX('SECTION 1'!#REF!,MATCH('R1'!$E$437,'SECTION 1'!#REF!,0)-4),0)</f>
        <v>0</v>
      </c>
      <c r="I1256" s="26">
        <f>IFERROR(INDEX(#REF!,MATCH('R1'!$E$437,#REF!,0)-3),0)+IFERROR(INDEX('SECTION 1'!#REF!,MATCH('R1'!$E$437,'SECTION 1'!#REF!,0)-3),0)</f>
        <v>0</v>
      </c>
      <c r="J1256" s="27">
        <f t="shared" si="90"/>
        <v>0</v>
      </c>
      <c r="K1256" s="111"/>
      <c r="L1256" s="112"/>
      <c r="M1256" s="112"/>
      <c r="N1256" s="112"/>
      <c r="O1256" s="112"/>
      <c r="P1256" s="113"/>
      <c r="Q1256" s="114">
        <f t="shared" si="91"/>
        <v>0</v>
      </c>
      <c r="R1256" s="75"/>
    </row>
    <row r="1257" spans="1:18" ht="16.5" thickBot="1">
      <c r="A1257" s="686"/>
      <c r="B1257" s="611" t="s">
        <v>5</v>
      </c>
      <c r="C1257" s="599">
        <f>+C1255+1</f>
        <v>16</v>
      </c>
      <c r="D1257" s="477"/>
      <c r="E1257" s="477"/>
      <c r="F1257" s="479"/>
      <c r="G1257" s="22">
        <f>IFERROR(INDEX(#REF!,MATCH('R1'!$E$437,#REF!,0)-5),0)+IFERROR(INDEX('SECTION 1'!#REF!,MATCH('R1'!$E$437,'SECTION 1'!#REF!,0)-5),0)</f>
        <v>0</v>
      </c>
      <c r="H1257" s="23">
        <f>IFERROR(INDEX(#REF!,MATCH('R1'!$E$437,#REF!,0)-4),0)+IFERROR(INDEX('SECTION 1'!#REF!,MATCH('R1'!$E$437,'SECTION 1'!#REF!,0)-4),0)</f>
        <v>0</v>
      </c>
      <c r="I1257" s="23">
        <f>IFERROR(INDEX(#REF!,MATCH('R1'!$E$437,#REF!,0)-3),0)+IFERROR(INDEX('SECTION 1'!#REF!,MATCH('R1'!$E$437,'SECTION 1'!#REF!,0)-3),0)</f>
        <v>0</v>
      </c>
      <c r="J1257" s="49">
        <f>IF(G1257="",0,IF(H1257="",0,IF(G1257&gt;0,H1257-G1257+I1257,0)))</f>
        <v>0</v>
      </c>
      <c r="K1257" s="119"/>
      <c r="L1257" s="120">
        <f>H1257-G1257</f>
        <v>0</v>
      </c>
      <c r="M1257" s="120">
        <f>IF(L1257&gt;5,0.2,0)</f>
        <v>0</v>
      </c>
      <c r="N1257" s="120" t="e">
        <f>#REF!-#REF!</f>
        <v>#REF!</v>
      </c>
      <c r="O1257" s="120" t="e">
        <f>IF(N1257&gt;5,0.2,0)</f>
        <v>#REF!</v>
      </c>
      <c r="P1257" s="121"/>
      <c r="Q1257" s="122">
        <f t="shared" si="91"/>
        <v>0</v>
      </c>
      <c r="R1257" s="728"/>
    </row>
    <row r="1258" spans="1:18" ht="16.5" thickBot="1">
      <c r="A1258" s="686"/>
      <c r="B1258" s="612"/>
      <c r="C1258" s="613"/>
      <c r="D1258" s="478"/>
      <c r="E1258" s="478"/>
      <c r="F1258" s="480"/>
      <c r="G1258" s="25">
        <f>IFERROR(INDEX(#REF!,MATCH('R1'!$E$437,#REF!,0)-5),0)+IFERROR(INDEX('SECTION 1'!#REF!,MATCH('R1'!$E$437,'SECTION 1'!#REF!,0)-5),0)</f>
        <v>0</v>
      </c>
      <c r="H1258" s="26">
        <f>IFERROR(INDEX(#REF!,MATCH('R1'!$E$437,#REF!,0)-4),0)+IFERROR(INDEX('SECTION 1'!#REF!,MATCH('R1'!$E$437,'SECTION 1'!#REF!,0)-4),0)</f>
        <v>0</v>
      </c>
      <c r="I1258" s="27">
        <f>IFERROR(INDEX(#REF!,MATCH('R1'!$E$437,#REF!,0)-3),0)+IFERROR(INDEX('SECTION 1'!#REF!,MATCH('R1'!$E$437,'SECTION 1'!#REF!,0)-3),0)</f>
        <v>0</v>
      </c>
      <c r="J1258" s="53">
        <f>IF(G1258="",0,IF(H1258="",0,IF(G1258&gt;0,H1258-G1258+I1258,0)))</f>
        <v>0</v>
      </c>
      <c r="K1258" s="127"/>
      <c r="L1258" s="128"/>
      <c r="M1258" s="128"/>
      <c r="N1258" s="128"/>
      <c r="O1258" s="128"/>
      <c r="P1258" s="129"/>
      <c r="Q1258" s="130">
        <f t="shared" si="91"/>
        <v>0</v>
      </c>
      <c r="R1258" s="728"/>
    </row>
    <row r="1259" spans="1:18" ht="16.5" thickBot="1">
      <c r="A1259" s="686"/>
      <c r="B1259" s="611" t="s">
        <v>6</v>
      </c>
      <c r="C1259" s="599">
        <f>+C1257+1</f>
        <v>17</v>
      </c>
      <c r="D1259" s="465"/>
      <c r="E1259" s="465"/>
      <c r="F1259" s="467"/>
      <c r="G1259" s="22">
        <f>IFERROR(INDEX(#REF!,MATCH('R1'!$E$437,#REF!,0)-5),0)+IFERROR(INDEX('SECTION 1'!#REF!,MATCH('R1'!$E$437,'SECTION 1'!#REF!,0)-5),0)</f>
        <v>0</v>
      </c>
      <c r="H1259" s="23">
        <f>IFERROR(INDEX(#REF!,MATCH('R1'!$E$437,#REF!,0)-4),0)+IFERROR(INDEX('SECTION 1'!#REF!,MATCH('R1'!$E$437,'SECTION 1'!#REF!,0)-4),0)</f>
        <v>0</v>
      </c>
      <c r="I1259" s="23">
        <f>IFERROR(INDEX(#REF!,MATCH('R1'!$E$437,#REF!,0)-3),0)+IFERROR(INDEX('SECTION 1'!#REF!,MATCH('R1'!$E$437,'SECTION 1'!#REF!,0)-3),0)</f>
        <v>0</v>
      </c>
      <c r="J1259" s="49">
        <f>IF(G1259="",0,IF(H1259="",0,IF(G1259&gt;0,H1259-G1259+I1259,0)))</f>
        <v>0</v>
      </c>
      <c r="K1259" s="140"/>
      <c r="L1259" s="141">
        <f>H1259-G1259</f>
        <v>0</v>
      </c>
      <c r="M1259" s="141">
        <f>IF(L1259&gt;5,0.2,0)</f>
        <v>0</v>
      </c>
      <c r="N1259" s="141" t="e">
        <f>#REF!-#REF!</f>
        <v>#REF!</v>
      </c>
      <c r="O1259" s="141" t="e">
        <f>IF(N1259&gt;5,0.2,0)</f>
        <v>#REF!</v>
      </c>
      <c r="P1259" s="142"/>
      <c r="Q1259" s="143">
        <f t="shared" si="91"/>
        <v>0</v>
      </c>
      <c r="R1259" s="728"/>
    </row>
    <row r="1260" spans="1:18" ht="16.5" thickBot="1">
      <c r="A1260" s="687"/>
      <c r="B1260" s="614"/>
      <c r="C1260" s="600"/>
      <c r="D1260" s="466"/>
      <c r="E1260" s="466"/>
      <c r="F1260" s="468"/>
      <c r="G1260" s="25">
        <f>IFERROR(INDEX(#REF!,MATCH('R1'!$E$437,#REF!,0)-5),0)+IFERROR(INDEX('SECTION 1'!#REF!,MATCH('R1'!$E$437,'SECTION 1'!#REF!,0)-5),0)</f>
        <v>0</v>
      </c>
      <c r="H1260" s="26">
        <f>IFERROR(INDEX(#REF!,MATCH('R1'!$E$437,#REF!,0)-4),0)+IFERROR(INDEX('SECTION 1'!#REF!,MATCH('R1'!$E$437,'SECTION 1'!#REF!,0)-4),0)</f>
        <v>0</v>
      </c>
      <c r="I1260" s="27">
        <f>IFERROR(INDEX(#REF!,MATCH('R1'!$E$437,#REF!,0)-3),0)+IFERROR(INDEX('SECTION 1'!#REF!,MATCH('R1'!$E$437,'SECTION 1'!#REF!,0)-3),0)</f>
        <v>0</v>
      </c>
      <c r="J1260" s="53">
        <f>IF(G1260="",0,IF(H1260="",0,IF(G1260&gt;0,H1260-G1260+I1260,0)))</f>
        <v>0</v>
      </c>
      <c r="K1260" s="148"/>
      <c r="L1260" s="149"/>
      <c r="M1260" s="149"/>
      <c r="N1260" s="149"/>
      <c r="O1260" s="149"/>
      <c r="P1260" s="150"/>
      <c r="Q1260" s="151">
        <f t="shared" si="91"/>
        <v>0</v>
      </c>
      <c r="R1260" s="728"/>
    </row>
    <row r="1261" spans="1:18" ht="17.25" thickTop="1" thickBot="1">
      <c r="A1261" s="687"/>
      <c r="B1261" s="607"/>
      <c r="C1261" s="608"/>
      <c r="D1261" s="481"/>
      <c r="E1261" s="481"/>
      <c r="F1261" s="482"/>
      <c r="G1261" s="238"/>
      <c r="H1261" s="239"/>
      <c r="I1261" s="239"/>
      <c r="J1261" s="21">
        <f>SUM(J1247:J1260)</f>
        <v>0</v>
      </c>
      <c r="K1261" s="173">
        <f>SUM(K1251:K1260)</f>
        <v>0</v>
      </c>
      <c r="L1261" s="174"/>
      <c r="M1261" s="174"/>
      <c r="N1261" s="174"/>
      <c r="O1261" s="174"/>
      <c r="P1261" s="175"/>
      <c r="Q1261" s="176">
        <f>SUM(Q1247:Q1260)</f>
        <v>0</v>
      </c>
      <c r="R1261" s="728"/>
    </row>
    <row r="1262" spans="1:18" ht="16.5" thickBot="1">
      <c r="A1262" s="687"/>
      <c r="B1262" s="729"/>
      <c r="C1262" s="730"/>
      <c r="D1262" s="206"/>
      <c r="E1262" s="206"/>
      <c r="F1262" s="207"/>
      <c r="G1262" s="12"/>
      <c r="H1262" s="13"/>
      <c r="I1262" s="16"/>
      <c r="J1262" s="14" t="str">
        <f>IF(G1262="","0",IF(H1262="","0",IF(G1262&gt;0,H1262-G1262,"0")))</f>
        <v>0</v>
      </c>
      <c r="K1262" s="212"/>
      <c r="L1262" s="211"/>
      <c r="M1262" s="211"/>
      <c r="N1262" s="211"/>
      <c r="O1262" s="211"/>
      <c r="P1262" s="211"/>
      <c r="Q1262" s="213"/>
      <c r="R1262" s="728"/>
    </row>
    <row r="1263" spans="1:18" ht="16.5" thickTop="1">
      <c r="A1263" s="696" t="s">
        <v>22</v>
      </c>
      <c r="B1263" s="603" t="s">
        <v>2</v>
      </c>
      <c r="C1263" s="605">
        <f>C1259+1</f>
        <v>18</v>
      </c>
      <c r="D1263" s="494"/>
      <c r="E1263" s="471"/>
      <c r="F1263" s="473"/>
      <c r="G1263" s="28">
        <f>IFERROR(INDEX(#REF!,MATCH('R1'!$E$437,#REF!,0)-5),0)+IFERROR(INDEX('SECTION 1'!#REF!,MATCH('R1'!$E$437,'SECTION 1'!#REF!,0)-5),0)</f>
        <v>0</v>
      </c>
      <c r="H1263" s="29">
        <f>IFERROR(INDEX(#REF!,MATCH('R1'!$E$437,#REF!,0)-4),0)+IFERROR(INDEX('SECTION 1'!#REF!,MATCH('R1'!$E$437,'SECTION 1'!#REF!,0)-4),0)</f>
        <v>0</v>
      </c>
      <c r="I1263" s="29">
        <f>IFERROR(INDEX(#REF!,MATCH('R1'!$E$437,#REF!,0)-3),0)+IFERROR(INDEX('SECTION 1'!#REF!,MATCH('R1'!$E$437,'SECTION 1'!#REF!,0)-3),0)</f>
        <v>0</v>
      </c>
      <c r="J1263" s="30">
        <f t="shared" ref="J1263:J1276" si="92">IF(G1263="",0,IF(H1263="",0,IF(G1263&gt;0,H1263-G1263+I1263,0)))</f>
        <v>0</v>
      </c>
      <c r="K1263" s="163"/>
      <c r="L1263" s="164">
        <f>H1263-G1263</f>
        <v>0</v>
      </c>
      <c r="M1263" s="164">
        <f>IF(L1263&gt;5,0.2,0)</f>
        <v>0</v>
      </c>
      <c r="N1263" s="164" t="e">
        <f>#REF!-#REF!</f>
        <v>#REF!</v>
      </c>
      <c r="O1263" s="164" t="e">
        <f>IF(N1263&gt;5,0.2,0)</f>
        <v>#REF!</v>
      </c>
      <c r="P1263" s="165" t="str">
        <f>IF(M1263=0,"",M1263+O1263)</f>
        <v/>
      </c>
      <c r="Q1263" s="166">
        <f>IF(G1263="","",(H1263-G1263)+I1263)</f>
        <v>0</v>
      </c>
      <c r="R1263" s="456"/>
    </row>
    <row r="1264" spans="1:18">
      <c r="A1264" s="691"/>
      <c r="B1264" s="604"/>
      <c r="C1264" s="606"/>
      <c r="D1264" s="493"/>
      <c r="E1264" s="472"/>
      <c r="F1264" s="474"/>
      <c r="G1264" s="25">
        <f>IFERROR(INDEX(#REF!,MATCH('R1'!$E$437,#REF!,0)-5),0)+IFERROR(INDEX('SECTION 1'!#REF!,MATCH('R1'!$E$437,'SECTION 1'!#REF!,0)-5),0)</f>
        <v>0</v>
      </c>
      <c r="H1264" s="26">
        <f>IFERROR(INDEX(#REF!,MATCH('R1'!$E$437,#REF!,0)-4),0)+IFERROR(INDEX('SECTION 1'!#REF!,MATCH('R1'!$E$437,'SECTION 1'!#REF!,0)-4),0)</f>
        <v>0</v>
      </c>
      <c r="I1264" s="27">
        <f>IFERROR(INDEX(#REF!,MATCH('R1'!$E$437,#REF!,0)-3),0)+IFERROR(INDEX('SECTION 1'!#REF!,MATCH('R1'!$E$437,'SECTION 1'!#REF!,0)-3),0)</f>
        <v>0</v>
      </c>
      <c r="J1264" s="27">
        <f t="shared" si="92"/>
        <v>0</v>
      </c>
      <c r="K1264" s="111"/>
      <c r="L1264" s="112"/>
      <c r="M1264" s="112"/>
      <c r="N1264" s="112"/>
      <c r="O1264" s="112"/>
      <c r="P1264" s="113"/>
      <c r="Q1264" s="114">
        <f t="shared" ref="Q1264:Q1276" si="93">IF(G1264="","",(H1264-G1264)+I1264)</f>
        <v>0</v>
      </c>
      <c r="R1264" s="456"/>
    </row>
    <row r="1265" spans="1:18">
      <c r="A1265" s="691"/>
      <c r="B1265" s="595" t="s">
        <v>3</v>
      </c>
      <c r="C1265" s="597">
        <f>+C1263+1</f>
        <v>19</v>
      </c>
      <c r="D1265" s="477"/>
      <c r="E1265" s="477"/>
      <c r="F1265" s="479"/>
      <c r="G1265" s="22">
        <f>IFERROR(INDEX(#REF!,MATCH('R1'!$E$437,#REF!,0)-5),0)+IFERROR(INDEX('SECTION 1'!#REF!,MATCH('R1'!$E$437,'SECTION 1'!#REF!,0)-5),0)</f>
        <v>0</v>
      </c>
      <c r="H1265" s="23">
        <f>IFERROR(INDEX(#REF!,MATCH('R1'!$E$437,#REF!,0)-4),0)+IFERROR(INDEX('SECTION 1'!#REF!,MATCH('R1'!$E$437,'SECTION 1'!#REF!,0)-4),0)</f>
        <v>0</v>
      </c>
      <c r="I1265" s="23">
        <f>IFERROR(INDEX(#REF!,MATCH('R1'!$E$437,#REF!,0)-3),0)+IFERROR(INDEX('SECTION 1'!#REF!,MATCH('R1'!$E$437,'SECTION 1'!#REF!,0)-3),0)</f>
        <v>0</v>
      </c>
      <c r="J1265" s="24">
        <f t="shared" si="92"/>
        <v>0</v>
      </c>
      <c r="K1265" s="119"/>
      <c r="L1265" s="120">
        <f>H1265-G1265</f>
        <v>0</v>
      </c>
      <c r="M1265" s="120">
        <f>IF(L1265&gt;5,0.2,0)</f>
        <v>0</v>
      </c>
      <c r="N1265" s="120" t="e">
        <f>#REF!-#REF!</f>
        <v>#REF!</v>
      </c>
      <c r="O1265" s="120" t="e">
        <f>IF(N1265&gt;5,0.2,0)</f>
        <v>#REF!</v>
      </c>
      <c r="P1265" s="121" t="str">
        <f>IF(M1265=0,"",M1265+O1265)</f>
        <v/>
      </c>
      <c r="Q1265" s="122">
        <f t="shared" si="93"/>
        <v>0</v>
      </c>
      <c r="R1265" s="456"/>
    </row>
    <row r="1266" spans="1:18">
      <c r="A1266" s="691"/>
      <c r="B1266" s="596"/>
      <c r="C1266" s="598"/>
      <c r="D1266" s="478"/>
      <c r="E1266" s="478"/>
      <c r="F1266" s="480"/>
      <c r="G1266" s="25">
        <f>IFERROR(INDEX(#REF!,MATCH('R1'!$E$437,#REF!,0)-5),0)+IFERROR(INDEX('SECTION 1'!#REF!,MATCH('R1'!$E$437,'SECTION 1'!#REF!,0)-5),0)</f>
        <v>0</v>
      </c>
      <c r="H1266" s="26">
        <f>IFERROR(INDEX(#REF!,MATCH('R1'!$E$437,#REF!,0)-4),0)+IFERROR(INDEX('SECTION 1'!#REF!,MATCH('R1'!$E$437,'SECTION 1'!#REF!,0)-4),0)</f>
        <v>0</v>
      </c>
      <c r="I1266" s="70">
        <f>IFERROR(INDEX(#REF!,MATCH('R1'!$E$437,#REF!,0)-3),0)+IFERROR(INDEX('SECTION 1'!#REF!,MATCH('R1'!$E$437,'SECTION 1'!#REF!,0)-3),0)</f>
        <v>0</v>
      </c>
      <c r="J1266" s="27">
        <f t="shared" si="92"/>
        <v>0</v>
      </c>
      <c r="K1266" s="127"/>
      <c r="L1266" s="128"/>
      <c r="M1266" s="128"/>
      <c r="N1266" s="128"/>
      <c r="O1266" s="128"/>
      <c r="P1266" s="129"/>
      <c r="Q1266" s="130">
        <f t="shared" si="93"/>
        <v>0</v>
      </c>
      <c r="R1266" s="456"/>
    </row>
    <row r="1267" spans="1:18">
      <c r="A1267" s="691"/>
      <c r="B1267" s="595" t="s">
        <v>3</v>
      </c>
      <c r="C1267" s="597">
        <f>+C1265+1</f>
        <v>20</v>
      </c>
      <c r="D1267" s="477"/>
      <c r="E1267" s="477"/>
      <c r="F1267" s="479"/>
      <c r="G1267" s="22">
        <f>IFERROR(INDEX(#REF!,MATCH('R1'!$E$437,#REF!,0)-5),0)+IFERROR(INDEX('SECTION 1'!#REF!,MATCH('R1'!$E$437,'SECTION 1'!#REF!,0)-5),0)</f>
        <v>0</v>
      </c>
      <c r="H1267" s="23">
        <f>IFERROR(INDEX(#REF!,MATCH('R1'!$E$437,#REF!,0)-4),0)+IFERROR(INDEX('SECTION 1'!#REF!,MATCH('R1'!$E$437,'SECTION 1'!#REF!,0)-4),0)</f>
        <v>0</v>
      </c>
      <c r="I1267" s="66">
        <f>IFERROR(INDEX(#REF!,MATCH('R1'!$E$437,#REF!,0)-3),0)+IFERROR(INDEX('SECTION 1'!#REF!,MATCH('R1'!$E$437,'SECTION 1'!#REF!,0)-3),0)</f>
        <v>0</v>
      </c>
      <c r="J1267" s="24">
        <f t="shared" si="92"/>
        <v>0</v>
      </c>
      <c r="K1267" s="135"/>
      <c r="L1267" s="167">
        <f>H1267-G1267</f>
        <v>0</v>
      </c>
      <c r="M1267" s="167">
        <f>IF(L1267&gt;5,0.2,0)</f>
        <v>0</v>
      </c>
      <c r="N1267" s="167" t="e">
        <f>#REF!-#REF!</f>
        <v>#REF!</v>
      </c>
      <c r="O1267" s="167" t="e">
        <f>IF(N1267&gt;5,0.2,0)</f>
        <v>#REF!</v>
      </c>
      <c r="P1267" s="168"/>
      <c r="Q1267" s="169">
        <f t="shared" si="93"/>
        <v>0</v>
      </c>
      <c r="R1267" s="158"/>
    </row>
    <row r="1268" spans="1:18">
      <c r="A1268" s="691"/>
      <c r="B1268" s="596"/>
      <c r="C1268" s="598"/>
      <c r="D1268" s="478"/>
      <c r="E1268" s="478"/>
      <c r="F1268" s="480"/>
      <c r="G1268" s="25">
        <f>IFERROR(INDEX(#REF!,MATCH('R1'!$E$437,#REF!,0)-5),0)+IFERROR(INDEX('SECTION 1'!#REF!,MATCH('R1'!$E$437,'SECTION 1'!#REF!,0)-5),0)</f>
        <v>0</v>
      </c>
      <c r="H1268" s="26">
        <f>IFERROR(INDEX(#REF!,MATCH('R1'!$E$437,#REF!,0)-4),0)+IFERROR(INDEX('SECTION 1'!#REF!,MATCH('R1'!$E$437,'SECTION 1'!#REF!,0)-4),0)</f>
        <v>0</v>
      </c>
      <c r="I1268" s="27">
        <f>IFERROR(INDEX(#REF!,MATCH('R1'!$E$437,#REF!,0)-3),0)+IFERROR(INDEX('SECTION 1'!#REF!,MATCH('R1'!$E$437,'SECTION 1'!#REF!,0)-3),0)</f>
        <v>0</v>
      </c>
      <c r="J1268" s="27">
        <f t="shared" si="92"/>
        <v>0</v>
      </c>
      <c r="K1268" s="111"/>
      <c r="L1268" s="112"/>
      <c r="M1268" s="112"/>
      <c r="N1268" s="112"/>
      <c r="O1268" s="112"/>
      <c r="P1268" s="113"/>
      <c r="Q1268" s="114">
        <f t="shared" si="93"/>
        <v>0</v>
      </c>
      <c r="R1268" s="75"/>
    </row>
    <row r="1269" spans="1:18">
      <c r="A1269" s="691"/>
      <c r="B1269" s="595" t="s">
        <v>7</v>
      </c>
      <c r="C1269" s="597">
        <f>+C1267+1</f>
        <v>21</v>
      </c>
      <c r="D1269" s="477"/>
      <c r="E1269" s="477"/>
      <c r="F1269" s="479"/>
      <c r="G1269" s="22">
        <f>IFERROR(INDEX(#REF!,MATCH('R1'!$E$437,#REF!,0)-5),0)+IFERROR(INDEX('SECTION 1'!#REF!,MATCH('R1'!$E$437,'SECTION 1'!#REF!,0)-5),0)</f>
        <v>0</v>
      </c>
      <c r="H1269" s="23">
        <f>IFERROR(INDEX(#REF!,MATCH('R1'!$E$437,#REF!,0)-4),0)+IFERROR(INDEX('SECTION 1'!#REF!,MATCH('R1'!$E$437,'SECTION 1'!#REF!,0)-4),0)</f>
        <v>0</v>
      </c>
      <c r="I1269" s="23">
        <f>IFERROR(INDEX(#REF!,MATCH('R1'!$E$437,#REF!,0)-3),0)+IFERROR(INDEX('SECTION 1'!#REF!,MATCH('R1'!$E$437,'SECTION 1'!#REF!,0)-3),0)</f>
        <v>0</v>
      </c>
      <c r="J1269" s="24">
        <f t="shared" si="92"/>
        <v>0</v>
      </c>
      <c r="K1269" s="119"/>
      <c r="L1269" s="120">
        <f>H1269-G1269</f>
        <v>0</v>
      </c>
      <c r="M1269" s="120">
        <f>IF(L1269&gt;5,0.2,0)</f>
        <v>0</v>
      </c>
      <c r="N1269" s="120" t="e">
        <f>#REF!-#REF!</f>
        <v>#REF!</v>
      </c>
      <c r="O1269" s="120" t="e">
        <f>IF(N1269&gt;5,0.2,0)</f>
        <v>#REF!</v>
      </c>
      <c r="P1269" s="121"/>
      <c r="Q1269" s="122">
        <f t="shared" si="93"/>
        <v>0</v>
      </c>
      <c r="R1269" s="75"/>
    </row>
    <row r="1270" spans="1:18">
      <c r="A1270" s="691"/>
      <c r="B1270" s="596"/>
      <c r="C1270" s="598"/>
      <c r="D1270" s="478"/>
      <c r="E1270" s="478"/>
      <c r="F1270" s="480"/>
      <c r="G1270" s="25">
        <f>IFERROR(INDEX(#REF!,MATCH('R1'!$E$437,#REF!,0)-5),0)+IFERROR(INDEX('SECTION 1'!#REF!,MATCH('R1'!$E$437,'SECTION 1'!#REF!,0)-5),0)</f>
        <v>0</v>
      </c>
      <c r="H1270" s="26">
        <f>IFERROR(INDEX(#REF!,MATCH('R1'!$E$437,#REF!,0)-4),0)+IFERROR(INDEX('SECTION 1'!#REF!,MATCH('R1'!$E$437,'SECTION 1'!#REF!,0)-4),0)</f>
        <v>0</v>
      </c>
      <c r="I1270" s="26">
        <f>IFERROR(INDEX(#REF!,MATCH('R1'!$E$437,#REF!,0)-3),0)+IFERROR(INDEX('SECTION 1'!#REF!,MATCH('R1'!$E$437,'SECTION 1'!#REF!,0)-3),0)</f>
        <v>0</v>
      </c>
      <c r="J1270" s="27">
        <f t="shared" si="92"/>
        <v>0</v>
      </c>
      <c r="K1270" s="127"/>
      <c r="L1270" s="128"/>
      <c r="M1270" s="128"/>
      <c r="N1270" s="128"/>
      <c r="O1270" s="128"/>
      <c r="P1270" s="129"/>
      <c r="Q1270" s="130">
        <f t="shared" si="93"/>
        <v>0</v>
      </c>
      <c r="R1270" s="75"/>
    </row>
    <row r="1271" spans="1:18">
      <c r="A1271" s="691"/>
      <c r="B1271" s="595" t="s">
        <v>4</v>
      </c>
      <c r="C1271" s="597">
        <f>+C1269+1</f>
        <v>22</v>
      </c>
      <c r="D1271" s="477"/>
      <c r="E1271" s="477"/>
      <c r="F1271" s="479"/>
      <c r="G1271" s="22">
        <f>IFERROR(INDEX(#REF!,MATCH('R1'!$E$437,#REF!,0)-5),0)+IFERROR(INDEX('SECTION 1'!#REF!,MATCH('R1'!$E$437,'SECTION 1'!#REF!,0)-5),0)</f>
        <v>0</v>
      </c>
      <c r="H1271" s="23">
        <f>IFERROR(INDEX(#REF!,MATCH('R1'!$E$437,#REF!,0)-4),0)+IFERROR(INDEX('SECTION 1'!#REF!,MATCH('R1'!$E$437,'SECTION 1'!#REF!,0)-4),0)</f>
        <v>0</v>
      </c>
      <c r="I1271" s="23">
        <f>IFERROR(INDEX(#REF!,MATCH('R1'!$E$437,#REF!,0)-3),0)+IFERROR(INDEX('SECTION 1'!#REF!,MATCH('R1'!$E$437,'SECTION 1'!#REF!,0)-3),0)</f>
        <v>0</v>
      </c>
      <c r="J1271" s="24">
        <f t="shared" si="92"/>
        <v>0</v>
      </c>
      <c r="K1271" s="119"/>
      <c r="L1271" s="120">
        <f>H1271-G1271</f>
        <v>0</v>
      </c>
      <c r="M1271" s="120">
        <f>IF(L1271&gt;5,0.2,0)</f>
        <v>0</v>
      </c>
      <c r="N1271" s="120" t="e">
        <f>#REF!-#REF!</f>
        <v>#REF!</v>
      </c>
      <c r="O1271" s="120" t="e">
        <f>IF(N1271&gt;5,0.2,0)</f>
        <v>#REF!</v>
      </c>
      <c r="P1271" s="121" t="str">
        <f>IF(M1271=0,"",M1271+O1271)</f>
        <v/>
      </c>
      <c r="Q1271" s="122">
        <v>7</v>
      </c>
      <c r="R1271" s="75"/>
    </row>
    <row r="1272" spans="1:18">
      <c r="A1272" s="691"/>
      <c r="B1272" s="596"/>
      <c r="C1272" s="598"/>
      <c r="D1272" s="478"/>
      <c r="E1272" s="478"/>
      <c r="F1272" s="480"/>
      <c r="G1272" s="25">
        <f>IFERROR(INDEX(#REF!,MATCH('R1'!$E$437,#REF!,0)-5),0)+IFERROR(INDEX('SECTION 1'!#REF!,MATCH('R1'!$E$437,'SECTION 1'!#REF!,0)-5),0)</f>
        <v>0</v>
      </c>
      <c r="H1272" s="26">
        <f>IFERROR(INDEX(#REF!,MATCH('R1'!$E$437,#REF!,0)-4),0)+IFERROR(INDEX('SECTION 1'!#REF!,MATCH('R1'!$E$437,'SECTION 1'!#REF!,0)-4),0)</f>
        <v>0</v>
      </c>
      <c r="I1272" s="26">
        <f>IFERROR(INDEX(#REF!,MATCH('R1'!$E$437,#REF!,0)-3),0)+IFERROR(INDEX('SECTION 1'!#REF!,MATCH('R1'!$E$437,'SECTION 1'!#REF!,0)-3),0)</f>
        <v>0</v>
      </c>
      <c r="J1272" s="27">
        <f t="shared" si="92"/>
        <v>0</v>
      </c>
      <c r="K1272" s="111"/>
      <c r="L1272" s="112"/>
      <c r="M1272" s="112"/>
      <c r="N1272" s="112"/>
      <c r="O1272" s="112"/>
      <c r="P1272" s="113"/>
      <c r="Q1272" s="114">
        <f t="shared" si="93"/>
        <v>0</v>
      </c>
      <c r="R1272" s="728"/>
    </row>
    <row r="1273" spans="1:18">
      <c r="A1273" s="691"/>
      <c r="B1273" s="611" t="s">
        <v>5</v>
      </c>
      <c r="C1273" s="599">
        <f>+C1271+1</f>
        <v>23</v>
      </c>
      <c r="D1273" s="477"/>
      <c r="E1273" s="477"/>
      <c r="F1273" s="479"/>
      <c r="G1273" s="22">
        <f>IFERROR(INDEX(#REF!,MATCH('R1'!$E$437,#REF!,0)-5),0)+IFERROR(INDEX('SECTION 1'!#REF!,MATCH('R1'!$E$437,'SECTION 1'!#REF!,0)-5),0)</f>
        <v>0</v>
      </c>
      <c r="H1273" s="23">
        <f>IFERROR(INDEX(#REF!,MATCH('R1'!$E$437,#REF!,0)-4),0)+IFERROR(INDEX('SECTION 1'!#REF!,MATCH('R1'!$E$437,'SECTION 1'!#REF!,0)-4),0)</f>
        <v>0</v>
      </c>
      <c r="I1273" s="23">
        <f>IFERROR(INDEX(#REF!,MATCH('R1'!$E$437,#REF!,0)-3),0)+IFERROR(INDEX('SECTION 1'!#REF!,MATCH('R1'!$E$437,'SECTION 1'!#REF!,0)-3),0)</f>
        <v>0</v>
      </c>
      <c r="J1273" s="49">
        <f t="shared" si="92"/>
        <v>0</v>
      </c>
      <c r="K1273" s="119"/>
      <c r="L1273" s="120">
        <f>H1273-G1273</f>
        <v>0</v>
      </c>
      <c r="M1273" s="120">
        <f>IF(L1273&gt;5,0.2,0)</f>
        <v>0</v>
      </c>
      <c r="N1273" s="120" t="e">
        <f>#REF!-#REF!</f>
        <v>#REF!</v>
      </c>
      <c r="O1273" s="120" t="e">
        <f>IF(N1273&gt;5,0.2,0)</f>
        <v>#REF!</v>
      </c>
      <c r="P1273" s="121"/>
      <c r="Q1273" s="122">
        <f t="shared" si="93"/>
        <v>0</v>
      </c>
      <c r="R1273" s="728"/>
    </row>
    <row r="1274" spans="1:18">
      <c r="A1274" s="691"/>
      <c r="B1274" s="612"/>
      <c r="C1274" s="613"/>
      <c r="D1274" s="478"/>
      <c r="E1274" s="478"/>
      <c r="F1274" s="480"/>
      <c r="G1274" s="25">
        <f>IFERROR(INDEX(#REF!,MATCH('R1'!$E$437,#REF!,0)-5),0)+IFERROR(INDEX('SECTION 1'!#REF!,MATCH('R1'!$E$437,'SECTION 1'!#REF!,0)-5),0)</f>
        <v>0</v>
      </c>
      <c r="H1274" s="26">
        <f>IFERROR(INDEX(#REF!,MATCH('R1'!$E$437,#REF!,0)-4),0)+IFERROR(INDEX('SECTION 1'!#REF!,MATCH('R1'!$E$437,'SECTION 1'!#REF!,0)-4),0)</f>
        <v>0</v>
      </c>
      <c r="I1274" s="26">
        <f>IFERROR(INDEX(#REF!,MATCH('R1'!$E$437,#REF!,0)-3),0)+IFERROR(INDEX('SECTION 1'!#REF!,MATCH('R1'!$E$437,'SECTION 1'!#REF!,0)-3),0)</f>
        <v>0</v>
      </c>
      <c r="J1274" s="53">
        <f t="shared" si="92"/>
        <v>0</v>
      </c>
      <c r="K1274" s="127"/>
      <c r="L1274" s="128"/>
      <c r="M1274" s="128"/>
      <c r="N1274" s="128"/>
      <c r="O1274" s="128"/>
      <c r="P1274" s="129"/>
      <c r="Q1274" s="130">
        <f t="shared" si="93"/>
        <v>0</v>
      </c>
      <c r="R1274" s="728"/>
    </row>
    <row r="1275" spans="1:18">
      <c r="A1275" s="691"/>
      <c r="B1275" s="611" t="s">
        <v>6</v>
      </c>
      <c r="C1275" s="599">
        <f>+C1273+1</f>
        <v>24</v>
      </c>
      <c r="D1275" s="465"/>
      <c r="E1275" s="465"/>
      <c r="F1275" s="467"/>
      <c r="G1275" s="22">
        <f>IFERROR(INDEX(#REF!,MATCH('R1'!$E$437,#REF!,0)-5),0)+IFERROR(INDEX('SECTION 1'!#REF!,MATCH('R1'!$E$437,'SECTION 1'!#REF!,0)-5),0)</f>
        <v>0</v>
      </c>
      <c r="H1275" s="23">
        <f>IFERROR(INDEX(#REF!,MATCH('R1'!$E$437,#REF!,0)-4),0)+IFERROR(INDEX('SECTION 1'!#REF!,MATCH('R1'!$E$437,'SECTION 1'!#REF!,0)-4),0)</f>
        <v>0</v>
      </c>
      <c r="I1275" s="23">
        <f>IFERROR(INDEX(#REF!,MATCH('R1'!$E$437,#REF!,0)-3),0)+IFERROR(INDEX('SECTION 1'!#REF!,MATCH('R1'!$E$437,'SECTION 1'!#REF!,0)-3),0)</f>
        <v>0</v>
      </c>
      <c r="J1275" s="49">
        <f t="shared" si="92"/>
        <v>0</v>
      </c>
      <c r="K1275" s="140"/>
      <c r="L1275" s="141">
        <f>H1275-G1275</f>
        <v>0</v>
      </c>
      <c r="M1275" s="141">
        <f>IF(L1275&gt;5,0.2,0)</f>
        <v>0</v>
      </c>
      <c r="N1275" s="141" t="e">
        <f>#REF!-#REF!</f>
        <v>#REF!</v>
      </c>
      <c r="O1275" s="141" t="e">
        <f>IF(N1275&gt;5,0.2,0)</f>
        <v>#REF!</v>
      </c>
      <c r="P1275" s="142"/>
      <c r="Q1275" s="143">
        <f t="shared" si="93"/>
        <v>0</v>
      </c>
      <c r="R1275" s="728"/>
    </row>
    <row r="1276" spans="1:18" ht="16.5" thickBot="1">
      <c r="A1276" s="691"/>
      <c r="B1276" s="614"/>
      <c r="C1276" s="600"/>
      <c r="D1276" s="466"/>
      <c r="E1276" s="466"/>
      <c r="F1276" s="468"/>
      <c r="G1276" s="25">
        <f>IFERROR(INDEX(#REF!,MATCH('R1'!$E$437,#REF!,0)-5),0)+IFERROR(INDEX('SECTION 1'!#REF!,MATCH('R1'!$E$437,'SECTION 1'!#REF!,0)-5),0)</f>
        <v>0</v>
      </c>
      <c r="H1276" s="26">
        <f>IFERROR(INDEX(#REF!,MATCH('R1'!$E$437,#REF!,0)-4),0)+IFERROR(INDEX('SECTION 1'!#REF!,MATCH('R1'!$E$437,'SECTION 1'!#REF!,0)-4),0)</f>
        <v>0</v>
      </c>
      <c r="I1276" s="26">
        <f>IFERROR(INDEX(#REF!,MATCH('R1'!$E$437,#REF!,0)-3),0)+IFERROR(INDEX('SECTION 1'!#REF!,MATCH('R1'!$E$437,'SECTION 1'!#REF!,0)-3),0)</f>
        <v>0</v>
      </c>
      <c r="J1276" s="53">
        <f t="shared" si="92"/>
        <v>0</v>
      </c>
      <c r="K1276" s="148"/>
      <c r="L1276" s="149"/>
      <c r="M1276" s="149"/>
      <c r="N1276" s="149"/>
      <c r="O1276" s="149"/>
      <c r="P1276" s="150"/>
      <c r="Q1276" s="151">
        <f t="shared" si="93"/>
        <v>0</v>
      </c>
      <c r="R1276" s="728"/>
    </row>
    <row r="1277" spans="1:18" ht="17.25" thickTop="1" thickBot="1">
      <c r="A1277" s="691"/>
      <c r="B1277" s="607"/>
      <c r="C1277" s="608"/>
      <c r="D1277" s="481"/>
      <c r="E1277" s="481"/>
      <c r="F1277" s="482"/>
      <c r="G1277" s="238"/>
      <c r="H1277" s="239"/>
      <c r="I1277" s="239"/>
      <c r="J1277" s="21">
        <f>SUM(J1263:J1276)</f>
        <v>0</v>
      </c>
      <c r="K1277" s="173">
        <f>SUM(K1267:K1276)</f>
        <v>0</v>
      </c>
      <c r="L1277" s="174"/>
      <c r="M1277" s="174"/>
      <c r="N1277" s="174"/>
      <c r="O1277" s="174"/>
      <c r="P1277" s="175"/>
      <c r="Q1277" s="176">
        <f>SUM(Q1263:Q1276)</f>
        <v>7</v>
      </c>
      <c r="R1277" s="728"/>
    </row>
    <row r="1278" spans="1:18" ht="16.5" thickBot="1">
      <c r="A1278" s="691"/>
      <c r="B1278" s="734"/>
      <c r="C1278" s="735"/>
      <c r="D1278" s="219"/>
      <c r="E1278" s="219"/>
      <c r="F1278" s="220"/>
      <c r="G1278" s="12"/>
      <c r="H1278" s="13"/>
      <c r="I1278" s="16"/>
      <c r="J1278" s="14" t="str">
        <f>IF(G1278="","0",IF(H1278="","0",IF(G1278&gt;0,H1278-G1278,"0")))</f>
        <v>0</v>
      </c>
      <c r="K1278" s="222"/>
      <c r="L1278" s="221"/>
      <c r="M1278" s="221"/>
      <c r="N1278" s="221"/>
      <c r="O1278" s="221"/>
      <c r="P1278" s="221"/>
      <c r="Q1278" s="223"/>
      <c r="R1278" s="456"/>
    </row>
    <row r="1279" spans="1:18" ht="16.5" thickTop="1">
      <c r="A1279" s="746" t="s">
        <v>23</v>
      </c>
      <c r="B1279" s="748" t="s">
        <v>2</v>
      </c>
      <c r="C1279" s="749">
        <f>C1275+1</f>
        <v>25</v>
      </c>
      <c r="D1279" s="494"/>
      <c r="E1279" s="471"/>
      <c r="F1279" s="473"/>
      <c r="G1279" s="28">
        <f>IFERROR(INDEX(#REF!,MATCH('R1'!$E$437,#REF!,0)-5),0)+IFERROR(INDEX('SECTION 1'!#REF!,MATCH('R1'!$E$437,'SECTION 1'!#REF!,0)-5),0)</f>
        <v>0</v>
      </c>
      <c r="H1279" s="29">
        <f>IFERROR(INDEX(#REF!,MATCH('R1'!$E$437,#REF!,0)-4),0)+IFERROR(INDEX('SECTION 1'!#REF!,MATCH('R1'!$E$437,'SECTION 1'!#REF!,0)-4),0)</f>
        <v>0</v>
      </c>
      <c r="I1279" s="29">
        <f>IFERROR(INDEX(#REF!,MATCH('R1'!$E$437,#REF!,0)-3),0)+IFERROR(INDEX('SECTION 1'!#REF!,MATCH('R1'!$E$437,'SECTION 1'!#REF!,0)-3),0)</f>
        <v>0</v>
      </c>
      <c r="J1279" s="30">
        <f t="shared" ref="J1279:J1290" si="94">IF(G1279="",0,IF(H1279="",0,IF(G1279&gt;0,H1279-G1279+I1279,0)))</f>
        <v>0</v>
      </c>
      <c r="K1279" s="163"/>
      <c r="L1279" s="164">
        <f>H1279-G1279</f>
        <v>0</v>
      </c>
      <c r="M1279" s="164">
        <f>IF(L1279&gt;5,0.2,0)</f>
        <v>0</v>
      </c>
      <c r="N1279" s="164" t="e">
        <f>#REF!-#REF!</f>
        <v>#REF!</v>
      </c>
      <c r="O1279" s="164" t="e">
        <f>IF(N1279&gt;5,0.2,0)</f>
        <v>#REF!</v>
      </c>
      <c r="P1279" s="165" t="str">
        <f>IF(M1279=0,"",M1279+O1279)</f>
        <v/>
      </c>
      <c r="Q1279" s="166">
        <f t="shared" ref="Q1279:Q1290" si="95">IF(G1279="","",(H1279-G1279)+I1279)</f>
        <v>0</v>
      </c>
      <c r="R1279" s="456"/>
    </row>
    <row r="1280" spans="1:18">
      <c r="A1280" s="747"/>
      <c r="B1280" s="604"/>
      <c r="C1280" s="606"/>
      <c r="D1280" s="493"/>
      <c r="E1280" s="472"/>
      <c r="F1280" s="474"/>
      <c r="G1280" s="25">
        <f>IFERROR(INDEX(#REF!,MATCH('R1'!$E$437,#REF!,0)-5),0)+IFERROR(INDEX('SECTION 1'!#REF!,MATCH('R1'!$E$437,'SECTION 1'!#REF!,0)-5),0)</f>
        <v>0</v>
      </c>
      <c r="H1280" s="26">
        <f>IFERROR(INDEX(#REF!,MATCH('R1'!$E$437,#REF!,0)-4),0)+IFERROR(INDEX('SECTION 1'!#REF!,MATCH('R1'!$E$437,'SECTION 1'!#REF!,0)-4),0)</f>
        <v>0</v>
      </c>
      <c r="I1280" s="26">
        <f>IFERROR(INDEX(#REF!,MATCH('R1'!$E$437,#REF!,0)-3),0)+IFERROR(INDEX('SECTION 1'!#REF!,MATCH('R1'!$E$437,'SECTION 1'!#REF!,0)-3),0)</f>
        <v>0</v>
      </c>
      <c r="J1280" s="27">
        <f t="shared" si="94"/>
        <v>0</v>
      </c>
      <c r="K1280" s="111"/>
      <c r="L1280" s="112"/>
      <c r="M1280" s="112"/>
      <c r="N1280" s="112"/>
      <c r="O1280" s="112"/>
      <c r="P1280" s="113"/>
      <c r="Q1280" s="114">
        <f t="shared" si="95"/>
        <v>0</v>
      </c>
      <c r="R1280" s="456"/>
    </row>
    <row r="1281" spans="1:18">
      <c r="A1281" s="747"/>
      <c r="B1281" s="595" t="s">
        <v>3</v>
      </c>
      <c r="C1281" s="597">
        <f>+C1279+1</f>
        <v>26</v>
      </c>
      <c r="D1281" s="724"/>
      <c r="E1281" s="477"/>
      <c r="F1281" s="479"/>
      <c r="G1281" s="22">
        <f>IFERROR(INDEX(#REF!,MATCH('R1'!$E$437,#REF!,0)-5),0)+IFERROR(INDEX('SECTION 1'!#REF!,MATCH('R1'!$E$437,'SECTION 1'!#REF!,0)-5),0)</f>
        <v>0</v>
      </c>
      <c r="H1281" s="23">
        <f>IFERROR(INDEX(#REF!,MATCH('R1'!$E$437,#REF!,0)-4),0)+IFERROR(INDEX('SECTION 1'!#REF!,MATCH('R1'!$E$437,'SECTION 1'!#REF!,0)-4),0)</f>
        <v>0</v>
      </c>
      <c r="I1281" s="23">
        <f>IFERROR(INDEX(#REF!,MATCH('R1'!$E$437,#REF!,0)-3),0)+IFERROR(INDEX('SECTION 1'!#REF!,MATCH('R1'!$E$437,'SECTION 1'!#REF!,0)-3),0)</f>
        <v>0</v>
      </c>
      <c r="J1281" s="24">
        <f t="shared" si="94"/>
        <v>0</v>
      </c>
      <c r="K1281" s="119"/>
      <c r="L1281" s="120">
        <f>H1281-G1281</f>
        <v>0</v>
      </c>
      <c r="M1281" s="120">
        <f>IF(L1281&gt;5,0.2,0)</f>
        <v>0</v>
      </c>
      <c r="N1281" s="120" t="e">
        <f>#REF!-#REF!</f>
        <v>#REF!</v>
      </c>
      <c r="O1281" s="120" t="e">
        <f>IF(N1281&gt;5,0.2,0)</f>
        <v>#REF!</v>
      </c>
      <c r="P1281" s="121" t="str">
        <f>IF(M1281=0,"",M1281+O1281)</f>
        <v/>
      </c>
      <c r="Q1281" s="122">
        <f t="shared" si="95"/>
        <v>0</v>
      </c>
      <c r="R1281" s="456"/>
    </row>
    <row r="1282" spans="1:18">
      <c r="A1282" s="747"/>
      <c r="B1282" s="596"/>
      <c r="C1282" s="598"/>
      <c r="D1282" s="725"/>
      <c r="E1282" s="478"/>
      <c r="F1282" s="480"/>
      <c r="G1282" s="25">
        <f>IFERROR(INDEX(#REF!,MATCH('R1'!$E$437,#REF!,0)-5),0)+IFERROR(INDEX('SECTION 1'!#REF!,MATCH('R1'!$E$437,'SECTION 1'!#REF!,0)-5),0)</f>
        <v>0</v>
      </c>
      <c r="H1282" s="26">
        <f>IFERROR(INDEX(#REF!,MATCH('R1'!$E$437,#REF!,0)-4),0)+IFERROR(INDEX('SECTION 1'!#REF!,MATCH('R1'!$E$437,'SECTION 1'!#REF!,0)-4),0)</f>
        <v>0</v>
      </c>
      <c r="I1282" s="26">
        <f>IFERROR(INDEX(#REF!,MATCH('R1'!$E$437,#REF!,0)-3),0)+IFERROR(INDEX('SECTION 1'!#REF!,MATCH('R1'!$E$437,'SECTION 1'!#REF!,0)-3),0)</f>
        <v>0</v>
      </c>
      <c r="J1282" s="27">
        <f t="shared" si="94"/>
        <v>0</v>
      </c>
      <c r="K1282" s="127"/>
      <c r="L1282" s="128"/>
      <c r="M1282" s="128"/>
      <c r="N1282" s="128"/>
      <c r="O1282" s="128"/>
      <c r="P1282" s="129"/>
      <c r="Q1282" s="130">
        <f t="shared" si="95"/>
        <v>0</v>
      </c>
      <c r="R1282" s="158"/>
    </row>
    <row r="1283" spans="1:18">
      <c r="A1283" s="747"/>
      <c r="B1283" s="595" t="s">
        <v>3</v>
      </c>
      <c r="C1283" s="597">
        <f>+C1281+1</f>
        <v>27</v>
      </c>
      <c r="D1283" s="477"/>
      <c r="E1283" s="477"/>
      <c r="F1283" s="479"/>
      <c r="G1283" s="22">
        <f>IFERROR(INDEX(#REF!,MATCH('R1'!$E$437,#REF!,0)-5),0)+IFERROR(INDEX('SECTION 1'!#REF!,MATCH('R1'!$E$437,'SECTION 1'!#REF!,0)-5),0)</f>
        <v>0</v>
      </c>
      <c r="H1283" s="23">
        <f>IFERROR(INDEX(#REF!,MATCH('R1'!$E$437,#REF!,0)-4),0)+IFERROR(INDEX('SECTION 1'!#REF!,MATCH('R1'!$E$437,'SECTION 1'!#REF!,0)-4),0)</f>
        <v>0</v>
      </c>
      <c r="I1283" s="23">
        <f>IFERROR(INDEX(#REF!,MATCH('R1'!$E$437,#REF!,0)-3),0)+IFERROR(INDEX('SECTION 1'!#REF!,MATCH('R1'!$E$437,'SECTION 1'!#REF!,0)-3),0)</f>
        <v>0</v>
      </c>
      <c r="J1283" s="24">
        <f t="shared" si="94"/>
        <v>0</v>
      </c>
      <c r="K1283" s="135"/>
      <c r="L1283" s="167"/>
      <c r="M1283" s="167"/>
      <c r="N1283" s="167"/>
      <c r="O1283" s="167"/>
      <c r="P1283" s="168"/>
      <c r="Q1283" s="169">
        <f t="shared" si="95"/>
        <v>0</v>
      </c>
      <c r="R1283" s="75"/>
    </row>
    <row r="1284" spans="1:18">
      <c r="A1284" s="747"/>
      <c r="B1284" s="596"/>
      <c r="C1284" s="598"/>
      <c r="D1284" s="478"/>
      <c r="E1284" s="478"/>
      <c r="F1284" s="480"/>
      <c r="G1284" s="25">
        <f>IFERROR(INDEX(#REF!,MATCH('R1'!$E$437,#REF!,0)-5),0)+IFERROR(INDEX('SECTION 1'!#REF!,MATCH('R1'!$E$437,'SECTION 1'!#REF!,0)-5),0)</f>
        <v>0</v>
      </c>
      <c r="H1284" s="26">
        <f>IFERROR(INDEX(#REF!,MATCH('R1'!$E$437,#REF!,0)-4),0)+IFERROR(INDEX('SECTION 1'!#REF!,MATCH('R1'!$E$437,'SECTION 1'!#REF!,0)-4),0)</f>
        <v>0</v>
      </c>
      <c r="I1284" s="27">
        <f>IFERROR(INDEX(#REF!,MATCH('R1'!$E$437,#REF!,0)-3),0)+IFERROR(INDEX('SECTION 1'!#REF!,MATCH('R1'!$E$437,'SECTION 1'!#REF!,0)-3),0)</f>
        <v>0</v>
      </c>
      <c r="J1284" s="27">
        <f t="shared" si="94"/>
        <v>0</v>
      </c>
      <c r="K1284" s="111"/>
      <c r="L1284" s="112"/>
      <c r="M1284" s="112"/>
      <c r="N1284" s="112"/>
      <c r="O1284" s="112"/>
      <c r="P1284" s="113"/>
      <c r="Q1284" s="114">
        <f t="shared" si="95"/>
        <v>0</v>
      </c>
      <c r="R1284" s="75"/>
    </row>
    <row r="1285" spans="1:18">
      <c r="A1285" s="747"/>
      <c r="B1285" s="595" t="s">
        <v>7</v>
      </c>
      <c r="C1285" s="597">
        <f>+C1283+1</f>
        <v>28</v>
      </c>
      <c r="D1285" s="724"/>
      <c r="E1285" s="477"/>
      <c r="F1285" s="479"/>
      <c r="G1285" s="22">
        <f>IFERROR(INDEX(#REF!,MATCH('R1'!$E$437,#REF!,0)-5),0)+IFERROR(INDEX('SECTION 1'!#REF!,MATCH('R1'!$E$437,'SECTION 1'!#REF!,0)-5),0)</f>
        <v>0</v>
      </c>
      <c r="H1285" s="23">
        <f>IFERROR(INDEX(#REF!,MATCH('R1'!$E$437,#REF!,0)-4),0)+IFERROR(INDEX('SECTION 1'!#REF!,MATCH('R1'!$E$437,'SECTION 1'!#REF!,0)-4),0)</f>
        <v>0</v>
      </c>
      <c r="I1285" s="23">
        <f>IFERROR(INDEX(#REF!,MATCH('R1'!$E$437,#REF!,0)-3),0)+IFERROR(INDEX('SECTION 1'!#REF!,MATCH('R1'!$E$437,'SECTION 1'!#REF!,0)-3),0)</f>
        <v>0</v>
      </c>
      <c r="J1285" s="24">
        <f t="shared" si="94"/>
        <v>0</v>
      </c>
      <c r="K1285" s="119"/>
      <c r="L1285" s="120"/>
      <c r="M1285" s="120"/>
      <c r="N1285" s="120"/>
      <c r="O1285" s="120"/>
      <c r="P1285" s="121"/>
      <c r="Q1285" s="122">
        <f t="shared" si="95"/>
        <v>0</v>
      </c>
      <c r="R1285" s="75"/>
    </row>
    <row r="1286" spans="1:18">
      <c r="A1286" s="747"/>
      <c r="B1286" s="596"/>
      <c r="C1286" s="598"/>
      <c r="D1286" s="725"/>
      <c r="E1286" s="478"/>
      <c r="F1286" s="480"/>
      <c r="G1286" s="25">
        <f>IFERROR(INDEX(#REF!,MATCH('R1'!$E$437,#REF!,0)-5),0)+IFERROR(INDEX('SECTION 1'!#REF!,MATCH('R1'!$E$437,'SECTION 1'!#REF!,0)-5),0)</f>
        <v>0</v>
      </c>
      <c r="H1286" s="68">
        <f>IFERROR(INDEX(#REF!,MATCH('R1'!$E$437,#REF!,0)-4),0)+IFERROR(INDEX('SECTION 1'!#REF!,MATCH('R1'!$E$437,'SECTION 1'!#REF!,0)-4),0)</f>
        <v>0</v>
      </c>
      <c r="I1286" s="27">
        <f>IFERROR(INDEX(#REF!,MATCH('R1'!$E$437,#REF!,0)-3),0)+IFERROR(INDEX('SECTION 1'!#REF!,MATCH('R1'!$E$437,'SECTION 1'!#REF!,0)-3),0)</f>
        <v>0</v>
      </c>
      <c r="J1286" s="27">
        <f t="shared" si="94"/>
        <v>0</v>
      </c>
      <c r="K1286" s="127"/>
      <c r="L1286" s="128"/>
      <c r="M1286" s="128"/>
      <c r="N1286" s="128"/>
      <c r="O1286" s="128"/>
      <c r="P1286" s="129"/>
      <c r="Q1286" s="130">
        <f t="shared" si="95"/>
        <v>0</v>
      </c>
      <c r="R1286" s="75"/>
    </row>
    <row r="1287" spans="1:18">
      <c r="A1287" s="747"/>
      <c r="B1287" s="595" t="s">
        <v>4</v>
      </c>
      <c r="C1287" s="597">
        <f>+C1285+1</f>
        <v>29</v>
      </c>
      <c r="D1287" s="724"/>
      <c r="E1287" s="477"/>
      <c r="F1287" s="479"/>
      <c r="G1287" s="67">
        <f>IFERROR(INDEX(#REF!,MATCH('R1'!$E$437,#REF!,0)-5),0)+IFERROR(INDEX('SECTION 1'!#REF!,MATCH('R1'!$E$437,'SECTION 1'!#REF!,0)-5),0)</f>
        <v>0</v>
      </c>
      <c r="H1287" s="66">
        <f>IFERROR(INDEX(#REF!,MATCH('R1'!$E$437,#REF!,0)-4),0)+IFERROR(INDEX('SECTION 1'!#REF!,MATCH('R1'!$E$437,'SECTION 1'!#REF!,0)-4),0)</f>
        <v>0</v>
      </c>
      <c r="I1287" s="66">
        <f>IFERROR(INDEX(#REF!,MATCH('R1'!$E$437,#REF!,0)-3),0)+IFERROR(INDEX('SECTION 1'!#REF!,MATCH('R1'!$E$437,'SECTION 1'!#REF!,0)-3),0)</f>
        <v>0</v>
      </c>
      <c r="J1287" s="24">
        <f t="shared" si="94"/>
        <v>0</v>
      </c>
      <c r="K1287" s="102"/>
      <c r="L1287" s="103">
        <f>H1287-G1287</f>
        <v>0</v>
      </c>
      <c r="M1287" s="103">
        <f>IF(L1287&gt;5,0.2,0)</f>
        <v>0</v>
      </c>
      <c r="N1287" s="103" t="e">
        <f>#REF!-#REF!</f>
        <v>#REF!</v>
      </c>
      <c r="O1287" s="103" t="e">
        <f>IF(N1287&gt;5,0.2,0)</f>
        <v>#REF!</v>
      </c>
      <c r="P1287" s="104" t="str">
        <f>IF(M1287=0,"",M1287+O1287)</f>
        <v/>
      </c>
      <c r="Q1287" s="105">
        <f t="shared" si="95"/>
        <v>0</v>
      </c>
      <c r="R1287" s="728"/>
    </row>
    <row r="1288" spans="1:18">
      <c r="A1288" s="747"/>
      <c r="B1288" s="596"/>
      <c r="C1288" s="598"/>
      <c r="D1288" s="725"/>
      <c r="E1288" s="478"/>
      <c r="F1288" s="480"/>
      <c r="G1288" s="25">
        <f>IFERROR(INDEX(#REF!,MATCH('R1'!$E$437,#REF!,0)-5),0)+IFERROR(INDEX('SECTION 1'!#REF!,MATCH('R1'!$E$437,'SECTION 1'!#REF!,0)-5),0)</f>
        <v>0</v>
      </c>
      <c r="H1288" s="26">
        <f>IFERROR(INDEX(#REF!,MATCH('R1'!$E$437,#REF!,0)-4),0)+IFERROR(INDEX('SECTION 1'!#REF!,MATCH('R1'!$E$437,'SECTION 1'!#REF!,0)-4),0)</f>
        <v>0</v>
      </c>
      <c r="I1288" s="26">
        <f>IFERROR(INDEX(#REF!,MATCH('R1'!$E$437,#REF!,0)-3),0)+IFERROR(INDEX('SECTION 1'!#REF!,MATCH('R1'!$E$437,'SECTION 1'!#REF!,0)-3),0)</f>
        <v>0</v>
      </c>
      <c r="J1288" s="27">
        <f t="shared" si="94"/>
        <v>0</v>
      </c>
      <c r="K1288" s="98"/>
      <c r="L1288" s="99"/>
      <c r="M1288" s="99"/>
      <c r="N1288" s="99"/>
      <c r="O1288" s="99"/>
      <c r="P1288" s="100"/>
      <c r="Q1288" s="101">
        <f t="shared" si="95"/>
        <v>0</v>
      </c>
      <c r="R1288" s="728"/>
    </row>
    <row r="1289" spans="1:18">
      <c r="A1289" s="747"/>
      <c r="B1289" s="611" t="s">
        <v>5</v>
      </c>
      <c r="C1289" s="615">
        <f>+C1287+1</f>
        <v>30</v>
      </c>
      <c r="D1289" s="477"/>
      <c r="E1289" s="477"/>
      <c r="F1289" s="479"/>
      <c r="G1289" s="47">
        <f>IFERROR(INDEX(#REF!,MATCH('R1'!$E$437,#REF!,0)-5),0)+IFERROR(INDEX('SECTION 1'!#REF!,MATCH('R1'!$E$437,'SECTION 1'!#REF!,0)-5),0)</f>
        <v>0</v>
      </c>
      <c r="H1289" s="48">
        <f>IFERROR(INDEX(#REF!,MATCH('R1'!$E$437,#REF!,0)-4),0)+IFERROR(INDEX('SECTION 1'!#REF!,MATCH('R1'!$E$437,'SECTION 1'!#REF!,0)-4),0)</f>
        <v>0</v>
      </c>
      <c r="I1289" s="48">
        <f>IFERROR(INDEX(#REF!,MATCH('R1'!$E$437,#REF!,0)-3),0)+IFERROR(INDEX('SECTION 1'!#REF!,MATCH('R1'!$E$437,'SECTION 1'!#REF!,0)-3),0)</f>
        <v>0</v>
      </c>
      <c r="J1289" s="49">
        <f t="shared" si="94"/>
        <v>0</v>
      </c>
      <c r="K1289" s="102"/>
      <c r="L1289" s="103">
        <f>H1289-G1289</f>
        <v>0</v>
      </c>
      <c r="M1289" s="103">
        <f>IF(L1289&gt;5,0.2,0)</f>
        <v>0</v>
      </c>
      <c r="N1289" s="103" t="e">
        <f>#REF!-#REF!</f>
        <v>#REF!</v>
      </c>
      <c r="O1289" s="103" t="e">
        <f>IF(N1289&gt;5,0.2,0)</f>
        <v>#REF!</v>
      </c>
      <c r="P1289" s="104" t="str">
        <f>IF(M1289=0,"",M1289+O1289)</f>
        <v/>
      </c>
      <c r="Q1289" s="105">
        <f t="shared" si="95"/>
        <v>0</v>
      </c>
      <c r="R1289" s="728"/>
    </row>
    <row r="1290" spans="1:18" ht="16.5" thickBot="1">
      <c r="A1290" s="747"/>
      <c r="B1290" s="612"/>
      <c r="C1290" s="616"/>
      <c r="D1290" s="478"/>
      <c r="E1290" s="478"/>
      <c r="F1290" s="480"/>
      <c r="G1290" s="51">
        <f>IFERROR(INDEX(#REF!,MATCH('R1'!$E$437,#REF!,0)-5),0)+IFERROR(INDEX('SECTION 1'!#REF!,MATCH('R1'!$E$437,'SECTION 1'!#REF!,0)-5),0)</f>
        <v>0</v>
      </c>
      <c r="H1290" s="52">
        <f>IFERROR(INDEX(#REF!,MATCH('R1'!$E$437,#REF!,0)-4),0)+IFERROR(INDEX('SECTION 1'!#REF!,MATCH('R1'!$E$437,'SECTION 1'!#REF!,0)-4),0)</f>
        <v>0</v>
      </c>
      <c r="I1290" s="52">
        <f>IFERROR(INDEX(#REF!,MATCH('R1'!$E$437,#REF!,0)-3),0)+IFERROR(INDEX('SECTION 1'!#REF!,MATCH('R1'!$E$437,'SECTION 1'!#REF!,0)-3),0)</f>
        <v>0</v>
      </c>
      <c r="J1290" s="53">
        <f t="shared" si="94"/>
        <v>0</v>
      </c>
      <c r="K1290" s="177"/>
      <c r="L1290" s="178"/>
      <c r="M1290" s="178"/>
      <c r="N1290" s="178"/>
      <c r="O1290" s="178"/>
      <c r="P1290" s="179"/>
      <c r="Q1290" s="106">
        <f t="shared" si="95"/>
        <v>0</v>
      </c>
      <c r="R1290" s="728"/>
    </row>
    <row r="1291" spans="1:18" ht="17.25" thickTop="1" thickBot="1">
      <c r="A1291" s="214"/>
      <c r="B1291" s="607"/>
      <c r="C1291" s="608"/>
      <c r="D1291" s="481"/>
      <c r="E1291" s="481"/>
      <c r="F1291" s="482"/>
      <c r="G1291" s="43"/>
      <c r="H1291" s="44"/>
      <c r="I1291" s="44"/>
      <c r="J1291" s="21">
        <f>SUM(J1279:J1290)</f>
        <v>0</v>
      </c>
      <c r="K1291" s="224">
        <f>SUM(K1282:K1290)</f>
        <v>0</v>
      </c>
      <c r="L1291" s="225"/>
      <c r="M1291" s="225"/>
      <c r="N1291" s="225"/>
      <c r="O1291" s="225"/>
      <c r="P1291" s="226"/>
      <c r="Q1291" s="227">
        <f>SUM(Q1279:Q1290)</f>
        <v>0</v>
      </c>
      <c r="R1291" s="456"/>
    </row>
    <row r="1292" spans="1:18" ht="17.25" thickTop="1" thickBot="1">
      <c r="A1292" s="214"/>
      <c r="B1292" s="734"/>
      <c r="C1292" s="735"/>
      <c r="D1292" s="219"/>
      <c r="E1292" s="219"/>
      <c r="F1292" s="220"/>
      <c r="G1292" s="732"/>
      <c r="H1292" s="732"/>
      <c r="I1292" s="152"/>
      <c r="J1292" s="153"/>
      <c r="K1292" s="154"/>
      <c r="L1292" s="155"/>
      <c r="M1292" s="155"/>
      <c r="N1292" s="155"/>
      <c r="O1292" s="155"/>
      <c r="P1292" s="156"/>
      <c r="Q1292" s="157"/>
      <c r="R1292" s="456"/>
    </row>
    <row r="1293" spans="1:18" ht="16.5" thickTop="1">
      <c r="A1293" s="215"/>
      <c r="B1293" s="216"/>
      <c r="C1293" s="216"/>
      <c r="D1293" s="463"/>
      <c r="E1293" s="463"/>
      <c r="F1293" s="464"/>
      <c r="G1293" s="736" t="s">
        <v>8</v>
      </c>
      <c r="H1293" s="737"/>
      <c r="I1293" s="740"/>
      <c r="J1293" s="184" t="e">
        <f>SUM(J1229:J1292)</f>
        <v>#REF!</v>
      </c>
      <c r="K1293" s="742"/>
      <c r="L1293" s="185"/>
      <c r="M1293" s="185">
        <f>SUM(M1229:M1292)</f>
        <v>0</v>
      </c>
      <c r="N1293" s="185"/>
      <c r="O1293" s="185" t="e">
        <f>SUM(O1229:O1292)</f>
        <v>#REF!</v>
      </c>
      <c r="P1293" s="742"/>
      <c r="Q1293" s="744">
        <f>+Q1291+Q1277+Q1261+Q1245+Q1229</f>
        <v>7</v>
      </c>
      <c r="R1293" s="456"/>
    </row>
    <row r="1294" spans="1:18" ht="16.5" thickBot="1">
      <c r="A1294" s="215"/>
      <c r="B1294" s="216"/>
      <c r="C1294" s="216"/>
      <c r="D1294" s="463"/>
      <c r="E1294" s="463"/>
      <c r="F1294" s="464"/>
      <c r="G1294" s="738"/>
      <c r="H1294" s="739"/>
      <c r="I1294" s="741"/>
      <c r="J1294" s="186"/>
      <c r="K1294" s="743"/>
      <c r="L1294" s="187"/>
      <c r="M1294" s="187"/>
      <c r="N1294" s="187"/>
      <c r="O1294" s="187"/>
      <c r="P1294" s="743"/>
      <c r="Q1294" s="745"/>
      <c r="R1294" s="456"/>
    </row>
    <row r="1295" spans="1:18" ht="16.5" thickTop="1">
      <c r="A1295" s="217"/>
      <c r="B1295" s="218"/>
      <c r="C1295" s="218"/>
      <c r="D1295" s="189"/>
      <c r="E1295" s="189"/>
      <c r="F1295" s="189"/>
      <c r="G1295" s="190"/>
      <c r="H1295" s="190"/>
      <c r="I1295" s="191"/>
      <c r="J1295" s="192"/>
      <c r="K1295" s="190"/>
      <c r="L1295" s="190"/>
      <c r="M1295" s="190"/>
      <c r="N1295" s="190"/>
      <c r="O1295" s="190"/>
      <c r="P1295" s="190"/>
      <c r="Q1295" s="190"/>
      <c r="R1295" s="158"/>
    </row>
    <row r="1296" spans="1:18" ht="37.5">
      <c r="A1296" s="483" t="s">
        <v>104</v>
      </c>
    </row>
    <row r="1297" spans="1:18">
      <c r="A1297" s="74"/>
    </row>
    <row r="1298" spans="1:18" ht="18.75">
      <c r="A1298" s="76" t="s">
        <v>79</v>
      </c>
      <c r="B1298" s="483"/>
      <c r="C1298" s="483"/>
      <c r="D1298" s="483"/>
      <c r="E1298" s="483" t="s">
        <v>127</v>
      </c>
      <c r="F1298" s="72"/>
      <c r="G1298" s="73"/>
      <c r="H1298" s="73"/>
    </row>
    <row r="1299" spans="1:18" ht="17.25">
      <c r="A1299" s="76"/>
      <c r="B1299" s="74"/>
      <c r="C1299" s="71"/>
      <c r="D1299" s="71"/>
      <c r="E1299" s="71"/>
      <c r="F1299" s="72"/>
      <c r="G1299" s="73"/>
      <c r="H1299" s="73"/>
    </row>
    <row r="1300" spans="1:18" ht="17.25">
      <c r="A1300" s="76" t="s">
        <v>80</v>
      </c>
      <c r="B1300" s="77"/>
      <c r="C1300" s="78"/>
      <c r="D1300" s="79"/>
      <c r="E1300" s="78"/>
      <c r="F1300" s="80"/>
      <c r="G1300" s="81"/>
      <c r="H1300" s="81"/>
      <c r="I1300" s="73"/>
      <c r="J1300" s="73"/>
      <c r="K1300" s="73"/>
      <c r="L1300" s="73"/>
      <c r="M1300" s="73"/>
      <c r="N1300" s="73"/>
      <c r="O1300" s="73"/>
      <c r="P1300" s="73"/>
      <c r="Q1300" s="73"/>
    </row>
    <row r="1301" spans="1:18" ht="17.25">
      <c r="B1301" s="77"/>
      <c r="C1301" s="78"/>
      <c r="D1301" s="79"/>
      <c r="E1301" s="78"/>
      <c r="F1301" s="80"/>
      <c r="G1301" s="80"/>
      <c r="H1301" s="82"/>
      <c r="I1301" s="73"/>
      <c r="J1301" s="73"/>
      <c r="K1301" s="73"/>
      <c r="L1301" s="73"/>
      <c r="M1301" s="73"/>
      <c r="N1301" s="73"/>
      <c r="O1301" s="73"/>
      <c r="P1301" s="73"/>
      <c r="Q1301" s="73"/>
    </row>
    <row r="1302" spans="1:18" ht="17.25">
      <c r="A1302" s="354"/>
      <c r="B1302" s="77"/>
      <c r="C1302" s="78"/>
      <c r="D1302" s="79"/>
      <c r="E1302" s="78"/>
      <c r="F1302" s="84"/>
      <c r="G1302" s="752" t="s">
        <v>81</v>
      </c>
      <c r="H1302" s="752"/>
      <c r="I1302" s="771">
        <v>43009</v>
      </c>
      <c r="J1302" s="771"/>
      <c r="K1302" s="771"/>
      <c r="L1302" s="771"/>
      <c r="M1302" s="771"/>
      <c r="N1302" s="771"/>
      <c r="O1302" s="771"/>
      <c r="P1302" s="771"/>
      <c r="Q1302" s="80"/>
      <c r="R1302" s="81"/>
    </row>
    <row r="1303" spans="1:18" ht="18" thickBot="1">
      <c r="A1303" s="354"/>
      <c r="B1303" s="74"/>
      <c r="C1303" s="86"/>
      <c r="D1303" s="71"/>
      <c r="E1303" s="71"/>
      <c r="F1303" s="71"/>
      <c r="G1303" s="74"/>
      <c r="H1303" s="73"/>
      <c r="I1303" s="73"/>
      <c r="J1303" s="73"/>
      <c r="K1303" s="73"/>
      <c r="L1303" s="73"/>
      <c r="M1303" s="73"/>
      <c r="N1303" s="73"/>
      <c r="O1303" s="73"/>
      <c r="P1303" s="73"/>
      <c r="Q1303" s="73"/>
      <c r="R1303" s="81"/>
    </row>
    <row r="1304" spans="1:18" ht="18" thickTop="1">
      <c r="A1304" s="354"/>
      <c r="B1304" s="88"/>
      <c r="C1304" s="88"/>
      <c r="D1304" s="89"/>
      <c r="E1304" s="485"/>
      <c r="F1304" s="485"/>
      <c r="G1304" s="753" t="s">
        <v>82</v>
      </c>
      <c r="H1304" s="754"/>
      <c r="I1304" s="754"/>
      <c r="J1304" s="754"/>
      <c r="K1304" s="754"/>
      <c r="L1304" s="754"/>
      <c r="M1304" s="754"/>
      <c r="N1304" s="754"/>
      <c r="O1304" s="754"/>
      <c r="P1304" s="754"/>
      <c r="Q1304" s="755" t="s">
        <v>83</v>
      </c>
      <c r="R1304" s="81"/>
    </row>
    <row r="1305" spans="1:18" ht="16.5" thickBot="1">
      <c r="A1305" s="354"/>
      <c r="B1305" s="91"/>
      <c r="C1305" s="91"/>
      <c r="D1305" s="92"/>
      <c r="E1305" s="92"/>
      <c r="F1305" s="92"/>
      <c r="G1305" s="758" t="s">
        <v>84</v>
      </c>
      <c r="H1305" s="759"/>
      <c r="I1305" s="759"/>
      <c r="J1305" s="759"/>
      <c r="K1305" s="759"/>
      <c r="L1305" s="759"/>
      <c r="M1305" s="759"/>
      <c r="N1305" s="759"/>
      <c r="O1305" s="759"/>
      <c r="P1305" s="759"/>
      <c r="Q1305" s="756"/>
    </row>
    <row r="1306" spans="1:18" ht="16.5" thickTop="1">
      <c r="A1306" s="354"/>
      <c r="B1306" s="486" t="s">
        <v>0</v>
      </c>
      <c r="C1306" s="487"/>
      <c r="D1306" s="487" t="s">
        <v>85</v>
      </c>
      <c r="E1306" s="487" t="s">
        <v>86</v>
      </c>
      <c r="F1306" s="490" t="s">
        <v>87</v>
      </c>
      <c r="G1306" s="760" t="s">
        <v>1</v>
      </c>
      <c r="H1306" s="761"/>
      <c r="I1306" s="763" t="s">
        <v>88</v>
      </c>
      <c r="J1306" s="764"/>
      <c r="K1306" s="765"/>
      <c r="L1306" s="93"/>
      <c r="M1306" s="93"/>
      <c r="N1306" s="93"/>
      <c r="O1306" s="93"/>
      <c r="P1306" s="766" t="s">
        <v>89</v>
      </c>
      <c r="Q1306" s="756"/>
      <c r="R1306" s="75"/>
    </row>
    <row r="1307" spans="1:18" ht="16.5" thickBot="1">
      <c r="A1307" s="354"/>
      <c r="B1307" s="488"/>
      <c r="C1307" s="489"/>
      <c r="D1307" s="489"/>
      <c r="E1307" s="489"/>
      <c r="F1307" s="491"/>
      <c r="G1307" s="762"/>
      <c r="H1307" s="759"/>
      <c r="I1307" s="94" t="s">
        <v>90</v>
      </c>
      <c r="J1307" s="95"/>
      <c r="K1307" s="96" t="s">
        <v>91</v>
      </c>
      <c r="L1307" s="97"/>
      <c r="M1307" s="97"/>
      <c r="N1307" s="97"/>
      <c r="O1307" s="97"/>
      <c r="P1307" s="759"/>
      <c r="Q1307" s="757"/>
      <c r="R1307" s="75"/>
    </row>
    <row r="1308" spans="1:18" ht="16.5" thickBot="1">
      <c r="A1308" s="686" t="s">
        <v>46</v>
      </c>
      <c r="B1308" s="568" t="s">
        <v>6</v>
      </c>
      <c r="C1308" s="527">
        <f>1</f>
        <v>1</v>
      </c>
      <c r="D1308" s="465"/>
      <c r="E1308" s="465"/>
      <c r="F1308" s="467"/>
      <c r="G1308" s="268">
        <f>IFERROR(INDEX(#REF!,MATCH('R1'!$E$437,#REF!,0)-5),0)+IFERROR(INDEX('SECTION 1'!#REF!,MATCH('R1'!$E$437,'SECTION 1'!#REF!,0)-5),0)</f>
        <v>0</v>
      </c>
      <c r="H1308" s="268">
        <f>IFERROR(INDEX(#REF!,MATCH('R1'!$E$437,#REF!,0)-4),0)+IFERROR(INDEX('SECTION 1'!#REF!,MATCH('R1'!$E$437,'SECTION 1'!#REF!,0)-4),0)</f>
        <v>0</v>
      </c>
      <c r="I1308" s="269">
        <f>IFERROR(INDEX(#REF!,MATCH('R1'!$E$437,#REF!,0)-3),0)+IFERROR(INDEX('SECTION 1'!#REF!,MATCH('R1'!$E$437,'SECTION 1'!#REF!,0)-3),0)</f>
        <v>0</v>
      </c>
      <c r="J1308" s="118">
        <f>IF(G1308="",0,IF(H1308="",0,IF(G1308&gt;0,H1308-G1308+I1308,0)))</f>
        <v>0</v>
      </c>
      <c r="K1308" s="119"/>
      <c r="L1308" s="141">
        <f>H1308-G1308</f>
        <v>0</v>
      </c>
      <c r="M1308" s="141">
        <f>IF(L1308&gt;5,0.2,0)</f>
        <v>0</v>
      </c>
      <c r="N1308" s="141" t="e">
        <f>#REF!-#REF!</f>
        <v>#REF!</v>
      </c>
      <c r="O1308" s="141" t="e">
        <f>IF(N1308&gt;5,0.2,0)</f>
        <v>#REF!</v>
      </c>
      <c r="P1308" s="142"/>
      <c r="Q1308" s="143">
        <f>IF(G1308="","",(H1308-G1308)+I1308)</f>
        <v>0</v>
      </c>
      <c r="R1308" s="75"/>
    </row>
    <row r="1309" spans="1:18" ht="16.5" thickBot="1">
      <c r="A1309" s="687"/>
      <c r="B1309" s="569"/>
      <c r="C1309" s="554"/>
      <c r="D1309" s="466"/>
      <c r="E1309" s="466"/>
      <c r="F1309" s="468"/>
      <c r="G1309" s="271">
        <f>IFERROR(INDEX(#REF!,MATCH('R1'!$E$437,#REF!,0)-5),0)+IFERROR(INDEX('SECTION 1'!#REF!,MATCH('R1'!$E$437,'SECTION 1'!#REF!,0)-5),0)</f>
        <v>0</v>
      </c>
      <c r="H1309" s="272">
        <f>IFERROR(INDEX(#REF!,MATCH('R1'!$E$437,#REF!,0)-4),0)+IFERROR(INDEX('SECTION 1'!#REF!,MATCH('R1'!$E$437,'SECTION 1'!#REF!,0)-4),0)</f>
        <v>0</v>
      </c>
      <c r="I1309" s="272">
        <f>IFERROR(INDEX(#REF!,MATCH('R1'!$E$437,#REF!,0)-3),0)+IFERROR(INDEX('SECTION 1'!#REF!,MATCH('R1'!$E$437,'SECTION 1'!#REF!,0)-3),0)</f>
        <v>0</v>
      </c>
      <c r="J1309" s="126">
        <f>IF(G1309="",0,IF(H1309="",0,IF(G1309&gt;0,H1309-G1309+I1309,0)))</f>
        <v>0</v>
      </c>
      <c r="K1309" s="127"/>
      <c r="L1309" s="149"/>
      <c r="M1309" s="149"/>
      <c r="N1309" s="149"/>
      <c r="O1309" s="149"/>
      <c r="P1309" s="150"/>
      <c r="Q1309" s="151">
        <f>IF(G1309="","",(H1309-G1309)+I1309)</f>
        <v>0</v>
      </c>
      <c r="R1309" s="75"/>
    </row>
    <row r="1310" spans="1:18" ht="17.25" thickTop="1" thickBot="1">
      <c r="A1310" s="687"/>
      <c r="B1310" s="522" t="s">
        <v>12</v>
      </c>
      <c r="C1310" s="523"/>
      <c r="D1310" s="475"/>
      <c r="E1310" s="475"/>
      <c r="F1310" s="476"/>
      <c r="G1310" s="731" t="s">
        <v>92</v>
      </c>
      <c r="H1310" s="732"/>
      <c r="I1310" s="152">
        <f>SUM(I1308:I1309)</f>
        <v>0</v>
      </c>
      <c r="J1310" s="153" t="e">
        <f>SUM(#REF!)</f>
        <v>#REF!</v>
      </c>
      <c r="K1310" s="154"/>
      <c r="L1310" s="155"/>
      <c r="M1310" s="155"/>
      <c r="N1310" s="155"/>
      <c r="O1310" s="155"/>
      <c r="P1310" s="156"/>
      <c r="Q1310" s="157">
        <f>SUM(Q1308:Q1309)</f>
        <v>0</v>
      </c>
      <c r="R1310" s="75"/>
    </row>
    <row r="1311" spans="1:18" ht="17.25" thickTop="1" thickBot="1">
      <c r="A1311" s="687"/>
      <c r="B1311" s="524" t="s">
        <v>14</v>
      </c>
      <c r="C1311" s="525"/>
      <c r="D1311" s="199"/>
      <c r="E1311" s="199"/>
      <c r="F1311" s="200"/>
      <c r="G1311" s="457"/>
      <c r="H1311" s="458"/>
      <c r="I1311" s="201"/>
      <c r="J1311" s="202"/>
      <c r="K1311" s="203"/>
      <c r="L1311" s="202"/>
      <c r="M1311" s="202"/>
      <c r="N1311" s="202"/>
      <c r="O1311" s="202"/>
      <c r="P1311" s="202"/>
      <c r="Q1311" s="204"/>
      <c r="R1311" s="75"/>
    </row>
    <row r="1312" spans="1:18" ht="17.25" thickTop="1" thickBot="1">
      <c r="A1312" s="680" t="s">
        <v>47</v>
      </c>
      <c r="B1312" s="589" t="s">
        <v>2</v>
      </c>
      <c r="C1312" s="515">
        <f>C1308+1</f>
        <v>2</v>
      </c>
      <c r="D1312" s="494"/>
      <c r="E1312" s="471"/>
      <c r="F1312" s="473"/>
      <c r="G1312" s="159">
        <f>IFERROR(INDEX(#REF!,MATCH('R1'!$E$437,#REF!,0)-5),0)+IFERROR(INDEX('SECTION 1'!#REF!,MATCH('R1'!$E$437,'SECTION 1'!#REF!,0)-5),0)</f>
        <v>0</v>
      </c>
      <c r="H1312" s="160">
        <f>IFERROR(INDEX(#REF!,MATCH('R1'!$E$437,#REF!,0)-4),0)+IFERROR(INDEX('SECTION 1'!#REF!,MATCH('R1'!$E$437,'SECTION 1'!#REF!,0)-4),0)</f>
        <v>0</v>
      </c>
      <c r="I1312" s="161">
        <f>IFERROR(INDEX(#REF!,MATCH('R1'!$E$437,#REF!,0)-3),0)+IFERROR(INDEX('SECTION 1'!#REF!,MATCH('R1'!$E$437,'SECTION 1'!#REF!,0)-3),0)</f>
        <v>0</v>
      </c>
      <c r="J1312" s="159">
        <f>IFERROR(INDEX(#REF!,MATCH('R1'!$E$437,#REF!,0)-5),0)+IFERROR(INDEX('SECTION 1'!#REF!,MATCH('R1'!$E$437,'SECTION 1'!#REF!,0)-5),0)</f>
        <v>0</v>
      </c>
      <c r="K1312" s="163"/>
      <c r="L1312" s="164">
        <f>H1312-G1312</f>
        <v>0</v>
      </c>
      <c r="M1312" s="164">
        <f>IF(L1312&gt;5,0.2,0)</f>
        <v>0</v>
      </c>
      <c r="N1312" s="164" t="e">
        <f>#REF!-#REF!</f>
        <v>#REF!</v>
      </c>
      <c r="O1312" s="164" t="e">
        <f>IF(N1312&gt;5,0.2,0)</f>
        <v>#REF!</v>
      </c>
      <c r="P1312" s="165"/>
      <c r="Q1312" s="166">
        <f t="shared" ref="Q1312:Q1325" si="96">IF(G1312="","",(H1312-G1312)+I1312)</f>
        <v>0</v>
      </c>
      <c r="R1312" s="728"/>
    </row>
    <row r="1313" spans="1:18" ht="16.5" thickBot="1">
      <c r="A1313" s="681"/>
      <c r="B1313" s="590"/>
      <c r="C1313" s="516"/>
      <c r="D1313" s="493"/>
      <c r="E1313" s="472"/>
      <c r="F1313" s="474"/>
      <c r="G1313" s="271">
        <f>IFERROR(INDEX(#REF!,MATCH('R1'!$E$437,#REF!,0)-5),0)+IFERROR(INDEX('SECTION 1'!#REF!,MATCH('R1'!$E$437,'SECTION 1'!#REF!,0)-5),0)</f>
        <v>0</v>
      </c>
      <c r="H1313" s="272">
        <f>IFERROR(INDEX(#REF!,MATCH('R1'!$E$437,#REF!,0)-4),0)+IFERROR(INDEX('SECTION 1'!#REF!,MATCH('R1'!$E$437,'SECTION 1'!#REF!,0)-4),0)</f>
        <v>0</v>
      </c>
      <c r="I1313" s="109">
        <f>IFERROR(INDEX(#REF!,MATCH('R1'!$E$437,#REF!,0)-3),0)+IFERROR(INDEX('SECTION 1'!#REF!,MATCH('R1'!$E$437,'SECTION 1'!#REF!,0)-3),0)</f>
        <v>0</v>
      </c>
      <c r="J1313" s="271">
        <f>IFERROR(INDEX(#REF!,MATCH('R1'!$E$437,#REF!,0)-5),0)+IFERROR(INDEX('SECTION 1'!#REF!,MATCH('R1'!$E$437,'SECTION 1'!#REF!,0)-5),0)</f>
        <v>0</v>
      </c>
      <c r="K1313" s="111"/>
      <c r="L1313" s="112"/>
      <c r="M1313" s="112"/>
      <c r="N1313" s="112"/>
      <c r="O1313" s="112"/>
      <c r="P1313" s="113"/>
      <c r="Q1313" s="114">
        <f t="shared" si="96"/>
        <v>0</v>
      </c>
      <c r="R1313" s="728"/>
    </row>
    <row r="1314" spans="1:18" ht="16.5" thickBot="1">
      <c r="A1314" s="682"/>
      <c r="B1314" s="567" t="s">
        <v>3</v>
      </c>
      <c r="C1314" s="517">
        <f>+C1312+1</f>
        <v>3</v>
      </c>
      <c r="D1314" s="477"/>
      <c r="E1314" s="477"/>
      <c r="F1314" s="479"/>
      <c r="G1314" s="268">
        <f>IFERROR(INDEX(#REF!,MATCH('R1'!$E$437,#REF!,0)-5),0)+IFERROR(INDEX('SECTION 1'!#REF!,MATCH('R1'!$E$437,'SECTION 1'!#REF!,0)-5),0)</f>
        <v>0</v>
      </c>
      <c r="H1314" s="269">
        <f>IFERROR(INDEX(#REF!,MATCH('R1'!$E$437,#REF!,0)-4),0)+IFERROR(INDEX('SECTION 1'!#REF!,MATCH('R1'!$E$437,'SECTION 1'!#REF!,0)-4),0)</f>
        <v>0</v>
      </c>
      <c r="I1314" s="269">
        <f>IFERROR(INDEX(#REF!,MATCH('R1'!$E$437,#REF!,0)-3),0)+IFERROR(INDEX('SECTION 1'!#REF!,MATCH('R1'!$E$437,'SECTION 1'!#REF!,0)-3),0)</f>
        <v>0</v>
      </c>
      <c r="J1314" s="118"/>
      <c r="K1314" s="119"/>
      <c r="L1314" s="120">
        <f>H1314-G1314</f>
        <v>0</v>
      </c>
      <c r="M1314" s="120">
        <f>IF(L1314&gt;5,0.2,0)</f>
        <v>0</v>
      </c>
      <c r="N1314" s="120" t="e">
        <f>#REF!-#REF!</f>
        <v>#REF!</v>
      </c>
      <c r="O1314" s="120" t="e">
        <f>IF(N1314&gt;5,0.2,0)</f>
        <v>#REF!</v>
      </c>
      <c r="P1314" s="121"/>
      <c r="Q1314" s="122">
        <f t="shared" si="96"/>
        <v>0</v>
      </c>
      <c r="R1314" s="728"/>
    </row>
    <row r="1315" spans="1:18" ht="16.5" thickBot="1">
      <c r="A1315" s="682"/>
      <c r="B1315" s="538"/>
      <c r="C1315" s="518"/>
      <c r="D1315" s="478"/>
      <c r="E1315" s="478"/>
      <c r="F1315" s="480"/>
      <c r="G1315" s="271">
        <f>IFERROR(INDEX(#REF!,MATCH('R1'!$E$437,#REF!,0)-5),0)+IFERROR(INDEX('SECTION 1'!#REF!,MATCH('R1'!$E$437,'SECTION 1'!#REF!,0)-5),0)</f>
        <v>0</v>
      </c>
      <c r="H1315" s="272">
        <f>IFERROR(INDEX(#REF!,MATCH('R1'!$E$437,#REF!,0)-4),0)+IFERROR(INDEX('SECTION 1'!#REF!,MATCH('R1'!$E$437,'SECTION 1'!#REF!,0)-4),0)</f>
        <v>0</v>
      </c>
      <c r="I1315" s="272">
        <f>IFERROR(INDEX(#REF!,MATCH('R1'!$E$437,#REF!,0)-3),0)+IFERROR(INDEX('SECTION 1'!#REF!,MATCH('R1'!$E$437,'SECTION 1'!#REF!,0)-3),0)</f>
        <v>0</v>
      </c>
      <c r="J1315" s="126"/>
      <c r="K1315" s="127"/>
      <c r="L1315" s="128"/>
      <c r="M1315" s="128"/>
      <c r="N1315" s="128"/>
      <c r="O1315" s="128"/>
      <c r="P1315" s="129"/>
      <c r="Q1315" s="130">
        <f t="shared" si="96"/>
        <v>0</v>
      </c>
      <c r="R1315" s="728"/>
    </row>
    <row r="1316" spans="1:18" ht="16.5" thickBot="1">
      <c r="A1316" s="682"/>
      <c r="B1316" s="567" t="s">
        <v>3</v>
      </c>
      <c r="C1316" s="517">
        <f>+C1314+1</f>
        <v>4</v>
      </c>
      <c r="D1316" s="477"/>
      <c r="E1316" s="477"/>
      <c r="F1316" s="479"/>
      <c r="G1316" s="268">
        <f>IFERROR(INDEX(#REF!,MATCH('R1'!$E$437,#REF!,0)-5),0)+IFERROR(INDEX('SECTION 1'!#REF!,MATCH('R1'!$E$437,'SECTION 1'!#REF!,0)-5),0)</f>
        <v>0</v>
      </c>
      <c r="H1316" s="269">
        <f>IFERROR(INDEX(#REF!,MATCH('R1'!$E$437,#REF!,0)-4),0)+IFERROR(INDEX('SECTION 1'!#REF!,MATCH('R1'!$E$437,'SECTION 1'!#REF!,0)-4),0)</f>
        <v>0</v>
      </c>
      <c r="I1316" s="269">
        <f>IFERROR(INDEX(#REF!,MATCH('R1'!$E$437,#REF!,0)-3),0)+IFERROR(INDEX('SECTION 1'!#REF!,MATCH('R1'!$E$437,'SECTION 1'!#REF!,0)-3),0)</f>
        <v>0</v>
      </c>
      <c r="J1316" s="134"/>
      <c r="K1316" s="135"/>
      <c r="L1316" s="167"/>
      <c r="M1316" s="167"/>
      <c r="N1316" s="167"/>
      <c r="O1316" s="167"/>
      <c r="P1316" s="168"/>
      <c r="Q1316" s="169">
        <f t="shared" si="96"/>
        <v>0</v>
      </c>
      <c r="R1316" s="728"/>
    </row>
    <row r="1317" spans="1:18" ht="16.5" thickBot="1">
      <c r="A1317" s="682"/>
      <c r="B1317" s="538"/>
      <c r="C1317" s="518"/>
      <c r="D1317" s="478"/>
      <c r="E1317" s="478"/>
      <c r="F1317" s="480"/>
      <c r="G1317" s="271">
        <f>IFERROR(INDEX(#REF!,MATCH('R1'!$E$437,#REF!,0)-5),0)+IFERROR(INDEX('SECTION 1'!#REF!,MATCH('R1'!$E$437,'SECTION 1'!#REF!,0)-5),0)</f>
        <v>0</v>
      </c>
      <c r="H1317" s="272">
        <f>IFERROR(INDEX(#REF!,MATCH('R1'!$E$437,#REF!,0)-4),0)+IFERROR(INDEX('SECTION 1'!#REF!,MATCH('R1'!$E$437,'SECTION 1'!#REF!,0)-4),0)</f>
        <v>0</v>
      </c>
      <c r="I1317" s="272">
        <f>IFERROR(INDEX(#REF!,MATCH('R1'!$E$437,#REF!,0)-3),0)+IFERROR(INDEX('SECTION 1'!#REF!,MATCH('R1'!$E$437,'SECTION 1'!#REF!,0)-3),0)</f>
        <v>0</v>
      </c>
      <c r="J1317" s="110"/>
      <c r="K1317" s="111"/>
      <c r="L1317" s="112"/>
      <c r="M1317" s="112"/>
      <c r="N1317" s="112"/>
      <c r="O1317" s="112"/>
      <c r="P1317" s="113"/>
      <c r="Q1317" s="114">
        <f t="shared" si="96"/>
        <v>0</v>
      </c>
      <c r="R1317" s="728"/>
    </row>
    <row r="1318" spans="1:18" ht="16.5" thickBot="1">
      <c r="A1318" s="682"/>
      <c r="B1318" s="567" t="s">
        <v>7</v>
      </c>
      <c r="C1318" s="517">
        <f>+C1316+1</f>
        <v>5</v>
      </c>
      <c r="D1318" s="477"/>
      <c r="E1318" s="477"/>
      <c r="F1318" s="479"/>
      <c r="G1318" s="268">
        <f>IFERROR(INDEX(#REF!,MATCH('R1'!$E$437,#REF!,0)-5),0)+IFERROR(INDEX('SECTION 1'!#REF!,MATCH('R1'!$E$437,'SECTION 1'!#REF!,0)-5),0)</f>
        <v>0</v>
      </c>
      <c r="H1318" s="269">
        <f>IFERROR(INDEX(#REF!,MATCH('R1'!$E$437,#REF!,0)-4),0)+IFERROR(INDEX('SECTION 1'!#REF!,MATCH('R1'!$E$437,'SECTION 1'!#REF!,0)-4),0)</f>
        <v>0</v>
      </c>
      <c r="I1318" s="269">
        <f>IFERROR(INDEX(#REF!,MATCH('R1'!$E$437,#REF!,0)-3),0)+IFERROR(INDEX('SECTION 1'!#REF!,MATCH('R1'!$E$437,'SECTION 1'!#REF!,0)-3),0)</f>
        <v>0</v>
      </c>
      <c r="J1318" s="118"/>
      <c r="K1318" s="119"/>
      <c r="L1318" s="120"/>
      <c r="M1318" s="120"/>
      <c r="N1318" s="120"/>
      <c r="O1318" s="120"/>
      <c r="P1318" s="121"/>
      <c r="Q1318" s="122">
        <f t="shared" si="96"/>
        <v>0</v>
      </c>
      <c r="R1318" s="456"/>
    </row>
    <row r="1319" spans="1:18" ht="16.5" thickBot="1">
      <c r="A1319" s="682"/>
      <c r="B1319" s="538"/>
      <c r="C1319" s="518"/>
      <c r="D1319" s="478"/>
      <c r="E1319" s="478"/>
      <c r="F1319" s="480"/>
      <c r="G1319" s="271">
        <f>IFERROR(INDEX(#REF!,MATCH('R1'!$E$437,#REF!,0)-5),0)+IFERROR(INDEX('SECTION 1'!#REF!,MATCH('R1'!$E$437,'SECTION 1'!#REF!,0)-5),0)</f>
        <v>0</v>
      </c>
      <c r="H1319" s="272">
        <f>IFERROR(INDEX(#REF!,MATCH('R1'!$E$437,#REF!,0)-4),0)+IFERROR(INDEX('SECTION 1'!#REF!,MATCH('R1'!$E$437,'SECTION 1'!#REF!,0)-4),0)</f>
        <v>0</v>
      </c>
      <c r="I1319" s="272">
        <f>IFERROR(INDEX(#REF!,MATCH('R1'!$E$437,#REF!,0)-3),0)+IFERROR(INDEX('SECTION 1'!#REF!,MATCH('R1'!$E$437,'SECTION 1'!#REF!,0)-3),0)</f>
        <v>0</v>
      </c>
      <c r="J1319" s="126"/>
      <c r="K1319" s="127"/>
      <c r="L1319" s="128"/>
      <c r="M1319" s="128"/>
      <c r="N1319" s="128"/>
      <c r="O1319" s="128"/>
      <c r="P1319" s="129"/>
      <c r="Q1319" s="130">
        <f t="shared" si="96"/>
        <v>0</v>
      </c>
      <c r="R1319" s="456"/>
    </row>
    <row r="1320" spans="1:18" ht="16.5" thickBot="1">
      <c r="A1320" s="682"/>
      <c r="B1320" s="567" t="s">
        <v>4</v>
      </c>
      <c r="C1320" s="517">
        <f>+C1318+1</f>
        <v>6</v>
      </c>
      <c r="D1320" s="477"/>
      <c r="E1320" s="477"/>
      <c r="F1320" s="479"/>
      <c r="G1320" s="268">
        <f>IFERROR(INDEX(#REF!,MATCH('R1'!$E$437,#REF!,0)-5),0)+IFERROR(INDEX('SECTION 1'!#REF!,MATCH('R1'!$E$437,'SECTION 1'!#REF!,0)-5),0)</f>
        <v>0</v>
      </c>
      <c r="H1320" s="269">
        <f>IFERROR(INDEX(#REF!,MATCH('R1'!$E$437,#REF!,0)-4),0)+IFERROR(INDEX('SECTION 1'!#REF!,MATCH('R1'!$E$437,'SECTION 1'!#REF!,0)-4),0)</f>
        <v>0</v>
      </c>
      <c r="I1320" s="269">
        <f>IFERROR(INDEX(#REF!,MATCH('R1'!$E$437,#REF!,0)-3),0)+IFERROR(INDEX('SECTION 1'!#REF!,MATCH('R1'!$E$437,'SECTION 1'!#REF!,0)-3),0)</f>
        <v>0</v>
      </c>
      <c r="J1320" s="134">
        <v>12</v>
      </c>
      <c r="K1320" s="135"/>
      <c r="L1320" s="167"/>
      <c r="M1320" s="167"/>
      <c r="N1320" s="167"/>
      <c r="O1320" s="167"/>
      <c r="P1320" s="168"/>
      <c r="Q1320" s="169">
        <f t="shared" si="96"/>
        <v>0</v>
      </c>
      <c r="R1320" s="456"/>
    </row>
    <row r="1321" spans="1:18" ht="16.5" thickBot="1">
      <c r="A1321" s="682"/>
      <c r="B1321" s="538"/>
      <c r="C1321" s="518"/>
      <c r="D1321" s="478"/>
      <c r="E1321" s="478"/>
      <c r="F1321" s="480"/>
      <c r="G1321" s="271">
        <f>IFERROR(INDEX(#REF!,MATCH('R1'!$E$437,#REF!,0)-5),0)+IFERROR(INDEX('SECTION 1'!#REF!,MATCH('R1'!$E$437,'SECTION 1'!#REF!,0)-5),0)</f>
        <v>0</v>
      </c>
      <c r="H1321" s="272">
        <f>IFERROR(INDEX(#REF!,MATCH('R1'!$E$437,#REF!,0)-4),0)+IFERROR(INDEX('SECTION 1'!#REF!,MATCH('R1'!$E$437,'SECTION 1'!#REF!,0)-4),0)</f>
        <v>0</v>
      </c>
      <c r="I1321" s="272">
        <f>IFERROR(INDEX(#REF!,MATCH('R1'!$E$437,#REF!,0)-3),0)+IFERROR(INDEX('SECTION 1'!#REF!,MATCH('R1'!$E$437,'SECTION 1'!#REF!,0)-3),0)</f>
        <v>0</v>
      </c>
      <c r="J1321" s="110"/>
      <c r="K1321" s="111"/>
      <c r="L1321" s="112"/>
      <c r="M1321" s="112"/>
      <c r="N1321" s="112"/>
      <c r="O1321" s="112"/>
      <c r="P1321" s="113"/>
      <c r="Q1321" s="114">
        <f t="shared" si="96"/>
        <v>0</v>
      </c>
      <c r="R1321" s="456"/>
    </row>
    <row r="1322" spans="1:18" ht="16.5" thickBot="1">
      <c r="A1322" s="682"/>
      <c r="B1322" s="568" t="s">
        <v>5</v>
      </c>
      <c r="C1322" s="527">
        <f>+C1320+1</f>
        <v>7</v>
      </c>
      <c r="D1322" s="477"/>
      <c r="E1322" s="477"/>
      <c r="F1322" s="479"/>
      <c r="G1322" s="268">
        <f>IFERROR(INDEX(#REF!,MATCH('R1'!$E$437,#REF!,0)-5),0)+IFERROR(INDEX('SECTION 1'!#REF!,MATCH('R1'!$E$437,'SECTION 1'!#REF!,0)-5),0)</f>
        <v>0</v>
      </c>
      <c r="H1322" s="269">
        <f>IFERROR(INDEX(#REF!,MATCH('R1'!$E$437,#REF!,0)-4),0)+IFERROR(INDEX('SECTION 1'!#REF!,MATCH('R1'!$E$437,'SECTION 1'!#REF!,0)-4),0)</f>
        <v>0</v>
      </c>
      <c r="I1322" s="269">
        <f>IFERROR(INDEX(#REF!,MATCH('R1'!$E$437,#REF!,0)-3),0)+IFERROR(INDEX('SECTION 1'!#REF!,MATCH('R1'!$E$437,'SECTION 1'!#REF!,0)-3),0)</f>
        <v>0</v>
      </c>
      <c r="J1322" s="118">
        <f>IF(G1322="",0,IF(H1322="",0,IF(G1322&gt;0,H1322-G1322+I1322,0)))</f>
        <v>0</v>
      </c>
      <c r="K1322" s="119"/>
      <c r="L1322" s="120">
        <f>H1322-G1322</f>
        <v>0</v>
      </c>
      <c r="M1322" s="120">
        <f>IF(L1322&gt;5,0.2,0)</f>
        <v>0</v>
      </c>
      <c r="N1322" s="120" t="e">
        <f>#REF!-#REF!</f>
        <v>#REF!</v>
      </c>
      <c r="O1322" s="120" t="e">
        <f>IF(N1322&gt;5,0.2,0)</f>
        <v>#REF!</v>
      </c>
      <c r="P1322" s="121"/>
      <c r="Q1322" s="122">
        <f t="shared" si="96"/>
        <v>0</v>
      </c>
      <c r="R1322" s="158"/>
    </row>
    <row r="1323" spans="1:18" ht="16.5" thickBot="1">
      <c r="A1323" s="682"/>
      <c r="B1323" s="584"/>
      <c r="C1323" s="528"/>
      <c r="D1323" s="478"/>
      <c r="E1323" s="478"/>
      <c r="F1323" s="480"/>
      <c r="G1323" s="271">
        <f>IFERROR(INDEX(#REF!,MATCH('R1'!$E$437,#REF!,0)-5),0)+IFERROR(INDEX('SECTION 1'!#REF!,MATCH('R1'!$E$437,'SECTION 1'!#REF!,0)-5),0)</f>
        <v>0</v>
      </c>
      <c r="H1323" s="272">
        <f>IFERROR(INDEX(#REF!,MATCH('R1'!$E$437,#REF!,0)-4),0)+IFERROR(INDEX('SECTION 1'!#REF!,MATCH('R1'!$E$437,'SECTION 1'!#REF!,0)-4),0)</f>
        <v>0</v>
      </c>
      <c r="I1323" s="272">
        <f>IFERROR(INDEX(#REF!,MATCH('R1'!$E$437,#REF!,0)-3),0)+IFERROR(INDEX('SECTION 1'!#REF!,MATCH('R1'!$E$437,'SECTION 1'!#REF!,0)-3),0)</f>
        <v>0</v>
      </c>
      <c r="J1323" s="126">
        <f>IF(G1323="",0,IF(H1323="",0,IF(G1323&gt;0,H1323-G1323+I1323,0)))</f>
        <v>0</v>
      </c>
      <c r="K1323" s="127"/>
      <c r="L1323" s="128"/>
      <c r="M1323" s="128"/>
      <c r="N1323" s="128"/>
      <c r="O1323" s="128"/>
      <c r="P1323" s="129"/>
      <c r="Q1323" s="130">
        <f t="shared" si="96"/>
        <v>0</v>
      </c>
      <c r="R1323" s="75"/>
    </row>
    <row r="1324" spans="1:18" ht="16.5" thickBot="1">
      <c r="A1324" s="682"/>
      <c r="B1324" s="568" t="s">
        <v>6</v>
      </c>
      <c r="C1324" s="527">
        <f>+C1322+1</f>
        <v>8</v>
      </c>
      <c r="D1324" s="465"/>
      <c r="E1324" s="465"/>
      <c r="F1324" s="467"/>
      <c r="G1324" s="325">
        <f>IFERROR(INDEX(#REF!,MATCH('R1'!$E$437,#REF!,0)-5),0)+IFERROR(INDEX('SECTION 1'!#REF!,MATCH('R1'!$E$437,'SECTION 1'!#REF!,0)-5),0)</f>
        <v>0</v>
      </c>
      <c r="H1324" s="326">
        <f>IFERROR(INDEX(#REF!,MATCH('R1'!$E$437,#REF!,0)-4),0)+IFERROR(INDEX('SECTION 1'!#REF!,MATCH('R1'!$E$437,'SECTION 1'!#REF!,0)-4),0)</f>
        <v>0</v>
      </c>
      <c r="I1324" s="326">
        <f>IFERROR(INDEX(#REF!,MATCH('R1'!$E$437,#REF!,0)-3),0)+IFERROR(INDEX('SECTION 1'!#REF!,MATCH('R1'!$E$437,'SECTION 1'!#REF!,0)-3),0)</f>
        <v>0</v>
      </c>
      <c r="J1324" s="139">
        <v>12</v>
      </c>
      <c r="K1324" s="140"/>
      <c r="L1324" s="141"/>
      <c r="M1324" s="141"/>
      <c r="N1324" s="141"/>
      <c r="O1324" s="141"/>
      <c r="P1324" s="142"/>
      <c r="Q1324" s="143">
        <f t="shared" si="96"/>
        <v>0</v>
      </c>
      <c r="R1324" s="75"/>
    </row>
    <row r="1325" spans="1:18" ht="16.5" thickBot="1">
      <c r="A1325" s="683"/>
      <c r="B1325" s="569"/>
      <c r="C1325" s="554"/>
      <c r="D1325" s="466"/>
      <c r="E1325" s="466"/>
      <c r="F1325" s="468"/>
      <c r="G1325" s="323">
        <f>IFERROR(INDEX(#REF!,MATCH('R1'!$E$437,#REF!,0)-5),0)+IFERROR(INDEX('SECTION 1'!#REF!,MATCH('R1'!$E$437,'SECTION 1'!#REF!,0)-5),0)</f>
        <v>0</v>
      </c>
      <c r="H1325" s="324">
        <f>IFERROR(INDEX(#REF!,MATCH('R1'!$E$437,#REF!,0)-4),0)+IFERROR(INDEX('SECTION 1'!#REF!,MATCH('R1'!$E$437,'SECTION 1'!#REF!,0)-4),0)</f>
        <v>0</v>
      </c>
      <c r="I1325" s="324">
        <f>IFERROR(INDEX(#REF!,MATCH('R1'!$E$437,#REF!,0)-3),0)+IFERROR(INDEX('SECTION 1'!#REF!,MATCH('R1'!$E$437,'SECTION 1'!#REF!,0)-3),0)</f>
        <v>0</v>
      </c>
      <c r="J1325" s="147"/>
      <c r="K1325" s="148"/>
      <c r="L1325" s="149"/>
      <c r="M1325" s="149"/>
      <c r="N1325" s="149"/>
      <c r="O1325" s="149"/>
      <c r="P1325" s="150"/>
      <c r="Q1325" s="151">
        <f t="shared" si="96"/>
        <v>0</v>
      </c>
      <c r="R1325" s="75"/>
    </row>
    <row r="1326" spans="1:18" ht="17.25" thickTop="1" thickBot="1">
      <c r="A1326" s="683"/>
      <c r="B1326" s="522" t="s">
        <v>12</v>
      </c>
      <c r="C1326" s="523"/>
      <c r="D1326" s="481"/>
      <c r="E1326" s="481"/>
      <c r="F1326" s="482"/>
      <c r="G1326" s="768" t="s">
        <v>92</v>
      </c>
      <c r="H1326" s="769"/>
      <c r="I1326" s="171">
        <f>SUM(I1316:I1325)</f>
        <v>0</v>
      </c>
      <c r="J1326" s="172" t="e">
        <f>SUM(#REF!)</f>
        <v>#REF!</v>
      </c>
      <c r="K1326" s="173">
        <f>SUM(K1316:K1325)</f>
        <v>0</v>
      </c>
      <c r="L1326" s="174"/>
      <c r="M1326" s="174"/>
      <c r="N1326" s="174"/>
      <c r="O1326" s="174"/>
      <c r="P1326" s="175"/>
      <c r="Q1326" s="176">
        <f>SUM(Q1312:Q1325)</f>
        <v>0</v>
      </c>
      <c r="R1326" s="75"/>
    </row>
    <row r="1327" spans="1:18" ht="16.5" thickBot="1">
      <c r="A1327" s="683"/>
      <c r="B1327" s="524" t="s">
        <v>14</v>
      </c>
      <c r="C1327" s="525"/>
      <c r="D1327" s="206"/>
      <c r="E1327" s="206"/>
      <c r="F1327" s="207"/>
      <c r="G1327" s="208"/>
      <c r="H1327" s="209"/>
      <c r="I1327" s="210"/>
      <c r="J1327" s="211"/>
      <c r="K1327" s="212"/>
      <c r="L1327" s="211"/>
      <c r="M1327" s="211"/>
      <c r="N1327" s="211"/>
      <c r="O1327" s="211"/>
      <c r="P1327" s="211"/>
      <c r="Q1327" s="213"/>
      <c r="R1327" s="728"/>
    </row>
    <row r="1328" spans="1:18" ht="16.5" thickTop="1">
      <c r="A1328" s="563" t="s">
        <v>48</v>
      </c>
      <c r="B1328" s="589" t="s">
        <v>2</v>
      </c>
      <c r="C1328" s="515">
        <f>C1324+1</f>
        <v>9</v>
      </c>
      <c r="D1328" s="494"/>
      <c r="E1328" s="471"/>
      <c r="F1328" s="473"/>
      <c r="G1328" s="159">
        <f>IFERROR(INDEX(#REF!,MATCH('R1'!$E$437,#REF!,0)-5),0)+IFERROR(INDEX('SECTION 1'!#REF!,MATCH('R1'!$E$437,'SECTION 1'!#REF!,0)-5),0)</f>
        <v>0</v>
      </c>
      <c r="H1328" s="160">
        <f>IFERROR(INDEX(#REF!,MATCH('R1'!$E$437,#REF!,0)-4),0)+IFERROR(INDEX('SECTION 1'!#REF!,MATCH('R1'!$E$437,'SECTION 1'!#REF!,0)-4),0)</f>
        <v>0</v>
      </c>
      <c r="I1328" s="161">
        <f>IFERROR(INDEX(#REF!,MATCH('R1'!$E$437,#REF!,0)-3),0)+IFERROR(INDEX('SECTION 1'!#REF!,MATCH('R1'!$E$437,'SECTION 1'!#REF!,0)-3),0)</f>
        <v>0</v>
      </c>
      <c r="J1328" s="30">
        <f>IF(G1328="",0,IF(H1328="",0,IF(G1328&gt;0,H1328-G1328+I1328,0)))</f>
        <v>0</v>
      </c>
      <c r="K1328" s="135"/>
      <c r="L1328" s="167">
        <f>H1328-G1328</f>
        <v>0</v>
      </c>
      <c r="M1328" s="167">
        <f>IF(L1328&gt;5,0.2,0)</f>
        <v>0</v>
      </c>
      <c r="N1328" s="167" t="e">
        <f>#REF!-#REF!</f>
        <v>#REF!</v>
      </c>
      <c r="O1328" s="167" t="e">
        <f>IF(N1328&gt;5,0.2,0)</f>
        <v>#REF!</v>
      </c>
      <c r="P1328" s="168"/>
      <c r="Q1328" s="169">
        <f t="shared" ref="Q1328:Q1341" si="97">IF(G1328="","",(H1328-G1328)+I1328)</f>
        <v>0</v>
      </c>
      <c r="R1328" s="728"/>
    </row>
    <row r="1329" spans="1:18">
      <c r="A1329" s="563"/>
      <c r="B1329" s="590"/>
      <c r="C1329" s="516"/>
      <c r="D1329" s="493"/>
      <c r="E1329" s="472"/>
      <c r="F1329" s="474"/>
      <c r="G1329" s="271">
        <f>IFERROR(INDEX(#REF!,MATCH('R1'!$E$437,#REF!,0)-5),0)+IFERROR(INDEX('SECTION 1'!#REF!,MATCH('R1'!$E$437,'SECTION 1'!#REF!,0)-5),0)</f>
        <v>0</v>
      </c>
      <c r="H1329" s="272">
        <f>IFERROR(INDEX(#REF!,MATCH('R1'!$E$437,#REF!,0)-4),0)+IFERROR(INDEX('SECTION 1'!#REF!,MATCH('R1'!$E$437,'SECTION 1'!#REF!,0)-4),0)</f>
        <v>0</v>
      </c>
      <c r="I1329" s="109">
        <f>IFERROR(INDEX(#REF!,MATCH('R1'!$E$437,#REF!,0)-3),0)+IFERROR(INDEX('SECTION 1'!#REF!,MATCH('R1'!$E$437,'SECTION 1'!#REF!,0)-3),0)</f>
        <v>0</v>
      </c>
      <c r="J1329" s="27">
        <f>IF(G1329="",0,IF(H1329="",0,IF(G1329&gt;0,H1329-G1329+I1329,0)))</f>
        <v>0</v>
      </c>
      <c r="K1329" s="111"/>
      <c r="L1329" s="112"/>
      <c r="M1329" s="112"/>
      <c r="N1329" s="112"/>
      <c r="O1329" s="112"/>
      <c r="P1329" s="113"/>
      <c r="Q1329" s="114">
        <f t="shared" si="97"/>
        <v>0</v>
      </c>
      <c r="R1329" s="728"/>
    </row>
    <row r="1330" spans="1:18">
      <c r="A1330" s="563"/>
      <c r="B1330" s="567" t="s">
        <v>3</v>
      </c>
      <c r="C1330" s="517">
        <f>+C1328+1</f>
        <v>10</v>
      </c>
      <c r="D1330" s="477"/>
      <c r="E1330" s="477"/>
      <c r="F1330" s="479"/>
      <c r="G1330" s="268">
        <f>IFERROR(INDEX(#REF!,MATCH('R1'!$E$437,#REF!,0)-5),0)+IFERROR(INDEX('SECTION 1'!#REF!,MATCH('R1'!$E$437,'SECTION 1'!#REF!,0)-5),0)</f>
        <v>0</v>
      </c>
      <c r="H1330" s="269">
        <f>IFERROR(INDEX(#REF!,MATCH('R1'!$E$437,#REF!,0)-4),0)+IFERROR(INDEX('SECTION 1'!#REF!,MATCH('R1'!$E$437,'SECTION 1'!#REF!,0)-4),0)</f>
        <v>0</v>
      </c>
      <c r="I1330" s="269">
        <f>IFERROR(INDEX(#REF!,MATCH('R1'!$E$437,#REF!,0)-3),0)+IFERROR(INDEX('SECTION 1'!#REF!,MATCH('R1'!$E$437,'SECTION 1'!#REF!,0)-3),0)</f>
        <v>0</v>
      </c>
      <c r="J1330" s="24">
        <f>IF(G1330="",0,IF(H1330="",0,IF(G1330&gt;0,H1330-G1330+I1330,0)))</f>
        <v>0</v>
      </c>
      <c r="K1330" s="119"/>
      <c r="L1330" s="120">
        <f>H1330-G1330</f>
        <v>0</v>
      </c>
      <c r="M1330" s="120">
        <f>IF(L1330&gt;5,0.2,0)</f>
        <v>0</v>
      </c>
      <c r="N1330" s="120" t="e">
        <f>#REF!-#REF!</f>
        <v>#REF!</v>
      </c>
      <c r="O1330" s="120" t="e">
        <f>IF(N1330&gt;5,0.2,0)</f>
        <v>#REF!</v>
      </c>
      <c r="P1330" s="121"/>
      <c r="Q1330" s="122">
        <f t="shared" si="97"/>
        <v>0</v>
      </c>
      <c r="R1330" s="728"/>
    </row>
    <row r="1331" spans="1:18" ht="16.5" thickBot="1">
      <c r="A1331" s="563"/>
      <c r="B1331" s="538"/>
      <c r="C1331" s="518"/>
      <c r="D1331" s="478"/>
      <c r="E1331" s="478"/>
      <c r="F1331" s="480"/>
      <c r="G1331" s="271">
        <f>IFERROR(INDEX(#REF!,MATCH('R1'!$E$437,#REF!,0)-5),0)+IFERROR(INDEX('SECTION 1'!#REF!,MATCH('R1'!$E$437,'SECTION 1'!#REF!,0)-5),0)</f>
        <v>0</v>
      </c>
      <c r="H1331" s="272">
        <f>IFERROR(INDEX(#REF!,MATCH('R1'!$E$437,#REF!,0)-4),0)+IFERROR(INDEX('SECTION 1'!#REF!,MATCH('R1'!$E$437,'SECTION 1'!#REF!,0)-4),0)</f>
        <v>0</v>
      </c>
      <c r="I1331" s="272">
        <f>IFERROR(INDEX(#REF!,MATCH('R1'!$E$437,#REF!,0)-3),0)+IFERROR(INDEX('SECTION 1'!#REF!,MATCH('R1'!$E$437,'SECTION 1'!#REF!,0)-3),0)</f>
        <v>0</v>
      </c>
      <c r="J1331" s="27">
        <f>IF(G1331="",0,IF(H1331="",0,IF(G1331&gt;0,H1331-G1331+I1331,0)))</f>
        <v>0</v>
      </c>
      <c r="K1331" s="127"/>
      <c r="L1331" s="128"/>
      <c r="M1331" s="128"/>
      <c r="N1331" s="128"/>
      <c r="O1331" s="128"/>
      <c r="P1331" s="129"/>
      <c r="Q1331" s="130">
        <f t="shared" si="97"/>
        <v>0</v>
      </c>
      <c r="R1331" s="728"/>
    </row>
    <row r="1332" spans="1:18" ht="16.5" thickTop="1">
      <c r="A1332" s="563"/>
      <c r="B1332" s="567" t="s">
        <v>3</v>
      </c>
      <c r="C1332" s="517">
        <f>+C1330+1</f>
        <v>11</v>
      </c>
      <c r="D1332" s="494"/>
      <c r="E1332" s="471"/>
      <c r="F1332" s="473"/>
      <c r="G1332" s="268">
        <f>IFERROR(INDEX(#REF!,MATCH('R1'!$E$437,#REF!,0)-5),0)+IFERROR(INDEX('SECTION 1'!#REF!,MATCH('R1'!$E$437,'SECTION 1'!#REF!,0)-5),0)</f>
        <v>0</v>
      </c>
      <c r="H1332" s="269">
        <f>IFERROR(INDEX(#REF!,MATCH('R1'!$E$437,#REF!,0)-4),0)+IFERROR(INDEX('SECTION 1'!#REF!,MATCH('R1'!$E$437,'SECTION 1'!#REF!,0)-4),0)</f>
        <v>0</v>
      </c>
      <c r="I1332" s="269">
        <f>IFERROR(INDEX(#REF!,MATCH('R1'!$E$437,#REF!,0)-3),0)+IFERROR(INDEX('SECTION 1'!#REF!,MATCH('R1'!$E$437,'SECTION 1'!#REF!,0)-3),0)</f>
        <v>0</v>
      </c>
      <c r="J1332" s="24"/>
      <c r="K1332" s="135"/>
      <c r="L1332" s="167">
        <f>H1332-G1332</f>
        <v>0</v>
      </c>
      <c r="M1332" s="167">
        <f>IF(L1332&gt;5,0.2,0)</f>
        <v>0</v>
      </c>
      <c r="N1332" s="167" t="e">
        <f>#REF!-#REF!</f>
        <v>#REF!</v>
      </c>
      <c r="O1332" s="167" t="e">
        <f>IF(N1332&gt;5,0.2,0)</f>
        <v>#REF!</v>
      </c>
      <c r="P1332" s="168"/>
      <c r="Q1332" s="169">
        <f t="shared" si="97"/>
        <v>0</v>
      </c>
      <c r="R1332" s="728"/>
    </row>
    <row r="1333" spans="1:18">
      <c r="A1333" s="563"/>
      <c r="B1333" s="538"/>
      <c r="C1333" s="518"/>
      <c r="D1333" s="493"/>
      <c r="E1333" s="472"/>
      <c r="F1333" s="474"/>
      <c r="G1333" s="271">
        <f>IFERROR(INDEX(#REF!,MATCH('R1'!$E$437,#REF!,0)-5),0)+IFERROR(INDEX('SECTION 1'!#REF!,MATCH('R1'!$E$437,'SECTION 1'!#REF!,0)-5),0)</f>
        <v>0</v>
      </c>
      <c r="H1333" s="272">
        <f>IFERROR(INDEX(#REF!,MATCH('R1'!$E$437,#REF!,0)-4),0)+IFERROR(INDEX('SECTION 1'!#REF!,MATCH('R1'!$E$437,'SECTION 1'!#REF!,0)-4),0)</f>
        <v>0</v>
      </c>
      <c r="I1333" s="272">
        <f>IFERROR(INDEX(#REF!,MATCH('R1'!$E$437,#REF!,0)-3),0)+IFERROR(INDEX('SECTION 1'!#REF!,MATCH('R1'!$E$437,'SECTION 1'!#REF!,0)-3),0)</f>
        <v>0</v>
      </c>
      <c r="J1333" s="27"/>
      <c r="K1333" s="111"/>
      <c r="L1333" s="112"/>
      <c r="M1333" s="112"/>
      <c r="N1333" s="112"/>
      <c r="O1333" s="112"/>
      <c r="P1333" s="113"/>
      <c r="Q1333" s="114">
        <f t="shared" si="97"/>
        <v>0</v>
      </c>
      <c r="R1333" s="456"/>
    </row>
    <row r="1334" spans="1:18">
      <c r="A1334" s="563"/>
      <c r="B1334" s="567" t="s">
        <v>7</v>
      </c>
      <c r="C1334" s="517">
        <f>+C1332+1</f>
        <v>12</v>
      </c>
      <c r="D1334" s="477"/>
      <c r="E1334" s="477"/>
      <c r="F1334" s="479"/>
      <c r="G1334" s="268">
        <f>IFERROR(INDEX(#REF!,MATCH('R1'!$E$437,#REF!,0)-5),0)+IFERROR(INDEX('SECTION 1'!#REF!,MATCH('R1'!$E$437,'SECTION 1'!#REF!,0)-5),0)</f>
        <v>0</v>
      </c>
      <c r="H1334" s="269">
        <f>IFERROR(INDEX(#REF!,MATCH('R1'!$E$437,#REF!,0)-4),0)+IFERROR(INDEX('SECTION 1'!#REF!,MATCH('R1'!$E$437,'SECTION 1'!#REF!,0)-4),0)</f>
        <v>0</v>
      </c>
      <c r="I1334" s="269">
        <f>IFERROR(INDEX(#REF!,MATCH('R1'!$E$437,#REF!,0)-3),0)+IFERROR(INDEX('SECTION 1'!#REF!,MATCH('R1'!$E$437,'SECTION 1'!#REF!,0)-3),0)</f>
        <v>0</v>
      </c>
      <c r="J1334" s="24"/>
      <c r="K1334" s="119"/>
      <c r="L1334" s="120">
        <f>H1334-G1334</f>
        <v>0</v>
      </c>
      <c r="M1334" s="120">
        <f>IF(L1334&gt;5,0.2,0)</f>
        <v>0</v>
      </c>
      <c r="N1334" s="120" t="e">
        <f>#REF!-#REF!</f>
        <v>#REF!</v>
      </c>
      <c r="O1334" s="120" t="e">
        <f>IF(N1334&gt;5,0.2,0)</f>
        <v>#REF!</v>
      </c>
      <c r="P1334" s="121"/>
      <c r="Q1334" s="122">
        <f t="shared" si="97"/>
        <v>0</v>
      </c>
      <c r="R1334" s="456"/>
    </row>
    <row r="1335" spans="1:18">
      <c r="A1335" s="563"/>
      <c r="B1335" s="538"/>
      <c r="C1335" s="518"/>
      <c r="D1335" s="478"/>
      <c r="E1335" s="478"/>
      <c r="F1335" s="480"/>
      <c r="G1335" s="271">
        <f>IFERROR(INDEX(#REF!,MATCH('R1'!$E$437,#REF!,0)-5),0)+IFERROR(INDEX('SECTION 1'!#REF!,MATCH('R1'!$E$437,'SECTION 1'!#REF!,0)-5),0)</f>
        <v>0</v>
      </c>
      <c r="H1335" s="272">
        <f>IFERROR(INDEX(#REF!,MATCH('R1'!$E$437,#REF!,0)-4),0)+IFERROR(INDEX('SECTION 1'!#REF!,MATCH('R1'!$E$437,'SECTION 1'!#REF!,0)-4),0)</f>
        <v>0</v>
      </c>
      <c r="I1335" s="272">
        <f>IFERROR(INDEX(#REF!,MATCH('R1'!$E$437,#REF!,0)-3),0)+IFERROR(INDEX('SECTION 1'!#REF!,MATCH('R1'!$E$437,'SECTION 1'!#REF!,0)-3),0)</f>
        <v>0</v>
      </c>
      <c r="J1335" s="27"/>
      <c r="K1335" s="127"/>
      <c r="L1335" s="128"/>
      <c r="M1335" s="128"/>
      <c r="N1335" s="128"/>
      <c r="O1335" s="128"/>
      <c r="P1335" s="129"/>
      <c r="Q1335" s="130">
        <f t="shared" si="97"/>
        <v>0</v>
      </c>
      <c r="R1335" s="456"/>
    </row>
    <row r="1336" spans="1:18">
      <c r="A1336" s="563"/>
      <c r="B1336" s="567" t="s">
        <v>4</v>
      </c>
      <c r="C1336" s="517">
        <f>+C1334+1</f>
        <v>13</v>
      </c>
      <c r="D1336" s="477"/>
      <c r="E1336" s="477"/>
      <c r="F1336" s="479"/>
      <c r="G1336" s="268">
        <f>IFERROR(INDEX(#REF!,MATCH('R1'!$E$437,#REF!,0)-5),0)+IFERROR(INDEX('SECTION 1'!#REF!,MATCH('R1'!$E$437,'SECTION 1'!#REF!,0)-5),0)</f>
        <v>0</v>
      </c>
      <c r="H1336" s="269">
        <f>IFERROR(INDEX(#REF!,MATCH('R1'!$E$437,#REF!,0)-4),0)+IFERROR(INDEX('SECTION 1'!#REF!,MATCH('R1'!$E$437,'SECTION 1'!#REF!,0)-4),0)</f>
        <v>0</v>
      </c>
      <c r="I1336" s="269">
        <f>IFERROR(INDEX(#REF!,MATCH('R1'!$E$437,#REF!,0)-3),0)+IFERROR(INDEX('SECTION 1'!#REF!,MATCH('R1'!$E$437,'SECTION 1'!#REF!,0)-3),0)</f>
        <v>0</v>
      </c>
      <c r="J1336" s="24"/>
      <c r="K1336" s="119"/>
      <c r="L1336" s="120">
        <f>H1336-G1336</f>
        <v>0</v>
      </c>
      <c r="M1336" s="120">
        <f>IF(L1336&gt;5,0.2,0)</f>
        <v>0</v>
      </c>
      <c r="N1336" s="120" t="e">
        <f>#REF!-#REF!</f>
        <v>#REF!</v>
      </c>
      <c r="O1336" s="120" t="e">
        <f>IF(N1336&gt;5,0.2,0)</f>
        <v>#REF!</v>
      </c>
      <c r="P1336" s="121"/>
      <c r="Q1336" s="122">
        <f t="shared" si="97"/>
        <v>0</v>
      </c>
      <c r="R1336" s="456"/>
    </row>
    <row r="1337" spans="1:18">
      <c r="A1337" s="563"/>
      <c r="B1337" s="538"/>
      <c r="C1337" s="518"/>
      <c r="D1337" s="478"/>
      <c r="E1337" s="478"/>
      <c r="F1337" s="480"/>
      <c r="G1337" s="271">
        <f>IFERROR(INDEX(#REF!,MATCH('R1'!$E$437,#REF!,0)-5),0)+IFERROR(INDEX('SECTION 1'!#REF!,MATCH('R1'!$E$437,'SECTION 1'!#REF!,0)-5),0)</f>
        <v>0</v>
      </c>
      <c r="H1337" s="272">
        <f>IFERROR(INDEX(#REF!,MATCH('R1'!$E$437,#REF!,0)-4),0)+IFERROR(INDEX('SECTION 1'!#REF!,MATCH('R1'!$E$437,'SECTION 1'!#REF!,0)-4),0)</f>
        <v>0</v>
      </c>
      <c r="I1337" s="272">
        <f>IFERROR(INDEX(#REF!,MATCH('R1'!$E$437,#REF!,0)-3),0)+IFERROR(INDEX('SECTION 1'!#REF!,MATCH('R1'!$E$437,'SECTION 1'!#REF!,0)-3),0)</f>
        <v>0</v>
      </c>
      <c r="J1337" s="27"/>
      <c r="K1337" s="111"/>
      <c r="L1337" s="112"/>
      <c r="M1337" s="112"/>
      <c r="N1337" s="112"/>
      <c r="O1337" s="112"/>
      <c r="P1337" s="113"/>
      <c r="Q1337" s="114">
        <f t="shared" si="97"/>
        <v>0</v>
      </c>
      <c r="R1337" s="158"/>
    </row>
    <row r="1338" spans="1:18">
      <c r="A1338" s="563"/>
      <c r="B1338" s="568" t="s">
        <v>5</v>
      </c>
      <c r="C1338" s="527">
        <f>+C1336+1</f>
        <v>14</v>
      </c>
      <c r="D1338" s="477"/>
      <c r="E1338" s="477"/>
      <c r="F1338" s="479"/>
      <c r="G1338" s="268">
        <f>IFERROR(INDEX(#REF!,MATCH('R1'!$E$437,#REF!,0)-5),0)+IFERROR(INDEX('SECTION 1'!#REF!,MATCH('R1'!$E$437,'SECTION 1'!#REF!,0)-5),0)</f>
        <v>0</v>
      </c>
      <c r="H1338" s="269">
        <f>IFERROR(INDEX(#REF!,MATCH('R1'!$E$437,#REF!,0)-4),0)+IFERROR(INDEX('SECTION 1'!#REF!,MATCH('R1'!$E$437,'SECTION 1'!#REF!,0)-4),0)</f>
        <v>0</v>
      </c>
      <c r="I1338" s="269">
        <f>IFERROR(INDEX(#REF!,MATCH('R1'!$E$437,#REF!,0)-3),0)+IFERROR(INDEX('SECTION 1'!#REF!,MATCH('R1'!$E$437,'SECTION 1'!#REF!,0)-3),0)</f>
        <v>0</v>
      </c>
      <c r="J1338" s="49"/>
      <c r="K1338" s="119"/>
      <c r="L1338" s="120">
        <f>H1338-G1338</f>
        <v>0</v>
      </c>
      <c r="M1338" s="120">
        <f>IF(L1338&gt;5,0.2,0)</f>
        <v>0</v>
      </c>
      <c r="N1338" s="120" t="e">
        <f>#REF!-#REF!</f>
        <v>#REF!</v>
      </c>
      <c r="O1338" s="120" t="e">
        <f>IF(N1338&gt;5,0.2,0)</f>
        <v>#REF!</v>
      </c>
      <c r="P1338" s="121"/>
      <c r="Q1338" s="122">
        <f t="shared" si="97"/>
        <v>0</v>
      </c>
      <c r="R1338" s="75"/>
    </row>
    <row r="1339" spans="1:18">
      <c r="A1339" s="563"/>
      <c r="B1339" s="584"/>
      <c r="C1339" s="528"/>
      <c r="D1339" s="478"/>
      <c r="E1339" s="478"/>
      <c r="F1339" s="480"/>
      <c r="G1339" s="271">
        <f>IFERROR(INDEX(#REF!,MATCH('R1'!$E$437,#REF!,0)-5),0)+IFERROR(INDEX('SECTION 1'!#REF!,MATCH('R1'!$E$437,'SECTION 1'!#REF!,0)-5),0)</f>
        <v>0</v>
      </c>
      <c r="H1339" s="272">
        <f>IFERROR(INDEX(#REF!,MATCH('R1'!$E$437,#REF!,0)-4),0)+IFERROR(INDEX('SECTION 1'!#REF!,MATCH('R1'!$E$437,'SECTION 1'!#REF!,0)-4),0)</f>
        <v>0</v>
      </c>
      <c r="I1339" s="272">
        <f>IFERROR(INDEX(#REF!,MATCH('R1'!$E$437,#REF!,0)-3),0)+IFERROR(INDEX('SECTION 1'!#REF!,MATCH('R1'!$E$437,'SECTION 1'!#REF!,0)-3),0)</f>
        <v>0</v>
      </c>
      <c r="J1339" s="53">
        <f>IF(G1339="",0,IF(H1339="",0,IF(G1339&gt;0,H1339-G1339+I1339,0)))</f>
        <v>0</v>
      </c>
      <c r="K1339" s="127"/>
      <c r="L1339" s="128"/>
      <c r="M1339" s="128"/>
      <c r="N1339" s="128"/>
      <c r="O1339" s="128"/>
      <c r="P1339" s="129"/>
      <c r="Q1339" s="130">
        <f t="shared" si="97"/>
        <v>0</v>
      </c>
      <c r="R1339" s="75"/>
    </row>
    <row r="1340" spans="1:18">
      <c r="A1340" s="563"/>
      <c r="B1340" s="568" t="s">
        <v>6</v>
      </c>
      <c r="C1340" s="527">
        <f>+C1338+1</f>
        <v>15</v>
      </c>
      <c r="D1340" s="465"/>
      <c r="E1340" s="465"/>
      <c r="F1340" s="467"/>
      <c r="G1340" s="268">
        <f>IFERROR(INDEX(#REF!,MATCH('R1'!$E$437,#REF!,0)-5),0)+IFERROR(INDEX('SECTION 1'!#REF!,MATCH('R1'!$E$437,'SECTION 1'!#REF!,0)-5),0)</f>
        <v>0</v>
      </c>
      <c r="H1340" s="269">
        <f>IFERROR(INDEX(#REF!,MATCH('R1'!$E$437,#REF!,0)-4),0)+IFERROR(INDEX('SECTION 1'!#REF!,MATCH('R1'!$E$437,'SECTION 1'!#REF!,0)-4),0)</f>
        <v>0</v>
      </c>
      <c r="I1340" s="269">
        <f>IFERROR(INDEX(#REF!,MATCH('R1'!$E$437,#REF!,0)-3),0)+IFERROR(INDEX('SECTION 1'!#REF!,MATCH('R1'!$E$437,'SECTION 1'!#REF!,0)-3),0)</f>
        <v>0</v>
      </c>
      <c r="J1340" s="49">
        <f>IF(G1340="",0,IF(H1340="",0,IF(G1340&gt;0,H1340-G1340+I1340,0)))</f>
        <v>0</v>
      </c>
      <c r="K1340" s="140"/>
      <c r="L1340" s="141">
        <f>H1340-G1340</f>
        <v>0</v>
      </c>
      <c r="M1340" s="141">
        <f>IF(L1340&gt;5,0.2,0)</f>
        <v>0</v>
      </c>
      <c r="N1340" s="141" t="e">
        <f>#REF!-#REF!</f>
        <v>#REF!</v>
      </c>
      <c r="O1340" s="141" t="e">
        <f>IF(N1340&gt;5,0.2,0)</f>
        <v>#REF!</v>
      </c>
      <c r="P1340" s="142"/>
      <c r="Q1340" s="143">
        <f t="shared" si="97"/>
        <v>0</v>
      </c>
      <c r="R1340" s="75"/>
    </row>
    <row r="1341" spans="1:18" ht="16.5" thickBot="1">
      <c r="A1341" s="563"/>
      <c r="B1341" s="569"/>
      <c r="C1341" s="554"/>
      <c r="D1341" s="466"/>
      <c r="E1341" s="466"/>
      <c r="F1341" s="468"/>
      <c r="G1341" s="271">
        <f>IFERROR(INDEX(#REF!,MATCH('R1'!$E$437,#REF!,0)-5),0)+IFERROR(INDEX('SECTION 1'!#REF!,MATCH('R1'!$E$437,'SECTION 1'!#REF!,0)-5),0)</f>
        <v>0</v>
      </c>
      <c r="H1341" s="272">
        <f>IFERROR(INDEX(#REF!,MATCH('R1'!$E$437,#REF!,0)-4),0)+IFERROR(INDEX('SECTION 1'!#REF!,MATCH('R1'!$E$437,'SECTION 1'!#REF!,0)-4),0)</f>
        <v>0</v>
      </c>
      <c r="I1341" s="272">
        <f>IFERROR(INDEX(#REF!,MATCH('R1'!$E$437,#REF!,0)-3),0)+IFERROR(INDEX('SECTION 1'!#REF!,MATCH('R1'!$E$437,'SECTION 1'!#REF!,0)-3),0)</f>
        <v>0</v>
      </c>
      <c r="J1341" s="53">
        <f>IF(G1341="",0,IF(H1341="",0,IF(G1341&gt;0,H1341-G1341+I1341,0)))</f>
        <v>0</v>
      </c>
      <c r="K1341" s="148"/>
      <c r="L1341" s="149"/>
      <c r="M1341" s="149"/>
      <c r="N1341" s="149"/>
      <c r="O1341" s="149"/>
      <c r="P1341" s="150"/>
      <c r="Q1341" s="151">
        <f t="shared" si="97"/>
        <v>0</v>
      </c>
      <c r="R1341" s="75"/>
    </row>
    <row r="1342" spans="1:18" ht="17.25" thickTop="1" thickBot="1">
      <c r="A1342" s="563"/>
      <c r="B1342" s="522" t="s">
        <v>12</v>
      </c>
      <c r="C1342" s="523"/>
      <c r="D1342" s="481"/>
      <c r="E1342" s="481"/>
      <c r="F1342" s="482"/>
      <c r="G1342" s="285"/>
      <c r="H1342" s="286"/>
      <c r="I1342" s="287"/>
      <c r="J1342" s="21">
        <f>SUM(J1328:J1341)</f>
        <v>0</v>
      </c>
      <c r="K1342" s="173">
        <f>SUM(K1332:K1341)</f>
        <v>0</v>
      </c>
      <c r="L1342" s="174"/>
      <c r="M1342" s="174"/>
      <c r="N1342" s="174"/>
      <c r="O1342" s="174"/>
      <c r="P1342" s="175"/>
      <c r="Q1342" s="176">
        <f>SUM(Q1328:Q1341)</f>
        <v>0</v>
      </c>
      <c r="R1342" s="728"/>
    </row>
    <row r="1343" spans="1:18" ht="17.25" thickTop="1" thickBot="1">
      <c r="A1343" s="564"/>
      <c r="B1343" s="524" t="s">
        <v>14</v>
      </c>
      <c r="C1343" s="525"/>
      <c r="D1343" s="206"/>
      <c r="E1343" s="206"/>
      <c r="F1343" s="207"/>
      <c r="G1343" s="208"/>
      <c r="H1343" s="209"/>
      <c r="I1343" s="210"/>
      <c r="J1343" s="211"/>
      <c r="K1343" s="212"/>
      <c r="L1343" s="211"/>
      <c r="M1343" s="211"/>
      <c r="N1343" s="211"/>
      <c r="O1343" s="211"/>
      <c r="P1343" s="211"/>
      <c r="Q1343" s="213"/>
      <c r="R1343" s="728"/>
    </row>
    <row r="1344" spans="1:18" ht="17.25" thickTop="1" thickBot="1">
      <c r="A1344" s="692" t="s">
        <v>49</v>
      </c>
      <c r="B1344" s="589" t="s">
        <v>2</v>
      </c>
      <c r="C1344" s="515">
        <f>C1340+1</f>
        <v>16</v>
      </c>
      <c r="D1344" s="494"/>
      <c r="E1344" s="471"/>
      <c r="F1344" s="473"/>
      <c r="G1344" s="159">
        <f>IFERROR(INDEX(#REF!,MATCH('R1'!$E$437,#REF!,0)-5),0)+IFERROR(INDEX('SECTION 1'!#REF!,MATCH('R1'!$E$437,'SECTION 1'!#REF!,0)-5),0)</f>
        <v>0</v>
      </c>
      <c r="H1344" s="160">
        <f>IFERROR(INDEX(#REF!,MATCH('R1'!$E$437,#REF!,0)-4),0)+IFERROR(INDEX('SECTION 1'!#REF!,MATCH('R1'!$E$437,'SECTION 1'!#REF!,0)-4),0)</f>
        <v>0</v>
      </c>
      <c r="I1344" s="161">
        <f>IFERROR(INDEX(#REF!,MATCH('R1'!$E$437,#REF!,0)-3),0)+IFERROR(INDEX('SECTION 1'!#REF!,MATCH('R1'!$E$437,'SECTION 1'!#REF!,0)-3),0)</f>
        <v>0</v>
      </c>
      <c r="J1344" s="30">
        <f t="shared" ref="J1344:J1357" si="98">IF(G1344="",0,IF(H1344="",0,IF(G1344&gt;0,H1344-G1344+I1344,0)))</f>
        <v>0</v>
      </c>
      <c r="K1344" s="163"/>
      <c r="L1344" s="164">
        <f>H1344-G1344</f>
        <v>0</v>
      </c>
      <c r="M1344" s="164">
        <f>IF(L1344&gt;5,0.2,0)</f>
        <v>0</v>
      </c>
      <c r="N1344" s="164" t="e">
        <f>#REF!-#REF!</f>
        <v>#REF!</v>
      </c>
      <c r="O1344" s="164" t="e">
        <f>IF(N1344&gt;5,0.2,0)</f>
        <v>#REF!</v>
      </c>
      <c r="P1344" s="165"/>
      <c r="Q1344" s="166">
        <f>IF(G1344="","",(H1344-G1344)+I1344)</f>
        <v>0</v>
      </c>
      <c r="R1344" s="728"/>
    </row>
    <row r="1345" spans="1:18" ht="16.5" thickBot="1">
      <c r="A1345" s="675"/>
      <c r="B1345" s="590"/>
      <c r="C1345" s="516"/>
      <c r="D1345" s="493"/>
      <c r="E1345" s="472"/>
      <c r="F1345" s="474"/>
      <c r="G1345" s="271">
        <f>IFERROR(INDEX(#REF!,MATCH('R1'!$E$437,#REF!,0)-5),0)+IFERROR(INDEX('SECTION 1'!#REF!,MATCH('R1'!$E$437,'SECTION 1'!#REF!,0)-5),0)</f>
        <v>0</v>
      </c>
      <c r="H1345" s="272">
        <f>IFERROR(INDEX(#REF!,MATCH('R1'!$E$437,#REF!,0)-4),0)+IFERROR(INDEX('SECTION 1'!#REF!,MATCH('R1'!$E$437,'SECTION 1'!#REF!,0)-4),0)</f>
        <v>0</v>
      </c>
      <c r="I1345" s="109">
        <f>IFERROR(INDEX(#REF!,MATCH('R1'!$E$437,#REF!,0)-3),0)+IFERROR(INDEX('SECTION 1'!#REF!,MATCH('R1'!$E$437,'SECTION 1'!#REF!,0)-3),0)</f>
        <v>0</v>
      </c>
      <c r="J1345" s="27">
        <f t="shared" si="98"/>
        <v>0</v>
      </c>
      <c r="K1345" s="111"/>
      <c r="L1345" s="112"/>
      <c r="M1345" s="112"/>
      <c r="N1345" s="112"/>
      <c r="O1345" s="112"/>
      <c r="P1345" s="113"/>
      <c r="Q1345" s="114">
        <f t="shared" ref="Q1345:Q1357" si="99">IF(G1345="","",(H1345-G1345)+I1345)</f>
        <v>0</v>
      </c>
      <c r="R1345" s="728"/>
    </row>
    <row r="1346" spans="1:18" ht="16.5" thickBot="1">
      <c r="A1346" s="688"/>
      <c r="B1346" s="567" t="s">
        <v>3</v>
      </c>
      <c r="C1346" s="517">
        <f>+C1344+1</f>
        <v>17</v>
      </c>
      <c r="D1346" s="477"/>
      <c r="E1346" s="477"/>
      <c r="F1346" s="479"/>
      <c r="G1346" s="268">
        <f>IFERROR(INDEX(#REF!,MATCH('R1'!$E$437,#REF!,0)-5),0)+IFERROR(INDEX('SECTION 1'!#REF!,MATCH('R1'!$E$437,'SECTION 1'!#REF!,0)-5),0)</f>
        <v>0</v>
      </c>
      <c r="H1346" s="269">
        <f>IFERROR(INDEX(#REF!,MATCH('R1'!$E$437,#REF!,0)-4),0)+IFERROR(INDEX('SECTION 1'!#REF!,MATCH('R1'!$E$437,'SECTION 1'!#REF!,0)-4),0)</f>
        <v>0</v>
      </c>
      <c r="I1346" s="269">
        <f>IFERROR(INDEX(#REF!,MATCH('R1'!$E$437,#REF!,0)-3),0)+IFERROR(INDEX('SECTION 1'!#REF!,MATCH('R1'!$E$437,'SECTION 1'!#REF!,0)-3),0)</f>
        <v>0</v>
      </c>
      <c r="J1346" s="24">
        <f t="shared" si="98"/>
        <v>0</v>
      </c>
      <c r="K1346" s="119"/>
      <c r="L1346" s="120">
        <f>H1346-G1346</f>
        <v>0</v>
      </c>
      <c r="M1346" s="120">
        <f>IF(L1346&gt;5,0.2,0)</f>
        <v>0</v>
      </c>
      <c r="N1346" s="120" t="e">
        <f>#REF!-#REF!</f>
        <v>#REF!</v>
      </c>
      <c r="O1346" s="120" t="e">
        <f>IF(N1346&gt;5,0.2,0)</f>
        <v>#REF!</v>
      </c>
      <c r="P1346" s="121"/>
      <c r="Q1346" s="122">
        <f t="shared" si="99"/>
        <v>0</v>
      </c>
      <c r="R1346" s="728"/>
    </row>
    <row r="1347" spans="1:18" ht="16.5" thickBot="1">
      <c r="A1347" s="688"/>
      <c r="B1347" s="538"/>
      <c r="C1347" s="518"/>
      <c r="D1347" s="478"/>
      <c r="E1347" s="478"/>
      <c r="F1347" s="480"/>
      <c r="G1347" s="271">
        <f>IFERROR(INDEX(#REF!,MATCH('R1'!$E$437,#REF!,0)-5),0)+IFERROR(INDEX('SECTION 1'!#REF!,MATCH('R1'!$E$437,'SECTION 1'!#REF!,0)-5),0)</f>
        <v>0</v>
      </c>
      <c r="H1347" s="272">
        <f>IFERROR(INDEX(#REF!,MATCH('R1'!$E$437,#REF!,0)-4),0)+IFERROR(INDEX('SECTION 1'!#REF!,MATCH('R1'!$E$437,'SECTION 1'!#REF!,0)-4),0)</f>
        <v>0</v>
      </c>
      <c r="I1347" s="272">
        <f>IFERROR(INDEX(#REF!,MATCH('R1'!$E$437,#REF!,0)-3),0)+IFERROR(INDEX('SECTION 1'!#REF!,MATCH('R1'!$E$437,'SECTION 1'!#REF!,0)-3),0)</f>
        <v>0</v>
      </c>
      <c r="J1347" s="27">
        <f t="shared" si="98"/>
        <v>0</v>
      </c>
      <c r="K1347" s="127"/>
      <c r="L1347" s="128"/>
      <c r="M1347" s="128"/>
      <c r="N1347" s="128"/>
      <c r="O1347" s="128"/>
      <c r="P1347" s="129"/>
      <c r="Q1347" s="130">
        <f t="shared" si="99"/>
        <v>0</v>
      </c>
      <c r="R1347" s="728"/>
    </row>
    <row r="1348" spans="1:18" ht="16.5" thickBot="1">
      <c r="A1348" s="688"/>
      <c r="B1348" s="567" t="s">
        <v>3</v>
      </c>
      <c r="C1348" s="517">
        <f>+C1346+1</f>
        <v>18</v>
      </c>
      <c r="D1348" s="477"/>
      <c r="E1348" s="477"/>
      <c r="F1348" s="479"/>
      <c r="G1348" s="268">
        <f>IFERROR(INDEX(#REF!,MATCH('R1'!$E$437,#REF!,0)-5),0)+IFERROR(INDEX('SECTION 1'!#REF!,MATCH('R1'!$E$437,'SECTION 1'!#REF!,0)-5),0)</f>
        <v>0</v>
      </c>
      <c r="H1348" s="269">
        <f>IFERROR(INDEX(#REF!,MATCH('R1'!$E$437,#REF!,0)-4),0)+IFERROR(INDEX('SECTION 1'!#REF!,MATCH('R1'!$E$437,'SECTION 1'!#REF!,0)-4),0)</f>
        <v>0</v>
      </c>
      <c r="I1348" s="269">
        <f>IFERROR(INDEX(#REF!,MATCH('R1'!$E$437,#REF!,0)-3),0)+IFERROR(INDEX('SECTION 1'!#REF!,MATCH('R1'!$E$437,'SECTION 1'!#REF!,0)-3),0)</f>
        <v>0</v>
      </c>
      <c r="J1348" s="24">
        <f t="shared" si="98"/>
        <v>0</v>
      </c>
      <c r="K1348" s="135"/>
      <c r="L1348" s="167">
        <f>H1348-G1348</f>
        <v>0</v>
      </c>
      <c r="M1348" s="167">
        <f>IF(L1348&gt;5,0.2,0)</f>
        <v>0</v>
      </c>
      <c r="N1348" s="167" t="e">
        <f>#REF!-#REF!</f>
        <v>#REF!</v>
      </c>
      <c r="O1348" s="167" t="e">
        <f>IF(N1348&gt;5,0.2,0)</f>
        <v>#REF!</v>
      </c>
      <c r="P1348" s="168"/>
      <c r="Q1348" s="169">
        <f t="shared" si="99"/>
        <v>0</v>
      </c>
      <c r="R1348" s="456"/>
    </row>
    <row r="1349" spans="1:18" ht="16.5" thickBot="1">
      <c r="A1349" s="688"/>
      <c r="B1349" s="538"/>
      <c r="C1349" s="518"/>
      <c r="D1349" s="478"/>
      <c r="E1349" s="478"/>
      <c r="F1349" s="480"/>
      <c r="G1349" s="271">
        <f>IFERROR(INDEX(#REF!,MATCH('R1'!$E$437,#REF!,0)-5),0)+IFERROR(INDEX('SECTION 1'!#REF!,MATCH('R1'!$E$437,'SECTION 1'!#REF!,0)-5),0)</f>
        <v>0</v>
      </c>
      <c r="H1349" s="272">
        <f>IFERROR(INDEX(#REF!,MATCH('R1'!$E$437,#REF!,0)-4),0)+IFERROR(INDEX('SECTION 1'!#REF!,MATCH('R1'!$E$437,'SECTION 1'!#REF!,0)-4),0)</f>
        <v>0</v>
      </c>
      <c r="I1349" s="272">
        <f>IFERROR(INDEX(#REF!,MATCH('R1'!$E$437,#REF!,0)-3),0)+IFERROR(INDEX('SECTION 1'!#REF!,MATCH('R1'!$E$437,'SECTION 1'!#REF!,0)-3),0)</f>
        <v>0</v>
      </c>
      <c r="J1349" s="27">
        <f t="shared" si="98"/>
        <v>0</v>
      </c>
      <c r="K1349" s="111"/>
      <c r="L1349" s="112"/>
      <c r="M1349" s="112"/>
      <c r="N1349" s="112"/>
      <c r="O1349" s="112"/>
      <c r="P1349" s="113"/>
      <c r="Q1349" s="114">
        <f t="shared" si="99"/>
        <v>0</v>
      </c>
      <c r="R1349" s="456"/>
    </row>
    <row r="1350" spans="1:18" ht="16.5" thickBot="1">
      <c r="A1350" s="688"/>
      <c r="B1350" s="567" t="s">
        <v>7</v>
      </c>
      <c r="C1350" s="517">
        <f>+C1348+1</f>
        <v>19</v>
      </c>
      <c r="D1350" s="477"/>
      <c r="E1350" s="477"/>
      <c r="F1350" s="479"/>
      <c r="G1350" s="268">
        <f>IFERROR(INDEX(#REF!,MATCH('R1'!$E$437,#REF!,0)-5),0)+IFERROR(INDEX('SECTION 1'!#REF!,MATCH('R1'!$E$437,'SECTION 1'!#REF!,0)-5),0)</f>
        <v>0</v>
      </c>
      <c r="H1350" s="269">
        <f>IFERROR(INDEX(#REF!,MATCH('R1'!$E$437,#REF!,0)-4),0)+IFERROR(INDEX('SECTION 1'!#REF!,MATCH('R1'!$E$437,'SECTION 1'!#REF!,0)-4),0)</f>
        <v>0</v>
      </c>
      <c r="I1350" s="269">
        <f>IFERROR(INDEX(#REF!,MATCH('R1'!$E$437,#REF!,0)-3),0)+IFERROR(INDEX('SECTION 1'!#REF!,MATCH('R1'!$E$437,'SECTION 1'!#REF!,0)-3),0)</f>
        <v>0</v>
      </c>
      <c r="J1350" s="24">
        <f t="shared" si="98"/>
        <v>0</v>
      </c>
      <c r="K1350" s="119"/>
      <c r="L1350" s="120">
        <f>H1350-G1350</f>
        <v>0</v>
      </c>
      <c r="M1350" s="120">
        <f>IF(L1350&gt;5,0.2,0)</f>
        <v>0</v>
      </c>
      <c r="N1350" s="120" t="e">
        <f>#REF!-#REF!</f>
        <v>#REF!</v>
      </c>
      <c r="O1350" s="120" t="e">
        <f>IF(N1350&gt;5,0.2,0)</f>
        <v>#REF!</v>
      </c>
      <c r="P1350" s="121"/>
      <c r="Q1350" s="122">
        <f t="shared" si="99"/>
        <v>0</v>
      </c>
      <c r="R1350" s="456"/>
    </row>
    <row r="1351" spans="1:18" ht="16.5" thickBot="1">
      <c r="A1351" s="688"/>
      <c r="B1351" s="538"/>
      <c r="C1351" s="518"/>
      <c r="D1351" s="478"/>
      <c r="E1351" s="478"/>
      <c r="F1351" s="480"/>
      <c r="G1351" s="271">
        <f>IFERROR(INDEX(#REF!,MATCH('R1'!$E$437,#REF!,0)-5),0)+IFERROR(INDEX('SECTION 1'!#REF!,MATCH('R1'!$E$437,'SECTION 1'!#REF!,0)-5),0)</f>
        <v>0</v>
      </c>
      <c r="H1351" s="272">
        <f>IFERROR(INDEX(#REF!,MATCH('R1'!$E$437,#REF!,0)-4),0)+IFERROR(INDEX('SECTION 1'!#REF!,MATCH('R1'!$E$437,'SECTION 1'!#REF!,0)-4),0)</f>
        <v>0</v>
      </c>
      <c r="I1351" s="272">
        <f>IFERROR(INDEX(#REF!,MATCH('R1'!$E$437,#REF!,0)-3),0)+IFERROR(INDEX('SECTION 1'!#REF!,MATCH('R1'!$E$437,'SECTION 1'!#REF!,0)-3),0)</f>
        <v>0</v>
      </c>
      <c r="J1351" s="27">
        <f t="shared" si="98"/>
        <v>0</v>
      </c>
      <c r="K1351" s="127"/>
      <c r="L1351" s="128"/>
      <c r="M1351" s="128"/>
      <c r="N1351" s="128"/>
      <c r="O1351" s="128"/>
      <c r="P1351" s="129"/>
      <c r="Q1351" s="130">
        <f t="shared" si="99"/>
        <v>0</v>
      </c>
      <c r="R1351" s="456"/>
    </row>
    <row r="1352" spans="1:18" ht="16.5" thickBot="1">
      <c r="A1352" s="688"/>
      <c r="B1352" s="567" t="s">
        <v>4</v>
      </c>
      <c r="C1352" s="517">
        <f>C1350+1</f>
        <v>20</v>
      </c>
      <c r="D1352" s="477"/>
      <c r="E1352" s="477"/>
      <c r="F1352" s="479"/>
      <c r="G1352" s="268">
        <f>IFERROR(INDEX(#REF!,MATCH('R1'!$E$437,#REF!,0)-5),0)+IFERROR(INDEX('SECTION 1'!#REF!,MATCH('R1'!$E$437,'SECTION 1'!#REF!,0)-5),0)</f>
        <v>0</v>
      </c>
      <c r="H1352" s="269">
        <f>IFERROR(INDEX(#REF!,MATCH('R1'!$E$437,#REF!,0)-4),0)+IFERROR(INDEX('SECTION 1'!#REF!,MATCH('R1'!$E$437,'SECTION 1'!#REF!,0)-4),0)</f>
        <v>0</v>
      </c>
      <c r="I1352" s="269">
        <f>IFERROR(INDEX(#REF!,MATCH('R1'!$E$437,#REF!,0)-3),0)+IFERROR(INDEX('SECTION 1'!#REF!,MATCH('R1'!$E$437,'SECTION 1'!#REF!,0)-3),0)</f>
        <v>0</v>
      </c>
      <c r="J1352" s="24">
        <f t="shared" si="98"/>
        <v>0</v>
      </c>
      <c r="K1352" s="119"/>
      <c r="L1352" s="120">
        <f>H1352-G1352</f>
        <v>0</v>
      </c>
      <c r="M1352" s="120">
        <f>IF(L1352&gt;5,0.2,0)</f>
        <v>0</v>
      </c>
      <c r="N1352" s="120" t="e">
        <f>#REF!-#REF!</f>
        <v>#REF!</v>
      </c>
      <c r="O1352" s="120" t="e">
        <f>IF(N1352&gt;5,0.2,0)</f>
        <v>#REF!</v>
      </c>
      <c r="P1352" s="121"/>
      <c r="Q1352" s="122">
        <f t="shared" si="99"/>
        <v>0</v>
      </c>
      <c r="R1352" s="158"/>
    </row>
    <row r="1353" spans="1:18" ht="16.5" thickBot="1">
      <c r="A1353" s="688"/>
      <c r="B1353" s="538"/>
      <c r="C1353" s="518"/>
      <c r="D1353" s="478"/>
      <c r="E1353" s="478"/>
      <c r="F1353" s="480"/>
      <c r="G1353" s="271">
        <f>IFERROR(INDEX(#REF!,MATCH('R1'!$E$437,#REF!,0)-5),0)+IFERROR(INDEX('SECTION 1'!#REF!,MATCH('R1'!$E$437,'SECTION 1'!#REF!,0)-5),0)</f>
        <v>0</v>
      </c>
      <c r="H1353" s="272">
        <f>IFERROR(INDEX(#REF!,MATCH('R1'!$E$437,#REF!,0)-4),0)+IFERROR(INDEX('SECTION 1'!#REF!,MATCH('R1'!$E$437,'SECTION 1'!#REF!,0)-4),0)</f>
        <v>0</v>
      </c>
      <c r="I1353" s="272">
        <f>IFERROR(INDEX(#REF!,MATCH('R1'!$E$437,#REF!,0)-3),0)+IFERROR(INDEX('SECTION 1'!#REF!,MATCH('R1'!$E$437,'SECTION 1'!#REF!,0)-3),0)</f>
        <v>0</v>
      </c>
      <c r="J1353" s="27">
        <f t="shared" si="98"/>
        <v>0</v>
      </c>
      <c r="K1353" s="111"/>
      <c r="L1353" s="112"/>
      <c r="M1353" s="112"/>
      <c r="N1353" s="112"/>
      <c r="O1353" s="112"/>
      <c r="P1353" s="113"/>
      <c r="Q1353" s="114">
        <f t="shared" si="99"/>
        <v>0</v>
      </c>
      <c r="R1353" s="75"/>
    </row>
    <row r="1354" spans="1:18" ht="16.5" thickBot="1">
      <c r="A1354" s="688"/>
      <c r="B1354" s="568" t="s">
        <v>5</v>
      </c>
      <c r="C1354" s="527">
        <f>+C1352+1</f>
        <v>21</v>
      </c>
      <c r="D1354" s="477"/>
      <c r="E1354" s="477"/>
      <c r="F1354" s="479"/>
      <c r="G1354" s="268">
        <f>IFERROR(INDEX(#REF!,MATCH('R1'!$E$437,#REF!,0)-5),0)+IFERROR(INDEX('SECTION 1'!#REF!,MATCH('R1'!$E$437,'SECTION 1'!#REF!,0)-5),0)</f>
        <v>0</v>
      </c>
      <c r="H1354" s="269">
        <f>IFERROR(INDEX(#REF!,MATCH('R1'!$E$437,#REF!,0)-4),0)+IFERROR(INDEX('SECTION 1'!#REF!,MATCH('R1'!$E$437,'SECTION 1'!#REF!,0)-4),0)</f>
        <v>0</v>
      </c>
      <c r="I1354" s="269">
        <f>IFERROR(INDEX(#REF!,MATCH('R1'!$E$437,#REF!,0)-3),0)+IFERROR(INDEX('SECTION 1'!#REF!,MATCH('R1'!$E$437,'SECTION 1'!#REF!,0)-3),0)</f>
        <v>0</v>
      </c>
      <c r="J1354" s="49">
        <f t="shared" si="98"/>
        <v>0</v>
      </c>
      <c r="K1354" s="119"/>
      <c r="L1354" s="120">
        <f>H1354-G1354</f>
        <v>0</v>
      </c>
      <c r="M1354" s="120">
        <f>IF(L1354&gt;5,0.2,0)</f>
        <v>0</v>
      </c>
      <c r="N1354" s="120" t="e">
        <f>#REF!-#REF!</f>
        <v>#REF!</v>
      </c>
      <c r="O1354" s="120" t="e">
        <f>IF(N1354&gt;5,0.2,0)</f>
        <v>#REF!</v>
      </c>
      <c r="P1354" s="121"/>
      <c r="Q1354" s="122">
        <f t="shared" si="99"/>
        <v>0</v>
      </c>
      <c r="R1354" s="75"/>
    </row>
    <row r="1355" spans="1:18" ht="16.5" thickBot="1">
      <c r="A1355" s="688"/>
      <c r="B1355" s="584"/>
      <c r="C1355" s="528"/>
      <c r="D1355" s="478"/>
      <c r="E1355" s="478"/>
      <c r="F1355" s="480"/>
      <c r="G1355" s="271">
        <f>IFERROR(INDEX(#REF!,MATCH('R1'!$E$437,#REF!,0)-5),0)+IFERROR(INDEX('SECTION 1'!#REF!,MATCH('R1'!$E$437,'SECTION 1'!#REF!,0)-5),0)</f>
        <v>0</v>
      </c>
      <c r="H1355" s="272">
        <f>IFERROR(INDEX(#REF!,MATCH('R1'!$E$437,#REF!,0)-4),0)+IFERROR(INDEX('SECTION 1'!#REF!,MATCH('R1'!$E$437,'SECTION 1'!#REF!,0)-4),0)</f>
        <v>0</v>
      </c>
      <c r="I1355" s="272">
        <f>IFERROR(INDEX(#REF!,MATCH('R1'!$E$437,#REF!,0)-3),0)+IFERROR(INDEX('SECTION 1'!#REF!,MATCH('R1'!$E$437,'SECTION 1'!#REF!,0)-3),0)</f>
        <v>0</v>
      </c>
      <c r="J1355" s="53">
        <f t="shared" si="98"/>
        <v>0</v>
      </c>
      <c r="K1355" s="127"/>
      <c r="L1355" s="128"/>
      <c r="M1355" s="128"/>
      <c r="N1355" s="128"/>
      <c r="O1355" s="128"/>
      <c r="P1355" s="129"/>
      <c r="Q1355" s="130">
        <f t="shared" si="99"/>
        <v>0</v>
      </c>
      <c r="R1355" s="75"/>
    </row>
    <row r="1356" spans="1:18" ht="16.5" thickBot="1">
      <c r="A1356" s="688"/>
      <c r="B1356" s="568" t="s">
        <v>6</v>
      </c>
      <c r="C1356" s="527">
        <f>+C1354+1</f>
        <v>22</v>
      </c>
      <c r="D1356" s="465"/>
      <c r="E1356" s="465"/>
      <c r="F1356" s="467"/>
      <c r="G1356" s="268">
        <f>IFERROR(INDEX(#REF!,MATCH('R1'!$E$437,#REF!,0)-5),0)+IFERROR(INDEX('SECTION 1'!#REF!,MATCH('R1'!$E$437,'SECTION 1'!#REF!,0)-5),0)</f>
        <v>0</v>
      </c>
      <c r="H1356" s="269">
        <f>IFERROR(INDEX(#REF!,MATCH('R1'!$E$437,#REF!,0)-4),0)+IFERROR(INDEX('SECTION 1'!#REF!,MATCH('R1'!$E$437,'SECTION 1'!#REF!,0)-4),0)</f>
        <v>0</v>
      </c>
      <c r="I1356" s="269">
        <f>IFERROR(INDEX(#REF!,MATCH('R1'!$E$437,#REF!,0)-3),0)+IFERROR(INDEX('SECTION 1'!#REF!,MATCH('R1'!$E$437,'SECTION 1'!#REF!,0)-3),0)</f>
        <v>0</v>
      </c>
      <c r="J1356" s="49">
        <f t="shared" si="98"/>
        <v>0</v>
      </c>
      <c r="K1356" s="140"/>
      <c r="L1356" s="141">
        <f>H1356-G1356</f>
        <v>0</v>
      </c>
      <c r="M1356" s="141">
        <f>IF(L1356&gt;5,0.2,0)</f>
        <v>0</v>
      </c>
      <c r="N1356" s="141" t="e">
        <f>#REF!-#REF!</f>
        <v>#REF!</v>
      </c>
      <c r="O1356" s="141" t="e">
        <f>IF(N1356&gt;5,0.2,0)</f>
        <v>#REF!</v>
      </c>
      <c r="P1356" s="142"/>
      <c r="Q1356" s="143">
        <f t="shared" si="99"/>
        <v>0</v>
      </c>
      <c r="R1356" s="75"/>
    </row>
    <row r="1357" spans="1:18" ht="16.5" thickBot="1">
      <c r="A1357" s="689"/>
      <c r="B1357" s="569"/>
      <c r="C1357" s="554"/>
      <c r="D1357" s="466"/>
      <c r="E1357" s="466"/>
      <c r="F1357" s="468"/>
      <c r="G1357" s="271">
        <f>IFERROR(INDEX(#REF!,MATCH('R1'!$E$437,#REF!,0)-5),0)+IFERROR(INDEX('SECTION 1'!#REF!,MATCH('R1'!$E$437,'SECTION 1'!#REF!,0)-5),0)</f>
        <v>0</v>
      </c>
      <c r="H1357" s="272">
        <f>IFERROR(INDEX(#REF!,MATCH('R1'!$E$437,#REF!,0)-4),0)+IFERROR(INDEX('SECTION 1'!#REF!,MATCH('R1'!$E$437,'SECTION 1'!#REF!,0)-4),0)</f>
        <v>0</v>
      </c>
      <c r="I1357" s="272">
        <f>IFERROR(INDEX(#REF!,MATCH('R1'!$E$437,#REF!,0)-3),0)+IFERROR(INDEX('SECTION 1'!#REF!,MATCH('R1'!$E$437,'SECTION 1'!#REF!,0)-3),0)</f>
        <v>0</v>
      </c>
      <c r="J1357" s="53">
        <f t="shared" si="98"/>
        <v>0</v>
      </c>
      <c r="K1357" s="148"/>
      <c r="L1357" s="149"/>
      <c r="M1357" s="149"/>
      <c r="N1357" s="149"/>
      <c r="O1357" s="149"/>
      <c r="P1357" s="150"/>
      <c r="Q1357" s="151">
        <f t="shared" si="99"/>
        <v>0</v>
      </c>
      <c r="R1357" s="728"/>
    </row>
    <row r="1358" spans="1:18" ht="17.25" thickTop="1" thickBot="1">
      <c r="A1358" s="689"/>
      <c r="B1358" s="522" t="s">
        <v>12</v>
      </c>
      <c r="C1358" s="523"/>
      <c r="D1358" s="481"/>
      <c r="E1358" s="481"/>
      <c r="F1358" s="482"/>
      <c r="G1358" s="43"/>
      <c r="H1358" s="44"/>
      <c r="I1358" s="44"/>
      <c r="J1358" s="21">
        <f>SUM(J1344:J1357)</f>
        <v>0</v>
      </c>
      <c r="K1358" s="173">
        <f>SUM(K1348:K1357)</f>
        <v>0</v>
      </c>
      <c r="L1358" s="174"/>
      <c r="M1358" s="174"/>
      <c r="N1358" s="174"/>
      <c r="O1358" s="174"/>
      <c r="P1358" s="175"/>
      <c r="Q1358" s="176">
        <f>SUM(Q1344:Q1357)</f>
        <v>0</v>
      </c>
      <c r="R1358" s="728"/>
    </row>
    <row r="1359" spans="1:18" ht="16.5" thickBot="1">
      <c r="A1359" s="689"/>
      <c r="B1359" s="524" t="s">
        <v>14</v>
      </c>
      <c r="C1359" s="525"/>
      <c r="D1359" s="219"/>
      <c r="E1359" s="219"/>
      <c r="F1359" s="220"/>
      <c r="G1359" s="12"/>
      <c r="H1359" s="13"/>
      <c r="I1359" s="16"/>
      <c r="J1359" s="14" t="str">
        <f>IF(G1359="","0",IF(H1359="","0",IF(G1359&gt;0,H1359-G1359,"0")))</f>
        <v>0</v>
      </c>
      <c r="K1359" s="222"/>
      <c r="L1359" s="221"/>
      <c r="M1359" s="221"/>
      <c r="N1359" s="221"/>
      <c r="O1359" s="221"/>
      <c r="P1359" s="221"/>
      <c r="Q1359" s="223"/>
      <c r="R1359" s="728"/>
    </row>
    <row r="1360" spans="1:18" ht="16.5" thickTop="1">
      <c r="A1360" s="711" t="s">
        <v>50</v>
      </c>
      <c r="B1360" s="589" t="s">
        <v>2</v>
      </c>
      <c r="C1360" s="515">
        <f>C1356+1</f>
        <v>23</v>
      </c>
      <c r="D1360" s="494"/>
      <c r="E1360" s="471"/>
      <c r="F1360" s="473"/>
      <c r="G1360" s="159">
        <f>IFERROR(INDEX(#REF!,MATCH('R1'!$E$437,#REF!,0)-5),0)+IFERROR(INDEX('SECTION 1'!#REF!,MATCH('R1'!$E$437,'SECTION 1'!#REF!,0)-5),0)</f>
        <v>0</v>
      </c>
      <c r="H1360" s="160">
        <f>IFERROR(INDEX(#REF!,MATCH('R1'!$E$437,#REF!,0)-4),0)+IFERROR(INDEX('SECTION 1'!#REF!,MATCH('R1'!$E$437,'SECTION 1'!#REF!,0)-4),0)</f>
        <v>0</v>
      </c>
      <c r="I1360" s="161">
        <f>IFERROR(INDEX(#REF!,MATCH('R1'!$E$437,#REF!,0)-3),0)+IFERROR(INDEX('SECTION 1'!#REF!,MATCH('R1'!$E$437,'SECTION 1'!#REF!,0)-3),0)</f>
        <v>0</v>
      </c>
      <c r="J1360" s="290">
        <f t="shared" ref="J1360:J1373" si="100">IF(G1360="",0,IF(H1360="",0,IF(G1360&gt;0,H1360-G1360+I1360,0)))</f>
        <v>0</v>
      </c>
      <c r="K1360" s="163"/>
      <c r="L1360" s="164">
        <f>H1360-G1360</f>
        <v>0</v>
      </c>
      <c r="M1360" s="164">
        <f>IF(L1360&gt;5,0.2,0)</f>
        <v>0</v>
      </c>
      <c r="N1360" s="164" t="e">
        <f>#REF!-#REF!</f>
        <v>#REF!</v>
      </c>
      <c r="O1360" s="164" t="e">
        <f>IF(N1360&gt;5,0.2,0)</f>
        <v>#REF!</v>
      </c>
      <c r="P1360" s="165"/>
      <c r="Q1360" s="166">
        <f t="shared" ref="Q1360:Q1373" si="101">IF(G1360="","",(H1360-G1360)+I1360)</f>
        <v>0</v>
      </c>
      <c r="R1360" s="728"/>
    </row>
    <row r="1361" spans="1:18">
      <c r="A1361" s="712"/>
      <c r="B1361" s="590"/>
      <c r="C1361" s="516"/>
      <c r="D1361" s="493"/>
      <c r="E1361" s="472"/>
      <c r="F1361" s="474"/>
      <c r="G1361" s="271">
        <f>IFERROR(INDEX(#REF!,MATCH('R1'!$E$437,#REF!,0)-5),0)+IFERROR(INDEX('SECTION 1'!#REF!,MATCH('R1'!$E$437,'SECTION 1'!#REF!,0)-5),0)</f>
        <v>0</v>
      </c>
      <c r="H1361" s="272">
        <f>IFERROR(INDEX(#REF!,MATCH('R1'!$E$437,#REF!,0)-4),0)+IFERROR(INDEX('SECTION 1'!#REF!,MATCH('R1'!$E$437,'SECTION 1'!#REF!,0)-4),0)</f>
        <v>0</v>
      </c>
      <c r="I1361" s="109">
        <f>IFERROR(INDEX(#REF!,MATCH('R1'!$E$437,#REF!,0)-3),0)+IFERROR(INDEX('SECTION 1'!#REF!,MATCH('R1'!$E$437,'SECTION 1'!#REF!,0)-3),0)</f>
        <v>0</v>
      </c>
      <c r="J1361" s="273">
        <f t="shared" si="100"/>
        <v>0</v>
      </c>
      <c r="K1361" s="111"/>
      <c r="L1361" s="112"/>
      <c r="M1361" s="112"/>
      <c r="N1361" s="112"/>
      <c r="O1361" s="112"/>
      <c r="P1361" s="113"/>
      <c r="Q1361" s="114">
        <f t="shared" si="101"/>
        <v>0</v>
      </c>
      <c r="R1361" s="728"/>
    </row>
    <row r="1362" spans="1:18">
      <c r="A1362" s="712"/>
      <c r="B1362" s="567" t="s">
        <v>3</v>
      </c>
      <c r="C1362" s="517">
        <f>+C1360+1</f>
        <v>24</v>
      </c>
      <c r="D1362" s="477"/>
      <c r="E1362" s="477"/>
      <c r="F1362" s="479"/>
      <c r="G1362" s="268">
        <f>IFERROR(INDEX(#REF!,MATCH('R1'!$E$437,#REF!,0)-5),0)+IFERROR(INDEX('SECTION 1'!#REF!,MATCH('R1'!$E$437,'SECTION 1'!#REF!,0)-5),0)</f>
        <v>0</v>
      </c>
      <c r="H1362" s="269">
        <f>IFERROR(INDEX(#REF!,MATCH('R1'!$E$437,#REF!,0)-4),0)+IFERROR(INDEX('SECTION 1'!#REF!,MATCH('R1'!$E$437,'SECTION 1'!#REF!,0)-4),0)</f>
        <v>0</v>
      </c>
      <c r="I1362" s="269">
        <f>IFERROR(INDEX(#REF!,MATCH('R1'!$E$437,#REF!,0)-3),0)+IFERROR(INDEX('SECTION 1'!#REF!,MATCH('R1'!$E$437,'SECTION 1'!#REF!,0)-3),0)</f>
        <v>0</v>
      </c>
      <c r="J1362" s="270">
        <f t="shared" si="100"/>
        <v>0</v>
      </c>
      <c r="K1362" s="119"/>
      <c r="L1362" s="120">
        <f>H1362-G1362</f>
        <v>0</v>
      </c>
      <c r="M1362" s="120">
        <f>IF(L1362&gt;5,0.2,0)</f>
        <v>0</v>
      </c>
      <c r="N1362" s="120" t="e">
        <f>#REF!-#REF!</f>
        <v>#REF!</v>
      </c>
      <c r="O1362" s="120" t="e">
        <f>IF(N1362&gt;5,0.2,0)</f>
        <v>#REF!</v>
      </c>
      <c r="P1362" s="121"/>
      <c r="Q1362" s="122">
        <f t="shared" si="101"/>
        <v>0</v>
      </c>
      <c r="R1362" s="728"/>
    </row>
    <row r="1363" spans="1:18">
      <c r="A1363" s="712"/>
      <c r="B1363" s="538"/>
      <c r="C1363" s="518"/>
      <c r="D1363" s="478"/>
      <c r="E1363" s="478"/>
      <c r="F1363" s="480"/>
      <c r="G1363" s="271">
        <f>IFERROR(INDEX(#REF!,MATCH('R1'!$E$437,#REF!,0)-5),0)+IFERROR(INDEX('SECTION 1'!#REF!,MATCH('R1'!$E$437,'SECTION 1'!#REF!,0)-5),0)</f>
        <v>0</v>
      </c>
      <c r="H1363" s="272">
        <f>IFERROR(INDEX(#REF!,MATCH('R1'!$E$437,#REF!,0)-4),0)+IFERROR(INDEX('SECTION 1'!#REF!,MATCH('R1'!$E$437,'SECTION 1'!#REF!,0)-4),0)</f>
        <v>0</v>
      </c>
      <c r="I1363" s="272">
        <f>IFERROR(INDEX(#REF!,MATCH('R1'!$E$437,#REF!,0)-3),0)+IFERROR(INDEX('SECTION 1'!#REF!,MATCH('R1'!$E$437,'SECTION 1'!#REF!,0)-3),0)</f>
        <v>0</v>
      </c>
      <c r="J1363" s="273">
        <f t="shared" si="100"/>
        <v>0</v>
      </c>
      <c r="K1363" s="127"/>
      <c r="L1363" s="128"/>
      <c r="M1363" s="128"/>
      <c r="N1363" s="128"/>
      <c r="O1363" s="128"/>
      <c r="P1363" s="129"/>
      <c r="Q1363" s="130">
        <f t="shared" si="101"/>
        <v>0</v>
      </c>
      <c r="R1363" s="456"/>
    </row>
    <row r="1364" spans="1:18">
      <c r="A1364" s="712"/>
      <c r="B1364" s="567" t="s">
        <v>3</v>
      </c>
      <c r="C1364" s="517">
        <f>+C1362+1</f>
        <v>25</v>
      </c>
      <c r="D1364" s="477"/>
      <c r="E1364" s="477"/>
      <c r="F1364" s="479"/>
      <c r="G1364" s="268">
        <f>IFERROR(INDEX(#REF!,MATCH('R1'!$E$437,#REF!,0)-5),0)+IFERROR(INDEX('SECTION 1'!#REF!,MATCH('R1'!$E$437,'SECTION 1'!#REF!,0)-5),0)</f>
        <v>0</v>
      </c>
      <c r="H1364" s="269">
        <f>IFERROR(INDEX(#REF!,MATCH('R1'!$E$437,#REF!,0)-4),0)+IFERROR(INDEX('SECTION 1'!#REF!,MATCH('R1'!$E$437,'SECTION 1'!#REF!,0)-4),0)</f>
        <v>0</v>
      </c>
      <c r="I1364" s="269">
        <f>IFERROR(INDEX(#REF!,MATCH('R1'!$E$437,#REF!,0)-3),0)+IFERROR(INDEX('SECTION 1'!#REF!,MATCH('R1'!$E$437,'SECTION 1'!#REF!,0)-3),0)</f>
        <v>0</v>
      </c>
      <c r="J1364" s="270">
        <f t="shared" si="100"/>
        <v>0</v>
      </c>
      <c r="K1364" s="135"/>
      <c r="L1364" s="167"/>
      <c r="M1364" s="167"/>
      <c r="N1364" s="167"/>
      <c r="O1364" s="167"/>
      <c r="P1364" s="168"/>
      <c r="Q1364" s="169">
        <f t="shared" si="101"/>
        <v>0</v>
      </c>
      <c r="R1364" s="456"/>
    </row>
    <row r="1365" spans="1:18">
      <c r="A1365" s="712"/>
      <c r="B1365" s="538"/>
      <c r="C1365" s="518"/>
      <c r="D1365" s="478"/>
      <c r="E1365" s="478"/>
      <c r="F1365" s="480"/>
      <c r="G1365" s="271">
        <f>IFERROR(INDEX(#REF!,MATCH('R1'!$E$437,#REF!,0)-5),0)+IFERROR(INDEX('SECTION 1'!#REF!,MATCH('R1'!$E$437,'SECTION 1'!#REF!,0)-5),0)</f>
        <v>0</v>
      </c>
      <c r="H1365" s="272">
        <f>IFERROR(INDEX(#REF!,MATCH('R1'!$E$437,#REF!,0)-4),0)+IFERROR(INDEX('SECTION 1'!#REF!,MATCH('R1'!$E$437,'SECTION 1'!#REF!,0)-4),0)</f>
        <v>0</v>
      </c>
      <c r="I1365" s="272">
        <f>IFERROR(INDEX(#REF!,MATCH('R1'!$E$437,#REF!,0)-3),0)+IFERROR(INDEX('SECTION 1'!#REF!,MATCH('R1'!$E$437,'SECTION 1'!#REF!,0)-3),0)</f>
        <v>0</v>
      </c>
      <c r="J1365" s="273">
        <f t="shared" si="100"/>
        <v>0</v>
      </c>
      <c r="K1365" s="111"/>
      <c r="L1365" s="112"/>
      <c r="M1365" s="112"/>
      <c r="N1365" s="112"/>
      <c r="O1365" s="112"/>
      <c r="P1365" s="113"/>
      <c r="Q1365" s="114">
        <f t="shared" si="101"/>
        <v>0</v>
      </c>
      <c r="R1365" s="456"/>
    </row>
    <row r="1366" spans="1:18">
      <c r="A1366" s="712"/>
      <c r="B1366" s="567" t="s">
        <v>7</v>
      </c>
      <c r="C1366" s="517">
        <f>+C1364+1</f>
        <v>26</v>
      </c>
      <c r="D1366" s="477"/>
      <c r="E1366" s="477"/>
      <c r="F1366" s="479"/>
      <c r="G1366" s="268">
        <f>IFERROR(INDEX(#REF!,MATCH('R1'!$E$437,#REF!,0)-5),0)+IFERROR(INDEX('SECTION 1'!#REF!,MATCH('R1'!$E$437,'SECTION 1'!#REF!,0)-5),0)</f>
        <v>0</v>
      </c>
      <c r="H1366" s="269">
        <f>IFERROR(INDEX(#REF!,MATCH('R1'!$E$437,#REF!,0)-4),0)+IFERROR(INDEX('SECTION 1'!#REF!,MATCH('R1'!$E$437,'SECTION 1'!#REF!,0)-4),0)</f>
        <v>0</v>
      </c>
      <c r="I1366" s="269">
        <f>IFERROR(INDEX(#REF!,MATCH('R1'!$E$437,#REF!,0)-3),0)+IFERROR(INDEX('SECTION 1'!#REF!,MATCH('R1'!$E$437,'SECTION 1'!#REF!,0)-3),0)</f>
        <v>0</v>
      </c>
      <c r="J1366" s="270">
        <f t="shared" si="100"/>
        <v>0</v>
      </c>
      <c r="K1366" s="119"/>
      <c r="L1366" s="120"/>
      <c r="M1366" s="120"/>
      <c r="N1366" s="120"/>
      <c r="O1366" s="120"/>
      <c r="P1366" s="121"/>
      <c r="Q1366" s="122">
        <f t="shared" si="101"/>
        <v>0</v>
      </c>
      <c r="R1366" s="456"/>
    </row>
    <row r="1367" spans="1:18">
      <c r="A1367" s="712"/>
      <c r="B1367" s="538"/>
      <c r="C1367" s="518"/>
      <c r="D1367" s="478"/>
      <c r="E1367" s="478"/>
      <c r="F1367" s="480"/>
      <c r="G1367" s="271">
        <f>IFERROR(INDEX(#REF!,MATCH('R1'!$E$437,#REF!,0)-5),0)+IFERROR(INDEX('SECTION 1'!#REF!,MATCH('R1'!$E$437,'SECTION 1'!#REF!,0)-5),0)</f>
        <v>0</v>
      </c>
      <c r="H1367" s="272">
        <f>IFERROR(INDEX(#REF!,MATCH('R1'!$E$437,#REF!,0)-4),0)+IFERROR(INDEX('SECTION 1'!#REF!,MATCH('R1'!$E$437,'SECTION 1'!#REF!,0)-4),0)</f>
        <v>0</v>
      </c>
      <c r="I1367" s="272">
        <f>IFERROR(INDEX(#REF!,MATCH('R1'!$E$437,#REF!,0)-3),0)+IFERROR(INDEX('SECTION 1'!#REF!,MATCH('R1'!$E$437,'SECTION 1'!#REF!,0)-3),0)</f>
        <v>0</v>
      </c>
      <c r="J1367" s="273">
        <f t="shared" si="100"/>
        <v>0</v>
      </c>
      <c r="K1367" s="127"/>
      <c r="L1367" s="128"/>
      <c r="M1367" s="128"/>
      <c r="N1367" s="128"/>
      <c r="O1367" s="128"/>
      <c r="P1367" s="129"/>
      <c r="Q1367" s="130">
        <f t="shared" si="101"/>
        <v>0</v>
      </c>
      <c r="R1367" s="158"/>
    </row>
    <row r="1368" spans="1:18">
      <c r="A1368" s="712"/>
      <c r="B1368" s="567" t="s">
        <v>4</v>
      </c>
      <c r="C1368" s="517">
        <f>+C1366+1</f>
        <v>27</v>
      </c>
      <c r="D1368" s="477"/>
      <c r="E1368" s="477"/>
      <c r="F1368" s="479"/>
      <c r="G1368" s="268">
        <f>IFERROR(INDEX(#REF!,MATCH('R1'!$E$437,#REF!,0)-5),0)+IFERROR(INDEX('SECTION 1'!#REF!,MATCH('R1'!$E$437,'SECTION 1'!#REF!,0)-5),0)</f>
        <v>0</v>
      </c>
      <c r="H1368" s="269">
        <f>IFERROR(INDEX(#REF!,MATCH('R1'!$E$437,#REF!,0)-4),0)+IFERROR(INDEX('SECTION 1'!#REF!,MATCH('R1'!$E$437,'SECTION 1'!#REF!,0)-4),0)</f>
        <v>0</v>
      </c>
      <c r="I1368" s="269">
        <f>IFERROR(INDEX(#REF!,MATCH('R1'!$E$437,#REF!,0)-3),0)+IFERROR(INDEX('SECTION 1'!#REF!,MATCH('R1'!$E$437,'SECTION 1'!#REF!,0)-3),0)</f>
        <v>0</v>
      </c>
      <c r="J1368" s="270">
        <f t="shared" si="100"/>
        <v>0</v>
      </c>
      <c r="K1368" s="119"/>
      <c r="L1368" s="120"/>
      <c r="M1368" s="120"/>
      <c r="N1368" s="120"/>
      <c r="O1368" s="120"/>
      <c r="P1368" s="121"/>
      <c r="Q1368" s="122">
        <f t="shared" si="101"/>
        <v>0</v>
      </c>
      <c r="R1368" s="75"/>
    </row>
    <row r="1369" spans="1:18">
      <c r="A1369" s="712"/>
      <c r="B1369" s="538"/>
      <c r="C1369" s="518"/>
      <c r="D1369" s="478"/>
      <c r="E1369" s="478"/>
      <c r="F1369" s="480"/>
      <c r="G1369" s="271">
        <f>IFERROR(INDEX(#REF!,MATCH('R1'!$E$437,#REF!,0)-5),0)+IFERROR(INDEX('SECTION 1'!#REF!,MATCH('R1'!$E$437,'SECTION 1'!#REF!,0)-5),0)</f>
        <v>0</v>
      </c>
      <c r="H1369" s="272">
        <f>IFERROR(INDEX(#REF!,MATCH('R1'!$E$437,#REF!,0)-4),0)+IFERROR(INDEX('SECTION 1'!#REF!,MATCH('R1'!$E$437,'SECTION 1'!#REF!,0)-4),0)</f>
        <v>0</v>
      </c>
      <c r="I1369" s="272">
        <f>IFERROR(INDEX(#REF!,MATCH('R1'!$E$437,#REF!,0)-3),0)+IFERROR(INDEX('SECTION 1'!#REF!,MATCH('R1'!$E$437,'SECTION 1'!#REF!,0)-3),0)</f>
        <v>0</v>
      </c>
      <c r="J1369" s="273">
        <f t="shared" si="100"/>
        <v>0</v>
      </c>
      <c r="K1369" s="127"/>
      <c r="L1369" s="128"/>
      <c r="M1369" s="128"/>
      <c r="N1369" s="128"/>
      <c r="O1369" s="128"/>
      <c r="P1369" s="129"/>
      <c r="Q1369" s="130">
        <f t="shared" si="101"/>
        <v>0</v>
      </c>
      <c r="R1369" s="75"/>
    </row>
    <row r="1370" spans="1:18">
      <c r="A1370" s="712"/>
      <c r="B1370" s="568" t="s">
        <v>5</v>
      </c>
      <c r="C1370" s="527">
        <f>+C1368+1</f>
        <v>28</v>
      </c>
      <c r="D1370" s="477"/>
      <c r="E1370" s="477"/>
      <c r="F1370" s="479"/>
      <c r="G1370" s="268">
        <f>IFERROR(INDEX(#REF!,MATCH('R1'!$E$437,#REF!,0)-5),0)+IFERROR(INDEX('SECTION 1'!#REF!,MATCH('R1'!$E$437,'SECTION 1'!#REF!,0)-5),0)</f>
        <v>0</v>
      </c>
      <c r="H1370" s="269">
        <f>IFERROR(INDEX(#REF!,MATCH('R1'!$E$437,#REF!,0)-4),0)+IFERROR(INDEX('SECTION 1'!#REF!,MATCH('R1'!$E$437,'SECTION 1'!#REF!,0)-4),0)</f>
        <v>0</v>
      </c>
      <c r="I1370" s="269">
        <f>IFERROR(INDEX(#REF!,MATCH('R1'!$E$437,#REF!,0)-3),0)+IFERROR(INDEX('SECTION 1'!#REF!,MATCH('R1'!$E$437,'SECTION 1'!#REF!,0)-3),0)</f>
        <v>0</v>
      </c>
      <c r="J1370" s="49">
        <f t="shared" si="100"/>
        <v>0</v>
      </c>
      <c r="K1370" s="249"/>
      <c r="L1370" s="250">
        <f>H1370-G1370</f>
        <v>0</v>
      </c>
      <c r="M1370" s="250">
        <f>IF(L1370&gt;5,0.2,0)</f>
        <v>0</v>
      </c>
      <c r="N1370" s="250" t="e">
        <f>#REF!-#REF!</f>
        <v>#REF!</v>
      </c>
      <c r="O1370" s="250" t="e">
        <f>IF(N1370&gt;5,0.2,0)</f>
        <v>#REF!</v>
      </c>
      <c r="P1370" s="251"/>
      <c r="Q1370" s="252">
        <f t="shared" si="101"/>
        <v>0</v>
      </c>
      <c r="R1370" s="75"/>
    </row>
    <row r="1371" spans="1:18">
      <c r="A1371" s="712"/>
      <c r="B1371" s="584"/>
      <c r="C1371" s="528"/>
      <c r="D1371" s="478"/>
      <c r="E1371" s="478"/>
      <c r="F1371" s="480"/>
      <c r="G1371" s="271">
        <f>IFERROR(INDEX(#REF!,MATCH('R1'!$E$437,#REF!,0)-5),0)+IFERROR(INDEX('SECTION 1'!#REF!,MATCH('R1'!$E$437,'SECTION 1'!#REF!,0)-5),0)</f>
        <v>0</v>
      </c>
      <c r="H1371" s="272">
        <f>IFERROR(INDEX(#REF!,MATCH('R1'!$E$437,#REF!,0)-4),0)+IFERROR(INDEX('SECTION 1'!#REF!,MATCH('R1'!$E$437,'SECTION 1'!#REF!,0)-4),0)</f>
        <v>0</v>
      </c>
      <c r="I1371" s="272">
        <f>IFERROR(INDEX(#REF!,MATCH('R1'!$E$437,#REF!,0)-3),0)+IFERROR(INDEX('SECTION 1'!#REF!,MATCH('R1'!$E$437,'SECTION 1'!#REF!,0)-3),0)</f>
        <v>0</v>
      </c>
      <c r="J1371" s="53">
        <f t="shared" si="100"/>
        <v>0</v>
      </c>
      <c r="K1371" s="263"/>
      <c r="L1371" s="264"/>
      <c r="M1371" s="264"/>
      <c r="N1371" s="264"/>
      <c r="O1371" s="264"/>
      <c r="P1371" s="265"/>
      <c r="Q1371" s="266">
        <f t="shared" si="101"/>
        <v>0</v>
      </c>
      <c r="R1371" s="75"/>
    </row>
    <row r="1372" spans="1:18">
      <c r="A1372" s="712"/>
      <c r="B1372" s="568" t="s">
        <v>6</v>
      </c>
      <c r="C1372" s="527">
        <f>+C1370+1</f>
        <v>29</v>
      </c>
      <c r="D1372" s="465"/>
      <c r="E1372" s="465"/>
      <c r="F1372" s="467"/>
      <c r="G1372" s="268">
        <f>IFERROR(INDEX(#REF!,MATCH('R1'!$E$437,#REF!,0)-5),0)+IFERROR(INDEX('SECTION 1'!#REF!,MATCH('R1'!$E$437,'SECTION 1'!#REF!,0)-5),0)</f>
        <v>0</v>
      </c>
      <c r="H1372" s="269">
        <f>IFERROR(INDEX(#REF!,MATCH('R1'!$E$437,#REF!,0)-4),0)+IFERROR(INDEX('SECTION 1'!#REF!,MATCH('R1'!$E$437,'SECTION 1'!#REF!,0)-4),0)</f>
        <v>0</v>
      </c>
      <c r="I1372" s="269">
        <f>IFERROR(INDEX(#REF!,MATCH('R1'!$E$437,#REF!,0)-3),0)+IFERROR(INDEX('SECTION 1'!#REF!,MATCH('R1'!$E$437,'SECTION 1'!#REF!,0)-3),0)</f>
        <v>0</v>
      </c>
      <c r="J1372" s="49">
        <f t="shared" si="100"/>
        <v>0</v>
      </c>
      <c r="K1372" s="249"/>
      <c r="L1372" s="250">
        <f>H1372-G1372</f>
        <v>0</v>
      </c>
      <c r="M1372" s="250">
        <f>IF(L1372&gt;5,0.2,0)</f>
        <v>0</v>
      </c>
      <c r="N1372" s="250" t="e">
        <f>#REF!-#REF!</f>
        <v>#REF!</v>
      </c>
      <c r="O1372" s="250" t="e">
        <f>IF(N1372&gt;5,0.2,0)</f>
        <v>#REF!</v>
      </c>
      <c r="P1372" s="251"/>
      <c r="Q1372" s="252">
        <f t="shared" si="101"/>
        <v>0</v>
      </c>
      <c r="R1372" s="728"/>
    </row>
    <row r="1373" spans="1:18" ht="16.5" thickBot="1">
      <c r="A1373" s="712"/>
      <c r="B1373" s="569"/>
      <c r="C1373" s="554"/>
      <c r="D1373" s="228"/>
      <c r="E1373" s="228"/>
      <c r="F1373" s="229"/>
      <c r="G1373" s="271">
        <f>IFERROR(INDEX(#REF!,MATCH('R1'!$E$437,#REF!,0)-5),0)+IFERROR(INDEX('SECTION 1'!#REF!,MATCH('R1'!$E$437,'SECTION 1'!#REF!,0)-5),0)</f>
        <v>0</v>
      </c>
      <c r="H1373" s="272">
        <f>IFERROR(INDEX(#REF!,MATCH('R1'!$E$437,#REF!,0)-4),0)+IFERROR(INDEX('SECTION 1'!#REF!,MATCH('R1'!$E$437,'SECTION 1'!#REF!,0)-4),0)</f>
        <v>0</v>
      </c>
      <c r="I1373" s="272">
        <f>IFERROR(INDEX(#REF!,MATCH('R1'!$E$437,#REF!,0)-3),0)+IFERROR(INDEX('SECTION 1'!#REF!,MATCH('R1'!$E$437,'SECTION 1'!#REF!,0)-3),0)</f>
        <v>0</v>
      </c>
      <c r="J1373" s="53">
        <f t="shared" si="100"/>
        <v>0</v>
      </c>
      <c r="K1373" s="385"/>
      <c r="L1373" s="386"/>
      <c r="M1373" s="386"/>
      <c r="N1373" s="386"/>
      <c r="O1373" s="386"/>
      <c r="P1373" s="387"/>
      <c r="Q1373" s="388">
        <f t="shared" si="101"/>
        <v>0</v>
      </c>
      <c r="R1373" s="728"/>
    </row>
    <row r="1374" spans="1:18" ht="17.25" thickTop="1" thickBot="1">
      <c r="A1374" s="712"/>
      <c r="B1374" s="522" t="s">
        <v>12</v>
      </c>
      <c r="C1374" s="523"/>
      <c r="D1374" s="481"/>
      <c r="E1374" s="481"/>
      <c r="F1374" s="482"/>
      <c r="G1374" s="43"/>
      <c r="H1374" s="44"/>
      <c r="I1374" s="44"/>
      <c r="J1374" s="21">
        <f>SUM(J1360:J1373)</f>
        <v>0</v>
      </c>
      <c r="K1374" s="173">
        <f>SUM(K1364:K1373)</f>
        <v>0</v>
      </c>
      <c r="L1374" s="174"/>
      <c r="M1374" s="174"/>
      <c r="N1374" s="174"/>
      <c r="O1374" s="174"/>
      <c r="P1374" s="175"/>
      <c r="Q1374" s="176">
        <f>SUM(Q1360:Q1373)</f>
        <v>0</v>
      </c>
      <c r="R1374" s="728"/>
    </row>
    <row r="1375" spans="1:18" ht="16.5" thickBot="1">
      <c r="A1375" s="713"/>
      <c r="B1375" s="524" t="s">
        <v>14</v>
      </c>
      <c r="C1375" s="525"/>
      <c r="D1375" s="219"/>
      <c r="E1375" s="219"/>
      <c r="F1375" s="220"/>
      <c r="G1375" s="12"/>
      <c r="H1375" s="13"/>
      <c r="I1375" s="16"/>
      <c r="J1375" s="14" t="str">
        <f>IF(G1375="","0",IF(H1375="","0",IF(G1375&gt;0,H1375-G1375,"0")))</f>
        <v>0</v>
      </c>
      <c r="K1375" s="222"/>
      <c r="L1375" s="221"/>
      <c r="M1375" s="221"/>
      <c r="N1375" s="221"/>
      <c r="O1375" s="221"/>
      <c r="P1375" s="221"/>
      <c r="Q1375" s="223"/>
      <c r="R1375" s="728"/>
    </row>
    <row r="1376" spans="1:18" ht="16.5" thickTop="1">
      <c r="A1376" s="683" t="s">
        <v>51</v>
      </c>
      <c r="B1376" s="589" t="s">
        <v>2</v>
      </c>
      <c r="C1376" s="515">
        <f>C1372+1</f>
        <v>30</v>
      </c>
      <c r="D1376" s="494"/>
      <c r="E1376" s="471"/>
      <c r="F1376" s="473"/>
      <c r="G1376" s="288">
        <f>IFERROR(INDEX(#REF!,MATCH('R1'!$E$437,#REF!,0)-5),0)+IFERROR(INDEX('SECTION 1'!#REF!,MATCH('R1'!$E$437,'SECTION 1'!#REF!,0)-5),0)</f>
        <v>0</v>
      </c>
      <c r="H1376" s="289">
        <f>IFERROR(INDEX(#REF!,MATCH('R1'!$E$437,#REF!,0)-4),0)+IFERROR(INDEX('SECTION 1'!#REF!,MATCH('R1'!$E$437,'SECTION 1'!#REF!,0)-4),0)</f>
        <v>0</v>
      </c>
      <c r="I1376" s="289">
        <f>IFERROR(INDEX(#REF!,MATCH('R1'!$E$437,#REF!,0)-3),0)+IFERROR(INDEX('SECTION 1'!#REF!,MATCH('R1'!$E$437,'SECTION 1'!#REF!,0)-3),0)</f>
        <v>0</v>
      </c>
      <c r="J1376" s="290">
        <f>IF(G1376="",0,IF(H1376="",0,IF(G1376&gt;0,H1376-G1376+I1376,0)))</f>
        <v>0</v>
      </c>
      <c r="K1376" s="163"/>
      <c r="L1376" s="164">
        <f>H1376-G1376</f>
        <v>0</v>
      </c>
      <c r="M1376" s="164">
        <f>IF(L1376&gt;5,0.2,0)</f>
        <v>0</v>
      </c>
      <c r="N1376" s="164" t="e">
        <f>#REF!-#REF!</f>
        <v>#REF!</v>
      </c>
      <c r="O1376" s="164" t="e">
        <f>IF(N1376&gt;5,0.2,0)</f>
        <v>#REF!</v>
      </c>
      <c r="P1376" s="165"/>
      <c r="Q1376" s="166">
        <f>IF(G1376="","",(H1376-G1376)+I1376)</f>
        <v>0</v>
      </c>
      <c r="R1376" s="728"/>
    </row>
    <row r="1377" spans="1:18" ht="16.5" thickBot="1">
      <c r="A1377" s="691"/>
      <c r="B1377" s="590"/>
      <c r="C1377" s="516"/>
      <c r="D1377" s="493"/>
      <c r="E1377" s="472"/>
      <c r="F1377" s="474"/>
      <c r="G1377" s="271">
        <f>IFERROR(INDEX(#REF!,MATCH('R1'!$E$437,#REF!,0)-5),0)+IFERROR(INDEX('SECTION 1'!#REF!,MATCH('R1'!$E$437,'SECTION 1'!#REF!,0)-5),0)</f>
        <v>0</v>
      </c>
      <c r="H1377" s="272">
        <f>IFERROR(INDEX(#REF!,MATCH('R1'!$E$437,#REF!,0)-4),0)+IFERROR(INDEX('SECTION 1'!#REF!,MATCH('R1'!$E$437,'SECTION 1'!#REF!,0)-4),0)</f>
        <v>0</v>
      </c>
      <c r="I1377" s="272">
        <f>IFERROR(INDEX(#REF!,MATCH('R1'!$E$437,#REF!,0)-3),0)+IFERROR(INDEX('SECTION 1'!#REF!,MATCH('R1'!$E$437,'SECTION 1'!#REF!,0)-3),0)</f>
        <v>0</v>
      </c>
      <c r="J1377" s="273">
        <f>IF(G1377="",0,IF(H1377="",0,IF(G1377&gt;0,H1377-G1377+I1377,0)))</f>
        <v>0</v>
      </c>
      <c r="K1377" s="111"/>
      <c r="L1377" s="112"/>
      <c r="M1377" s="112"/>
      <c r="N1377" s="112"/>
      <c r="O1377" s="112"/>
      <c r="P1377" s="113"/>
      <c r="Q1377" s="114">
        <f>IF(G1377="","",(H1377-G1377)+I1377)</f>
        <v>0</v>
      </c>
      <c r="R1377" s="728"/>
    </row>
    <row r="1378" spans="1:18" ht="16.5" thickTop="1">
      <c r="A1378" s="691"/>
      <c r="B1378" s="589" t="s">
        <v>3</v>
      </c>
      <c r="C1378" s="515">
        <f>C1376+1</f>
        <v>31</v>
      </c>
      <c r="D1378" s="494"/>
      <c r="E1378" s="471"/>
      <c r="F1378" s="473"/>
      <c r="G1378" s="288">
        <f>IFERROR(INDEX(#REF!,MATCH('R1'!$E$437,#REF!,0)-5),0)+IFERROR(INDEX('SECTION 1'!#REF!,MATCH('R1'!$E$437,'SECTION 1'!#REF!,0)-5),0)</f>
        <v>0</v>
      </c>
      <c r="H1378" s="289">
        <f>IFERROR(INDEX(#REF!,MATCH('R1'!$E$437,#REF!,0)-4),0)+IFERROR(INDEX('SECTION 1'!#REF!,MATCH('R1'!$E$437,'SECTION 1'!#REF!,0)-4),0)</f>
        <v>0</v>
      </c>
      <c r="I1378" s="289">
        <f>IFERROR(INDEX(#REF!,MATCH('R1'!$E$437,#REF!,0)-3),0)+IFERROR(INDEX('SECTION 1'!#REF!,MATCH('R1'!$E$437,'SECTION 1'!#REF!,0)-3),0)</f>
        <v>0</v>
      </c>
      <c r="J1378" s="290">
        <f>IF(G1378="",0,IF(H1378="",0,IF(G1378&gt;0,H1378-G1378+I1378,0)))</f>
        <v>0</v>
      </c>
      <c r="K1378" s="163"/>
      <c r="L1378" s="164">
        <f>H1378-G1378</f>
        <v>0</v>
      </c>
      <c r="M1378" s="164">
        <f>IF(L1378&gt;5,0.2,0)</f>
        <v>0</v>
      </c>
      <c r="N1378" s="164" t="e">
        <f>#REF!-#REF!</f>
        <v>#REF!</v>
      </c>
      <c r="O1378" s="164" t="e">
        <f>IF(N1378&gt;5,0.2,0)</f>
        <v>#REF!</v>
      </c>
      <c r="P1378" s="165"/>
      <c r="Q1378" s="166">
        <f>IF(G1378="","",(H1378-G1378)+I1378)</f>
        <v>0</v>
      </c>
      <c r="R1378" s="456"/>
    </row>
    <row r="1379" spans="1:18" ht="16.5" thickBot="1">
      <c r="A1379" s="691"/>
      <c r="B1379" s="590"/>
      <c r="C1379" s="516"/>
      <c r="D1379" s="493"/>
      <c r="E1379" s="472"/>
      <c r="F1379" s="474"/>
      <c r="G1379" s="271">
        <f>IFERROR(INDEX(#REF!,MATCH('R1'!$E$437,#REF!,0)-5),0)+IFERROR(INDEX('SECTION 1'!#REF!,MATCH('R1'!$E$437,'SECTION 1'!#REF!,0)-5),0)</f>
        <v>0</v>
      </c>
      <c r="H1379" s="272">
        <f>IFERROR(INDEX(#REF!,MATCH('R1'!$E$437,#REF!,0)-4),0)+IFERROR(INDEX('SECTION 1'!#REF!,MATCH('R1'!$E$437,'SECTION 1'!#REF!,0)-4),0)</f>
        <v>0</v>
      </c>
      <c r="I1379" s="272">
        <f>IFERROR(INDEX(#REF!,MATCH('R1'!$E$437,#REF!,0)-3),0)+IFERROR(INDEX('SECTION 1'!#REF!,MATCH('R1'!$E$437,'SECTION 1'!#REF!,0)-3),0)</f>
        <v>0</v>
      </c>
      <c r="J1379" s="273">
        <f>IF(G1379="",0,IF(H1379="",0,IF(G1379&gt;0,H1379-G1379+I1379,0)))</f>
        <v>0</v>
      </c>
      <c r="K1379" s="111"/>
      <c r="L1379" s="112"/>
      <c r="M1379" s="112"/>
      <c r="N1379" s="112"/>
      <c r="O1379" s="112"/>
      <c r="P1379" s="113"/>
      <c r="Q1379" s="114">
        <f>IF(G1379="","",(H1379-G1379)+I1379)</f>
        <v>0</v>
      </c>
      <c r="R1379" s="456"/>
    </row>
    <row r="1380" spans="1:18" ht="17.25" thickTop="1" thickBot="1">
      <c r="A1380" s="691"/>
      <c r="B1380" s="522" t="s">
        <v>12</v>
      </c>
      <c r="C1380" s="523"/>
      <c r="D1380" s="481"/>
      <c r="E1380" s="481"/>
      <c r="F1380" s="482"/>
      <c r="G1380" s="43"/>
      <c r="H1380" s="44"/>
      <c r="I1380" s="44"/>
      <c r="J1380" s="21">
        <f>SUM(J1364:J1377)</f>
        <v>0</v>
      </c>
      <c r="K1380" s="173">
        <f>SUM(K1368:K1377)</f>
        <v>0</v>
      </c>
      <c r="L1380" s="174"/>
      <c r="M1380" s="174"/>
      <c r="N1380" s="174"/>
      <c r="O1380" s="174"/>
      <c r="P1380" s="175"/>
      <c r="Q1380" s="176">
        <f>SUM(Q1376:Q1379)</f>
        <v>0</v>
      </c>
      <c r="R1380" s="456"/>
    </row>
    <row r="1381" spans="1:18" ht="16.5" thickBot="1">
      <c r="A1381" s="697"/>
      <c r="B1381" s="524" t="s">
        <v>14</v>
      </c>
      <c r="C1381" s="525"/>
      <c r="D1381" s="219"/>
      <c r="E1381" s="219"/>
      <c r="F1381" s="220"/>
      <c r="G1381" s="12"/>
      <c r="H1381" s="13"/>
      <c r="I1381" s="16"/>
      <c r="J1381" s="14" t="str">
        <f>IF(G1381="","0",IF(H1381="","0",IF(G1381&gt;0,H1381-G1381,"0")))</f>
        <v>0</v>
      </c>
      <c r="K1381" s="222"/>
      <c r="L1381" s="221"/>
      <c r="M1381" s="221"/>
      <c r="N1381" s="221"/>
      <c r="O1381" s="221"/>
      <c r="P1381" s="221"/>
      <c r="Q1381" s="223"/>
      <c r="R1381" s="456"/>
    </row>
    <row r="1382" spans="1:18" ht="16.5" thickTop="1">
      <c r="B1382" s="218"/>
      <c r="C1382" s="218"/>
      <c r="G1382" s="736" t="s">
        <v>8</v>
      </c>
      <c r="H1382" s="737"/>
      <c r="I1382" s="740"/>
      <c r="J1382" s="184" t="e">
        <f>SUM(J1314:J1381)</f>
        <v>#REF!</v>
      </c>
      <c r="K1382" s="742"/>
      <c r="L1382" s="185"/>
      <c r="M1382" s="185">
        <f>SUM(M1314:M1381)</f>
        <v>0</v>
      </c>
      <c r="N1382" s="185"/>
      <c r="O1382" s="185" t="e">
        <f>SUM(O1314:O1381)</f>
        <v>#REF!</v>
      </c>
      <c r="P1382" s="742"/>
      <c r="Q1382" s="744">
        <f>+Q1374+Q1358+Q1326+Q1310+Q1380+Q1342</f>
        <v>0</v>
      </c>
      <c r="R1382" s="456"/>
    </row>
    <row r="1383" spans="1:18" ht="16.5" thickBot="1">
      <c r="G1383" s="738"/>
      <c r="H1383" s="739"/>
      <c r="I1383" s="741"/>
      <c r="J1383" s="186"/>
      <c r="K1383" s="743"/>
      <c r="L1383" s="187"/>
      <c r="M1383" s="187"/>
      <c r="N1383" s="187"/>
      <c r="O1383" s="187"/>
      <c r="P1383" s="743"/>
      <c r="Q1383" s="745"/>
      <c r="R1383" s="456"/>
    </row>
    <row r="1384" spans="1:18" ht="16.5" thickTop="1">
      <c r="G1384" s="460"/>
      <c r="H1384" s="460"/>
      <c r="I1384" s="461"/>
      <c r="J1384" s="356"/>
      <c r="K1384" s="459"/>
      <c r="L1384" s="357"/>
      <c r="M1384" s="357"/>
      <c r="N1384" s="357"/>
      <c r="O1384" s="357"/>
      <c r="P1384" s="459"/>
      <c r="Q1384" s="459"/>
      <c r="R1384" s="456"/>
    </row>
    <row r="1385" spans="1:18">
      <c r="A1385" s="214"/>
    </row>
    <row r="1386" spans="1:18">
      <c r="A1386" s="214"/>
      <c r="R1386" s="75"/>
    </row>
    <row r="1387" spans="1:18">
      <c r="A1387" s="214"/>
      <c r="R1387" s="75"/>
    </row>
    <row r="1388" spans="1:18" ht="18.75">
      <c r="A1388" s="770" t="s">
        <v>105</v>
      </c>
      <c r="B1388" s="770"/>
      <c r="C1388" s="483"/>
      <c r="D1388" s="483"/>
      <c r="E1388" s="483"/>
      <c r="F1388" s="72"/>
      <c r="G1388" s="73"/>
      <c r="H1388" s="73"/>
      <c r="I1388" s="73"/>
      <c r="J1388" s="73"/>
      <c r="K1388" s="73"/>
      <c r="L1388" s="73"/>
      <c r="M1388" s="73"/>
      <c r="N1388" s="73"/>
      <c r="O1388" s="73"/>
      <c r="P1388" s="73"/>
      <c r="Q1388" s="73"/>
      <c r="R1388" s="75"/>
    </row>
    <row r="1389" spans="1:18">
      <c r="A1389" s="74"/>
      <c r="B1389" s="74"/>
      <c r="C1389" s="71"/>
      <c r="D1389" s="71"/>
      <c r="E1389" s="71"/>
      <c r="F1389" s="72"/>
      <c r="G1389" s="73"/>
      <c r="H1389" s="73"/>
      <c r="I1389" s="73"/>
      <c r="J1389" s="73"/>
      <c r="K1389" s="73"/>
      <c r="L1389" s="73"/>
      <c r="M1389" s="73"/>
      <c r="N1389" s="73"/>
      <c r="O1389" s="73"/>
      <c r="P1389" s="73"/>
      <c r="Q1389" s="73"/>
      <c r="R1389" s="75"/>
    </row>
    <row r="1390" spans="1:18" ht="17.25">
      <c r="A1390" s="76" t="s">
        <v>79</v>
      </c>
      <c r="B1390" s="77"/>
      <c r="C1390" s="78"/>
      <c r="D1390" s="79"/>
      <c r="E1390" s="78" t="s">
        <v>133</v>
      </c>
      <c r="F1390" s="80"/>
      <c r="G1390" s="81"/>
      <c r="H1390" s="81"/>
      <c r="I1390" s="81"/>
      <c r="J1390" s="81"/>
      <c r="K1390" s="81"/>
      <c r="L1390" s="81"/>
      <c r="M1390" s="81"/>
      <c r="N1390" s="81"/>
      <c r="O1390" s="81"/>
      <c r="P1390" s="81"/>
      <c r="Q1390" s="81"/>
      <c r="R1390" s="75"/>
    </row>
    <row r="1391" spans="1:18" ht="17.25">
      <c r="A1391" s="76"/>
      <c r="B1391" s="77"/>
      <c r="C1391" s="78"/>
      <c r="D1391" s="79"/>
      <c r="E1391" s="78"/>
      <c r="F1391" s="80"/>
      <c r="G1391" s="80"/>
      <c r="H1391" s="82"/>
      <c r="I1391" s="83"/>
      <c r="J1391" s="83"/>
      <c r="K1391" s="83"/>
      <c r="L1391" s="83"/>
      <c r="M1391" s="83"/>
      <c r="N1391" s="83"/>
      <c r="O1391" s="83"/>
      <c r="P1391" s="83"/>
      <c r="Q1391" s="80"/>
      <c r="R1391" s="75"/>
    </row>
    <row r="1392" spans="1:18" ht="17.25">
      <c r="A1392" s="76" t="s">
        <v>80</v>
      </c>
      <c r="B1392" s="77"/>
      <c r="C1392" s="78"/>
      <c r="D1392" s="79"/>
      <c r="E1392" s="78"/>
      <c r="F1392" s="84"/>
      <c r="G1392" s="752" t="s">
        <v>81</v>
      </c>
      <c r="H1392" s="752"/>
      <c r="I1392" s="771">
        <v>43040</v>
      </c>
      <c r="J1392" s="771"/>
      <c r="K1392" s="771"/>
      <c r="L1392" s="771"/>
      <c r="M1392" s="771"/>
      <c r="N1392" s="771"/>
      <c r="O1392" s="771"/>
      <c r="P1392" s="771"/>
      <c r="Q1392" s="80"/>
      <c r="R1392" s="75"/>
    </row>
    <row r="1393" spans="1:18" ht="16.5" thickBot="1">
      <c r="B1393" s="74"/>
      <c r="C1393" s="86"/>
      <c r="D1393" s="71"/>
      <c r="E1393" s="71"/>
      <c r="F1393" s="71"/>
      <c r="G1393" s="74"/>
      <c r="H1393" s="73"/>
      <c r="I1393" s="73"/>
      <c r="J1393" s="73"/>
      <c r="K1393" s="73"/>
      <c r="L1393" s="73"/>
      <c r="M1393" s="73"/>
      <c r="N1393" s="73"/>
      <c r="O1393" s="73"/>
      <c r="P1393" s="73"/>
      <c r="Q1393" s="73"/>
      <c r="R1393" s="75"/>
    </row>
    <row r="1394" spans="1:18" ht="16.5" thickTop="1">
      <c r="A1394" s="87"/>
      <c r="B1394" s="88"/>
      <c r="C1394" s="88"/>
      <c r="D1394" s="89"/>
      <c r="E1394" s="485"/>
      <c r="F1394" s="485"/>
      <c r="G1394" s="753" t="s">
        <v>82</v>
      </c>
      <c r="H1394" s="754"/>
      <c r="I1394" s="754"/>
      <c r="J1394" s="754"/>
      <c r="K1394" s="754"/>
      <c r="L1394" s="754"/>
      <c r="M1394" s="754"/>
      <c r="N1394" s="754"/>
      <c r="O1394" s="754"/>
      <c r="P1394" s="754"/>
      <c r="Q1394" s="755" t="s">
        <v>83</v>
      </c>
      <c r="R1394" s="728"/>
    </row>
    <row r="1395" spans="1:18" ht="16.5" thickBot="1">
      <c r="A1395" s="90"/>
      <c r="B1395" s="91"/>
      <c r="C1395" s="91"/>
      <c r="D1395" s="92"/>
      <c r="E1395" s="92"/>
      <c r="F1395" s="92"/>
      <c r="G1395" s="758" t="s">
        <v>84</v>
      </c>
      <c r="H1395" s="759"/>
      <c r="I1395" s="759"/>
      <c r="J1395" s="759"/>
      <c r="K1395" s="759"/>
      <c r="L1395" s="759"/>
      <c r="M1395" s="759"/>
      <c r="N1395" s="759"/>
      <c r="O1395" s="759"/>
      <c r="P1395" s="759"/>
      <c r="Q1395" s="756"/>
      <c r="R1395" s="728"/>
    </row>
    <row r="1396" spans="1:18" ht="16.5" thickTop="1">
      <c r="A1396" s="197" t="s">
        <v>9</v>
      </c>
      <c r="B1396" s="486" t="s">
        <v>0</v>
      </c>
      <c r="C1396" s="487"/>
      <c r="D1396" s="487" t="s">
        <v>85</v>
      </c>
      <c r="E1396" s="487" t="s">
        <v>86</v>
      </c>
      <c r="F1396" s="490" t="s">
        <v>87</v>
      </c>
      <c r="G1396" s="760" t="s">
        <v>1</v>
      </c>
      <c r="H1396" s="761"/>
      <c r="I1396" s="763" t="s">
        <v>88</v>
      </c>
      <c r="J1396" s="764"/>
      <c r="K1396" s="765"/>
      <c r="L1396" s="93"/>
      <c r="M1396" s="93"/>
      <c r="N1396" s="93"/>
      <c r="O1396" s="93"/>
      <c r="P1396" s="766" t="s">
        <v>89</v>
      </c>
      <c r="Q1396" s="756"/>
      <c r="R1396" s="728"/>
    </row>
    <row r="1397" spans="1:18" ht="16.5" thickBot="1">
      <c r="A1397" s="198"/>
      <c r="B1397" s="488"/>
      <c r="C1397" s="489"/>
      <c r="D1397" s="489"/>
      <c r="E1397" s="489"/>
      <c r="F1397" s="491"/>
      <c r="G1397" s="762"/>
      <c r="H1397" s="759"/>
      <c r="I1397" s="94" t="s">
        <v>90</v>
      </c>
      <c r="J1397" s="95"/>
      <c r="K1397" s="96" t="s">
        <v>91</v>
      </c>
      <c r="L1397" s="97"/>
      <c r="M1397" s="97"/>
      <c r="N1397" s="97"/>
      <c r="O1397" s="97"/>
      <c r="P1397" s="759"/>
      <c r="Q1397" s="757"/>
      <c r="R1397" s="728"/>
    </row>
    <row r="1398" spans="1:18" ht="17.25" thickTop="1" thickBot="1">
      <c r="A1398" s="721" t="s">
        <v>55</v>
      </c>
      <c r="B1398" s="567" t="s">
        <v>3</v>
      </c>
      <c r="C1398" s="517">
        <v>1</v>
      </c>
      <c r="D1398" s="494"/>
      <c r="E1398" s="471"/>
      <c r="F1398" s="473"/>
      <c r="G1398" s="379">
        <f>IFERROR(INDEX('SECTION 1'!$D11:$U11,MATCH('R1'!$E$1390,'SECTION 1'!$D11:$U11,0)-5),0)</f>
        <v>0</v>
      </c>
      <c r="H1398" s="379">
        <f>IFERROR(INDEX('SECTION 1'!$D11:$U11,MATCH('R1'!$E$1390,'SECTION 1'!$D11:$U11,0)-4),0)</f>
        <v>0</v>
      </c>
      <c r="I1398" s="379">
        <f>IFERROR(INDEX('SECTION 1'!$D11:$U11,MATCH('R1'!$E$1390,'SECTION 1'!$D11:$U11,0)-3),0)</f>
        <v>0</v>
      </c>
      <c r="J1398" s="379">
        <f>IFERROR(INDEX('SECTION 1'!$D11:$U11,MATCH('R1'!$E$1390,'SECTION 1'!$D11:$U11,0)-4),0)</f>
        <v>0</v>
      </c>
      <c r="K1398" s="379"/>
      <c r="L1398" s="167">
        <f>H1398-G1398</f>
        <v>0</v>
      </c>
      <c r="M1398" s="167">
        <f>IF(L1398&gt;5,0.2,0)</f>
        <v>0</v>
      </c>
      <c r="N1398" s="167" t="e">
        <f>#REF!-#REF!</f>
        <v>#REF!</v>
      </c>
      <c r="O1398" s="167" t="e">
        <f>IF(N1398&gt;5,0.2,0)</f>
        <v>#REF!</v>
      </c>
      <c r="P1398" s="168"/>
      <c r="Q1398" s="169">
        <f t="shared" ref="Q1398:Q1407" si="102">IF(G1398="","",(H1398-G1398)+I1398)</f>
        <v>0</v>
      </c>
      <c r="R1398" s="728"/>
    </row>
    <row r="1399" spans="1:18" ht="16.5" thickBot="1">
      <c r="A1399" s="721"/>
      <c r="B1399" s="538"/>
      <c r="C1399" s="518"/>
      <c r="D1399" s="493"/>
      <c r="E1399" s="472"/>
      <c r="F1399" s="474"/>
      <c r="G1399" s="379">
        <f>IFERROR(INDEX('SECTION 1'!$D12:$U12,MATCH('R1'!$E$1390,'SECTION 1'!$D12:$U12,0)-5),0)</f>
        <v>17</v>
      </c>
      <c r="H1399" s="379">
        <f>IFERROR(INDEX('SECTION 1'!$D12:$U12,MATCH('R1'!$E$1390,'SECTION 1'!$D12:$U12,0)-4),0)</f>
        <v>22</v>
      </c>
      <c r="I1399" s="379">
        <f>IFERROR(INDEX('SECTION 1'!$D12:$U12,MATCH('R1'!$E$1390,'SECTION 1'!$D12:$U12,0)-3),0)</f>
        <v>0</v>
      </c>
      <c r="J1399" s="379">
        <f>IFERROR(INDEX('SECTION 1'!$D12:$U12,MATCH('R1'!$E$1390,'SECTION 1'!$D12:$U12,0)-4),0)</f>
        <v>22</v>
      </c>
      <c r="K1399" s="379"/>
      <c r="L1399" s="112"/>
      <c r="M1399" s="112"/>
      <c r="N1399" s="112"/>
      <c r="O1399" s="112"/>
      <c r="P1399" s="113"/>
      <c r="Q1399" s="114">
        <f t="shared" si="102"/>
        <v>5</v>
      </c>
      <c r="R1399" s="728"/>
    </row>
    <row r="1400" spans="1:18" ht="16.5" thickBot="1">
      <c r="A1400" s="721"/>
      <c r="B1400" s="567" t="s">
        <v>7</v>
      </c>
      <c r="C1400" s="517">
        <f>+C1398+1</f>
        <v>2</v>
      </c>
      <c r="D1400" s="477"/>
      <c r="E1400" s="477"/>
      <c r="F1400" s="479"/>
      <c r="G1400" s="379">
        <f>IFERROR(INDEX('SECTION 1'!$D13:$U13,MATCH('R1'!$E$1390,'SECTION 1'!$D13:$U13,0)-5),0)</f>
        <v>0</v>
      </c>
      <c r="H1400" s="379">
        <f>IFERROR(INDEX('SECTION 1'!$D13:$U13,MATCH('R1'!$E$1390,'SECTION 1'!$D13:$U13,0)-4),0)</f>
        <v>0</v>
      </c>
      <c r="I1400" s="379">
        <f>IFERROR(INDEX('SECTION 1'!$D13:$U13,MATCH('R1'!$E$1390,'SECTION 1'!$D13:$U13,0)-3),0)</f>
        <v>0</v>
      </c>
      <c r="J1400" s="379">
        <f>IFERROR(INDEX('SECTION 1'!$D13:$U13,MATCH('R1'!$E$1390,'SECTION 1'!$D13:$U13,0)-4),0)</f>
        <v>0</v>
      </c>
      <c r="K1400" s="379"/>
      <c r="L1400" s="120">
        <f>H1400-G1400</f>
        <v>0</v>
      </c>
      <c r="M1400" s="120">
        <f>IF(L1400&gt;5,0.2,0)</f>
        <v>0</v>
      </c>
      <c r="N1400" s="120" t="e">
        <f>#REF!-#REF!</f>
        <v>#REF!</v>
      </c>
      <c r="O1400" s="120" t="e">
        <f>IF(N1400&gt;5,0.2,0)</f>
        <v>#REF!</v>
      </c>
      <c r="P1400" s="121"/>
      <c r="Q1400" s="122">
        <f t="shared" si="102"/>
        <v>0</v>
      </c>
      <c r="R1400" s="456"/>
    </row>
    <row r="1401" spans="1:18" ht="16.5" thickBot="1">
      <c r="A1401" s="721"/>
      <c r="B1401" s="538"/>
      <c r="C1401" s="518"/>
      <c r="D1401" s="478"/>
      <c r="E1401" s="478"/>
      <c r="F1401" s="480"/>
      <c r="G1401" s="379">
        <f>IFERROR(INDEX('SECTION 1'!$D14:$U14,MATCH('R1'!$E$1390,'SECTION 1'!$D14:$U14,0)-5),0)</f>
        <v>0</v>
      </c>
      <c r="H1401" s="379">
        <f>IFERROR(INDEX('SECTION 1'!$D14:$U14,MATCH('R1'!$E$1390,'SECTION 1'!$D14:$U14,0)-4),0)</f>
        <v>0</v>
      </c>
      <c r="I1401" s="379">
        <f>IFERROR(INDEX('SECTION 1'!$D14:$U14,MATCH('R1'!$E$1390,'SECTION 1'!$D14:$U14,0)-3),0)</f>
        <v>0</v>
      </c>
      <c r="J1401" s="379">
        <f>IFERROR(INDEX('SECTION 1'!$D14:$U14,MATCH('R1'!$E$1390,'SECTION 1'!$D14:$U14,0)-4),0)</f>
        <v>0</v>
      </c>
      <c r="K1401" s="379"/>
      <c r="L1401" s="128"/>
      <c r="M1401" s="128"/>
      <c r="N1401" s="128"/>
      <c r="O1401" s="128"/>
      <c r="P1401" s="129"/>
      <c r="Q1401" s="130">
        <f t="shared" si="102"/>
        <v>0</v>
      </c>
      <c r="R1401" s="456"/>
    </row>
    <row r="1402" spans="1:18" ht="16.5" thickBot="1">
      <c r="A1402" s="721"/>
      <c r="B1402" s="567" t="s">
        <v>4</v>
      </c>
      <c r="C1402" s="517">
        <f>+C1400+1</f>
        <v>3</v>
      </c>
      <c r="D1402" s="477"/>
      <c r="E1402" s="477"/>
      <c r="F1402" s="479"/>
      <c r="G1402" s="379">
        <f>IFERROR(INDEX('SECTION 1'!$D15:$U15,MATCH('R1'!$E$1390,'SECTION 1'!$D15:$U15,0)-5),0)</f>
        <v>0</v>
      </c>
      <c r="H1402" s="379">
        <f>IFERROR(INDEX('SECTION 1'!$D15:$U15,MATCH('R1'!$E$1390,'SECTION 1'!$D15:$U15,0)-4),0)</f>
        <v>0</v>
      </c>
      <c r="I1402" s="379">
        <f>IFERROR(INDEX('SECTION 1'!$D15:$U15,MATCH('R1'!$E$1390,'SECTION 1'!$D15:$U15,0)-3),0)</f>
        <v>0</v>
      </c>
      <c r="J1402" s="379">
        <f>IFERROR(INDEX('SECTION 1'!$D15:$U15,MATCH('R1'!$E$1390,'SECTION 1'!$D15:$U15,0)-4),0)</f>
        <v>0</v>
      </c>
      <c r="K1402" s="379"/>
      <c r="L1402" s="120">
        <f>H1402-G1402</f>
        <v>0</v>
      </c>
      <c r="M1402" s="120">
        <f>IF(L1402&gt;5,0.2,0)</f>
        <v>0</v>
      </c>
      <c r="N1402" s="120" t="e">
        <f>#REF!-#REF!</f>
        <v>#REF!</v>
      </c>
      <c r="O1402" s="120" t="e">
        <f>IF(N1402&gt;5,0.2,0)</f>
        <v>#REF!</v>
      </c>
      <c r="P1402" s="121"/>
      <c r="Q1402" s="122">
        <f t="shared" si="102"/>
        <v>0</v>
      </c>
      <c r="R1402" s="456"/>
    </row>
    <row r="1403" spans="1:18" ht="16.5" thickBot="1">
      <c r="A1403" s="721"/>
      <c r="B1403" s="538"/>
      <c r="C1403" s="518"/>
      <c r="D1403" s="478"/>
      <c r="E1403" s="478"/>
      <c r="F1403" s="480"/>
      <c r="G1403" s="379">
        <f>IFERROR(INDEX('SECTION 1'!$D16:$U16,MATCH('R1'!$E$1390,'SECTION 1'!$D16:$U16,0)-5),0)</f>
        <v>0</v>
      </c>
      <c r="H1403" s="379">
        <f>IFERROR(INDEX('SECTION 1'!$D16:$U16,MATCH('R1'!$E$1390,'SECTION 1'!$D16:$U16,0)-4),0)</f>
        <v>0</v>
      </c>
      <c r="I1403" s="379">
        <f>IFERROR(INDEX('SECTION 1'!$D16:$U16,MATCH('R1'!$E$1390,'SECTION 1'!$D16:$U16,0)-3),0)</f>
        <v>0</v>
      </c>
      <c r="J1403" s="379">
        <f>IFERROR(INDEX('SECTION 1'!$D16:$U16,MATCH('R1'!$E$1390,'SECTION 1'!$D16:$U16,0)-4),0)</f>
        <v>0</v>
      </c>
      <c r="K1403" s="379"/>
      <c r="L1403" s="112"/>
      <c r="M1403" s="112"/>
      <c r="N1403" s="112"/>
      <c r="O1403" s="112"/>
      <c r="P1403" s="113"/>
      <c r="Q1403" s="114">
        <f t="shared" si="102"/>
        <v>0</v>
      </c>
      <c r="R1403" s="456"/>
    </row>
    <row r="1404" spans="1:18" ht="16.5" thickBot="1">
      <c r="A1404" s="721"/>
      <c r="B1404" s="568" t="s">
        <v>5</v>
      </c>
      <c r="C1404" s="527">
        <f>+C1402+1</f>
        <v>4</v>
      </c>
      <c r="D1404" s="477"/>
      <c r="E1404" s="477"/>
      <c r="F1404" s="479"/>
      <c r="G1404" s="379">
        <f>IFERROR(INDEX('SECTION 1'!$D17:$U17,MATCH('R1'!$E$1390,'SECTION 1'!$D17:$U17,0)-5),0)</f>
        <v>10</v>
      </c>
      <c r="H1404" s="379">
        <f>IFERROR(INDEX('SECTION 1'!$D17:$U17,MATCH('R1'!$E$1390,'SECTION 1'!$D17:$U17,0)-4),0)</f>
        <v>12</v>
      </c>
      <c r="I1404" s="379">
        <f>IFERROR(INDEX('SECTION 1'!$D17:$U17,MATCH('R1'!$E$1390,'SECTION 1'!$D17:$U17,0)-3),0)</f>
        <v>0</v>
      </c>
      <c r="J1404" s="379">
        <f>IFERROR(INDEX('SECTION 1'!$D17:$U17,MATCH('R1'!$E$1390,'SECTION 1'!$D17:$U17,0)-4),0)</f>
        <v>12</v>
      </c>
      <c r="K1404" s="379"/>
      <c r="L1404" s="120">
        <f>H1404-G1404</f>
        <v>2</v>
      </c>
      <c r="M1404" s="120">
        <f>IF(L1404&gt;5,0.2,0)</f>
        <v>0</v>
      </c>
      <c r="N1404" s="120" t="e">
        <f>#REF!-#REF!</f>
        <v>#REF!</v>
      </c>
      <c r="O1404" s="120" t="e">
        <f>IF(N1404&gt;5,0.2,0)</f>
        <v>#REF!</v>
      </c>
      <c r="P1404" s="121"/>
      <c r="Q1404" s="122">
        <f t="shared" si="102"/>
        <v>2</v>
      </c>
      <c r="R1404" s="158"/>
    </row>
    <row r="1405" spans="1:18" ht="16.5" thickBot="1">
      <c r="A1405" s="721"/>
      <c r="B1405" s="584"/>
      <c r="C1405" s="528"/>
      <c r="D1405" s="478"/>
      <c r="E1405" s="478"/>
      <c r="F1405" s="480"/>
      <c r="G1405" s="379">
        <f>IFERROR(INDEX('SECTION 1'!$D18:$U18,MATCH('R1'!$E$1390,'SECTION 1'!$D18:$U18,0)-5),0)</f>
        <v>12</v>
      </c>
      <c r="H1405" s="379">
        <f>IFERROR(INDEX('SECTION 1'!$D18:$U18,MATCH('R1'!$E$1390,'SECTION 1'!$D18:$U18,0)-4),0)</f>
        <v>22</v>
      </c>
      <c r="I1405" s="379">
        <f>IFERROR(INDEX('SECTION 1'!$D18:$U18,MATCH('R1'!$E$1390,'SECTION 1'!$D18:$U18,0)-3),0)</f>
        <v>0</v>
      </c>
      <c r="J1405" s="379">
        <f>IFERROR(INDEX('SECTION 1'!$D18:$U18,MATCH('R1'!$E$1390,'SECTION 1'!$D18:$U18,0)-4),0)</f>
        <v>22</v>
      </c>
      <c r="K1405" s="379"/>
      <c r="L1405" s="128"/>
      <c r="M1405" s="128"/>
      <c r="N1405" s="128"/>
      <c r="O1405" s="128"/>
      <c r="P1405" s="129"/>
      <c r="Q1405" s="130">
        <f t="shared" si="102"/>
        <v>10</v>
      </c>
      <c r="R1405" s="75"/>
    </row>
    <row r="1406" spans="1:18" ht="16.5" thickBot="1">
      <c r="A1406" s="721"/>
      <c r="B1406" s="568" t="s">
        <v>6</v>
      </c>
      <c r="C1406" s="527">
        <f>+C1404+1</f>
        <v>5</v>
      </c>
      <c r="D1406" s="465"/>
      <c r="E1406" s="465"/>
      <c r="F1406" s="467"/>
      <c r="G1406" s="379">
        <f>IFERROR(INDEX('SECTION 1'!$D19:$U19,MATCH('R1'!$E$1390,'SECTION 1'!$D19:$U19,0)-5),0)</f>
        <v>10</v>
      </c>
      <c r="H1406" s="379">
        <f>IFERROR(INDEX('SECTION 1'!$D19:$U19,MATCH('R1'!$E$1390,'SECTION 1'!$D19:$U19,0)-4),0)</f>
        <v>12</v>
      </c>
      <c r="I1406" s="379">
        <f>IFERROR(INDEX('SECTION 1'!$D19:$U19,MATCH('R1'!$E$1390,'SECTION 1'!$D19:$U19,0)-3),0)</f>
        <v>0</v>
      </c>
      <c r="J1406" s="379">
        <f>IFERROR(INDEX('SECTION 1'!$D19:$U19,MATCH('R1'!$E$1390,'SECTION 1'!$D19:$U19,0)-4),0)</f>
        <v>12</v>
      </c>
      <c r="K1406" s="379"/>
      <c r="L1406" s="141">
        <f>H1406-G1406</f>
        <v>2</v>
      </c>
      <c r="M1406" s="141">
        <f>IF(L1406&gt;5,0.2,0)</f>
        <v>0</v>
      </c>
      <c r="N1406" s="141" t="e">
        <f>#REF!-#REF!</f>
        <v>#REF!</v>
      </c>
      <c r="O1406" s="141" t="e">
        <f>IF(N1406&gt;5,0.2,0)</f>
        <v>#REF!</v>
      </c>
      <c r="P1406" s="142"/>
      <c r="Q1406" s="143">
        <f t="shared" si="102"/>
        <v>2</v>
      </c>
      <c r="R1406" s="75"/>
    </row>
    <row r="1407" spans="1:18" ht="16.5" thickBot="1">
      <c r="A1407" s="721"/>
      <c r="B1407" s="569"/>
      <c r="C1407" s="554"/>
      <c r="D1407" s="466"/>
      <c r="E1407" s="466"/>
      <c r="F1407" s="468"/>
      <c r="G1407" s="379">
        <f>IFERROR(INDEX('SECTION 1'!$D20:$U20,MATCH('R1'!$E$1390,'SECTION 1'!$D20:$U20,0)-5),0)</f>
        <v>12</v>
      </c>
      <c r="H1407" s="379">
        <f>IFERROR(INDEX('SECTION 1'!$D20:$U20,MATCH('R1'!$E$1390,'SECTION 1'!$D20:$U20,0)-4),0)</f>
        <v>22</v>
      </c>
      <c r="I1407" s="379">
        <f>IFERROR(INDEX('SECTION 1'!$D20:$U20,MATCH('R1'!$E$1390,'SECTION 1'!$D20:$U20,0)-3),0)</f>
        <v>0</v>
      </c>
      <c r="J1407" s="379">
        <f>IFERROR(INDEX('SECTION 1'!$D20:$U20,MATCH('R1'!$E$1390,'SECTION 1'!$D20:$U20,0)-4),0)</f>
        <v>22</v>
      </c>
      <c r="K1407" s="379"/>
      <c r="L1407" s="149"/>
      <c r="M1407" s="149"/>
      <c r="N1407" s="149"/>
      <c r="O1407" s="149"/>
      <c r="P1407" s="150"/>
      <c r="Q1407" s="151">
        <f t="shared" si="102"/>
        <v>10</v>
      </c>
      <c r="R1407" s="75"/>
    </row>
    <row r="1408" spans="1:18" ht="17.25" thickTop="1" thickBot="1">
      <c r="A1408" s="721"/>
      <c r="B1408" s="522" t="s">
        <v>12</v>
      </c>
      <c r="C1408" s="523"/>
      <c r="D1408" s="481"/>
      <c r="E1408" s="481"/>
      <c r="F1408" s="482"/>
      <c r="G1408" s="285"/>
      <c r="H1408" s="286"/>
      <c r="I1408" s="287"/>
      <c r="J1408" s="21">
        <f>SUM(J1396:J1407)</f>
        <v>90</v>
      </c>
      <c r="K1408" s="173">
        <f>SUM(K1398:K1407)</f>
        <v>0</v>
      </c>
      <c r="L1408" s="174"/>
      <c r="M1408" s="174"/>
      <c r="N1408" s="174"/>
      <c r="O1408" s="174"/>
      <c r="P1408" s="175"/>
      <c r="Q1408" s="176">
        <f>SUM(Q1398:Q1407)</f>
        <v>29</v>
      </c>
      <c r="R1408" s="75"/>
    </row>
    <row r="1409" spans="1:18" ht="17.25" thickTop="1" thickBot="1">
      <c r="A1409" s="721"/>
      <c r="B1409" s="524" t="s">
        <v>14</v>
      </c>
      <c r="C1409" s="525"/>
      <c r="D1409" s="206"/>
      <c r="E1409" s="206"/>
      <c r="F1409" s="207"/>
      <c r="G1409" s="208"/>
      <c r="H1409" s="209"/>
      <c r="I1409" s="210"/>
      <c r="J1409" s="211"/>
      <c r="K1409" s="212"/>
      <c r="L1409" s="211"/>
      <c r="M1409" s="211"/>
      <c r="N1409" s="211"/>
      <c r="O1409" s="211"/>
      <c r="P1409" s="211"/>
      <c r="Q1409" s="213"/>
      <c r="R1409" s="728"/>
    </row>
    <row r="1410" spans="1:18" ht="16.5" thickTop="1">
      <c r="A1410" s="722" t="s">
        <v>56</v>
      </c>
      <c r="B1410" s="589" t="s">
        <v>2</v>
      </c>
      <c r="C1410" s="515">
        <f>C1406+1</f>
        <v>6</v>
      </c>
      <c r="D1410" s="494"/>
      <c r="E1410" s="471"/>
      <c r="F1410" s="473"/>
      <c r="G1410" s="268">
        <f>IFERROR(INDEX(#REF!,MATCH('R1'!$E$437,#REF!,0)-5),0)+IFERROR(INDEX('SECTION 1'!$D23:$U23,MATCH('R1'!$E$437,'SECTION 1'!$D23:$U23,0)-5),0)</f>
        <v>0</v>
      </c>
      <c r="H1410" s="269">
        <f>IFERROR(INDEX(#REF!,MATCH('R1'!$E$437,#REF!,0)-4),0)+IFERROR(INDEX('SECTION 1'!$D23:$U23,MATCH('R1'!$E$437,'SECTION 1'!$D23:$U23,0)-4),0)</f>
        <v>0</v>
      </c>
      <c r="I1410" s="270">
        <f>IFERROR(INDEX(#REF!,MATCH('R1'!$E$437,#REF!,0)-3),0)+IFERROR(INDEX('SECTION 1'!$D23:$U23,MATCH('R1'!$E$437,'SECTION 1'!$D23:$U23,0)-3),0)</f>
        <v>0</v>
      </c>
      <c r="J1410" s="162" t="e">
        <f>IF(#REF!="",IF(F1410=0," ",(24-#REF!)+(F1410-0)),"")</f>
        <v>#REF!</v>
      </c>
      <c r="K1410" s="163"/>
      <c r="L1410" s="164">
        <f>H1410-G1410</f>
        <v>0</v>
      </c>
      <c r="M1410" s="164">
        <f>IF(L1410&gt;5,0.2,0)</f>
        <v>0</v>
      </c>
      <c r="N1410" s="164" t="e">
        <f>#REF!-#REF!</f>
        <v>#REF!</v>
      </c>
      <c r="O1410" s="164" t="e">
        <f>IF(N1410&gt;5,0.2,0)</f>
        <v>#REF!</v>
      </c>
      <c r="P1410" s="165"/>
      <c r="Q1410" s="166">
        <f t="shared" ref="Q1410:Q1423" si="103">IF(G1410="","",(H1410-G1410)+I1410)</f>
        <v>0</v>
      </c>
      <c r="R1410" s="728"/>
    </row>
    <row r="1411" spans="1:18">
      <c r="A1411" s="722"/>
      <c r="B1411" s="590"/>
      <c r="C1411" s="516"/>
      <c r="D1411" s="493"/>
      <c r="E1411" s="472"/>
      <c r="F1411" s="474"/>
      <c r="G1411" s="271">
        <f>IFERROR(INDEX(#REF!,MATCH('R1'!$E$437,#REF!,0)-5),0)+IFERROR(INDEX('SECTION 1'!$D24:$U24,MATCH('R1'!$E$437,'SECTION 1'!$D24:$U24,0)-5),0)</f>
        <v>0</v>
      </c>
      <c r="H1411" s="272">
        <f>IFERROR(INDEX(#REF!,MATCH('R1'!$E$437,#REF!,0)-4),0)+IFERROR(INDEX('SECTION 1'!$D24:$U24,MATCH('R1'!$E$437,'SECTION 1'!$D24:$U24,0)-4),0)</f>
        <v>0</v>
      </c>
      <c r="I1411" s="272">
        <f>IFERROR(INDEX(#REF!,MATCH('R1'!$E$437,#REF!,0)-3),0)+IFERROR(INDEX('SECTION 1'!$D24:$U24,MATCH('R1'!$E$437,'SECTION 1'!$D24:$U24,0)-3),0)</f>
        <v>0</v>
      </c>
      <c r="J1411" s="110"/>
      <c r="K1411" s="111"/>
      <c r="L1411" s="112"/>
      <c r="M1411" s="112"/>
      <c r="N1411" s="112"/>
      <c r="O1411" s="112"/>
      <c r="P1411" s="113"/>
      <c r="Q1411" s="114">
        <f t="shared" si="103"/>
        <v>0</v>
      </c>
      <c r="R1411" s="728"/>
    </row>
    <row r="1412" spans="1:18">
      <c r="A1412" s="722"/>
      <c r="B1412" s="567" t="s">
        <v>3</v>
      </c>
      <c r="C1412" s="517">
        <f>+C1410+1</f>
        <v>7</v>
      </c>
      <c r="D1412" s="477"/>
      <c r="E1412" s="477"/>
      <c r="F1412" s="479"/>
      <c r="G1412" s="268">
        <f>IFERROR(INDEX(#REF!,MATCH('R1'!$E$437,#REF!,0)-5),0)+IFERROR(INDEX('SECTION 1'!$D25:$U25,MATCH('R1'!$E$437,'SECTION 1'!$D25:$U25,0)-5),0)</f>
        <v>0</v>
      </c>
      <c r="H1412" s="269">
        <f>IFERROR(INDEX(#REF!,MATCH('R1'!$E$437,#REF!,0)-4),0)+IFERROR(INDEX('SECTION 1'!$D25:$U25,MATCH('R1'!$E$437,'SECTION 1'!$D25:$U25,0)-4),0)</f>
        <v>0</v>
      </c>
      <c r="I1412" s="270">
        <f>IFERROR(INDEX(#REF!,MATCH('R1'!$E$437,#REF!,0)-3),0)+IFERROR(INDEX('SECTION 1'!$D25:$U25,MATCH('R1'!$E$437,'SECTION 1'!$D25:$U25,0)-3),0)</f>
        <v>0</v>
      </c>
      <c r="J1412" s="118"/>
      <c r="K1412" s="119"/>
      <c r="L1412" s="120">
        <f>H1412-G1412</f>
        <v>0</v>
      </c>
      <c r="M1412" s="120">
        <f>IF(L1412&gt;5,0.2,0)</f>
        <v>0</v>
      </c>
      <c r="N1412" s="120" t="e">
        <f>#REF!-#REF!</f>
        <v>#REF!</v>
      </c>
      <c r="O1412" s="120" t="e">
        <f>IF(N1412&gt;5,0.2,0)</f>
        <v>#REF!</v>
      </c>
      <c r="P1412" s="121"/>
      <c r="Q1412" s="122">
        <f t="shared" si="103"/>
        <v>0</v>
      </c>
      <c r="R1412" s="728"/>
    </row>
    <row r="1413" spans="1:18">
      <c r="A1413" s="722"/>
      <c r="B1413" s="538"/>
      <c r="C1413" s="518"/>
      <c r="D1413" s="478"/>
      <c r="E1413" s="478"/>
      <c r="F1413" s="480"/>
      <c r="G1413" s="271">
        <f>IFERROR(INDEX(#REF!,MATCH('R1'!$E$437,#REF!,0)-5),0)+IFERROR(INDEX('SECTION 1'!$D26:$U26,MATCH('R1'!$E$437,'SECTION 1'!$D26:$U26,0)-5),0)</f>
        <v>0</v>
      </c>
      <c r="H1413" s="272">
        <f>IFERROR(INDEX(#REF!,MATCH('R1'!$E$437,#REF!,0)-4),0)+IFERROR(INDEX('SECTION 1'!$D26:$U26,MATCH('R1'!$E$437,'SECTION 1'!$D26:$U26,0)-4),0)</f>
        <v>0</v>
      </c>
      <c r="I1413" s="272">
        <f>IFERROR(INDEX(#REF!,MATCH('R1'!$E$437,#REF!,0)-3),0)+IFERROR(INDEX('SECTION 1'!$D26:$U26,MATCH('R1'!$E$437,'SECTION 1'!$D26:$U26,0)-3),0)</f>
        <v>0</v>
      </c>
      <c r="J1413" s="126"/>
      <c r="K1413" s="127"/>
      <c r="L1413" s="128"/>
      <c r="M1413" s="128"/>
      <c r="N1413" s="128"/>
      <c r="O1413" s="128"/>
      <c r="P1413" s="129"/>
      <c r="Q1413" s="130">
        <f t="shared" si="103"/>
        <v>0</v>
      </c>
      <c r="R1413" s="728"/>
    </row>
    <row r="1414" spans="1:18">
      <c r="A1414" s="722"/>
      <c r="B1414" s="567" t="s">
        <v>3</v>
      </c>
      <c r="C1414" s="517">
        <f>+C1412+1</f>
        <v>8</v>
      </c>
      <c r="D1414" s="477"/>
      <c r="E1414" s="477"/>
      <c r="F1414" s="479"/>
      <c r="G1414" s="268">
        <f>IFERROR(INDEX(#REF!,MATCH('R1'!$E$437,#REF!,0)-5),0)+IFERROR(INDEX('SECTION 1'!$D27:$U27,MATCH('R1'!$E$437,'SECTION 1'!$D27:$U27,0)-5),0)</f>
        <v>0</v>
      </c>
      <c r="H1414" s="269">
        <f>IFERROR(INDEX(#REF!,MATCH('R1'!$E$437,#REF!,0)-4),0)+IFERROR(INDEX('SECTION 1'!$D27:$U27,MATCH('R1'!$E$437,'SECTION 1'!$D27:$U27,0)-4),0)</f>
        <v>0</v>
      </c>
      <c r="I1414" s="270">
        <f>IFERROR(INDEX(#REF!,MATCH('R1'!$E$437,#REF!,0)-3),0)+IFERROR(INDEX('SECTION 1'!$D27:$U27,MATCH('R1'!$E$437,'SECTION 1'!$D27:$U27,0)-3),0)</f>
        <v>0</v>
      </c>
      <c r="J1414" s="134"/>
      <c r="K1414" s="135"/>
      <c r="L1414" s="167"/>
      <c r="M1414" s="167"/>
      <c r="N1414" s="167"/>
      <c r="O1414" s="167"/>
      <c r="P1414" s="168"/>
      <c r="Q1414" s="169">
        <f t="shared" si="103"/>
        <v>0</v>
      </c>
      <c r="R1414" s="728"/>
    </row>
    <row r="1415" spans="1:18">
      <c r="A1415" s="722"/>
      <c r="B1415" s="538"/>
      <c r="C1415" s="518"/>
      <c r="D1415" s="478"/>
      <c r="E1415" s="478"/>
      <c r="F1415" s="480"/>
      <c r="G1415" s="271">
        <f>IFERROR(INDEX(#REF!,MATCH('R1'!$E$437,#REF!,0)-5),0)+IFERROR(INDEX('SECTION 1'!$D28:$U28,MATCH('R1'!$E$437,'SECTION 1'!$D28:$U28,0)-5),0)</f>
        <v>0</v>
      </c>
      <c r="H1415" s="272">
        <f>IFERROR(INDEX(#REF!,MATCH('R1'!$E$437,#REF!,0)-4),0)+IFERROR(INDEX('SECTION 1'!$D28:$U28,MATCH('R1'!$E$437,'SECTION 1'!$D28:$U28,0)-4),0)</f>
        <v>0</v>
      </c>
      <c r="I1415" s="272">
        <f>IFERROR(INDEX(#REF!,MATCH('R1'!$E$437,#REF!,0)-3),0)+IFERROR(INDEX('SECTION 1'!$D28:$U28,MATCH('R1'!$E$437,'SECTION 1'!$D28:$U28,0)-3),0)</f>
        <v>0</v>
      </c>
      <c r="J1415" s="110"/>
      <c r="K1415" s="111"/>
      <c r="L1415" s="112"/>
      <c r="M1415" s="112"/>
      <c r="N1415" s="112"/>
      <c r="O1415" s="112"/>
      <c r="P1415" s="113"/>
      <c r="Q1415" s="114">
        <f t="shared" si="103"/>
        <v>0</v>
      </c>
      <c r="R1415" s="456"/>
    </row>
    <row r="1416" spans="1:18">
      <c r="A1416" s="722"/>
      <c r="B1416" s="567" t="s">
        <v>7</v>
      </c>
      <c r="C1416" s="517">
        <f>+C1414+1</f>
        <v>9</v>
      </c>
      <c r="D1416" s="477"/>
      <c r="E1416" s="477"/>
      <c r="F1416" s="479"/>
      <c r="G1416" s="268">
        <f>IFERROR(INDEX(#REF!,MATCH('R1'!$E$437,#REF!,0)-5),0)+IFERROR(INDEX('SECTION 1'!$D29:$U29,MATCH('R1'!$E$437,'SECTION 1'!$D29:$U29,0)-5),0)</f>
        <v>0</v>
      </c>
      <c r="H1416" s="269">
        <f>IFERROR(INDEX(#REF!,MATCH('R1'!$E$437,#REF!,0)-4),0)+IFERROR(INDEX('SECTION 1'!$D29:$U29,MATCH('R1'!$E$437,'SECTION 1'!$D29:$U29,0)-4),0)</f>
        <v>0</v>
      </c>
      <c r="I1416" s="270">
        <f>IFERROR(INDEX(#REF!,MATCH('R1'!$E$437,#REF!,0)-3),0)+IFERROR(INDEX('SECTION 1'!$D29:$U29,MATCH('R1'!$E$437,'SECTION 1'!$D29:$U29,0)-3),0)</f>
        <v>0</v>
      </c>
      <c r="J1416" s="118"/>
      <c r="K1416" s="119"/>
      <c r="L1416" s="120"/>
      <c r="M1416" s="120"/>
      <c r="N1416" s="120"/>
      <c r="O1416" s="120"/>
      <c r="P1416" s="121"/>
      <c r="Q1416" s="122">
        <f t="shared" si="103"/>
        <v>0</v>
      </c>
      <c r="R1416" s="456"/>
    </row>
    <row r="1417" spans="1:18">
      <c r="A1417" s="722"/>
      <c r="B1417" s="538"/>
      <c r="C1417" s="518"/>
      <c r="D1417" s="478"/>
      <c r="E1417" s="478"/>
      <c r="F1417" s="480"/>
      <c r="G1417" s="271">
        <f>IFERROR(INDEX(#REF!,MATCH('R1'!$E$437,#REF!,0)-5),0)+IFERROR(INDEX('SECTION 1'!$D30:$U30,MATCH('R1'!$E$437,'SECTION 1'!$D30:$U30,0)-5),0)</f>
        <v>0</v>
      </c>
      <c r="H1417" s="272">
        <f>IFERROR(INDEX(#REF!,MATCH('R1'!$E$437,#REF!,0)-4),0)+IFERROR(INDEX('SECTION 1'!$D30:$U30,MATCH('R1'!$E$437,'SECTION 1'!$D30:$U30,0)-4),0)</f>
        <v>0</v>
      </c>
      <c r="I1417" s="272">
        <f>IFERROR(INDEX(#REF!,MATCH('R1'!$E$437,#REF!,0)-3),0)+IFERROR(INDEX('SECTION 1'!$D30:$U30,MATCH('R1'!$E$437,'SECTION 1'!$D30:$U30,0)-3),0)</f>
        <v>0</v>
      </c>
      <c r="J1417" s="126"/>
      <c r="K1417" s="127"/>
      <c r="L1417" s="128"/>
      <c r="M1417" s="128"/>
      <c r="N1417" s="128"/>
      <c r="O1417" s="128"/>
      <c r="P1417" s="129"/>
      <c r="Q1417" s="130">
        <f t="shared" si="103"/>
        <v>0</v>
      </c>
      <c r="R1417" s="456"/>
    </row>
    <row r="1418" spans="1:18">
      <c r="A1418" s="722"/>
      <c r="B1418" s="567" t="s">
        <v>4</v>
      </c>
      <c r="C1418" s="517">
        <f>+C1416+1</f>
        <v>10</v>
      </c>
      <c r="D1418" s="477"/>
      <c r="E1418" s="477"/>
      <c r="F1418" s="479"/>
      <c r="G1418" s="268">
        <f>IFERROR(INDEX(#REF!,MATCH('R1'!$E$437,#REF!,0)-5),0)+IFERROR(INDEX('SECTION 1'!$D31:$U31,MATCH('R1'!$E$437,'SECTION 1'!$D31:$U31,0)-5),0)</f>
        <v>0</v>
      </c>
      <c r="H1418" s="269">
        <f>IFERROR(INDEX(#REF!,MATCH('R1'!$E$437,#REF!,0)-4),0)+IFERROR(INDEX('SECTION 1'!$D31:$U31,MATCH('R1'!$E$437,'SECTION 1'!$D31:$U31,0)-4),0)</f>
        <v>0</v>
      </c>
      <c r="I1418" s="270">
        <f>IFERROR(INDEX(#REF!,MATCH('R1'!$E$437,#REF!,0)-3),0)+IFERROR(INDEX('SECTION 1'!$D31:$U31,MATCH('R1'!$E$437,'SECTION 1'!$D31:$U31,0)-3),0)</f>
        <v>0</v>
      </c>
      <c r="J1418" s="134">
        <v>12</v>
      </c>
      <c r="K1418" s="135"/>
      <c r="L1418" s="167"/>
      <c r="M1418" s="167"/>
      <c r="N1418" s="167"/>
      <c r="O1418" s="167"/>
      <c r="P1418" s="168"/>
      <c r="Q1418" s="169">
        <f t="shared" si="103"/>
        <v>0</v>
      </c>
      <c r="R1418" s="456"/>
    </row>
    <row r="1419" spans="1:18">
      <c r="A1419" s="722"/>
      <c r="B1419" s="538"/>
      <c r="C1419" s="518"/>
      <c r="D1419" s="478"/>
      <c r="E1419" s="478"/>
      <c r="F1419" s="480"/>
      <c r="G1419" s="271">
        <f>IFERROR(INDEX(#REF!,MATCH('R1'!$E$437,#REF!,0)-5),0)+IFERROR(INDEX('SECTION 1'!$D32:$U32,MATCH('R1'!$E$437,'SECTION 1'!$D32:$U32,0)-5),0)</f>
        <v>0</v>
      </c>
      <c r="H1419" s="272">
        <f>IFERROR(INDEX(#REF!,MATCH('R1'!$E$437,#REF!,0)-4),0)+IFERROR(INDEX('SECTION 1'!$D32:$U32,MATCH('R1'!$E$437,'SECTION 1'!$D32:$U32,0)-4),0)</f>
        <v>0</v>
      </c>
      <c r="I1419" s="272">
        <f>IFERROR(INDEX(#REF!,MATCH('R1'!$E$437,#REF!,0)-3),0)+IFERROR(INDEX('SECTION 1'!$D32:$U32,MATCH('R1'!$E$437,'SECTION 1'!$D32:$U32,0)-3),0)</f>
        <v>0</v>
      </c>
      <c r="J1419" s="110"/>
      <c r="K1419" s="111"/>
      <c r="L1419" s="112"/>
      <c r="M1419" s="112"/>
      <c r="N1419" s="112"/>
      <c r="O1419" s="112"/>
      <c r="P1419" s="113"/>
      <c r="Q1419" s="114">
        <f t="shared" si="103"/>
        <v>0</v>
      </c>
      <c r="R1419" s="158"/>
    </row>
    <row r="1420" spans="1:18">
      <c r="A1420" s="722"/>
      <c r="B1420" s="568" t="s">
        <v>5</v>
      </c>
      <c r="C1420" s="527">
        <f>+C1418+1</f>
        <v>11</v>
      </c>
      <c r="D1420" s="477"/>
      <c r="E1420" s="477"/>
      <c r="F1420" s="479"/>
      <c r="G1420" s="268">
        <f>IFERROR(INDEX(#REF!,MATCH('R1'!$E$437,#REF!,0)-5),0)+IFERROR(INDEX('SECTION 1'!$D33:$U33,MATCH('R1'!$E$437,'SECTION 1'!$D33:$U33,0)-5),0)</f>
        <v>0</v>
      </c>
      <c r="H1420" s="269">
        <f>IFERROR(INDEX(#REF!,MATCH('R1'!$E$437,#REF!,0)-4),0)+IFERROR(INDEX('SECTION 1'!$D33:$U33,MATCH('R1'!$E$437,'SECTION 1'!$D33:$U33,0)-4),0)</f>
        <v>0</v>
      </c>
      <c r="I1420" s="270">
        <f>IFERROR(INDEX(#REF!,MATCH('R1'!$E$437,#REF!,0)-3),0)+IFERROR(INDEX('SECTION 1'!$D33:$U33,MATCH('R1'!$E$437,'SECTION 1'!$D33:$U33,0)-3),0)</f>
        <v>0</v>
      </c>
      <c r="J1420" s="118">
        <f>IF(G1420="",0,IF(H1420="",0,IF(G1420&gt;0,H1420-G1420+I1420,0)))</f>
        <v>0</v>
      </c>
      <c r="K1420" s="119"/>
      <c r="L1420" s="120">
        <f>H1420-G1420</f>
        <v>0</v>
      </c>
      <c r="M1420" s="120">
        <f>IF(L1420&gt;5,0.2,0)</f>
        <v>0</v>
      </c>
      <c r="N1420" s="120" t="e">
        <f>#REF!-#REF!</f>
        <v>#REF!</v>
      </c>
      <c r="O1420" s="120" t="e">
        <f>IF(N1420&gt;5,0.2,0)</f>
        <v>#REF!</v>
      </c>
      <c r="P1420" s="121"/>
      <c r="Q1420" s="122">
        <f t="shared" si="103"/>
        <v>0</v>
      </c>
      <c r="R1420" s="75"/>
    </row>
    <row r="1421" spans="1:18">
      <c r="A1421" s="722"/>
      <c r="B1421" s="584"/>
      <c r="C1421" s="528"/>
      <c r="D1421" s="478"/>
      <c r="E1421" s="478"/>
      <c r="F1421" s="480"/>
      <c r="G1421" s="271">
        <f>IFERROR(INDEX(#REF!,MATCH('R1'!$E$437,#REF!,0)-5),0)+IFERROR(INDEX('SECTION 1'!$D34:$U34,MATCH('R1'!$E$437,'SECTION 1'!$D34:$U34,0)-5),0)</f>
        <v>0</v>
      </c>
      <c r="H1421" s="272">
        <f>IFERROR(INDEX(#REF!,MATCH('R1'!$E$437,#REF!,0)-4),0)+IFERROR(INDEX('SECTION 1'!$D34:$U34,MATCH('R1'!$E$437,'SECTION 1'!$D34:$U34,0)-4),0)</f>
        <v>0</v>
      </c>
      <c r="I1421" s="272">
        <f>IFERROR(INDEX(#REF!,MATCH('R1'!$E$437,#REF!,0)-3),0)+IFERROR(INDEX('SECTION 1'!$D34:$U34,MATCH('R1'!$E$437,'SECTION 1'!$D34:$U34,0)-3),0)</f>
        <v>0</v>
      </c>
      <c r="J1421" s="126">
        <f>IF(G1421="",0,IF(H1421="",0,IF(G1421&gt;0,H1421-G1421+I1421,0)))</f>
        <v>0</v>
      </c>
      <c r="K1421" s="127"/>
      <c r="L1421" s="128"/>
      <c r="M1421" s="128"/>
      <c r="N1421" s="128"/>
      <c r="O1421" s="128"/>
      <c r="P1421" s="129"/>
      <c r="Q1421" s="130">
        <f t="shared" si="103"/>
        <v>0</v>
      </c>
      <c r="R1421" s="75"/>
    </row>
    <row r="1422" spans="1:18">
      <c r="A1422" s="722"/>
      <c r="B1422" s="568" t="s">
        <v>6</v>
      </c>
      <c r="C1422" s="527">
        <f>+C1420+1</f>
        <v>12</v>
      </c>
      <c r="D1422" s="465"/>
      <c r="E1422" s="465"/>
      <c r="F1422" s="467"/>
      <c r="G1422" s="268">
        <f>IFERROR(INDEX(#REF!,MATCH('R1'!$E$437,#REF!,0)-5),0)+IFERROR(INDEX('SECTION 1'!$D35:$U35,MATCH('R1'!$E$437,'SECTION 1'!$D35:$U35,0)-5),0)</f>
        <v>0</v>
      </c>
      <c r="H1422" s="269">
        <f>IFERROR(INDEX(#REF!,MATCH('R1'!$E$437,#REF!,0)-4),0)+IFERROR(INDEX('SECTION 1'!$D35:$U35,MATCH('R1'!$E$437,'SECTION 1'!$D35:$U35,0)-4),0)</f>
        <v>0</v>
      </c>
      <c r="I1422" s="270">
        <f>IFERROR(INDEX(#REF!,MATCH('R1'!$E$437,#REF!,0)-3),0)+IFERROR(INDEX('SECTION 1'!$D35:$U35,MATCH('R1'!$E$437,'SECTION 1'!$D35:$U35,0)-3),0)</f>
        <v>0</v>
      </c>
      <c r="J1422" s="139">
        <v>12</v>
      </c>
      <c r="K1422" s="140"/>
      <c r="L1422" s="141"/>
      <c r="M1422" s="141"/>
      <c r="N1422" s="141"/>
      <c r="O1422" s="141"/>
      <c r="P1422" s="142"/>
      <c r="Q1422" s="143">
        <f t="shared" si="103"/>
        <v>0</v>
      </c>
      <c r="R1422" s="75"/>
    </row>
    <row r="1423" spans="1:18" ht="16.5" thickBot="1">
      <c r="A1423" s="722"/>
      <c r="B1423" s="569"/>
      <c r="C1423" s="554"/>
      <c r="D1423" s="466"/>
      <c r="E1423" s="466"/>
      <c r="F1423" s="468"/>
      <c r="G1423" s="271">
        <f>IFERROR(INDEX(#REF!,MATCH('R1'!$E$437,#REF!,0)-5),0)+IFERROR(INDEX('SECTION 1'!$D36:$U36,MATCH('R1'!$E$437,'SECTION 1'!$D36:$U36,0)-5),0)</f>
        <v>0</v>
      </c>
      <c r="H1423" s="272">
        <f>IFERROR(INDEX(#REF!,MATCH('R1'!$E$437,#REF!,0)-4),0)+IFERROR(INDEX('SECTION 1'!$D36:$U36,MATCH('R1'!$E$437,'SECTION 1'!$D36:$U36,0)-4),0)</f>
        <v>0</v>
      </c>
      <c r="I1423" s="272">
        <f>IFERROR(INDEX(#REF!,MATCH('R1'!$E$437,#REF!,0)-3),0)+IFERROR(INDEX('SECTION 1'!$D36:$U36,MATCH('R1'!$E$437,'SECTION 1'!$D36:$U36,0)-3),0)</f>
        <v>0</v>
      </c>
      <c r="J1423" s="147"/>
      <c r="K1423" s="148"/>
      <c r="L1423" s="149"/>
      <c r="M1423" s="149"/>
      <c r="N1423" s="149"/>
      <c r="O1423" s="149"/>
      <c r="P1423" s="150"/>
      <c r="Q1423" s="151">
        <f t="shared" si="103"/>
        <v>0</v>
      </c>
      <c r="R1423" s="75"/>
    </row>
    <row r="1424" spans="1:18" ht="17.25" thickTop="1" thickBot="1">
      <c r="A1424" s="722"/>
      <c r="B1424" s="522" t="s">
        <v>12</v>
      </c>
      <c r="C1424" s="523"/>
      <c r="D1424" s="481"/>
      <c r="E1424" s="481"/>
      <c r="F1424" s="482"/>
      <c r="G1424" s="768" t="s">
        <v>92</v>
      </c>
      <c r="H1424" s="769"/>
      <c r="I1424" s="171">
        <f>SUM(I1414:I1423)</f>
        <v>0</v>
      </c>
      <c r="J1424" s="172" t="e">
        <f>SUM(#REF!)</f>
        <v>#REF!</v>
      </c>
      <c r="K1424" s="173">
        <f>SUM(K1414:K1423)</f>
        <v>0</v>
      </c>
      <c r="L1424" s="174"/>
      <c r="M1424" s="174"/>
      <c r="N1424" s="174"/>
      <c r="O1424" s="174"/>
      <c r="P1424" s="175"/>
      <c r="Q1424" s="176">
        <f>SUM(Q1410:Q1423)</f>
        <v>0</v>
      </c>
      <c r="R1424" s="728"/>
    </row>
    <row r="1425" spans="1:18" ht="16.5" thickBot="1">
      <c r="A1425" s="723"/>
      <c r="B1425" s="524" t="s">
        <v>14</v>
      </c>
      <c r="C1425" s="525"/>
      <c r="D1425" s="206"/>
      <c r="E1425" s="206"/>
      <c r="F1425" s="207"/>
      <c r="G1425" s="208"/>
      <c r="H1425" s="209"/>
      <c r="I1425" s="210"/>
      <c r="J1425" s="211"/>
      <c r="K1425" s="212"/>
      <c r="L1425" s="211"/>
      <c r="M1425" s="211"/>
      <c r="N1425" s="211"/>
      <c r="O1425" s="211"/>
      <c r="P1425" s="211"/>
      <c r="Q1425" s="213"/>
      <c r="R1425" s="728"/>
    </row>
    <row r="1426" spans="1:18" ht="16.5" thickTop="1">
      <c r="A1426" s="718" t="s">
        <v>57</v>
      </c>
      <c r="B1426" s="589" t="s">
        <v>2</v>
      </c>
      <c r="C1426" s="515">
        <f>C1422+1</f>
        <v>13</v>
      </c>
      <c r="D1426" s="494"/>
      <c r="E1426" s="471"/>
      <c r="F1426" s="473"/>
      <c r="G1426" s="268">
        <f>IFERROR(INDEX(#REF!,MATCH('R1'!$E$437,#REF!,0)-5),0)+IFERROR(INDEX('SECTION 1'!$D39:$U39,MATCH('R1'!$E$437,'SECTION 1'!$D39:$U39,0)-5),0)</f>
        <v>0</v>
      </c>
      <c r="H1426" s="269">
        <f>IFERROR(INDEX(#REF!,MATCH('R1'!$E$437,#REF!,0)-4),0)+IFERROR(INDEX('SECTION 1'!$D39:$U39,MATCH('R1'!$E$437,'SECTION 1'!$D39:$U39,0)-4),0)</f>
        <v>0</v>
      </c>
      <c r="I1426" s="270">
        <f>IFERROR(INDEX(#REF!,MATCH('R1'!$E$437,#REF!,0)-3),0)+IFERROR(INDEX('SECTION 1'!$D39:$U39,MATCH('R1'!$E$437,'SECTION 1'!$D39:$U39,0)-3),0)</f>
        <v>0</v>
      </c>
      <c r="J1426" s="30">
        <f>IF(G1426="",0,IF(H1426="",0,IF(G1426&gt;0,H1426-G1426+I1426,0)))</f>
        <v>0</v>
      </c>
      <c r="K1426" s="135"/>
      <c r="L1426" s="167">
        <f>H1426-G1426</f>
        <v>0</v>
      </c>
      <c r="M1426" s="167">
        <f>IF(L1426&gt;5,0.2,0)</f>
        <v>0</v>
      </c>
      <c r="N1426" s="167" t="e">
        <f>#REF!-#REF!</f>
        <v>#REF!</v>
      </c>
      <c r="O1426" s="167" t="e">
        <f>IF(N1426&gt;5,0.2,0)</f>
        <v>#REF!</v>
      </c>
      <c r="P1426" s="168"/>
      <c r="Q1426" s="169">
        <f t="shared" ref="Q1426:Q1439" si="104">IF(G1426="","",(H1426-G1426)+I1426)</f>
        <v>0</v>
      </c>
      <c r="R1426" s="728"/>
    </row>
    <row r="1427" spans="1:18">
      <c r="A1427" s="719"/>
      <c r="B1427" s="590"/>
      <c r="C1427" s="516"/>
      <c r="D1427" s="493"/>
      <c r="E1427" s="472"/>
      <c r="F1427" s="474"/>
      <c r="G1427" s="271">
        <f>IFERROR(INDEX(#REF!,MATCH('R1'!$E$437,#REF!,0)-5),0)+IFERROR(INDEX('SECTION 1'!$D40:$U40,MATCH('R1'!$E$437,'SECTION 1'!$D40:$U40,0)-5),0)</f>
        <v>0</v>
      </c>
      <c r="H1427" s="272">
        <f>IFERROR(INDEX(#REF!,MATCH('R1'!$E$437,#REF!,0)-4),0)+IFERROR(INDEX('SECTION 1'!$D40:$U40,MATCH('R1'!$E$437,'SECTION 1'!$D40:$U40,0)-4),0)</f>
        <v>0</v>
      </c>
      <c r="I1427" s="272">
        <f>IFERROR(INDEX(#REF!,MATCH('R1'!$E$437,#REF!,0)-3),0)+IFERROR(INDEX('SECTION 1'!$D40:$U40,MATCH('R1'!$E$437,'SECTION 1'!$D40:$U40,0)-3),0)</f>
        <v>0</v>
      </c>
      <c r="J1427" s="27">
        <f>IF(G1427="",0,IF(H1427="",0,IF(G1427&gt;0,H1427-G1427+I1427,0)))</f>
        <v>0</v>
      </c>
      <c r="K1427" s="111"/>
      <c r="L1427" s="112"/>
      <c r="M1427" s="112"/>
      <c r="N1427" s="112"/>
      <c r="O1427" s="112"/>
      <c r="P1427" s="113"/>
      <c r="Q1427" s="114">
        <f t="shared" si="104"/>
        <v>0</v>
      </c>
      <c r="R1427" s="728"/>
    </row>
    <row r="1428" spans="1:18">
      <c r="A1428" s="719"/>
      <c r="B1428" s="567" t="s">
        <v>3</v>
      </c>
      <c r="C1428" s="517">
        <f>+C1426+1</f>
        <v>14</v>
      </c>
      <c r="D1428" s="477"/>
      <c r="E1428" s="477"/>
      <c r="F1428" s="479"/>
      <c r="G1428" s="268">
        <f>IFERROR(INDEX(#REF!,MATCH('R1'!$E$437,#REF!,0)-5),0)+IFERROR(INDEX('SECTION 1'!$D41:$U41,MATCH('R1'!$E$437,'SECTION 1'!$D41:$U41,0)-5),0)</f>
        <v>0</v>
      </c>
      <c r="H1428" s="269">
        <f>IFERROR(INDEX(#REF!,MATCH('R1'!$E$437,#REF!,0)-4),0)+IFERROR(INDEX('SECTION 1'!$D41:$U41,MATCH('R1'!$E$437,'SECTION 1'!$D41:$U41,0)-4),0)</f>
        <v>0</v>
      </c>
      <c r="I1428" s="270">
        <f>IFERROR(INDEX(#REF!,MATCH('R1'!$E$437,#REF!,0)-3),0)+IFERROR(INDEX('SECTION 1'!$D41:$U41,MATCH('R1'!$E$437,'SECTION 1'!$D41:$U41,0)-3),0)</f>
        <v>0</v>
      </c>
      <c r="J1428" s="24">
        <f>IF(G1428="",0,IF(H1428="",0,IF(G1428&gt;0,H1428-G1428+I1428,0)))</f>
        <v>0</v>
      </c>
      <c r="K1428" s="119"/>
      <c r="L1428" s="120">
        <f>H1428-G1428</f>
        <v>0</v>
      </c>
      <c r="M1428" s="120">
        <f>IF(L1428&gt;5,0.2,0)</f>
        <v>0</v>
      </c>
      <c r="N1428" s="120" t="e">
        <f>#REF!-#REF!</f>
        <v>#REF!</v>
      </c>
      <c r="O1428" s="120" t="e">
        <f>IF(N1428&gt;5,0.2,0)</f>
        <v>#REF!</v>
      </c>
      <c r="P1428" s="121"/>
      <c r="Q1428" s="122">
        <f t="shared" si="104"/>
        <v>0</v>
      </c>
      <c r="R1428" s="728"/>
    </row>
    <row r="1429" spans="1:18" ht="16.5" thickBot="1">
      <c r="A1429" s="719"/>
      <c r="B1429" s="538"/>
      <c r="C1429" s="518"/>
      <c r="D1429" s="478"/>
      <c r="E1429" s="478"/>
      <c r="F1429" s="480"/>
      <c r="G1429" s="271">
        <f>IFERROR(INDEX(#REF!,MATCH('R1'!$E$437,#REF!,0)-5),0)+IFERROR(INDEX('SECTION 1'!$D42:$U42,MATCH('R1'!$E$437,'SECTION 1'!$D42:$U42,0)-5),0)</f>
        <v>0</v>
      </c>
      <c r="H1429" s="272">
        <f>IFERROR(INDEX(#REF!,MATCH('R1'!$E$437,#REF!,0)-4),0)+IFERROR(INDEX('SECTION 1'!$D42:$U42,MATCH('R1'!$E$437,'SECTION 1'!$D42:$U42,0)-4),0)</f>
        <v>0</v>
      </c>
      <c r="I1429" s="272">
        <f>IFERROR(INDEX(#REF!,MATCH('R1'!$E$437,#REF!,0)-3),0)+IFERROR(INDEX('SECTION 1'!$D42:$U42,MATCH('R1'!$E$437,'SECTION 1'!$D42:$U42,0)-3),0)</f>
        <v>0</v>
      </c>
      <c r="J1429" s="27">
        <f>IF(G1429="",0,IF(H1429="",0,IF(G1429&gt;0,H1429-G1429+I1429,0)))</f>
        <v>0</v>
      </c>
      <c r="K1429" s="127"/>
      <c r="L1429" s="128"/>
      <c r="M1429" s="128"/>
      <c r="N1429" s="128"/>
      <c r="O1429" s="128"/>
      <c r="P1429" s="129"/>
      <c r="Q1429" s="130">
        <f t="shared" si="104"/>
        <v>0</v>
      </c>
      <c r="R1429" s="728"/>
    </row>
    <row r="1430" spans="1:18" ht="16.5" thickTop="1">
      <c r="A1430" s="719"/>
      <c r="B1430" s="567" t="s">
        <v>3</v>
      </c>
      <c r="C1430" s="517">
        <f>+C1428+1</f>
        <v>15</v>
      </c>
      <c r="D1430" s="494"/>
      <c r="E1430" s="471"/>
      <c r="F1430" s="473"/>
      <c r="G1430" s="268">
        <f>IFERROR(INDEX(#REF!,MATCH('R1'!$E$437,#REF!,0)-5),0)+IFERROR(INDEX('SECTION 1'!$D43:$U43,MATCH('R1'!$E$437,'SECTION 1'!$D43:$U43,0)-5),0)</f>
        <v>0</v>
      </c>
      <c r="H1430" s="269">
        <f>IFERROR(INDEX(#REF!,MATCH('R1'!$E$437,#REF!,0)-4),0)+IFERROR(INDEX('SECTION 1'!$D43:$U43,MATCH('R1'!$E$437,'SECTION 1'!$D43:$U43,0)-4),0)</f>
        <v>0</v>
      </c>
      <c r="I1430" s="270">
        <f>IFERROR(INDEX(#REF!,MATCH('R1'!$E$437,#REF!,0)-3),0)+IFERROR(INDEX('SECTION 1'!$D43:$U43,MATCH('R1'!$E$437,'SECTION 1'!$D43:$U43,0)-3),0)</f>
        <v>0</v>
      </c>
      <c r="J1430" s="24"/>
      <c r="K1430" s="135"/>
      <c r="L1430" s="167">
        <f>H1430-G1430</f>
        <v>0</v>
      </c>
      <c r="M1430" s="167">
        <f>IF(L1430&gt;5,0.2,0)</f>
        <v>0</v>
      </c>
      <c r="N1430" s="167" t="e">
        <f>#REF!-#REF!</f>
        <v>#REF!</v>
      </c>
      <c r="O1430" s="167" t="e">
        <f>IF(N1430&gt;5,0.2,0)</f>
        <v>#REF!</v>
      </c>
      <c r="P1430" s="168"/>
      <c r="Q1430" s="169">
        <f t="shared" si="104"/>
        <v>0</v>
      </c>
      <c r="R1430" s="456"/>
    </row>
    <row r="1431" spans="1:18">
      <c r="A1431" s="719"/>
      <c r="B1431" s="538"/>
      <c r="C1431" s="518"/>
      <c r="D1431" s="493"/>
      <c r="E1431" s="472"/>
      <c r="F1431" s="474"/>
      <c r="G1431" s="271">
        <f>IFERROR(INDEX(#REF!,MATCH('R1'!$E$437,#REF!,0)-5),0)+IFERROR(INDEX('SECTION 1'!$D44:$U44,MATCH('R1'!$E$437,'SECTION 1'!$D44:$U44,0)-5),0)</f>
        <v>0</v>
      </c>
      <c r="H1431" s="272">
        <f>IFERROR(INDEX(#REF!,MATCH('R1'!$E$437,#REF!,0)-4),0)+IFERROR(INDEX('SECTION 1'!$D44:$U44,MATCH('R1'!$E$437,'SECTION 1'!$D44:$U44,0)-4),0)</f>
        <v>0</v>
      </c>
      <c r="I1431" s="272">
        <f>IFERROR(INDEX(#REF!,MATCH('R1'!$E$437,#REF!,0)-3),0)+IFERROR(INDEX('SECTION 1'!$D44:$U44,MATCH('R1'!$E$437,'SECTION 1'!$D44:$U44,0)-3),0)</f>
        <v>0</v>
      </c>
      <c r="J1431" s="27"/>
      <c r="K1431" s="111"/>
      <c r="L1431" s="112"/>
      <c r="M1431" s="112"/>
      <c r="N1431" s="112"/>
      <c r="O1431" s="112"/>
      <c r="P1431" s="113"/>
      <c r="Q1431" s="114">
        <f t="shared" si="104"/>
        <v>0</v>
      </c>
      <c r="R1431" s="456"/>
    </row>
    <row r="1432" spans="1:18">
      <c r="A1432" s="719"/>
      <c r="B1432" s="567" t="s">
        <v>7</v>
      </c>
      <c r="C1432" s="517">
        <f>+C1430+1</f>
        <v>16</v>
      </c>
      <c r="D1432" s="477"/>
      <c r="E1432" s="477"/>
      <c r="F1432" s="479"/>
      <c r="G1432" s="268">
        <f>IFERROR(INDEX(#REF!,MATCH('R1'!$E$437,#REF!,0)-5),0)+IFERROR(INDEX('SECTION 1'!$D45:$U45,MATCH('R1'!$E$437,'SECTION 1'!$D45:$U45,0)-5),0)</f>
        <v>0</v>
      </c>
      <c r="H1432" s="269">
        <f>IFERROR(INDEX(#REF!,MATCH('R1'!$E$437,#REF!,0)-4),0)+IFERROR(INDEX('SECTION 1'!$D45:$U45,MATCH('R1'!$E$437,'SECTION 1'!$D45:$U45,0)-4),0)</f>
        <v>0</v>
      </c>
      <c r="I1432" s="270">
        <f>IFERROR(INDEX(#REF!,MATCH('R1'!$E$437,#REF!,0)-3),0)+IFERROR(INDEX('SECTION 1'!$D45:$U45,MATCH('R1'!$E$437,'SECTION 1'!$D45:$U45,0)-3),0)</f>
        <v>0</v>
      </c>
      <c r="J1432" s="24"/>
      <c r="K1432" s="119"/>
      <c r="L1432" s="120">
        <f>H1432-G1432</f>
        <v>0</v>
      </c>
      <c r="M1432" s="120">
        <f>IF(L1432&gt;5,0.2,0)</f>
        <v>0</v>
      </c>
      <c r="N1432" s="120" t="e">
        <f>#REF!-#REF!</f>
        <v>#REF!</v>
      </c>
      <c r="O1432" s="120" t="e">
        <f>IF(N1432&gt;5,0.2,0)</f>
        <v>#REF!</v>
      </c>
      <c r="P1432" s="121"/>
      <c r="Q1432" s="122">
        <f t="shared" si="104"/>
        <v>0</v>
      </c>
      <c r="R1432" s="456"/>
    </row>
    <row r="1433" spans="1:18">
      <c r="A1433" s="719"/>
      <c r="B1433" s="538"/>
      <c r="C1433" s="518"/>
      <c r="D1433" s="478"/>
      <c r="E1433" s="478"/>
      <c r="F1433" s="480"/>
      <c r="G1433" s="271">
        <f>IFERROR(INDEX(#REF!,MATCH('R1'!$E$437,#REF!,0)-5),0)+IFERROR(INDEX('SECTION 1'!$D46:$U46,MATCH('R1'!$E$437,'SECTION 1'!$D46:$U46,0)-5),0)</f>
        <v>0</v>
      </c>
      <c r="H1433" s="272">
        <f>IFERROR(INDEX(#REF!,MATCH('R1'!$E$437,#REF!,0)-4),0)+IFERROR(INDEX('SECTION 1'!$D46:$U46,MATCH('R1'!$E$437,'SECTION 1'!$D46:$U46,0)-4),0)</f>
        <v>0</v>
      </c>
      <c r="I1433" s="272">
        <f>IFERROR(INDEX(#REF!,MATCH('R1'!$E$437,#REF!,0)-3),0)+IFERROR(INDEX('SECTION 1'!$D46:$U46,MATCH('R1'!$E$437,'SECTION 1'!$D46:$U46,0)-3),0)</f>
        <v>0</v>
      </c>
      <c r="J1433" s="27"/>
      <c r="K1433" s="127"/>
      <c r="L1433" s="128"/>
      <c r="M1433" s="128"/>
      <c r="N1433" s="128"/>
      <c r="O1433" s="128"/>
      <c r="P1433" s="129"/>
      <c r="Q1433" s="130">
        <f t="shared" si="104"/>
        <v>0</v>
      </c>
      <c r="R1433" s="456"/>
    </row>
    <row r="1434" spans="1:18">
      <c r="A1434" s="719"/>
      <c r="B1434" s="567" t="s">
        <v>4</v>
      </c>
      <c r="C1434" s="517">
        <f>+C1432+1</f>
        <v>17</v>
      </c>
      <c r="D1434" s="477"/>
      <c r="E1434" s="477"/>
      <c r="F1434" s="479"/>
      <c r="G1434" s="268">
        <f>IFERROR(INDEX(#REF!,MATCH('R1'!$E$437,#REF!,0)-5),0)+IFERROR(INDEX('SECTION 1'!$D47:$U47,MATCH('R1'!$E$437,'SECTION 1'!$D47:$U47,0)-5),0)</f>
        <v>0</v>
      </c>
      <c r="H1434" s="269">
        <f>IFERROR(INDEX(#REF!,MATCH('R1'!$E$437,#REF!,0)-4),0)+IFERROR(INDEX('SECTION 1'!$D47:$U47,MATCH('R1'!$E$437,'SECTION 1'!$D47:$U47,0)-4),0)</f>
        <v>0</v>
      </c>
      <c r="I1434" s="270">
        <f>IFERROR(INDEX(#REF!,MATCH('R1'!$E$437,#REF!,0)-3),0)+IFERROR(INDEX('SECTION 1'!$D47:$U47,MATCH('R1'!$E$437,'SECTION 1'!$D47:$U47,0)-3),0)</f>
        <v>0</v>
      </c>
      <c r="J1434" s="24"/>
      <c r="K1434" s="119"/>
      <c r="L1434" s="120">
        <f>H1434-G1434</f>
        <v>0</v>
      </c>
      <c r="M1434" s="120">
        <f>IF(L1434&gt;5,0.2,0)</f>
        <v>0</v>
      </c>
      <c r="N1434" s="120" t="e">
        <f>#REF!-#REF!</f>
        <v>#REF!</v>
      </c>
      <c r="O1434" s="120" t="e">
        <f>IF(N1434&gt;5,0.2,0)</f>
        <v>#REF!</v>
      </c>
      <c r="P1434" s="121"/>
      <c r="Q1434" s="122">
        <f t="shared" si="104"/>
        <v>0</v>
      </c>
      <c r="R1434" s="158"/>
    </row>
    <row r="1435" spans="1:18">
      <c r="A1435" s="719"/>
      <c r="B1435" s="538"/>
      <c r="C1435" s="518"/>
      <c r="D1435" s="478"/>
      <c r="E1435" s="478"/>
      <c r="F1435" s="480"/>
      <c r="G1435" s="271">
        <f>IFERROR(INDEX(#REF!,MATCH('R1'!$E$437,#REF!,0)-5),0)+IFERROR(INDEX('SECTION 1'!$D48:$U48,MATCH('R1'!$E$437,'SECTION 1'!$D48:$U48,0)-5),0)</f>
        <v>0</v>
      </c>
      <c r="H1435" s="272">
        <f>IFERROR(INDEX(#REF!,MATCH('R1'!$E$437,#REF!,0)-4),0)+IFERROR(INDEX('SECTION 1'!$D48:$U48,MATCH('R1'!$E$437,'SECTION 1'!$D48:$U48,0)-4),0)</f>
        <v>0</v>
      </c>
      <c r="I1435" s="272">
        <f>IFERROR(INDEX(#REF!,MATCH('R1'!$E$437,#REF!,0)-3),0)+IFERROR(INDEX('SECTION 1'!$D48:$U48,MATCH('R1'!$E$437,'SECTION 1'!$D48:$U48,0)-3),0)</f>
        <v>0</v>
      </c>
      <c r="J1435" s="27"/>
      <c r="K1435" s="111"/>
      <c r="L1435" s="112"/>
      <c r="M1435" s="112"/>
      <c r="N1435" s="112"/>
      <c r="O1435" s="112"/>
      <c r="P1435" s="113"/>
      <c r="Q1435" s="114">
        <f t="shared" si="104"/>
        <v>0</v>
      </c>
      <c r="R1435" s="75"/>
    </row>
    <row r="1436" spans="1:18">
      <c r="A1436" s="719"/>
      <c r="B1436" s="568" t="s">
        <v>5</v>
      </c>
      <c r="C1436" s="527">
        <f>+C1434+1</f>
        <v>18</v>
      </c>
      <c r="D1436" s="477"/>
      <c r="E1436" s="477"/>
      <c r="F1436" s="479"/>
      <c r="G1436" s="268">
        <f>IFERROR(INDEX(#REF!,MATCH('R1'!$E$437,#REF!,0)-5),0)+IFERROR(INDEX('SECTION 1'!$D49:$U49,MATCH('R1'!$E$437,'SECTION 1'!$D49:$U49,0)-5),0)</f>
        <v>0</v>
      </c>
      <c r="H1436" s="269">
        <f>IFERROR(INDEX(#REF!,MATCH('R1'!$E$437,#REF!,0)-4),0)+IFERROR(INDEX('SECTION 1'!$D49:$U49,MATCH('R1'!$E$437,'SECTION 1'!$D49:$U49,0)-4),0)</f>
        <v>0</v>
      </c>
      <c r="I1436" s="270">
        <f>IFERROR(INDEX(#REF!,MATCH('R1'!$E$437,#REF!,0)-3),0)+IFERROR(INDEX('SECTION 1'!$D49:$U49,MATCH('R1'!$E$437,'SECTION 1'!$D49:$U49,0)-3),0)</f>
        <v>0</v>
      </c>
      <c r="J1436" s="49"/>
      <c r="K1436" s="119"/>
      <c r="L1436" s="120">
        <f>H1436-G1436</f>
        <v>0</v>
      </c>
      <c r="M1436" s="120">
        <f>IF(L1436&gt;5,0.2,0)</f>
        <v>0</v>
      </c>
      <c r="N1436" s="120" t="e">
        <f>#REF!-#REF!</f>
        <v>#REF!</v>
      </c>
      <c r="O1436" s="120" t="e">
        <f>IF(N1436&gt;5,0.2,0)</f>
        <v>#REF!</v>
      </c>
      <c r="P1436" s="121"/>
      <c r="Q1436" s="122">
        <f t="shared" si="104"/>
        <v>0</v>
      </c>
      <c r="R1436" s="75"/>
    </row>
    <row r="1437" spans="1:18">
      <c r="A1437" s="719"/>
      <c r="B1437" s="584"/>
      <c r="C1437" s="528"/>
      <c r="D1437" s="478"/>
      <c r="E1437" s="478"/>
      <c r="F1437" s="480"/>
      <c r="G1437" s="271">
        <f>IFERROR(INDEX(#REF!,MATCH('R1'!$E$437,#REF!,0)-5),0)+IFERROR(INDEX('SECTION 1'!$D50:$U50,MATCH('R1'!$E$437,'SECTION 1'!$D50:$U50,0)-5),0)</f>
        <v>0</v>
      </c>
      <c r="H1437" s="272">
        <f>IFERROR(INDEX(#REF!,MATCH('R1'!$E$437,#REF!,0)-4),0)+IFERROR(INDEX('SECTION 1'!$D50:$U50,MATCH('R1'!$E$437,'SECTION 1'!$D50:$U50,0)-4),0)</f>
        <v>0</v>
      </c>
      <c r="I1437" s="272">
        <f>IFERROR(INDEX(#REF!,MATCH('R1'!$E$437,#REF!,0)-3),0)+IFERROR(INDEX('SECTION 1'!$D50:$U50,MATCH('R1'!$E$437,'SECTION 1'!$D50:$U50,0)-3),0)</f>
        <v>0</v>
      </c>
      <c r="J1437" s="53">
        <f>IF(G1437="",0,IF(H1437="",0,IF(G1437&gt;0,H1437-G1437+I1437,0)))</f>
        <v>0</v>
      </c>
      <c r="K1437" s="127"/>
      <c r="L1437" s="128"/>
      <c r="M1437" s="128"/>
      <c r="N1437" s="128"/>
      <c r="O1437" s="128"/>
      <c r="P1437" s="129"/>
      <c r="Q1437" s="130">
        <f t="shared" si="104"/>
        <v>0</v>
      </c>
      <c r="R1437" s="75"/>
    </row>
    <row r="1438" spans="1:18">
      <c r="A1438" s="719"/>
      <c r="B1438" s="568" t="s">
        <v>6</v>
      </c>
      <c r="C1438" s="527">
        <f>+C1436+1</f>
        <v>19</v>
      </c>
      <c r="D1438" s="465"/>
      <c r="E1438" s="465"/>
      <c r="F1438" s="467"/>
      <c r="G1438" s="268">
        <f>IFERROR(INDEX(#REF!,MATCH('R1'!$E$437,#REF!,0)-5),0)+IFERROR(INDEX('SECTION 1'!$D51:$U51,MATCH('R1'!$E$437,'SECTION 1'!$D51:$U51,0)-5),0)</f>
        <v>0</v>
      </c>
      <c r="H1438" s="269">
        <f>IFERROR(INDEX(#REF!,MATCH('R1'!$E$437,#REF!,0)-4),0)+IFERROR(INDEX('SECTION 1'!$D51:$U51,MATCH('R1'!$E$437,'SECTION 1'!$D51:$U51,0)-4),0)</f>
        <v>0</v>
      </c>
      <c r="I1438" s="270">
        <f>IFERROR(INDEX(#REF!,MATCH('R1'!$E$437,#REF!,0)-3),0)+IFERROR(INDEX('SECTION 1'!$D51:$U51,MATCH('R1'!$E$437,'SECTION 1'!$D51:$U51,0)-3),0)</f>
        <v>0</v>
      </c>
      <c r="J1438" s="49">
        <f>IF(G1438="",0,IF(H1438="",0,IF(G1438&gt;0,H1438-G1438+I1438,0)))</f>
        <v>0</v>
      </c>
      <c r="K1438" s="140"/>
      <c r="L1438" s="141">
        <f>H1438-G1438</f>
        <v>0</v>
      </c>
      <c r="M1438" s="141">
        <f>IF(L1438&gt;5,0.2,0)</f>
        <v>0</v>
      </c>
      <c r="N1438" s="141" t="e">
        <f>#REF!-#REF!</f>
        <v>#REF!</v>
      </c>
      <c r="O1438" s="141" t="e">
        <f>IF(N1438&gt;5,0.2,0)</f>
        <v>#REF!</v>
      </c>
      <c r="P1438" s="142"/>
      <c r="Q1438" s="143">
        <f t="shared" si="104"/>
        <v>0</v>
      </c>
      <c r="R1438" s="75"/>
    </row>
    <row r="1439" spans="1:18" ht="16.5" thickBot="1">
      <c r="A1439" s="719"/>
      <c r="B1439" s="569"/>
      <c r="C1439" s="554"/>
      <c r="D1439" s="466"/>
      <c r="E1439" s="466"/>
      <c r="F1439" s="468"/>
      <c r="G1439" s="271">
        <f>IFERROR(INDEX(#REF!,MATCH('R1'!$E$437,#REF!,0)-5),0)+IFERROR(INDEX('SECTION 1'!$D52:$U52,MATCH('R1'!$E$437,'SECTION 1'!$D52:$U52,0)-5),0)</f>
        <v>0</v>
      </c>
      <c r="H1439" s="272">
        <f>IFERROR(INDEX(#REF!,MATCH('R1'!$E$437,#REF!,0)-4),0)+IFERROR(INDEX('SECTION 1'!$D52:$U52,MATCH('R1'!$E$437,'SECTION 1'!$D52:$U52,0)-4),0)</f>
        <v>0</v>
      </c>
      <c r="I1439" s="272">
        <f>IFERROR(INDEX(#REF!,MATCH('R1'!$E$437,#REF!,0)-3),0)+IFERROR(INDEX('SECTION 1'!$D52:$U52,MATCH('R1'!$E$437,'SECTION 1'!$D52:$U52,0)-3),0)</f>
        <v>0</v>
      </c>
      <c r="J1439" s="53">
        <f>IF(G1439="",0,IF(H1439="",0,IF(G1439&gt;0,H1439-G1439+I1439,0)))</f>
        <v>0</v>
      </c>
      <c r="K1439" s="148"/>
      <c r="L1439" s="149"/>
      <c r="M1439" s="149"/>
      <c r="N1439" s="149"/>
      <c r="O1439" s="149"/>
      <c r="P1439" s="150"/>
      <c r="Q1439" s="151">
        <f t="shared" si="104"/>
        <v>0</v>
      </c>
      <c r="R1439" s="728"/>
    </row>
    <row r="1440" spans="1:18" ht="17.25" thickTop="1" thickBot="1">
      <c r="A1440" s="719"/>
      <c r="B1440" s="522" t="s">
        <v>12</v>
      </c>
      <c r="C1440" s="523"/>
      <c r="D1440" s="481"/>
      <c r="E1440" s="481"/>
      <c r="F1440" s="482"/>
      <c r="G1440" s="285"/>
      <c r="H1440" s="286"/>
      <c r="I1440" s="287"/>
      <c r="J1440" s="21">
        <f>SUM(J1426:J1439)</f>
        <v>0</v>
      </c>
      <c r="K1440" s="173">
        <f>SUM(K1430:K1439)</f>
        <v>0</v>
      </c>
      <c r="L1440" s="174"/>
      <c r="M1440" s="174"/>
      <c r="N1440" s="174"/>
      <c r="O1440" s="174"/>
      <c r="P1440" s="175"/>
      <c r="Q1440" s="176">
        <f>SUM(Q1426:Q1439)</f>
        <v>0</v>
      </c>
      <c r="R1440" s="728"/>
    </row>
    <row r="1441" spans="1:18" ht="17.25" thickTop="1" thickBot="1">
      <c r="A1441" s="720"/>
      <c r="B1441" s="524" t="s">
        <v>14</v>
      </c>
      <c r="C1441" s="525"/>
      <c r="D1441" s="206"/>
      <c r="E1441" s="206"/>
      <c r="F1441" s="207"/>
      <c r="G1441" s="208"/>
      <c r="H1441" s="209"/>
      <c r="I1441" s="210"/>
      <c r="J1441" s="211"/>
      <c r="K1441" s="212"/>
      <c r="L1441" s="211"/>
      <c r="M1441" s="211"/>
      <c r="N1441" s="211"/>
      <c r="O1441" s="211"/>
      <c r="P1441" s="211"/>
      <c r="Q1441" s="213"/>
      <c r="R1441" s="728"/>
    </row>
    <row r="1442" spans="1:18" ht="16.5" thickTop="1">
      <c r="A1442" s="708" t="s">
        <v>58</v>
      </c>
      <c r="B1442" s="589" t="s">
        <v>2</v>
      </c>
      <c r="C1442" s="515">
        <f>C1438+1</f>
        <v>20</v>
      </c>
      <c r="D1442" s="494"/>
      <c r="E1442" s="471"/>
      <c r="F1442" s="473"/>
      <c r="G1442" s="268">
        <f>IFERROR(INDEX(#REF!,MATCH('R1'!$E$437,#REF!,0)-5),0)+IFERROR(INDEX('SECTION 1'!$D55:$U55,MATCH('R1'!$E$437,'SECTION 1'!$D55:$U55,0)-5),0)</f>
        <v>0</v>
      </c>
      <c r="H1442" s="269">
        <f>IFERROR(INDEX(#REF!,MATCH('R1'!$E$437,#REF!,0)-4),0)+IFERROR(INDEX('SECTION 1'!$D55:$U55,MATCH('R1'!$E$437,'SECTION 1'!$D55:$U55,0)-4),0)</f>
        <v>0</v>
      </c>
      <c r="I1442" s="270">
        <f>IFERROR(INDEX(#REF!,MATCH('R1'!$E$437,#REF!,0)-3),0)+IFERROR(INDEX('SECTION 1'!$D55:$U55,MATCH('R1'!$E$437,'SECTION 1'!$D55:$U55,0)-3),0)</f>
        <v>0</v>
      </c>
      <c r="J1442" s="30">
        <f t="shared" ref="J1442:J1455" si="105">IF(G1442="",0,IF(H1442="",0,IF(G1442&gt;0,H1442-G1442+I1442,0)))</f>
        <v>0</v>
      </c>
      <c r="K1442" s="163"/>
      <c r="L1442" s="164">
        <f>H1442-G1442</f>
        <v>0</v>
      </c>
      <c r="M1442" s="164">
        <f>IF(L1442&gt;5,0.2,0)</f>
        <v>0</v>
      </c>
      <c r="N1442" s="164" t="e">
        <f>#REF!-#REF!</f>
        <v>#REF!</v>
      </c>
      <c r="O1442" s="164" t="e">
        <f>IF(N1442&gt;5,0.2,0)</f>
        <v>#REF!</v>
      </c>
      <c r="P1442" s="165"/>
      <c r="Q1442" s="166">
        <f>IF(G1442="","",(H1442-G1442)+I1442)</f>
        <v>0</v>
      </c>
      <c r="R1442" s="728"/>
    </row>
    <row r="1443" spans="1:18">
      <c r="A1443" s="709"/>
      <c r="B1443" s="590"/>
      <c r="C1443" s="516"/>
      <c r="D1443" s="493"/>
      <c r="E1443" s="472"/>
      <c r="F1443" s="474"/>
      <c r="G1443" s="271">
        <f>IFERROR(INDEX(#REF!,MATCH('R1'!$E$437,#REF!,0)-5),0)+IFERROR(INDEX('SECTION 1'!$D56:$U56,MATCH('R1'!$E$437,'SECTION 1'!$D56:$U56,0)-5),0)</f>
        <v>0</v>
      </c>
      <c r="H1443" s="272">
        <f>IFERROR(INDEX(#REF!,MATCH('R1'!$E$437,#REF!,0)-4),0)+IFERROR(INDEX('SECTION 1'!$D56:$U56,MATCH('R1'!$E$437,'SECTION 1'!$D56:$U56,0)-4),0)</f>
        <v>0</v>
      </c>
      <c r="I1443" s="272">
        <f>IFERROR(INDEX(#REF!,MATCH('R1'!$E$437,#REF!,0)-3),0)+IFERROR(INDEX('SECTION 1'!$D56:$U56,MATCH('R1'!$E$437,'SECTION 1'!$D56:$U56,0)-3),0)</f>
        <v>0</v>
      </c>
      <c r="J1443" s="27">
        <f t="shared" si="105"/>
        <v>0</v>
      </c>
      <c r="K1443" s="111"/>
      <c r="L1443" s="112"/>
      <c r="M1443" s="112"/>
      <c r="N1443" s="112"/>
      <c r="O1443" s="112"/>
      <c r="P1443" s="113"/>
      <c r="Q1443" s="114">
        <f t="shared" ref="Q1443:Q1455" si="106">IF(G1443="","",(H1443-G1443)+I1443)</f>
        <v>0</v>
      </c>
      <c r="R1443" s="728"/>
    </row>
    <row r="1444" spans="1:18">
      <c r="A1444" s="709"/>
      <c r="B1444" s="567" t="s">
        <v>3</v>
      </c>
      <c r="C1444" s="517">
        <f>+C1442+1</f>
        <v>21</v>
      </c>
      <c r="D1444" s="477"/>
      <c r="E1444" s="477"/>
      <c r="F1444" s="479"/>
      <c r="G1444" s="268">
        <f>IFERROR(INDEX(#REF!,MATCH('R1'!$E$437,#REF!,0)-5),0)+IFERROR(INDEX('SECTION 1'!$D57:$U57,MATCH('R1'!$E$437,'SECTION 1'!$D57:$U57,0)-5),0)</f>
        <v>0</v>
      </c>
      <c r="H1444" s="269">
        <f>IFERROR(INDEX(#REF!,MATCH('R1'!$E$437,#REF!,0)-4),0)+IFERROR(INDEX('SECTION 1'!$D57:$U57,MATCH('R1'!$E$437,'SECTION 1'!$D57:$U57,0)-4),0)</f>
        <v>0</v>
      </c>
      <c r="I1444" s="270">
        <f>IFERROR(INDEX(#REF!,MATCH('R1'!$E$437,#REF!,0)-3),0)+IFERROR(INDEX('SECTION 1'!$D57:$U57,MATCH('R1'!$E$437,'SECTION 1'!$D57:$U57,0)-3),0)</f>
        <v>0</v>
      </c>
      <c r="J1444" s="24">
        <f t="shared" si="105"/>
        <v>0</v>
      </c>
      <c r="K1444" s="119"/>
      <c r="L1444" s="120">
        <f>H1444-G1444</f>
        <v>0</v>
      </c>
      <c r="M1444" s="120">
        <f>IF(L1444&gt;5,0.2,0)</f>
        <v>0</v>
      </c>
      <c r="N1444" s="120" t="e">
        <f>#REF!-#REF!</f>
        <v>#REF!</v>
      </c>
      <c r="O1444" s="120" t="e">
        <f>IF(N1444&gt;5,0.2,0)</f>
        <v>#REF!</v>
      </c>
      <c r="P1444" s="121"/>
      <c r="Q1444" s="122">
        <f t="shared" si="106"/>
        <v>0</v>
      </c>
      <c r="R1444" s="728"/>
    </row>
    <row r="1445" spans="1:18">
      <c r="A1445" s="709"/>
      <c r="B1445" s="538"/>
      <c r="C1445" s="518"/>
      <c r="D1445" s="478"/>
      <c r="E1445" s="478"/>
      <c r="F1445" s="480"/>
      <c r="G1445" s="271">
        <f>IFERROR(INDEX(#REF!,MATCH('R1'!$E$437,#REF!,0)-5),0)+IFERROR(INDEX('SECTION 1'!$D58:$U58,MATCH('R1'!$E$437,'SECTION 1'!$D58:$U58,0)-5),0)</f>
        <v>0</v>
      </c>
      <c r="H1445" s="272">
        <f>IFERROR(INDEX(#REF!,MATCH('R1'!$E$437,#REF!,0)-4),0)+IFERROR(INDEX('SECTION 1'!$D58:$U58,MATCH('R1'!$E$437,'SECTION 1'!$D58:$U58,0)-4),0)</f>
        <v>0</v>
      </c>
      <c r="I1445" s="272">
        <f>IFERROR(INDEX(#REF!,MATCH('R1'!$E$437,#REF!,0)-3),0)+IFERROR(INDEX('SECTION 1'!$D58:$U58,MATCH('R1'!$E$437,'SECTION 1'!$D58:$U58,0)-3),0)</f>
        <v>0</v>
      </c>
      <c r="J1445" s="27">
        <f t="shared" si="105"/>
        <v>0</v>
      </c>
      <c r="K1445" s="127"/>
      <c r="L1445" s="128"/>
      <c r="M1445" s="128"/>
      <c r="N1445" s="128"/>
      <c r="O1445" s="128"/>
      <c r="P1445" s="129"/>
      <c r="Q1445" s="130">
        <f t="shared" si="106"/>
        <v>0</v>
      </c>
      <c r="R1445" s="456"/>
    </row>
    <row r="1446" spans="1:18">
      <c r="A1446" s="709"/>
      <c r="B1446" s="567" t="s">
        <v>3</v>
      </c>
      <c r="C1446" s="517">
        <f>+C1444+1</f>
        <v>22</v>
      </c>
      <c r="D1446" s="477"/>
      <c r="E1446" s="477"/>
      <c r="F1446" s="479"/>
      <c r="G1446" s="268">
        <f>IFERROR(INDEX(#REF!,MATCH('R1'!$E$437,#REF!,0)-5),0)+IFERROR(INDEX('SECTION 1'!$D59:$U59,MATCH('R1'!$E$437,'SECTION 1'!$D59:$U59,0)-5),0)</f>
        <v>0</v>
      </c>
      <c r="H1446" s="269">
        <f>IFERROR(INDEX(#REF!,MATCH('R1'!$E$437,#REF!,0)-4),0)+IFERROR(INDEX('SECTION 1'!$D59:$U59,MATCH('R1'!$E$437,'SECTION 1'!$D59:$U59,0)-4),0)</f>
        <v>0</v>
      </c>
      <c r="I1446" s="270">
        <f>IFERROR(INDEX(#REF!,MATCH('R1'!$E$437,#REF!,0)-3),0)+IFERROR(INDEX('SECTION 1'!$D59:$U59,MATCH('R1'!$E$437,'SECTION 1'!$D59:$U59,0)-3),0)</f>
        <v>0</v>
      </c>
      <c r="J1446" s="24">
        <f t="shared" si="105"/>
        <v>0</v>
      </c>
      <c r="K1446" s="135"/>
      <c r="L1446" s="167">
        <f>H1446-G1446</f>
        <v>0</v>
      </c>
      <c r="M1446" s="167">
        <f>IF(L1446&gt;5,0.2,0)</f>
        <v>0</v>
      </c>
      <c r="N1446" s="167" t="e">
        <f>#REF!-#REF!</f>
        <v>#REF!</v>
      </c>
      <c r="O1446" s="167" t="e">
        <f>IF(N1446&gt;5,0.2,0)</f>
        <v>#REF!</v>
      </c>
      <c r="P1446" s="168"/>
      <c r="Q1446" s="169">
        <f t="shared" si="106"/>
        <v>0</v>
      </c>
      <c r="R1446" s="456"/>
    </row>
    <row r="1447" spans="1:18">
      <c r="A1447" s="709"/>
      <c r="B1447" s="538"/>
      <c r="C1447" s="518"/>
      <c r="D1447" s="478"/>
      <c r="E1447" s="478"/>
      <c r="F1447" s="480"/>
      <c r="G1447" s="271">
        <f>IFERROR(INDEX(#REF!,MATCH('R1'!$E$437,#REF!,0)-5),0)+IFERROR(INDEX('SECTION 1'!$D60:$U60,MATCH('R1'!$E$437,'SECTION 1'!$D60:$U60,0)-5),0)</f>
        <v>0</v>
      </c>
      <c r="H1447" s="272">
        <f>IFERROR(INDEX(#REF!,MATCH('R1'!$E$437,#REF!,0)-4),0)+IFERROR(INDEX('SECTION 1'!$D60:$U60,MATCH('R1'!$E$437,'SECTION 1'!$D60:$U60,0)-4),0)</f>
        <v>0</v>
      </c>
      <c r="I1447" s="272">
        <f>IFERROR(INDEX(#REF!,MATCH('R1'!$E$437,#REF!,0)-3),0)+IFERROR(INDEX('SECTION 1'!$D60:$U60,MATCH('R1'!$E$437,'SECTION 1'!$D60:$U60,0)-3),0)</f>
        <v>0</v>
      </c>
      <c r="J1447" s="27">
        <f t="shared" si="105"/>
        <v>0</v>
      </c>
      <c r="K1447" s="111"/>
      <c r="L1447" s="112"/>
      <c r="M1447" s="112"/>
      <c r="N1447" s="112"/>
      <c r="O1447" s="112"/>
      <c r="P1447" s="113"/>
      <c r="Q1447" s="114">
        <f t="shared" si="106"/>
        <v>0</v>
      </c>
      <c r="R1447" s="456"/>
    </row>
    <row r="1448" spans="1:18">
      <c r="A1448" s="709"/>
      <c r="B1448" s="567" t="s">
        <v>7</v>
      </c>
      <c r="C1448" s="517">
        <f>+C1446+1</f>
        <v>23</v>
      </c>
      <c r="D1448" s="477"/>
      <c r="E1448" s="477"/>
      <c r="F1448" s="479"/>
      <c r="G1448" s="268">
        <f>IFERROR(INDEX(#REF!,MATCH('R1'!$E$437,#REF!,0)-5),0)+IFERROR(INDEX('SECTION 1'!$D61:$U61,MATCH('R1'!$E$437,'SECTION 1'!$D61:$U61,0)-5),0)</f>
        <v>0</v>
      </c>
      <c r="H1448" s="269">
        <f>IFERROR(INDEX(#REF!,MATCH('R1'!$E$437,#REF!,0)-4),0)+IFERROR(INDEX('SECTION 1'!$D61:$U61,MATCH('R1'!$E$437,'SECTION 1'!$D61:$U61,0)-4),0)</f>
        <v>0</v>
      </c>
      <c r="I1448" s="270">
        <f>IFERROR(INDEX(#REF!,MATCH('R1'!$E$437,#REF!,0)-3),0)+IFERROR(INDEX('SECTION 1'!$D61:$U61,MATCH('R1'!$E$437,'SECTION 1'!$D61:$U61,0)-3),0)</f>
        <v>0</v>
      </c>
      <c r="J1448" s="24">
        <f t="shared" si="105"/>
        <v>0</v>
      </c>
      <c r="K1448" s="119"/>
      <c r="L1448" s="120">
        <f>H1448-G1448</f>
        <v>0</v>
      </c>
      <c r="M1448" s="120">
        <f>IF(L1448&gt;5,0.2,0)</f>
        <v>0</v>
      </c>
      <c r="N1448" s="120" t="e">
        <f>#REF!-#REF!</f>
        <v>#REF!</v>
      </c>
      <c r="O1448" s="120" t="e">
        <f>IF(N1448&gt;5,0.2,0)</f>
        <v>#REF!</v>
      </c>
      <c r="P1448" s="121"/>
      <c r="Q1448" s="122">
        <f t="shared" si="106"/>
        <v>0</v>
      </c>
      <c r="R1448" s="456"/>
    </row>
    <row r="1449" spans="1:18">
      <c r="A1449" s="709"/>
      <c r="B1449" s="538"/>
      <c r="C1449" s="518"/>
      <c r="D1449" s="478"/>
      <c r="E1449" s="478"/>
      <c r="F1449" s="480"/>
      <c r="G1449" s="271">
        <f>IFERROR(INDEX(#REF!,MATCH('R1'!$E$437,#REF!,0)-5),0)+IFERROR(INDEX('SECTION 1'!$D62:$U62,MATCH('R1'!$E$437,'SECTION 1'!$D62:$U62,0)-5),0)</f>
        <v>0</v>
      </c>
      <c r="H1449" s="272">
        <f>IFERROR(INDEX(#REF!,MATCH('R1'!$E$437,#REF!,0)-4),0)+IFERROR(INDEX('SECTION 1'!$D62:$U62,MATCH('R1'!$E$437,'SECTION 1'!$D62:$U62,0)-4),0)</f>
        <v>0</v>
      </c>
      <c r="I1449" s="272">
        <f>IFERROR(INDEX(#REF!,MATCH('R1'!$E$437,#REF!,0)-3),0)+IFERROR(INDEX('SECTION 1'!$D62:$U62,MATCH('R1'!$E$437,'SECTION 1'!$D62:$U62,0)-3),0)</f>
        <v>0</v>
      </c>
      <c r="J1449" s="27">
        <f t="shared" si="105"/>
        <v>0</v>
      </c>
      <c r="K1449" s="127"/>
      <c r="L1449" s="128"/>
      <c r="M1449" s="128"/>
      <c r="N1449" s="128"/>
      <c r="O1449" s="128"/>
      <c r="P1449" s="129"/>
      <c r="Q1449" s="130">
        <f t="shared" si="106"/>
        <v>0</v>
      </c>
      <c r="R1449" s="158"/>
    </row>
    <row r="1450" spans="1:18">
      <c r="A1450" s="709"/>
      <c r="B1450" s="567" t="s">
        <v>4</v>
      </c>
      <c r="C1450" s="517">
        <f>C1448+1</f>
        <v>24</v>
      </c>
      <c r="D1450" s="477"/>
      <c r="E1450" s="477"/>
      <c r="F1450" s="479"/>
      <c r="G1450" s="268">
        <f>IFERROR(INDEX(#REF!,MATCH('R1'!$E$437,#REF!,0)-5),0)+IFERROR(INDEX('SECTION 1'!$D63:$U63,MATCH('R1'!$E$437,'SECTION 1'!$D63:$U63,0)-5),0)</f>
        <v>0</v>
      </c>
      <c r="H1450" s="269">
        <f>IFERROR(INDEX(#REF!,MATCH('R1'!$E$437,#REF!,0)-4),0)+IFERROR(INDEX('SECTION 1'!$D63:$U63,MATCH('R1'!$E$437,'SECTION 1'!$D63:$U63,0)-4),0)</f>
        <v>0</v>
      </c>
      <c r="I1450" s="270">
        <f>IFERROR(INDEX(#REF!,MATCH('R1'!$E$437,#REF!,0)-3),0)+IFERROR(INDEX('SECTION 1'!$D63:$U63,MATCH('R1'!$E$437,'SECTION 1'!$D63:$U63,0)-3),0)</f>
        <v>0</v>
      </c>
      <c r="J1450" s="24">
        <f t="shared" si="105"/>
        <v>0</v>
      </c>
      <c r="K1450" s="119"/>
      <c r="L1450" s="120">
        <f>H1450-G1450</f>
        <v>0</v>
      </c>
      <c r="M1450" s="120">
        <f>IF(L1450&gt;5,0.2,0)</f>
        <v>0</v>
      </c>
      <c r="N1450" s="120" t="e">
        <f>#REF!-#REF!</f>
        <v>#REF!</v>
      </c>
      <c r="O1450" s="120" t="e">
        <f>IF(N1450&gt;5,0.2,0)</f>
        <v>#REF!</v>
      </c>
      <c r="P1450" s="121"/>
      <c r="Q1450" s="122">
        <f t="shared" si="106"/>
        <v>0</v>
      </c>
      <c r="R1450" s="75"/>
    </row>
    <row r="1451" spans="1:18">
      <c r="A1451" s="709"/>
      <c r="B1451" s="538"/>
      <c r="C1451" s="518"/>
      <c r="D1451" s="478"/>
      <c r="E1451" s="478"/>
      <c r="F1451" s="480"/>
      <c r="G1451" s="271">
        <f>IFERROR(INDEX(#REF!,MATCH('R1'!$E$437,#REF!,0)-5),0)+IFERROR(INDEX('SECTION 1'!$D64:$U64,MATCH('R1'!$E$437,'SECTION 1'!$D64:$U64,0)-5),0)</f>
        <v>0</v>
      </c>
      <c r="H1451" s="272">
        <f>IFERROR(INDEX(#REF!,MATCH('R1'!$E$437,#REF!,0)-4),0)+IFERROR(INDEX('SECTION 1'!$D64:$U64,MATCH('R1'!$E$437,'SECTION 1'!$D64:$U64,0)-4),0)</f>
        <v>0</v>
      </c>
      <c r="I1451" s="272">
        <f>IFERROR(INDEX(#REF!,MATCH('R1'!$E$437,#REF!,0)-3),0)+IFERROR(INDEX('SECTION 1'!$D64:$U64,MATCH('R1'!$E$437,'SECTION 1'!$D64:$U64,0)-3),0)</f>
        <v>0</v>
      </c>
      <c r="J1451" s="27">
        <f t="shared" si="105"/>
        <v>0</v>
      </c>
      <c r="K1451" s="111"/>
      <c r="L1451" s="112"/>
      <c r="M1451" s="112"/>
      <c r="N1451" s="112"/>
      <c r="O1451" s="112"/>
      <c r="P1451" s="113"/>
      <c r="Q1451" s="114">
        <f t="shared" si="106"/>
        <v>0</v>
      </c>
      <c r="R1451" s="75"/>
    </row>
    <row r="1452" spans="1:18">
      <c r="A1452" s="709"/>
      <c r="B1452" s="568" t="s">
        <v>5</v>
      </c>
      <c r="C1452" s="527">
        <f>+C1450+1</f>
        <v>25</v>
      </c>
      <c r="D1452" s="477"/>
      <c r="E1452" s="477"/>
      <c r="F1452" s="479"/>
      <c r="G1452" s="268">
        <f>IFERROR(INDEX(#REF!,MATCH('R1'!$E$437,#REF!,0)-5),0)+IFERROR(INDEX('SECTION 1'!$D65:$U65,MATCH('R1'!$E$437,'SECTION 1'!$D65:$U65,0)-5),0)</f>
        <v>0</v>
      </c>
      <c r="H1452" s="269">
        <f>IFERROR(INDEX(#REF!,MATCH('R1'!$E$437,#REF!,0)-4),0)+IFERROR(INDEX('SECTION 1'!$D65:$U65,MATCH('R1'!$E$437,'SECTION 1'!$D65:$U65,0)-4),0)</f>
        <v>0</v>
      </c>
      <c r="I1452" s="270">
        <f>IFERROR(INDEX(#REF!,MATCH('R1'!$E$437,#REF!,0)-3),0)+IFERROR(INDEX('SECTION 1'!$D65:$U65,MATCH('R1'!$E$437,'SECTION 1'!$D65:$U65,0)-3),0)</f>
        <v>0</v>
      </c>
      <c r="J1452" s="49">
        <f t="shared" si="105"/>
        <v>0</v>
      </c>
      <c r="K1452" s="119"/>
      <c r="L1452" s="120">
        <f>H1452-G1452</f>
        <v>0</v>
      </c>
      <c r="M1452" s="120">
        <f>IF(L1452&gt;5,0.2,0)</f>
        <v>0</v>
      </c>
      <c r="N1452" s="120" t="e">
        <f>#REF!-#REF!</f>
        <v>#REF!</v>
      </c>
      <c r="O1452" s="120" t="e">
        <f>IF(N1452&gt;5,0.2,0)</f>
        <v>#REF!</v>
      </c>
      <c r="P1452" s="121"/>
      <c r="Q1452" s="122">
        <f t="shared" si="106"/>
        <v>0</v>
      </c>
      <c r="R1452" s="75"/>
    </row>
    <row r="1453" spans="1:18">
      <c r="A1453" s="709"/>
      <c r="B1453" s="584"/>
      <c r="C1453" s="528"/>
      <c r="D1453" s="478"/>
      <c r="E1453" s="478"/>
      <c r="F1453" s="480"/>
      <c r="G1453" s="271">
        <f>IFERROR(INDEX(#REF!,MATCH('R1'!$E$437,#REF!,0)-5),0)+IFERROR(INDEX('SECTION 1'!$D66:$U66,MATCH('R1'!$E$437,'SECTION 1'!$D66:$U66,0)-5),0)</f>
        <v>0</v>
      </c>
      <c r="H1453" s="272">
        <f>IFERROR(INDEX(#REF!,MATCH('R1'!$E$437,#REF!,0)-4),0)+IFERROR(INDEX('SECTION 1'!$D66:$U66,MATCH('R1'!$E$437,'SECTION 1'!$D66:$U66,0)-4),0)</f>
        <v>0</v>
      </c>
      <c r="I1453" s="272">
        <f>IFERROR(INDEX(#REF!,MATCH('R1'!$E$437,#REF!,0)-3),0)+IFERROR(INDEX('SECTION 1'!$D66:$U66,MATCH('R1'!$E$437,'SECTION 1'!$D66:$U66,0)-3),0)</f>
        <v>0</v>
      </c>
      <c r="J1453" s="53">
        <f t="shared" si="105"/>
        <v>0</v>
      </c>
      <c r="K1453" s="127"/>
      <c r="L1453" s="128"/>
      <c r="M1453" s="128"/>
      <c r="N1453" s="128"/>
      <c r="O1453" s="128"/>
      <c r="P1453" s="129"/>
      <c r="Q1453" s="130">
        <f t="shared" si="106"/>
        <v>0</v>
      </c>
      <c r="R1453" s="75"/>
    </row>
    <row r="1454" spans="1:18">
      <c r="A1454" s="709"/>
      <c r="B1454" s="568" t="s">
        <v>6</v>
      </c>
      <c r="C1454" s="527">
        <f>+C1452+1</f>
        <v>26</v>
      </c>
      <c r="D1454" s="465"/>
      <c r="E1454" s="465"/>
      <c r="F1454" s="467"/>
      <c r="G1454" s="268">
        <f>IFERROR(INDEX(#REF!,MATCH('R1'!$E$437,#REF!,0)-5),0)+IFERROR(INDEX('SECTION 1'!$D67:$U67,MATCH('R1'!$E$437,'SECTION 1'!$D67:$U67,0)-5),0)</f>
        <v>0</v>
      </c>
      <c r="H1454" s="269">
        <f>IFERROR(INDEX(#REF!,MATCH('R1'!$E$437,#REF!,0)-4),0)+IFERROR(INDEX('SECTION 1'!$D67:$U67,MATCH('R1'!$E$437,'SECTION 1'!$D67:$U67,0)-4),0)</f>
        <v>0</v>
      </c>
      <c r="I1454" s="270">
        <f>IFERROR(INDEX(#REF!,MATCH('R1'!$E$437,#REF!,0)-3),0)+IFERROR(INDEX('SECTION 1'!$D67:$U67,MATCH('R1'!$E$437,'SECTION 1'!$D67:$U67,0)-3),0)</f>
        <v>0</v>
      </c>
      <c r="J1454" s="49">
        <f t="shared" si="105"/>
        <v>0</v>
      </c>
      <c r="K1454" s="140"/>
      <c r="L1454" s="141">
        <f>H1454-G1454</f>
        <v>0</v>
      </c>
      <c r="M1454" s="141">
        <f>IF(L1454&gt;5,0.2,0)</f>
        <v>0</v>
      </c>
      <c r="N1454" s="141" t="e">
        <f>#REF!-#REF!</f>
        <v>#REF!</v>
      </c>
      <c r="O1454" s="141" t="e">
        <f>IF(N1454&gt;5,0.2,0)</f>
        <v>#REF!</v>
      </c>
      <c r="P1454" s="142"/>
      <c r="Q1454" s="143">
        <f t="shared" si="106"/>
        <v>0</v>
      </c>
      <c r="R1454" s="728"/>
    </row>
    <row r="1455" spans="1:18" ht="16.5" thickBot="1">
      <c r="A1455" s="709"/>
      <c r="B1455" s="569"/>
      <c r="C1455" s="554"/>
      <c r="D1455" s="466"/>
      <c r="E1455" s="466"/>
      <c r="F1455" s="468"/>
      <c r="G1455" s="271">
        <f>IFERROR(INDEX(#REF!,MATCH('R1'!$E$437,#REF!,0)-5),0)+IFERROR(INDEX('SECTION 1'!$D68:$U68,MATCH('R1'!$E$437,'SECTION 1'!$D68:$U68,0)-5),0)</f>
        <v>0</v>
      </c>
      <c r="H1455" s="272">
        <f>IFERROR(INDEX(#REF!,MATCH('R1'!$E$437,#REF!,0)-4),0)+IFERROR(INDEX('SECTION 1'!$D68:$U68,MATCH('R1'!$E$437,'SECTION 1'!$D68:$U68,0)-4),0)</f>
        <v>0</v>
      </c>
      <c r="I1455" s="272">
        <f>IFERROR(INDEX(#REF!,MATCH('R1'!$E$437,#REF!,0)-3),0)+IFERROR(INDEX('SECTION 1'!$D68:$U68,MATCH('R1'!$E$437,'SECTION 1'!$D68:$U68,0)-3),0)</f>
        <v>0</v>
      </c>
      <c r="J1455" s="53">
        <f t="shared" si="105"/>
        <v>0</v>
      </c>
      <c r="K1455" s="148"/>
      <c r="L1455" s="149"/>
      <c r="M1455" s="149"/>
      <c r="N1455" s="149"/>
      <c r="O1455" s="149"/>
      <c r="P1455" s="150"/>
      <c r="Q1455" s="151">
        <f t="shared" si="106"/>
        <v>0</v>
      </c>
      <c r="R1455" s="728"/>
    </row>
    <row r="1456" spans="1:18" ht="17.25" thickTop="1" thickBot="1">
      <c r="A1456" s="709"/>
      <c r="B1456" s="522" t="s">
        <v>12</v>
      </c>
      <c r="C1456" s="523"/>
      <c r="D1456" s="481"/>
      <c r="E1456" s="481"/>
      <c r="F1456" s="482"/>
      <c r="G1456" s="43"/>
      <c r="H1456" s="44"/>
      <c r="I1456" s="44"/>
      <c r="J1456" s="21">
        <f>SUM(J1442:J1455)</f>
        <v>0</v>
      </c>
      <c r="K1456" s="173">
        <f>SUM(K1446:K1455)</f>
        <v>0</v>
      </c>
      <c r="L1456" s="174"/>
      <c r="M1456" s="174"/>
      <c r="N1456" s="174"/>
      <c r="O1456" s="174"/>
      <c r="P1456" s="175"/>
      <c r="Q1456" s="176">
        <f>SUM(Q1442:Q1455)</f>
        <v>0</v>
      </c>
      <c r="R1456" s="728"/>
    </row>
    <row r="1457" spans="1:18" ht="16.5" thickBot="1">
      <c r="A1457" s="710"/>
      <c r="B1457" s="750" t="s">
        <v>14</v>
      </c>
      <c r="C1457" s="751"/>
      <c r="D1457" s="392"/>
      <c r="E1457" s="392"/>
      <c r="F1457" s="393"/>
      <c r="G1457" s="394"/>
      <c r="H1457" s="395"/>
      <c r="I1457" s="396"/>
      <c r="J1457" s="397" t="str">
        <f>IF(G1457="","0",IF(H1457="","0",IF(G1457&gt;0,H1457-G1457,"0")))</f>
        <v>0</v>
      </c>
      <c r="K1457" s="398"/>
      <c r="L1457" s="399"/>
      <c r="M1457" s="399"/>
      <c r="N1457" s="399"/>
      <c r="O1457" s="399"/>
      <c r="P1457" s="399"/>
      <c r="Q1457" s="400"/>
      <c r="R1457" s="728"/>
    </row>
    <row r="1458" spans="1:18" ht="16.5" thickTop="1">
      <c r="A1458" s="706" t="s">
        <v>59</v>
      </c>
      <c r="B1458" s="591" t="s">
        <v>2</v>
      </c>
      <c r="C1458" s="536">
        <f>C1454+1</f>
        <v>27</v>
      </c>
      <c r="D1458" s="494"/>
      <c r="E1458" s="471"/>
      <c r="F1458" s="473"/>
      <c r="G1458" s="288">
        <f>IFERROR(INDEX(#REF!,MATCH('R1'!$E$437,#REF!,0)-5),0)+IFERROR(INDEX('SECTION 1'!$D71:$U71,MATCH('R1'!$E$437,'SECTION 1'!$D71:$U71,0)-5),0)</f>
        <v>0</v>
      </c>
      <c r="H1458" s="289">
        <f>IFERROR(INDEX(#REF!,MATCH('R1'!$E$437,#REF!,0)-4),0)+IFERROR(INDEX('SECTION 1'!$D71:$U71,MATCH('R1'!$E$437,'SECTION 1'!$D71:$U71,0)-4),0)</f>
        <v>0</v>
      </c>
      <c r="I1458" s="290">
        <f>IFERROR(INDEX(#REF!,MATCH('R1'!$E$437,#REF!,0)-3),0)+IFERROR(INDEX('SECTION 1'!$D71:$U71,MATCH('R1'!$E$437,'SECTION 1'!$D71:$U71,0)-3),0)</f>
        <v>0</v>
      </c>
      <c r="J1458" s="391">
        <f t="shared" ref="J1458:J1465" si="107">IF(G1458="",0,IF(H1458="",0,IF(G1458&gt;0,H1458-G1458+I1458,0)))</f>
        <v>0</v>
      </c>
      <c r="K1458" s="163"/>
      <c r="L1458" s="164">
        <f>H1458-G1458</f>
        <v>0</v>
      </c>
      <c r="M1458" s="164">
        <f>IF(L1458&gt;5,0.2,0)</f>
        <v>0</v>
      </c>
      <c r="N1458" s="164" t="e">
        <f>#REF!-#REF!</f>
        <v>#REF!</v>
      </c>
      <c r="O1458" s="164" t="e">
        <f>IF(N1458&gt;5,0.2,0)</f>
        <v>#REF!</v>
      </c>
      <c r="P1458" s="165"/>
      <c r="Q1458" s="166">
        <f>IF(G1458="","",(H1458-G1458)+I1458)</f>
        <v>0</v>
      </c>
      <c r="R1458" s="728"/>
    </row>
    <row r="1459" spans="1:18">
      <c r="A1459" s="707"/>
      <c r="B1459" s="590"/>
      <c r="C1459" s="516"/>
      <c r="D1459" s="493"/>
      <c r="E1459" s="472"/>
      <c r="F1459" s="474"/>
      <c r="G1459" s="271">
        <f>IFERROR(INDEX(#REF!,MATCH('R1'!$E$437,#REF!,0)-5),0)+IFERROR(INDEX('SECTION 1'!$D72:$U72,MATCH('R1'!$E$437,'SECTION 1'!$D72:$U72,0)-5),0)</f>
        <v>0</v>
      </c>
      <c r="H1459" s="272">
        <f>IFERROR(INDEX(#REF!,MATCH('R1'!$E$437,#REF!,0)-4),0)+IFERROR(INDEX('SECTION 1'!$D72:$U72,MATCH('R1'!$E$437,'SECTION 1'!$D72:$U72,0)-4),0)</f>
        <v>0</v>
      </c>
      <c r="I1459" s="272">
        <f>IFERROR(INDEX(#REF!,MATCH('R1'!$E$437,#REF!,0)-3),0)+IFERROR(INDEX('SECTION 1'!$D72:$U72,MATCH('R1'!$E$437,'SECTION 1'!$D72:$U72,0)-3),0)</f>
        <v>0</v>
      </c>
      <c r="J1459" s="24">
        <f t="shared" si="107"/>
        <v>0</v>
      </c>
      <c r="K1459" s="111"/>
      <c r="L1459" s="112"/>
      <c r="M1459" s="112"/>
      <c r="N1459" s="112"/>
      <c r="O1459" s="112"/>
      <c r="P1459" s="113"/>
      <c r="Q1459" s="114">
        <f t="shared" ref="Q1459:Q1465" si="108">IF(G1459="","",(H1459-G1459)+I1459)</f>
        <v>0</v>
      </c>
      <c r="R1459" s="728"/>
    </row>
    <row r="1460" spans="1:18">
      <c r="A1460" s="707"/>
      <c r="B1460" s="567" t="s">
        <v>3</v>
      </c>
      <c r="C1460" s="517">
        <f>+C1458+1</f>
        <v>28</v>
      </c>
      <c r="D1460" s="477"/>
      <c r="E1460" s="477"/>
      <c r="F1460" s="479"/>
      <c r="G1460" s="268">
        <f>IFERROR(INDEX(#REF!,MATCH('R1'!$E$437,#REF!,0)-5),0)+IFERROR(INDEX('SECTION 1'!$D73:$U73,MATCH('R1'!$E$437,'SECTION 1'!$D73:$U73,0)-5),0)</f>
        <v>0</v>
      </c>
      <c r="H1460" s="269">
        <f>IFERROR(INDEX(#REF!,MATCH('R1'!$E$437,#REF!,0)-4),0)+IFERROR(INDEX('SECTION 1'!$D73:$U73,MATCH('R1'!$E$437,'SECTION 1'!$D73:$U73,0)-4),0)</f>
        <v>0</v>
      </c>
      <c r="I1460" s="270">
        <f>IFERROR(INDEX(#REF!,MATCH('R1'!$E$437,#REF!,0)-3),0)+IFERROR(INDEX('SECTION 1'!$D73:$U73,MATCH('R1'!$E$437,'SECTION 1'!$D73:$U73,0)-3),0)</f>
        <v>0</v>
      </c>
      <c r="J1460" s="27">
        <f t="shared" si="107"/>
        <v>0</v>
      </c>
      <c r="K1460" s="119"/>
      <c r="L1460" s="120">
        <f>H1460-G1460</f>
        <v>0</v>
      </c>
      <c r="M1460" s="120">
        <f>IF(L1460&gt;5,0.2,0)</f>
        <v>0</v>
      </c>
      <c r="N1460" s="120" t="e">
        <f>#REF!-#REF!</f>
        <v>#REF!</v>
      </c>
      <c r="O1460" s="120" t="e">
        <f>IF(N1460&gt;5,0.2,0)</f>
        <v>#REF!</v>
      </c>
      <c r="P1460" s="121"/>
      <c r="Q1460" s="122">
        <f t="shared" si="108"/>
        <v>0</v>
      </c>
      <c r="R1460" s="456"/>
    </row>
    <row r="1461" spans="1:18">
      <c r="A1461" s="707"/>
      <c r="B1461" s="538"/>
      <c r="C1461" s="518"/>
      <c r="D1461" s="478"/>
      <c r="E1461" s="478"/>
      <c r="F1461" s="480"/>
      <c r="G1461" s="271">
        <f>IFERROR(INDEX(#REF!,MATCH('R1'!$E$437,#REF!,0)-5),0)+IFERROR(INDEX('SECTION 1'!$D74:$U74,MATCH('R1'!$E$437,'SECTION 1'!$D74:$U74,0)-5),0)</f>
        <v>0</v>
      </c>
      <c r="H1461" s="272">
        <f>IFERROR(INDEX(#REF!,MATCH('R1'!$E$437,#REF!,0)-4),0)+IFERROR(INDEX('SECTION 1'!$D74:$U74,MATCH('R1'!$E$437,'SECTION 1'!$D74:$U74,0)-4),0)</f>
        <v>0</v>
      </c>
      <c r="I1461" s="272">
        <f>IFERROR(INDEX(#REF!,MATCH('R1'!$E$437,#REF!,0)-3),0)+IFERROR(INDEX('SECTION 1'!$D74:$U74,MATCH('R1'!$E$437,'SECTION 1'!$D74:$U74,0)-3),0)</f>
        <v>0</v>
      </c>
      <c r="J1461" s="24">
        <f t="shared" si="107"/>
        <v>0</v>
      </c>
      <c r="K1461" s="127"/>
      <c r="L1461" s="128"/>
      <c r="M1461" s="128"/>
      <c r="N1461" s="128"/>
      <c r="O1461" s="128"/>
      <c r="P1461" s="129"/>
      <c r="Q1461" s="130">
        <f t="shared" si="108"/>
        <v>0</v>
      </c>
      <c r="R1461" s="456"/>
    </row>
    <row r="1462" spans="1:18">
      <c r="A1462" s="707"/>
      <c r="B1462" s="567" t="s">
        <v>3</v>
      </c>
      <c r="C1462" s="513">
        <f>C1460+1</f>
        <v>29</v>
      </c>
      <c r="D1462" s="477"/>
      <c r="E1462" s="477"/>
      <c r="F1462" s="479"/>
      <c r="G1462" s="268">
        <f>IFERROR(INDEX(#REF!,MATCH('R1'!$E$437,#REF!,0)-5),0)+IFERROR(INDEX('SECTION 1'!$D75:$U75,MATCH('R1'!$E$437,'SECTION 1'!$D75:$U75,0)-5),0)</f>
        <v>0</v>
      </c>
      <c r="H1462" s="269">
        <f>IFERROR(INDEX(#REF!,MATCH('R1'!$E$437,#REF!,0)-4),0)+IFERROR(INDEX('SECTION 1'!$D75:$U75,MATCH('R1'!$E$437,'SECTION 1'!$D75:$U75,0)-4),0)</f>
        <v>0</v>
      </c>
      <c r="I1462" s="270">
        <f>IFERROR(INDEX(#REF!,MATCH('R1'!$E$437,#REF!,0)-3),0)+IFERROR(INDEX('SECTION 1'!$D75:$U75,MATCH('R1'!$E$437,'SECTION 1'!$D75:$U75,0)-3),0)</f>
        <v>0</v>
      </c>
      <c r="J1462" s="27">
        <f t="shared" si="107"/>
        <v>0</v>
      </c>
      <c r="K1462" s="135"/>
      <c r="L1462" s="167">
        <f>H1462-G1462</f>
        <v>0</v>
      </c>
      <c r="M1462" s="167">
        <f>IF(L1462&gt;5,0.2,0)</f>
        <v>0</v>
      </c>
      <c r="N1462" s="167" t="e">
        <f>#REF!-#REF!</f>
        <v>#REF!</v>
      </c>
      <c r="O1462" s="167" t="e">
        <f>IF(N1462&gt;5,0.2,0)</f>
        <v>#REF!</v>
      </c>
      <c r="P1462" s="168"/>
      <c r="Q1462" s="169">
        <f t="shared" si="108"/>
        <v>0</v>
      </c>
      <c r="R1462" s="158"/>
    </row>
    <row r="1463" spans="1:18" ht="16.5" thickBot="1">
      <c r="A1463" s="707"/>
      <c r="B1463" s="538"/>
      <c r="C1463" s="514"/>
      <c r="D1463" s="478"/>
      <c r="E1463" s="478"/>
      <c r="F1463" s="480"/>
      <c r="G1463" s="271">
        <f>IFERROR(INDEX(#REF!,MATCH('R1'!$E$437,#REF!,0)-5),0)+IFERROR(INDEX('SECTION 1'!$D76:$U76,MATCH('R1'!$E$437,'SECTION 1'!$D76:$U76,0)-5),0)</f>
        <v>0</v>
      </c>
      <c r="H1463" s="272">
        <f>IFERROR(INDEX(#REF!,MATCH('R1'!$E$437,#REF!,0)-4),0)+IFERROR(INDEX('SECTION 1'!$D76:$U76,MATCH('R1'!$E$437,'SECTION 1'!$D76:$U76,0)-4),0)</f>
        <v>0</v>
      </c>
      <c r="I1463" s="272">
        <f>IFERROR(INDEX(#REF!,MATCH('R1'!$E$437,#REF!,0)-3),0)+IFERROR(INDEX('SECTION 1'!$D76:$U76,MATCH('R1'!$E$437,'SECTION 1'!$D76:$U76,0)-3),0)</f>
        <v>0</v>
      </c>
      <c r="J1463" s="24">
        <f t="shared" si="107"/>
        <v>0</v>
      </c>
      <c r="K1463" s="111"/>
      <c r="L1463" s="112"/>
      <c r="M1463" s="112"/>
      <c r="N1463" s="112"/>
      <c r="O1463" s="112"/>
      <c r="P1463" s="113"/>
      <c r="Q1463" s="114">
        <f t="shared" si="108"/>
        <v>0</v>
      </c>
    </row>
    <row r="1464" spans="1:18" ht="16.5" thickTop="1">
      <c r="A1464" s="707"/>
      <c r="B1464" s="567" t="s">
        <v>7</v>
      </c>
      <c r="C1464" s="515">
        <f>C1462+1</f>
        <v>30</v>
      </c>
      <c r="D1464" s="477"/>
      <c r="E1464" s="477"/>
      <c r="F1464" s="479"/>
      <c r="G1464" s="268">
        <f>IFERROR(INDEX(#REF!,MATCH('R1'!$E$437,#REF!,0)-5),0)+IFERROR(INDEX('SECTION 1'!$D77:$U77,MATCH('R1'!$E$437,'SECTION 1'!$D77:$U77,0)-5),0)</f>
        <v>0</v>
      </c>
      <c r="H1464" s="269">
        <f>IFERROR(INDEX(#REF!,MATCH('R1'!$E$437,#REF!,0)-4),0)+IFERROR(INDEX('SECTION 1'!$D77:$U77,MATCH('R1'!$E$437,'SECTION 1'!$D77:$U77,0)-4),0)</f>
        <v>0</v>
      </c>
      <c r="I1464" s="270">
        <f>IFERROR(INDEX(#REF!,MATCH('R1'!$E$437,#REF!,0)-3),0)+IFERROR(INDEX('SECTION 1'!$D77:$U77,MATCH('R1'!$E$437,'SECTION 1'!$D77:$U77,0)-3),0)</f>
        <v>0</v>
      </c>
      <c r="J1464" s="27">
        <f t="shared" si="107"/>
        <v>0</v>
      </c>
      <c r="K1464" s="119"/>
      <c r="L1464" s="120">
        <f>H1464-G1464</f>
        <v>0</v>
      </c>
      <c r="M1464" s="120">
        <f>IF(L1464&gt;5,0.2,0)</f>
        <v>0</v>
      </c>
      <c r="N1464" s="120" t="e">
        <f>#REF!-#REF!</f>
        <v>#REF!</v>
      </c>
      <c r="O1464" s="120" t="e">
        <f>IF(N1464&gt;5,0.2,0)</f>
        <v>#REF!</v>
      </c>
      <c r="P1464" s="121"/>
      <c r="Q1464" s="122">
        <f t="shared" si="108"/>
        <v>0</v>
      </c>
    </row>
    <row r="1465" spans="1:18" ht="16.5" thickBot="1">
      <c r="A1465" s="707"/>
      <c r="B1465" s="538"/>
      <c r="C1465" s="516"/>
      <c r="D1465" s="478"/>
      <c r="E1465" s="478"/>
      <c r="F1465" s="480"/>
      <c r="G1465" s="271">
        <f>IFERROR(INDEX(#REF!,MATCH('R1'!$E$437,#REF!,0)-5),0)+IFERROR(INDEX('SECTION 1'!$D78:$U78,MATCH('R1'!$E$437,'SECTION 1'!$D78:$U78,0)-5),0)</f>
        <v>0</v>
      </c>
      <c r="H1465" s="272">
        <f>IFERROR(INDEX(#REF!,MATCH('R1'!$E$437,#REF!,0)-4),0)+IFERROR(INDEX('SECTION 1'!$D78:$U78,MATCH('R1'!$E$437,'SECTION 1'!$D78:$U78,0)-4),0)</f>
        <v>0</v>
      </c>
      <c r="I1465" s="272">
        <f>IFERROR(INDEX(#REF!,MATCH('R1'!$E$437,#REF!,0)-3),0)+IFERROR(INDEX('SECTION 1'!$D78:$U78,MATCH('R1'!$E$437,'SECTION 1'!$D78:$U78,0)-3),0)</f>
        <v>0</v>
      </c>
      <c r="J1465" s="24">
        <f t="shared" si="107"/>
        <v>0</v>
      </c>
      <c r="K1465" s="127"/>
      <c r="L1465" s="128"/>
      <c r="M1465" s="128"/>
      <c r="N1465" s="128"/>
      <c r="O1465" s="128"/>
      <c r="P1465" s="129"/>
      <c r="Q1465" s="130">
        <f t="shared" si="108"/>
        <v>0</v>
      </c>
    </row>
    <row r="1466" spans="1:18" ht="17.25" thickTop="1" thickBot="1">
      <c r="A1466" s="707"/>
      <c r="B1466" s="522" t="s">
        <v>12</v>
      </c>
      <c r="C1466" s="523"/>
      <c r="D1466" s="481"/>
      <c r="E1466" s="481"/>
      <c r="F1466" s="482"/>
      <c r="G1466" s="43"/>
      <c r="H1466" s="44"/>
      <c r="I1466" s="44"/>
      <c r="J1466" s="21">
        <f>SUM(J1456:J1465)</f>
        <v>0</v>
      </c>
      <c r="K1466" s="173">
        <f>SUM(K1460:K1465)</f>
        <v>0</v>
      </c>
      <c r="L1466" s="174"/>
      <c r="M1466" s="174"/>
      <c r="N1466" s="174"/>
      <c r="O1466" s="174"/>
      <c r="P1466" s="175"/>
      <c r="Q1466" s="176">
        <f>SUM(Q1458:Q1465)</f>
        <v>0</v>
      </c>
    </row>
    <row r="1467" spans="1:18" ht="16.5" thickBot="1">
      <c r="A1467" s="767"/>
      <c r="B1467" s="524" t="s">
        <v>14</v>
      </c>
      <c r="C1467" s="525"/>
      <c r="D1467" s="358"/>
      <c r="E1467" s="359"/>
      <c r="F1467" s="360"/>
      <c r="G1467" s="12"/>
      <c r="H1467" s="13"/>
      <c r="I1467" s="16"/>
      <c r="J1467" s="14" t="str">
        <f>IF(G1467="","0",IF(H1467="","0",IF(G1467&gt;0,H1467-G1467,"0")))</f>
        <v>0</v>
      </c>
      <c r="K1467" s="361"/>
      <c r="L1467" s="362"/>
      <c r="M1467" s="362"/>
      <c r="N1467" s="362"/>
      <c r="O1467" s="362"/>
      <c r="P1467" s="363"/>
      <c r="Q1467" s="223"/>
    </row>
    <row r="1468" spans="1:18" ht="16.5" thickTop="1">
      <c r="A1468" s="217"/>
      <c r="B1468" s="218"/>
      <c r="C1468" s="218"/>
      <c r="G1468" s="736" t="s">
        <v>8</v>
      </c>
      <c r="H1468" s="737"/>
      <c r="I1468" s="740"/>
      <c r="J1468" s="184" t="e">
        <f>SUM(J1406:J1467)</f>
        <v>#REF!</v>
      </c>
      <c r="K1468" s="742"/>
      <c r="L1468" s="185"/>
      <c r="M1468" s="185">
        <f>SUM(M1406:M1467)</f>
        <v>0</v>
      </c>
      <c r="N1468" s="185"/>
      <c r="O1468" s="185" t="e">
        <f>SUM(O1406:O1467)</f>
        <v>#REF!</v>
      </c>
      <c r="P1468" s="742"/>
      <c r="Q1468" s="744">
        <f>Q1466+Q1456+Q1440+Q1408+Q1424</f>
        <v>29</v>
      </c>
      <c r="R1468" s="75"/>
    </row>
    <row r="1469" spans="1:18" ht="18" thickBot="1">
      <c r="G1469" s="738"/>
      <c r="H1469" s="739"/>
      <c r="I1469" s="741"/>
      <c r="J1469" s="186"/>
      <c r="K1469" s="743"/>
      <c r="L1469" s="187"/>
      <c r="M1469" s="187"/>
      <c r="N1469" s="187"/>
      <c r="O1469" s="187"/>
      <c r="P1469" s="743"/>
      <c r="Q1469" s="745"/>
      <c r="R1469" s="81"/>
    </row>
    <row r="1470" spans="1:18" ht="16.5" thickTop="1"/>
    <row r="1471" spans="1:18" ht="37.5">
      <c r="A1471" s="483" t="s">
        <v>104</v>
      </c>
      <c r="B1471" s="484"/>
      <c r="C1471" s="484"/>
      <c r="D1471" s="484"/>
      <c r="E1471" s="71"/>
      <c r="F1471" s="72"/>
      <c r="G1471" s="73"/>
      <c r="H1471" s="73"/>
      <c r="I1471" s="73"/>
      <c r="J1471" s="73"/>
      <c r="K1471" s="73"/>
      <c r="L1471" s="73"/>
      <c r="M1471" s="73"/>
      <c r="N1471" s="73"/>
      <c r="O1471" s="73"/>
      <c r="P1471" s="73"/>
      <c r="Q1471" s="73"/>
    </row>
    <row r="1472" spans="1:18">
      <c r="A1472" s="74"/>
      <c r="B1472" s="74"/>
      <c r="C1472" s="71"/>
      <c r="D1472" s="71"/>
      <c r="E1472" s="71"/>
      <c r="F1472" s="72"/>
      <c r="G1472" s="73"/>
      <c r="H1472" s="73"/>
      <c r="I1472" s="73"/>
      <c r="J1472" s="73"/>
      <c r="K1472" s="73"/>
      <c r="L1472" s="73"/>
      <c r="M1472" s="73"/>
      <c r="N1472" s="73"/>
      <c r="O1472" s="73"/>
      <c r="P1472" s="73"/>
      <c r="Q1472" s="73"/>
      <c r="R1472" s="75"/>
    </row>
    <row r="1473" spans="1:18" ht="17.25">
      <c r="A1473" s="76" t="s">
        <v>79</v>
      </c>
      <c r="B1473" s="77"/>
      <c r="C1473" s="78"/>
      <c r="D1473" s="79"/>
      <c r="E1473" s="78" t="s">
        <v>127</v>
      </c>
      <c r="F1473" s="80"/>
      <c r="G1473" s="81"/>
      <c r="H1473" s="81"/>
      <c r="I1473" s="81"/>
      <c r="J1473" s="81"/>
      <c r="K1473" s="81"/>
      <c r="L1473" s="81"/>
      <c r="M1473" s="81"/>
      <c r="N1473" s="81"/>
      <c r="O1473" s="81"/>
      <c r="P1473" s="81"/>
      <c r="Q1473" s="81"/>
      <c r="R1473" s="81"/>
    </row>
    <row r="1474" spans="1:18" ht="17.25">
      <c r="A1474" s="76"/>
      <c r="B1474" s="77"/>
      <c r="C1474" s="78"/>
      <c r="D1474" s="79"/>
      <c r="E1474" s="78"/>
      <c r="F1474" s="80"/>
      <c r="G1474" s="80"/>
      <c r="H1474" s="82"/>
      <c r="I1474" s="83"/>
      <c r="J1474" s="83"/>
      <c r="K1474" s="83"/>
      <c r="L1474" s="83"/>
      <c r="M1474" s="83"/>
      <c r="N1474" s="83"/>
      <c r="O1474" s="83"/>
      <c r="P1474" s="83"/>
      <c r="Q1474" s="80"/>
      <c r="R1474" s="81"/>
    </row>
    <row r="1475" spans="1:18" ht="17.25">
      <c r="A1475" s="76" t="s">
        <v>80</v>
      </c>
      <c r="B1475" s="77"/>
      <c r="C1475" s="78"/>
      <c r="D1475" s="79"/>
      <c r="E1475" s="78"/>
      <c r="F1475" s="84"/>
      <c r="G1475" s="752" t="s">
        <v>81</v>
      </c>
      <c r="H1475" s="752"/>
      <c r="I1475" s="85">
        <v>43070</v>
      </c>
      <c r="J1475" s="80"/>
      <c r="K1475" s="80"/>
      <c r="L1475" s="80"/>
      <c r="M1475" s="80"/>
      <c r="N1475" s="80"/>
      <c r="O1475" s="80"/>
      <c r="P1475" s="80"/>
      <c r="Q1475" s="80"/>
      <c r="R1475" s="81"/>
    </row>
    <row r="1476" spans="1:18" ht="16.5" thickBot="1">
      <c r="B1476" s="74"/>
      <c r="C1476" s="86"/>
      <c r="D1476" s="71"/>
      <c r="E1476" s="71"/>
      <c r="F1476" s="71"/>
      <c r="G1476" s="74"/>
      <c r="H1476" s="73"/>
      <c r="I1476" s="73"/>
      <c r="J1476" s="73"/>
      <c r="K1476" s="73"/>
      <c r="L1476" s="73"/>
      <c r="M1476" s="73"/>
      <c r="N1476" s="73"/>
      <c r="O1476" s="73"/>
      <c r="P1476" s="73"/>
      <c r="Q1476" s="73"/>
    </row>
    <row r="1477" spans="1:18" ht="16.5" thickTop="1">
      <c r="A1477" s="87"/>
      <c r="B1477" s="88"/>
      <c r="C1477" s="88"/>
      <c r="D1477" s="89"/>
      <c r="E1477" s="485"/>
      <c r="F1477" s="485"/>
      <c r="G1477" s="753" t="s">
        <v>82</v>
      </c>
      <c r="H1477" s="754"/>
      <c r="I1477" s="754"/>
      <c r="J1477" s="754"/>
      <c r="K1477" s="754"/>
      <c r="L1477" s="754"/>
      <c r="M1477" s="754"/>
      <c r="N1477" s="754"/>
      <c r="O1477" s="754"/>
      <c r="P1477" s="754"/>
      <c r="Q1477" s="755" t="s">
        <v>83</v>
      </c>
      <c r="R1477" s="75"/>
    </row>
    <row r="1478" spans="1:18" ht="16.5" thickBot="1">
      <c r="A1478" s="90"/>
      <c r="B1478" s="91"/>
      <c r="C1478" s="91"/>
      <c r="D1478" s="92"/>
      <c r="E1478" s="92"/>
      <c r="F1478" s="92"/>
      <c r="G1478" s="758" t="s">
        <v>84</v>
      </c>
      <c r="H1478" s="759"/>
      <c r="I1478" s="759"/>
      <c r="J1478" s="759"/>
      <c r="K1478" s="759"/>
      <c r="L1478" s="759"/>
      <c r="M1478" s="759"/>
      <c r="N1478" s="759"/>
      <c r="O1478" s="759"/>
      <c r="P1478" s="759"/>
      <c r="Q1478" s="756"/>
      <c r="R1478" s="75"/>
    </row>
    <row r="1479" spans="1:18" ht="16.5" thickTop="1">
      <c r="A1479" s="197" t="s">
        <v>9</v>
      </c>
      <c r="B1479" s="486" t="s">
        <v>0</v>
      </c>
      <c r="C1479" s="487"/>
      <c r="D1479" s="487" t="s">
        <v>85</v>
      </c>
      <c r="E1479" s="487" t="s">
        <v>86</v>
      </c>
      <c r="F1479" s="490" t="s">
        <v>87</v>
      </c>
      <c r="G1479" s="760" t="s">
        <v>1</v>
      </c>
      <c r="H1479" s="761"/>
      <c r="I1479" s="763" t="s">
        <v>88</v>
      </c>
      <c r="J1479" s="764"/>
      <c r="K1479" s="765"/>
      <c r="L1479" s="93"/>
      <c r="M1479" s="93"/>
      <c r="N1479" s="93"/>
      <c r="O1479" s="93"/>
      <c r="P1479" s="766" t="s">
        <v>89</v>
      </c>
      <c r="Q1479" s="756"/>
      <c r="R1479" s="75"/>
    </row>
    <row r="1480" spans="1:18" ht="16.5" thickBot="1">
      <c r="A1480" s="198"/>
      <c r="B1480" s="488"/>
      <c r="C1480" s="489"/>
      <c r="D1480" s="489"/>
      <c r="E1480" s="489"/>
      <c r="F1480" s="491"/>
      <c r="G1480" s="762"/>
      <c r="H1480" s="759"/>
      <c r="I1480" s="94" t="s">
        <v>90</v>
      </c>
      <c r="J1480" s="95"/>
      <c r="K1480" s="96" t="s">
        <v>91</v>
      </c>
      <c r="L1480" s="97"/>
      <c r="M1480" s="97"/>
      <c r="N1480" s="97"/>
      <c r="O1480" s="97"/>
      <c r="P1480" s="759"/>
      <c r="Q1480" s="757"/>
      <c r="R1480" s="75"/>
    </row>
    <row r="1481" spans="1:18" ht="16.5" thickTop="1">
      <c r="A1481" s="566" t="s">
        <v>19</v>
      </c>
      <c r="B1481" s="595" t="s">
        <v>4</v>
      </c>
      <c r="C1481" s="597">
        <f>+C1479+1</f>
        <v>1</v>
      </c>
      <c r="D1481" s="477"/>
      <c r="E1481" s="477"/>
      <c r="F1481" s="479"/>
      <c r="G1481" s="131">
        <f>IFERROR(INDEX(#REF!,MATCH('R1'!$E$437,#REF!,0)-5),0)+IFERROR(INDEX('SECTION 1'!$D95:$U95,MATCH('R1'!$E$437,'SECTION 1'!$D95:$U95,0)-5),0)</f>
        <v>0</v>
      </c>
      <c r="H1481" s="132">
        <f>IFERROR(INDEX(#REF!,MATCH('R1'!$E$437,#REF!,0)-4),0)+IFERROR(INDEX('SECTION 1'!$D95:$U95,MATCH('R1'!$E$437,'SECTION 1'!$D95:$U95,0)-4),0)</f>
        <v>0</v>
      </c>
      <c r="I1481" s="133">
        <f>IFERROR(INDEX(#REF!,MATCH('R1'!$E$437,#REF!,0)-3),0)+IFERROR(INDEX('SECTION 1'!$D95:$U95,MATCH('R1'!$E$437,'SECTION 1'!$D95:$U95,0)-3),0)</f>
        <v>0</v>
      </c>
      <c r="J1481" s="134">
        <f t="shared" ref="J1481:J1486" si="109">IF(G1481="",0,IF(H1481="",0,IF(G1481&gt;0,H1481-G1481+I1481,0)))</f>
        <v>0</v>
      </c>
      <c r="K1481" s="135"/>
      <c r="L1481" s="120">
        <f>H1481-G1481</f>
        <v>0</v>
      </c>
      <c r="M1481" s="120">
        <f>IF(L1481&gt;5,0.2,0)</f>
        <v>0</v>
      </c>
      <c r="N1481" s="120" t="e">
        <f>#REF!-#REF!</f>
        <v>#REF!</v>
      </c>
      <c r="O1481" s="120" t="e">
        <f>IF(N1481&gt;5,0.2,0)</f>
        <v>#REF!</v>
      </c>
      <c r="P1481" s="121" t="str">
        <f>IF(M1481=0,"",M1481+O1481)</f>
        <v/>
      </c>
      <c r="Q1481" s="122">
        <f t="shared" ref="Q1481:Q1486" si="110">IF(G1481="","",(H1481-G1481)+I1481)</f>
        <v>0</v>
      </c>
      <c r="R1481" s="75"/>
    </row>
    <row r="1482" spans="1:18">
      <c r="A1482" s="563"/>
      <c r="B1482" s="596"/>
      <c r="C1482" s="598"/>
      <c r="D1482" s="472"/>
      <c r="E1482" s="472"/>
      <c r="F1482" s="474"/>
      <c r="G1482" s="107">
        <f>IFERROR(INDEX(#REF!,MATCH('R1'!$E$437,#REF!,0)-5),0)+IFERROR(INDEX('SECTION 1'!$D96:$U96,MATCH('R1'!$E$437,'SECTION 1'!$D96:$U96,0)-5),0)</f>
        <v>0</v>
      </c>
      <c r="H1482" s="108">
        <f>IFERROR(INDEX(#REF!,MATCH('R1'!$E$437,#REF!,0)-4),0)+IFERROR(INDEX('SECTION 1'!$D96:$U96,MATCH('R1'!$E$437,'SECTION 1'!$D96:$U96,0)-4),0)</f>
        <v>0</v>
      </c>
      <c r="I1482" s="109">
        <f>IFERROR(INDEX(#REF!,MATCH('R1'!$E$437,#REF!,0)-3),0)+IFERROR(INDEX('SECTION 1'!$D96:$U96,MATCH('R1'!$E$437,'SECTION 1'!$D96:$U96,0)-3),0)</f>
        <v>0</v>
      </c>
      <c r="J1482" s="110">
        <f t="shared" si="109"/>
        <v>0</v>
      </c>
      <c r="K1482" s="111"/>
      <c r="L1482" s="112"/>
      <c r="M1482" s="112"/>
      <c r="N1482" s="112"/>
      <c r="O1482" s="112"/>
      <c r="P1482" s="113"/>
      <c r="Q1482" s="114">
        <f t="shared" si="110"/>
        <v>0</v>
      </c>
      <c r="R1482" s="75"/>
    </row>
    <row r="1483" spans="1:18">
      <c r="A1483" s="563"/>
      <c r="B1483" s="611" t="s">
        <v>5</v>
      </c>
      <c r="C1483" s="599">
        <f>+C1481+1</f>
        <v>2</v>
      </c>
      <c r="D1483" s="477"/>
      <c r="E1483" s="477"/>
      <c r="F1483" s="479"/>
      <c r="G1483" s="115">
        <f>IFERROR(INDEX(#REF!,MATCH('R1'!$E$437,#REF!,0)-5),0)+IFERROR(INDEX('SECTION 1'!$D97:$U97,MATCH('R1'!$E$437,'SECTION 1'!$D97:$U97,0)-5),0)</f>
        <v>0</v>
      </c>
      <c r="H1483" s="116">
        <f>IFERROR(INDEX(#REF!,MATCH('R1'!$E$437,#REF!,0)-4),0)+IFERROR(INDEX('SECTION 1'!$D97:$U97,MATCH('R1'!$E$437,'SECTION 1'!$D97:$U97,0)-4),0)</f>
        <v>0</v>
      </c>
      <c r="I1483" s="117">
        <f>IFERROR(INDEX(#REF!,MATCH('R1'!$E$437,#REF!,0)-3),0)+IFERROR(INDEX('SECTION 1'!$D97:$U97,MATCH('R1'!$E$437,'SECTION 1'!$D97:$U97,0)-3),0)</f>
        <v>0</v>
      </c>
      <c r="J1483" s="118">
        <f t="shared" si="109"/>
        <v>0</v>
      </c>
      <c r="K1483" s="119"/>
      <c r="L1483" s="120">
        <f>H1483-G1483</f>
        <v>0</v>
      </c>
      <c r="M1483" s="120">
        <f>IF(L1483&gt;5,0.2,0)</f>
        <v>0</v>
      </c>
      <c r="N1483" s="120" t="e">
        <f>#REF!-#REF!</f>
        <v>#REF!</v>
      </c>
      <c r="O1483" s="120" t="e">
        <f>IF(N1483&gt;5,0.2,0)</f>
        <v>#REF!</v>
      </c>
      <c r="P1483" s="121"/>
      <c r="Q1483" s="122">
        <f t="shared" si="110"/>
        <v>0</v>
      </c>
      <c r="R1483" s="75"/>
    </row>
    <row r="1484" spans="1:18">
      <c r="A1484" s="563"/>
      <c r="B1484" s="612"/>
      <c r="C1484" s="613"/>
      <c r="D1484" s="478"/>
      <c r="E1484" s="478"/>
      <c r="F1484" s="480"/>
      <c r="G1484" s="123">
        <f>IFERROR(INDEX(#REF!,MATCH('R1'!$E$437,#REF!,0)-5),0)+IFERROR(INDEX('SECTION 1'!$D98:$U98,MATCH('R1'!$E$437,'SECTION 1'!$D98:$U98,0)-5),0)</f>
        <v>0</v>
      </c>
      <c r="H1484" s="124">
        <f>IFERROR(INDEX(#REF!,MATCH('R1'!$E$437,#REF!,0)-4),0)+IFERROR(INDEX('SECTION 1'!$D98:$U98,MATCH('R1'!$E$437,'SECTION 1'!$D98:$U98,0)-4),0)</f>
        <v>0</v>
      </c>
      <c r="I1484" s="125">
        <f>IFERROR(INDEX(#REF!,MATCH('R1'!$E$437,#REF!,0)-3),0)+IFERROR(INDEX('SECTION 1'!$D98:$U98,MATCH('R1'!$E$437,'SECTION 1'!$D98:$U98,0)-3),0)</f>
        <v>0</v>
      </c>
      <c r="J1484" s="126">
        <f t="shared" si="109"/>
        <v>0</v>
      </c>
      <c r="K1484" s="127"/>
      <c r="L1484" s="128"/>
      <c r="M1484" s="128"/>
      <c r="N1484" s="128"/>
      <c r="O1484" s="128"/>
      <c r="P1484" s="129"/>
      <c r="Q1484" s="130">
        <f t="shared" si="110"/>
        <v>0</v>
      </c>
      <c r="R1484" s="75"/>
    </row>
    <row r="1485" spans="1:18">
      <c r="A1485" s="563"/>
      <c r="B1485" s="611" t="s">
        <v>6</v>
      </c>
      <c r="C1485" s="599">
        <f>+C1483+1</f>
        <v>3</v>
      </c>
      <c r="D1485" s="465"/>
      <c r="E1485" s="465"/>
      <c r="F1485" s="467"/>
      <c r="G1485" s="136">
        <f>IFERROR(INDEX(#REF!,MATCH('R1'!$E$437,#REF!,0)-5),0)+IFERROR(INDEX('SECTION 1'!$D99:$U99,MATCH('R1'!$E$437,'SECTION 1'!$D99:$U99,0)-5),0)</f>
        <v>0</v>
      </c>
      <c r="H1485" s="137">
        <f>IFERROR(INDEX(#REF!,MATCH('R1'!$E$437,#REF!,0)-4),0)+IFERROR(INDEX('SECTION 1'!$D99:$U99,MATCH('R1'!$E$437,'SECTION 1'!$D99:$U99,0)-4),0)</f>
        <v>0</v>
      </c>
      <c r="I1485" s="138">
        <f>IFERROR(INDEX(#REF!,MATCH('R1'!$E$437,#REF!,0)-3),0)+IFERROR(INDEX('SECTION 1'!$D99:$U99,MATCH('R1'!$E$437,'SECTION 1'!$D99:$U99,0)-3),0)</f>
        <v>0</v>
      </c>
      <c r="J1485" s="139">
        <f t="shared" si="109"/>
        <v>0</v>
      </c>
      <c r="K1485" s="140"/>
      <c r="L1485" s="141">
        <f>H1485-G1485</f>
        <v>0</v>
      </c>
      <c r="M1485" s="141">
        <f>IF(L1485&gt;5,0.2,0)</f>
        <v>0</v>
      </c>
      <c r="N1485" s="141" t="e">
        <f>#REF!-#REF!</f>
        <v>#REF!</v>
      </c>
      <c r="O1485" s="141" t="e">
        <f>IF(N1485&gt;5,0.2,0)</f>
        <v>#REF!</v>
      </c>
      <c r="P1485" s="142"/>
      <c r="Q1485" s="143">
        <f t="shared" si="110"/>
        <v>0</v>
      </c>
      <c r="R1485" s="728"/>
    </row>
    <row r="1486" spans="1:18" ht="16.5" thickBot="1">
      <c r="A1486" s="563"/>
      <c r="B1486" s="614"/>
      <c r="C1486" s="600"/>
      <c r="D1486" s="466"/>
      <c r="E1486" s="466"/>
      <c r="F1486" s="468"/>
      <c r="G1486" s="144">
        <f>IFERROR(INDEX(#REF!,MATCH('R1'!$E$437,#REF!,0)-5),0)+IFERROR(INDEX('SECTION 1'!$D100:$U100,MATCH('R1'!$E$437,'SECTION 1'!$D100:$U100,0)-5),0)</f>
        <v>0</v>
      </c>
      <c r="H1486" s="145">
        <f>IFERROR(INDEX(#REF!,MATCH('R1'!$E$437,#REF!,0)-4),0)+IFERROR(INDEX('SECTION 1'!$D100:$U100,MATCH('R1'!$E$437,'SECTION 1'!$D100:$U100,0)-4),0)</f>
        <v>0</v>
      </c>
      <c r="I1486" s="146">
        <f>IFERROR(INDEX(#REF!,MATCH('R1'!$E$437,#REF!,0)-3),0)+IFERROR(INDEX('SECTION 1'!$D100:$U100,MATCH('R1'!$E$437,'SECTION 1'!$D100:$U100,0)-3),0)</f>
        <v>0</v>
      </c>
      <c r="J1486" s="147">
        <f t="shared" si="109"/>
        <v>0</v>
      </c>
      <c r="K1486" s="148"/>
      <c r="L1486" s="149"/>
      <c r="M1486" s="149"/>
      <c r="N1486" s="149"/>
      <c r="O1486" s="149"/>
      <c r="P1486" s="150"/>
      <c r="Q1486" s="151">
        <f t="shared" si="110"/>
        <v>0</v>
      </c>
      <c r="R1486" s="728"/>
    </row>
    <row r="1487" spans="1:18" ht="17.25" thickTop="1" thickBot="1">
      <c r="A1487" s="563"/>
      <c r="B1487" s="607"/>
      <c r="C1487" s="608"/>
      <c r="D1487" s="475"/>
      <c r="E1487" s="475"/>
      <c r="F1487" s="476"/>
      <c r="G1487" s="731" t="s">
        <v>92</v>
      </c>
      <c r="H1487" s="732"/>
      <c r="I1487" s="152">
        <f>SUM(I1481:I1486)</f>
        <v>0</v>
      </c>
      <c r="J1487" s="153" t="e">
        <f>SUM(#REF!)</f>
        <v>#REF!</v>
      </c>
      <c r="K1487" s="154"/>
      <c r="L1487" s="155"/>
      <c r="M1487" s="155"/>
      <c r="N1487" s="155"/>
      <c r="O1487" s="155"/>
      <c r="P1487" s="156"/>
      <c r="Q1487" s="157">
        <f>SUM(Q1481:Q1486)</f>
        <v>0</v>
      </c>
      <c r="R1487" s="728"/>
    </row>
    <row r="1488" spans="1:18" ht="17.25" thickTop="1" thickBot="1">
      <c r="A1488" s="564"/>
      <c r="B1488" s="601"/>
      <c r="C1488" s="602"/>
      <c r="D1488" s="199"/>
      <c r="E1488" s="199"/>
      <c r="F1488" s="200"/>
      <c r="G1488" s="457"/>
      <c r="H1488" s="458"/>
      <c r="I1488" s="201"/>
      <c r="J1488" s="202"/>
      <c r="K1488" s="203"/>
      <c r="L1488" s="202"/>
      <c r="M1488" s="202"/>
      <c r="N1488" s="202"/>
      <c r="O1488" s="202"/>
      <c r="P1488" s="202"/>
      <c r="Q1488" s="204"/>
      <c r="R1488" s="728"/>
    </row>
    <row r="1489" spans="1:18" ht="17.25" thickTop="1" thickBot="1">
      <c r="A1489" s="692" t="s">
        <v>20</v>
      </c>
      <c r="B1489" s="603" t="s">
        <v>2</v>
      </c>
      <c r="C1489" s="605">
        <f>C1485+1</f>
        <v>4</v>
      </c>
      <c r="D1489" s="733"/>
      <c r="E1489" s="471"/>
      <c r="F1489" s="473"/>
      <c r="G1489" s="28">
        <f>IFERROR(INDEX(#REF!,MATCH('R1'!$E$437,#REF!,0)-5),0)+IFERROR(INDEX('SECTION 1'!$D103:$U103,MATCH('R1'!$E$437,'SECTION 1'!$D103:$U103,0)-5),0)</f>
        <v>0</v>
      </c>
      <c r="H1489" s="29">
        <f>IFERROR(INDEX(#REF!,MATCH('R1'!$E$437,#REF!,0)-4),0)+IFERROR(INDEX('SECTION 1'!$D103:$U103,MATCH('R1'!$E$437,'SECTION 1'!$D103:$U103,0)-4),0)</f>
        <v>0</v>
      </c>
      <c r="I1489" s="29">
        <f>IFERROR(INDEX(#REF!,MATCH('R1'!$E$437,#REF!,0)-3),0)+IFERROR(INDEX('SECTION 1'!$D103:$U103,MATCH('R1'!$E$437,'SECTION 1'!$D103:$U103,0)-3),0)</f>
        <v>0</v>
      </c>
      <c r="J1489" s="30">
        <f t="shared" ref="J1489:J1502" si="111">IF(G1489="",0,IF(H1489="",0,IF(G1489&gt;0,H1489-G1489+I1489,0)))</f>
        <v>0</v>
      </c>
      <c r="K1489" s="163"/>
      <c r="L1489" s="164">
        <f>H1489-G1489</f>
        <v>0</v>
      </c>
      <c r="M1489" s="164">
        <f>IF(L1489&gt;5,0.2,0)</f>
        <v>0</v>
      </c>
      <c r="N1489" s="164" t="e">
        <f>#REF!-#REF!</f>
        <v>#REF!</v>
      </c>
      <c r="O1489" s="164" t="e">
        <f>IF(N1489&gt;5,0.2,0)</f>
        <v>#REF!</v>
      </c>
      <c r="P1489" s="165"/>
      <c r="Q1489" s="166">
        <f t="shared" ref="Q1489:Q1502" si="112">IF(G1489="","",(H1489-G1489)+I1489)</f>
        <v>0</v>
      </c>
      <c r="R1489" s="728"/>
    </row>
    <row r="1490" spans="1:18" ht="16.5" thickBot="1">
      <c r="A1490" s="675"/>
      <c r="B1490" s="604"/>
      <c r="C1490" s="606"/>
      <c r="D1490" s="725"/>
      <c r="E1490" s="472"/>
      <c r="F1490" s="474"/>
      <c r="G1490" s="25">
        <f>IFERROR(INDEX(#REF!,MATCH('R1'!$E$437,#REF!,0)-5),0)+IFERROR(INDEX('SECTION 1'!$D104:$U104,MATCH('R1'!$E$437,'SECTION 1'!$D104:$U104,0)-5),0)</f>
        <v>0</v>
      </c>
      <c r="H1490" s="26">
        <f>IFERROR(INDEX(#REF!,MATCH('R1'!$E$437,#REF!,0)-4),0)+IFERROR(INDEX('SECTION 1'!$D104:$U104,MATCH('R1'!$E$437,'SECTION 1'!$D104:$U104,0)-4),0)</f>
        <v>0</v>
      </c>
      <c r="I1490" s="26">
        <f>IFERROR(INDEX(#REF!,MATCH('R1'!$E$437,#REF!,0)-3),0)+IFERROR(INDEX('SECTION 1'!$D104:$U104,MATCH('R1'!$E$437,'SECTION 1'!$D104:$U104,0)-3),0)</f>
        <v>0</v>
      </c>
      <c r="J1490" s="27">
        <f t="shared" si="111"/>
        <v>0</v>
      </c>
      <c r="K1490" s="111"/>
      <c r="L1490" s="112"/>
      <c r="M1490" s="112"/>
      <c r="N1490" s="112"/>
      <c r="O1490" s="112"/>
      <c r="P1490" s="113"/>
      <c r="Q1490" s="114">
        <f t="shared" si="112"/>
        <v>0</v>
      </c>
      <c r="R1490" s="728"/>
    </row>
    <row r="1491" spans="1:18" ht="16.5" thickBot="1">
      <c r="A1491" s="688"/>
      <c r="B1491" s="595" t="s">
        <v>3</v>
      </c>
      <c r="C1491" s="597">
        <f>+C1489+1</f>
        <v>5</v>
      </c>
      <c r="D1491" s="724"/>
      <c r="E1491" s="477"/>
      <c r="F1491" s="479"/>
      <c r="G1491" s="22">
        <f>IFERROR(INDEX(#REF!,MATCH('R1'!$E$437,#REF!,0)-5),0)+IFERROR(INDEX('SECTION 1'!$D105:$U105,MATCH('R1'!$E$437,'SECTION 1'!$D105:$U105,0)-5),0)</f>
        <v>0</v>
      </c>
      <c r="H1491" s="23">
        <f>IFERROR(INDEX(#REF!,MATCH('R1'!$E$437,#REF!,0)-4),0)+IFERROR(INDEX('SECTION 1'!$D105:$U105,MATCH('R1'!$E$437,'SECTION 1'!$D105:$U105,0)-4),0)</f>
        <v>0</v>
      </c>
      <c r="I1491" s="23">
        <f>IFERROR(INDEX(#REF!,MATCH('R1'!$E$437,#REF!,0)-3),0)+IFERROR(INDEX('SECTION 1'!$D105:$U105,MATCH('R1'!$E$437,'SECTION 1'!$D105:$U105,0)-3),0)</f>
        <v>0</v>
      </c>
      <c r="J1491" s="24">
        <f t="shared" si="111"/>
        <v>0</v>
      </c>
      <c r="K1491" s="119"/>
      <c r="L1491" s="120">
        <f>H1491-G1491</f>
        <v>0</v>
      </c>
      <c r="M1491" s="120">
        <f>IF(L1491&gt;5,0.2,0)</f>
        <v>0</v>
      </c>
      <c r="N1491" s="120" t="e">
        <f>#REF!-#REF!</f>
        <v>#REF!</v>
      </c>
      <c r="O1491" s="120" t="e">
        <f>IF(N1491&gt;5,0.2,0)</f>
        <v>#REF!</v>
      </c>
      <c r="P1491" s="121" t="str">
        <f>IF(M1491=0,"",M1491+O1491)</f>
        <v/>
      </c>
      <c r="Q1491" s="122">
        <f t="shared" si="112"/>
        <v>0</v>
      </c>
      <c r="R1491" s="456"/>
    </row>
    <row r="1492" spans="1:18" ht="16.5" thickBot="1">
      <c r="A1492" s="688"/>
      <c r="B1492" s="596"/>
      <c r="C1492" s="598"/>
      <c r="D1492" s="725"/>
      <c r="E1492" s="478"/>
      <c r="F1492" s="480"/>
      <c r="G1492" s="25">
        <f>IFERROR(INDEX(#REF!,MATCH('R1'!$E$437,#REF!,0)-5),0)+IFERROR(INDEX('SECTION 1'!$D106:$U106,MATCH('R1'!$E$437,'SECTION 1'!$D106:$U106,0)-5),0)</f>
        <v>0</v>
      </c>
      <c r="H1492" s="26">
        <f>IFERROR(INDEX(#REF!,MATCH('R1'!$E$437,#REF!,0)-4),0)+IFERROR(INDEX('SECTION 1'!$D106:$U106,MATCH('R1'!$E$437,'SECTION 1'!$D106:$U106,0)-4),0)</f>
        <v>0</v>
      </c>
      <c r="I1492" s="27">
        <f>IFERROR(INDEX(#REF!,MATCH('R1'!$E$437,#REF!,0)-3),0)+IFERROR(INDEX('SECTION 1'!$D106:$U106,MATCH('R1'!$E$437,'SECTION 1'!$D106:$U106,0)-3),0)</f>
        <v>0</v>
      </c>
      <c r="J1492" s="27">
        <f t="shared" si="111"/>
        <v>0</v>
      </c>
      <c r="K1492" s="127"/>
      <c r="L1492" s="128"/>
      <c r="M1492" s="128"/>
      <c r="N1492" s="128"/>
      <c r="O1492" s="128"/>
      <c r="P1492" s="129"/>
      <c r="Q1492" s="130">
        <f t="shared" si="112"/>
        <v>0</v>
      </c>
      <c r="R1492" s="456"/>
    </row>
    <row r="1493" spans="1:18" ht="16.5" thickBot="1">
      <c r="A1493" s="688"/>
      <c r="B1493" s="595" t="s">
        <v>3</v>
      </c>
      <c r="C1493" s="597">
        <f>+C1491+1</f>
        <v>6</v>
      </c>
      <c r="D1493" s="724"/>
      <c r="E1493" s="477"/>
      <c r="F1493" s="479"/>
      <c r="G1493" s="22">
        <f>IFERROR(INDEX(#REF!,MATCH('R1'!$E$437,#REF!,0)-5),0)+IFERROR(INDEX('SECTION 1'!$D107:$U107,MATCH('R1'!$E$437,'SECTION 1'!$D107:$U107,0)-5),0)</f>
        <v>0</v>
      </c>
      <c r="H1493" s="23">
        <f>IFERROR(INDEX(#REF!,MATCH('R1'!$E$437,#REF!,0)-4),0)+IFERROR(INDEX('SECTION 1'!$D107:$U107,MATCH('R1'!$E$437,'SECTION 1'!$D107:$U107,0)-4),0)</f>
        <v>0</v>
      </c>
      <c r="I1493" s="23">
        <f>IFERROR(INDEX(#REF!,MATCH('R1'!$E$437,#REF!,0)-3),0)+IFERROR(INDEX('SECTION 1'!$D107:$U107,MATCH('R1'!$E$437,'SECTION 1'!$D107:$U107,0)-3),0)</f>
        <v>0</v>
      </c>
      <c r="J1493" s="24">
        <f t="shared" si="111"/>
        <v>0</v>
      </c>
      <c r="K1493" s="135"/>
      <c r="L1493" s="167"/>
      <c r="M1493" s="167"/>
      <c r="N1493" s="167"/>
      <c r="O1493" s="167"/>
      <c r="P1493" s="168"/>
      <c r="Q1493" s="169">
        <f t="shared" si="112"/>
        <v>0</v>
      </c>
      <c r="R1493" s="456"/>
    </row>
    <row r="1494" spans="1:18" ht="16.5" thickBot="1">
      <c r="A1494" s="688"/>
      <c r="B1494" s="596"/>
      <c r="C1494" s="598"/>
      <c r="D1494" s="725"/>
      <c r="E1494" s="478"/>
      <c r="F1494" s="480"/>
      <c r="G1494" s="25">
        <f>IFERROR(INDEX(#REF!,MATCH('R1'!$E$437,#REF!,0)-5),0)+IFERROR(INDEX('SECTION 1'!$D108:$U108,MATCH('R1'!$E$437,'SECTION 1'!$D108:$U108,0)-5),0)</f>
        <v>0</v>
      </c>
      <c r="H1494" s="26">
        <f>IFERROR(INDEX(#REF!,MATCH('R1'!$E$437,#REF!,0)-4),0)+IFERROR(INDEX('SECTION 1'!$D108:$U108,MATCH('R1'!$E$437,'SECTION 1'!$D108:$U108,0)-4),0)</f>
        <v>0</v>
      </c>
      <c r="I1494" s="27">
        <f>IFERROR(INDEX(#REF!,MATCH('R1'!$E$437,#REF!,0)-3),0)+IFERROR(INDEX('SECTION 1'!$D108:$U108,MATCH('R1'!$E$437,'SECTION 1'!$D108:$U108,0)-3),0)</f>
        <v>0</v>
      </c>
      <c r="J1494" s="27">
        <f t="shared" si="111"/>
        <v>0</v>
      </c>
      <c r="K1494" s="111"/>
      <c r="L1494" s="112"/>
      <c r="M1494" s="112"/>
      <c r="N1494" s="112"/>
      <c r="O1494" s="112"/>
      <c r="P1494" s="113"/>
      <c r="Q1494" s="114">
        <f t="shared" si="112"/>
        <v>0</v>
      </c>
      <c r="R1494" s="456"/>
    </row>
    <row r="1495" spans="1:18" ht="16.5" thickBot="1">
      <c r="A1495" s="688"/>
      <c r="B1495" s="595" t="s">
        <v>7</v>
      </c>
      <c r="C1495" s="597">
        <f>+C1493+1</f>
        <v>7</v>
      </c>
      <c r="D1495" s="724"/>
      <c r="E1495" s="477"/>
      <c r="F1495" s="479"/>
      <c r="G1495" s="22">
        <f>IFERROR(INDEX(#REF!,MATCH('R1'!$E$437,#REF!,0)-5),0)+IFERROR(INDEX('SECTION 1'!$D109:$U109,MATCH('R1'!$E$437,'SECTION 1'!$D109:$U109,0)-5),0)</f>
        <v>0</v>
      </c>
      <c r="H1495" s="23">
        <f>IFERROR(INDEX(#REF!,MATCH('R1'!$E$437,#REF!,0)-4),0)+IFERROR(INDEX('SECTION 1'!$D109:$U109,MATCH('R1'!$E$437,'SECTION 1'!$D109:$U109,0)-4),0)</f>
        <v>0</v>
      </c>
      <c r="I1495" s="23">
        <f>IFERROR(INDEX(#REF!,MATCH('R1'!$E$437,#REF!,0)-3),0)+IFERROR(INDEX('SECTION 1'!$D109:$U109,MATCH('R1'!$E$437,'SECTION 1'!$D109:$U109,0)-3),0)</f>
        <v>0</v>
      </c>
      <c r="J1495" s="24">
        <f t="shared" si="111"/>
        <v>0</v>
      </c>
      <c r="K1495" s="119"/>
      <c r="L1495" s="120"/>
      <c r="M1495" s="120"/>
      <c r="N1495" s="120"/>
      <c r="O1495" s="120"/>
      <c r="P1495" s="121"/>
      <c r="Q1495" s="122">
        <f t="shared" si="112"/>
        <v>0</v>
      </c>
      <c r="R1495" s="158"/>
    </row>
    <row r="1496" spans="1:18" ht="16.5" thickBot="1">
      <c r="A1496" s="688"/>
      <c r="B1496" s="596"/>
      <c r="C1496" s="598"/>
      <c r="D1496" s="725"/>
      <c r="E1496" s="478"/>
      <c r="F1496" s="480"/>
      <c r="G1496" s="25">
        <f>IFERROR(INDEX(#REF!,MATCH('R1'!$E$437,#REF!,0)-5),0)+IFERROR(INDEX('SECTION 1'!$D110:$U110,MATCH('R1'!$E$437,'SECTION 1'!$D110:$U110,0)-5),0)</f>
        <v>0</v>
      </c>
      <c r="H1496" s="26">
        <f>IFERROR(INDEX(#REF!,MATCH('R1'!$E$437,#REF!,0)-4),0)+IFERROR(INDEX('SECTION 1'!$D110:$U110,MATCH('R1'!$E$437,'SECTION 1'!$D110:$U110,0)-4),0)</f>
        <v>0</v>
      </c>
      <c r="I1496" s="26">
        <f>IFERROR(INDEX(#REF!,MATCH('R1'!$E$437,#REF!,0)-3),0)+IFERROR(INDEX('SECTION 1'!$D110:$U110,MATCH('R1'!$E$437,'SECTION 1'!$D110:$U110,0)-3),0)</f>
        <v>0</v>
      </c>
      <c r="J1496" s="27">
        <f t="shared" si="111"/>
        <v>0</v>
      </c>
      <c r="K1496" s="127"/>
      <c r="L1496" s="128"/>
      <c r="M1496" s="128"/>
      <c r="N1496" s="128"/>
      <c r="O1496" s="128"/>
      <c r="P1496" s="129"/>
      <c r="Q1496" s="130">
        <f t="shared" si="112"/>
        <v>0</v>
      </c>
      <c r="R1496" s="75"/>
    </row>
    <row r="1497" spans="1:18" ht="16.5" thickBot="1">
      <c r="A1497" s="688"/>
      <c r="B1497" s="595" t="s">
        <v>4</v>
      </c>
      <c r="C1497" s="597">
        <f>+C1495+1</f>
        <v>8</v>
      </c>
      <c r="D1497" s="477"/>
      <c r="E1497" s="477"/>
      <c r="F1497" s="479"/>
      <c r="G1497" s="67">
        <f>IFERROR(INDEX(#REF!,MATCH('R1'!$E$437,#REF!,0)-5),0)+IFERROR(INDEX('SECTION 1'!$D111:$U111,MATCH('R1'!$E$437,'SECTION 1'!$D111:$U111,0)-5),0)</f>
        <v>0</v>
      </c>
      <c r="H1497" s="66">
        <f>IFERROR(INDEX(#REF!,MATCH('R1'!$E$437,#REF!,0)-4),0)+IFERROR(INDEX('SECTION 1'!$D111:$U111,MATCH('R1'!$E$437,'SECTION 1'!$D111:$U111,0)-4),0)</f>
        <v>0</v>
      </c>
      <c r="I1497" s="23">
        <f>IFERROR(INDEX(#REF!,MATCH('R1'!$E$437,#REF!,0)-3),0)+IFERROR(INDEX('SECTION 1'!$D111:$U111,MATCH('R1'!$E$437,'SECTION 1'!$D111:$U111,0)-3),0)</f>
        <v>0</v>
      </c>
      <c r="J1497" s="24">
        <f t="shared" si="111"/>
        <v>0</v>
      </c>
      <c r="K1497" s="135"/>
      <c r="L1497" s="167"/>
      <c r="M1497" s="167"/>
      <c r="N1497" s="167"/>
      <c r="O1497" s="167"/>
      <c r="P1497" s="168"/>
      <c r="Q1497" s="169">
        <f t="shared" si="112"/>
        <v>0</v>
      </c>
      <c r="R1497" s="75"/>
    </row>
    <row r="1498" spans="1:18" ht="16.5" thickBot="1">
      <c r="A1498" s="688"/>
      <c r="B1498" s="596"/>
      <c r="C1498" s="598"/>
      <c r="D1498" s="478"/>
      <c r="E1498" s="478"/>
      <c r="F1498" s="480"/>
      <c r="G1498" s="25">
        <f>IFERROR(INDEX(#REF!,MATCH('R1'!$E$437,#REF!,0)-5),0)+IFERROR(INDEX('SECTION 1'!$D112:$U112,MATCH('R1'!$E$437,'SECTION 1'!$D112:$U112,0)-5),0)</f>
        <v>0</v>
      </c>
      <c r="H1498" s="26">
        <f>IFERROR(INDEX(#REF!,MATCH('R1'!$E$437,#REF!,0)-4),0)+IFERROR(INDEX('SECTION 1'!$D112:$U112,MATCH('R1'!$E$437,'SECTION 1'!$D112:$U112,0)-4),0)</f>
        <v>0</v>
      </c>
      <c r="I1498" s="26">
        <f>IFERROR(INDEX(#REF!,MATCH('R1'!$E$437,#REF!,0)-3),0)+IFERROR(INDEX('SECTION 1'!$D112:$U112,MATCH('R1'!$E$437,'SECTION 1'!$D112:$U112,0)-3),0)</f>
        <v>0</v>
      </c>
      <c r="J1498" s="27">
        <f t="shared" si="111"/>
        <v>0</v>
      </c>
      <c r="K1498" s="111"/>
      <c r="L1498" s="112"/>
      <c r="M1498" s="112"/>
      <c r="N1498" s="112"/>
      <c r="O1498" s="112"/>
      <c r="P1498" s="113"/>
      <c r="Q1498" s="114">
        <f t="shared" si="112"/>
        <v>0</v>
      </c>
      <c r="R1498" s="75"/>
    </row>
    <row r="1499" spans="1:18" ht="16.5" thickBot="1">
      <c r="A1499" s="688"/>
      <c r="B1499" s="611" t="s">
        <v>5</v>
      </c>
      <c r="C1499" s="599">
        <f>+C1497+1</f>
        <v>9</v>
      </c>
      <c r="D1499" s="477"/>
      <c r="E1499" s="477"/>
      <c r="F1499" s="479"/>
      <c r="G1499" s="47">
        <f>IFERROR(INDEX(#REF!,MATCH('R1'!$E$437,#REF!,0)-5),0)+IFERROR(INDEX('SECTION 1'!$D113:$U113,MATCH('R1'!$E$437,'SECTION 1'!$D113:$U113,0)-5),0)</f>
        <v>0</v>
      </c>
      <c r="H1499" s="48">
        <f>IFERROR(INDEX(#REF!,MATCH('R1'!$E$437,#REF!,0)-4),0)+IFERROR(INDEX('SECTION 1'!$D113:$U113,MATCH('R1'!$E$437,'SECTION 1'!$D113:$U113,0)-4),0)</f>
        <v>0</v>
      </c>
      <c r="I1499" s="48">
        <f>IFERROR(INDEX(#REF!,MATCH('R1'!$E$437,#REF!,0)-3),0)+IFERROR(INDEX('SECTION 1'!$D113:$U113,MATCH('R1'!$E$437,'SECTION 1'!$D113:$U113,0)-3),0)</f>
        <v>0</v>
      </c>
      <c r="J1499" s="49">
        <f t="shared" si="111"/>
        <v>0</v>
      </c>
      <c r="K1499" s="119"/>
      <c r="L1499" s="120">
        <f>H1499-G1499</f>
        <v>0</v>
      </c>
      <c r="M1499" s="120">
        <f>IF(L1499&gt;5,0.2,0)</f>
        <v>0</v>
      </c>
      <c r="N1499" s="120" t="e">
        <f>#REF!-#REF!</f>
        <v>#REF!</v>
      </c>
      <c r="O1499" s="120" t="e">
        <f>IF(N1499&gt;5,0.2,0)</f>
        <v>#REF!</v>
      </c>
      <c r="P1499" s="121"/>
      <c r="Q1499" s="122">
        <f t="shared" si="112"/>
        <v>0</v>
      </c>
      <c r="R1499" s="75"/>
    </row>
    <row r="1500" spans="1:18" ht="16.5" thickBot="1">
      <c r="A1500" s="688"/>
      <c r="B1500" s="612"/>
      <c r="C1500" s="613"/>
      <c r="D1500" s="478"/>
      <c r="E1500" s="478"/>
      <c r="F1500" s="480"/>
      <c r="G1500" s="51">
        <f>IFERROR(INDEX(#REF!,MATCH('R1'!$E$437,#REF!,0)-5),0)+IFERROR(INDEX('SECTION 1'!$D114:$U114,MATCH('R1'!$E$437,'SECTION 1'!$D114:$U114,0)-5),0)</f>
        <v>0</v>
      </c>
      <c r="H1500" s="52">
        <f>IFERROR(INDEX(#REF!,MATCH('R1'!$E$437,#REF!,0)-4),0)+IFERROR(INDEX('SECTION 1'!$D114:$U114,MATCH('R1'!$E$437,'SECTION 1'!$D114:$U114,0)-4),0)</f>
        <v>0</v>
      </c>
      <c r="I1500" s="52">
        <f>IFERROR(INDEX(#REF!,MATCH('R1'!$E$437,#REF!,0)-3),0)+IFERROR(INDEX('SECTION 1'!$D114:$U114,MATCH('R1'!$E$437,'SECTION 1'!$D114:$U114,0)-3),0)</f>
        <v>0</v>
      </c>
      <c r="J1500" s="53">
        <f t="shared" si="111"/>
        <v>0</v>
      </c>
      <c r="K1500" s="127"/>
      <c r="L1500" s="128"/>
      <c r="M1500" s="128"/>
      <c r="N1500" s="128"/>
      <c r="O1500" s="128"/>
      <c r="P1500" s="129"/>
      <c r="Q1500" s="130">
        <f t="shared" si="112"/>
        <v>0</v>
      </c>
      <c r="R1500" s="728"/>
    </row>
    <row r="1501" spans="1:18" ht="16.5" thickBot="1">
      <c r="A1501" s="688"/>
      <c r="B1501" s="611" t="s">
        <v>6</v>
      </c>
      <c r="C1501" s="599">
        <f>+C1499+1</f>
        <v>10</v>
      </c>
      <c r="D1501" s="724"/>
      <c r="E1501" s="465"/>
      <c r="F1501" s="467"/>
      <c r="G1501" s="47">
        <f>IFERROR(INDEX(#REF!,MATCH('R1'!$E$437,#REF!,0)-5),0)+IFERROR(INDEX('SECTION 1'!$D115:$U115,MATCH('R1'!$E$437,'SECTION 1'!$D115:$U115,0)-5),0)</f>
        <v>0</v>
      </c>
      <c r="H1501" s="48">
        <f>IFERROR(INDEX(#REF!,MATCH('R1'!$E$437,#REF!,0)-4),0)+IFERROR(INDEX('SECTION 1'!$D115:$U115,MATCH('R1'!$E$437,'SECTION 1'!$D115:$U115,0)-4),0)</f>
        <v>0</v>
      </c>
      <c r="I1501" s="48">
        <f>IFERROR(INDEX(#REF!,MATCH('R1'!$E$437,#REF!,0)-3),0)+IFERROR(INDEX('SECTION 1'!$D115:$U115,MATCH('R1'!$E$437,'SECTION 1'!$D115:$U115,0)-3),0)</f>
        <v>0</v>
      </c>
      <c r="J1501" s="49">
        <f t="shared" si="111"/>
        <v>0</v>
      </c>
      <c r="K1501" s="140"/>
      <c r="L1501" s="141"/>
      <c r="M1501" s="141"/>
      <c r="N1501" s="141"/>
      <c r="O1501" s="141"/>
      <c r="P1501" s="142"/>
      <c r="Q1501" s="143">
        <f t="shared" si="112"/>
        <v>0</v>
      </c>
      <c r="R1501" s="728"/>
    </row>
    <row r="1502" spans="1:18" ht="16.5" thickBot="1">
      <c r="A1502" s="689"/>
      <c r="B1502" s="614"/>
      <c r="C1502" s="600"/>
      <c r="D1502" s="725"/>
      <c r="E1502" s="466"/>
      <c r="F1502" s="468"/>
      <c r="G1502" s="51">
        <f>IFERROR(INDEX(#REF!,MATCH('R1'!$E$437,#REF!,0)-5),0)+IFERROR(INDEX('SECTION 1'!$D116:$U116,MATCH('R1'!$E$437,'SECTION 1'!$D116:$U116,0)-5),0)</f>
        <v>0</v>
      </c>
      <c r="H1502" s="52">
        <f>IFERROR(INDEX(#REF!,MATCH('R1'!$E$437,#REF!,0)-4),0)+IFERROR(INDEX('SECTION 1'!$D116:$U116,MATCH('R1'!$E$437,'SECTION 1'!$D116:$U116,0)-4),0)</f>
        <v>0</v>
      </c>
      <c r="I1502" s="52">
        <f>IFERROR(INDEX(#REF!,MATCH('R1'!$E$437,#REF!,0)-3),0)+IFERROR(INDEX('SECTION 1'!$D116:$U116,MATCH('R1'!$E$437,'SECTION 1'!$D116:$U116,0)-3),0)</f>
        <v>0</v>
      </c>
      <c r="J1502" s="53">
        <f t="shared" si="111"/>
        <v>0</v>
      </c>
      <c r="K1502" s="148"/>
      <c r="L1502" s="149"/>
      <c r="M1502" s="149"/>
      <c r="N1502" s="149"/>
      <c r="O1502" s="149"/>
      <c r="P1502" s="150"/>
      <c r="Q1502" s="151">
        <f t="shared" si="112"/>
        <v>0</v>
      </c>
      <c r="R1502" s="728"/>
    </row>
    <row r="1503" spans="1:18" ht="17.25" thickTop="1" thickBot="1">
      <c r="A1503" s="689"/>
      <c r="B1503" s="607"/>
      <c r="C1503" s="608"/>
      <c r="D1503" s="481"/>
      <c r="E1503" s="481"/>
      <c r="F1503" s="482"/>
      <c r="G1503" s="238"/>
      <c r="H1503" s="239"/>
      <c r="I1503" s="239"/>
      <c r="J1503" s="21">
        <f>SUM(J1489:J1502)</f>
        <v>0</v>
      </c>
      <c r="K1503" s="173">
        <f>SUM(K1493:K1502)</f>
        <v>0</v>
      </c>
      <c r="L1503" s="174"/>
      <c r="M1503" s="174"/>
      <c r="N1503" s="174"/>
      <c r="O1503" s="174"/>
      <c r="P1503" s="175"/>
      <c r="Q1503" s="176">
        <f>SUM(Q1489:Q1502)</f>
        <v>0</v>
      </c>
      <c r="R1503" s="728"/>
    </row>
    <row r="1504" spans="1:18" ht="16.5" thickBot="1">
      <c r="A1504" s="689"/>
      <c r="B1504" s="729"/>
      <c r="C1504" s="730"/>
      <c r="D1504" s="206"/>
      <c r="E1504" s="206"/>
      <c r="F1504" s="207"/>
      <c r="G1504" s="12"/>
      <c r="H1504" s="13"/>
      <c r="I1504" s="16"/>
      <c r="J1504" s="14" t="str">
        <f>IF(G1504="","0",IF(H1504="","0",IF(G1504&gt;0,H1504-G1504,"0")))</f>
        <v>0</v>
      </c>
      <c r="K1504" s="212"/>
      <c r="L1504" s="211"/>
      <c r="M1504" s="211"/>
      <c r="N1504" s="211"/>
      <c r="O1504" s="211"/>
      <c r="P1504" s="211"/>
      <c r="Q1504" s="213"/>
      <c r="R1504" s="728"/>
    </row>
    <row r="1505" spans="1:18" ht="17.25" thickTop="1" thickBot="1">
      <c r="A1505" s="684" t="s">
        <v>21</v>
      </c>
      <c r="B1505" s="726" t="s">
        <v>2</v>
      </c>
      <c r="C1505" s="727">
        <f>C1501+1</f>
        <v>11</v>
      </c>
      <c r="D1505" s="494"/>
      <c r="E1505" s="471"/>
      <c r="F1505" s="473"/>
      <c r="G1505" s="28">
        <f>IFERROR(INDEX(#REF!,MATCH('R1'!$E$437,#REF!,0)-5),0)+IFERROR(INDEX('SECTION 1'!$D119:$U119,MATCH('R1'!$E$437,'SECTION 1'!$D119:$U119,0)-5),0)</f>
        <v>0</v>
      </c>
      <c r="H1505" s="29">
        <f>IFERROR(INDEX(#REF!,MATCH('R1'!$E$437,#REF!,0)-4),0)+IFERROR(INDEX('SECTION 1'!$D119:$U119,MATCH('R1'!$E$437,'SECTION 1'!$D119:$U119,0)-4),0)</f>
        <v>0</v>
      </c>
      <c r="I1505" s="29">
        <f>IFERROR(INDEX(#REF!,MATCH('R1'!$E$437,#REF!,0)-3),0)+IFERROR(INDEX('SECTION 1'!$D119:$U119,MATCH('R1'!$E$437,'SECTION 1'!$D119:$U119,0)-3),0)</f>
        <v>0</v>
      </c>
      <c r="J1505" s="30">
        <f t="shared" ref="J1505:J1514" si="113">IF(G1505="",0,IF(H1505="",0,IF(G1505&gt;0,H1505-G1505+I1505,0)))</f>
        <v>0</v>
      </c>
      <c r="K1505" s="135"/>
      <c r="L1505" s="167">
        <f>H1505-G1505</f>
        <v>0</v>
      </c>
      <c r="M1505" s="167">
        <f>IF(L1505&gt;5,0.2,0)</f>
        <v>0</v>
      </c>
      <c r="N1505" s="167" t="e">
        <f>#REF!-#REF!</f>
        <v>#REF!</v>
      </c>
      <c r="O1505" s="167" t="e">
        <f>IF(N1505&gt;5,0.2,0)</f>
        <v>#REF!</v>
      </c>
      <c r="P1505" s="168"/>
      <c r="Q1505" s="169">
        <f>IF(G1505="","",(H1505-G1505)+I1505)</f>
        <v>0</v>
      </c>
      <c r="R1505" s="728"/>
    </row>
    <row r="1506" spans="1:18" ht="16.5" thickBot="1">
      <c r="A1506" s="685"/>
      <c r="B1506" s="604"/>
      <c r="C1506" s="606"/>
      <c r="D1506" s="493"/>
      <c r="E1506" s="472"/>
      <c r="F1506" s="474"/>
      <c r="G1506" s="25">
        <f>IFERROR(INDEX(#REF!,MATCH('R1'!$E$437,#REF!,0)-5),0)+IFERROR(INDEX('SECTION 1'!$D120:$U120,MATCH('R1'!$E$437,'SECTION 1'!$D120:$U120,0)-5),0)</f>
        <v>0</v>
      </c>
      <c r="H1506" s="26">
        <f>IFERROR(INDEX(#REF!,MATCH('R1'!$E$437,#REF!,0)-4),0)+IFERROR(INDEX('SECTION 1'!$D120:$U120,MATCH('R1'!$E$437,'SECTION 1'!$D120:$U120,0)-4),0)</f>
        <v>0</v>
      </c>
      <c r="I1506" s="26">
        <f>IFERROR(INDEX(#REF!,MATCH('R1'!$E$437,#REF!,0)-3),0)+IFERROR(INDEX('SECTION 1'!$D120:$U120,MATCH('R1'!$E$437,'SECTION 1'!$D120:$U120,0)-3),0)</f>
        <v>0</v>
      </c>
      <c r="J1506" s="27">
        <f t="shared" si="113"/>
        <v>0</v>
      </c>
      <c r="K1506" s="111"/>
      <c r="L1506" s="112"/>
      <c r="M1506" s="112"/>
      <c r="N1506" s="112"/>
      <c r="O1506" s="112"/>
      <c r="P1506" s="113"/>
      <c r="Q1506" s="114">
        <f>IF(G1506="","",(H1506-G1506)+I1506)</f>
        <v>0</v>
      </c>
      <c r="R1506" s="456"/>
    </row>
    <row r="1507" spans="1:18" ht="16.5" thickBot="1">
      <c r="A1507" s="686"/>
      <c r="B1507" s="595" t="s">
        <v>3</v>
      </c>
      <c r="C1507" s="597">
        <f>+C1505+1</f>
        <v>12</v>
      </c>
      <c r="D1507" s="477"/>
      <c r="E1507" s="477"/>
      <c r="F1507" s="479"/>
      <c r="G1507" s="22">
        <f>IFERROR(INDEX(#REF!,MATCH('R1'!$E$437,#REF!,0)-5),0)+IFERROR(INDEX('SECTION 1'!$D121:$U121,MATCH('R1'!$E$437,'SECTION 1'!$D121:$U121,0)-5),0)</f>
        <v>0</v>
      </c>
      <c r="H1507" s="23">
        <f>IFERROR(INDEX(#REF!,MATCH('R1'!$E$437,#REF!,0)-4),0)+IFERROR(INDEX('SECTION 1'!$D121:$U121,MATCH('R1'!$E$437,'SECTION 1'!$D121:$U121,0)-4),0)</f>
        <v>0</v>
      </c>
      <c r="I1507" s="23">
        <f>IFERROR(INDEX(#REF!,MATCH('R1'!$E$437,#REF!,0)-3),0)+IFERROR(INDEX('SECTION 1'!$D121:$U121,MATCH('R1'!$E$437,'SECTION 1'!$D121:$U121,0)-3),0)</f>
        <v>0</v>
      </c>
      <c r="J1507" s="24">
        <f t="shared" si="113"/>
        <v>0</v>
      </c>
      <c r="K1507" s="119"/>
      <c r="L1507" s="120">
        <f>H1507-G1507</f>
        <v>0</v>
      </c>
      <c r="M1507" s="120">
        <f>IF(L1507&gt;5,0.2,0)</f>
        <v>0</v>
      </c>
      <c r="N1507" s="120" t="e">
        <f>#REF!-#REF!</f>
        <v>#REF!</v>
      </c>
      <c r="O1507" s="120" t="e">
        <f>IF(N1507&gt;5,0.2,0)</f>
        <v>#REF!</v>
      </c>
      <c r="P1507" s="121" t="str">
        <f>IF(M1507=0,"",M1507+O1507)</f>
        <v/>
      </c>
      <c r="Q1507" s="122">
        <f>IF(G1507="","",(H1507-G1507)+I1507)</f>
        <v>0</v>
      </c>
      <c r="R1507" s="456"/>
    </row>
    <row r="1508" spans="1:18" ht="16.5" thickBot="1">
      <c r="A1508" s="686"/>
      <c r="B1508" s="596"/>
      <c r="C1508" s="598"/>
      <c r="D1508" s="478"/>
      <c r="E1508" s="478"/>
      <c r="F1508" s="480"/>
      <c r="G1508" s="25">
        <f>IFERROR(INDEX(#REF!,MATCH('R1'!$E$437,#REF!,0)-5),0)+IFERROR(INDEX('SECTION 1'!$D122:$U122,MATCH('R1'!$E$437,'SECTION 1'!$D122:$U122,0)-5),0)</f>
        <v>0</v>
      </c>
      <c r="H1508" s="26">
        <f>IFERROR(INDEX(#REF!,MATCH('R1'!$E$437,#REF!,0)-4),0)+IFERROR(INDEX('SECTION 1'!$D122:$U122,MATCH('R1'!$E$437,'SECTION 1'!$D122:$U122,0)-4),0)</f>
        <v>0</v>
      </c>
      <c r="I1508" s="26">
        <f>IFERROR(INDEX(#REF!,MATCH('R1'!$E$437,#REF!,0)-3),0)+IFERROR(INDEX('SECTION 1'!$D122:$U122,MATCH('R1'!$E$437,'SECTION 1'!$D122:$U122,0)-3),0)</f>
        <v>0</v>
      </c>
      <c r="J1508" s="27">
        <f t="shared" si="113"/>
        <v>0</v>
      </c>
      <c r="K1508" s="127"/>
      <c r="L1508" s="128"/>
      <c r="M1508" s="128"/>
      <c r="N1508" s="128"/>
      <c r="O1508" s="128"/>
      <c r="P1508" s="129"/>
      <c r="Q1508" s="130">
        <f>IF(G1508="","",(H1508-G1508)+I1508)</f>
        <v>0</v>
      </c>
      <c r="R1508" s="456"/>
    </row>
    <row r="1509" spans="1:18" ht="17.25" thickTop="1" thickBot="1">
      <c r="A1509" s="686"/>
      <c r="B1509" s="595" t="s">
        <v>3</v>
      </c>
      <c r="C1509" s="597">
        <f>+C1507+1</f>
        <v>13</v>
      </c>
      <c r="D1509" s="494"/>
      <c r="E1509" s="471"/>
      <c r="F1509" s="473"/>
      <c r="G1509" s="22">
        <f>IFERROR(INDEX(#REF!,MATCH('R1'!$E$437,#REF!,0)-5),0)+IFERROR(INDEX('SECTION 1'!$D123:$U123,MATCH('R1'!$E$437,'SECTION 1'!$D123:$U123,0)-5),0)</f>
        <v>0</v>
      </c>
      <c r="H1509" s="23">
        <f>IFERROR(INDEX(#REF!,MATCH('R1'!$E$437,#REF!,0)-4),0)+IFERROR(INDEX('SECTION 1'!$D123:$U123,MATCH('R1'!$E$437,'SECTION 1'!$D123:$U123,0)-4),0)</f>
        <v>0</v>
      </c>
      <c r="I1509" s="23">
        <f>IFERROR(INDEX(#REF!,MATCH('R1'!$E$437,#REF!,0)-3),0)+IFERROR(INDEX('SECTION 1'!$D123:$U123,MATCH('R1'!$E$437,'SECTION 1'!$D123:$U123,0)-3),0)</f>
        <v>0</v>
      </c>
      <c r="J1509" s="24">
        <f t="shared" si="113"/>
        <v>0</v>
      </c>
      <c r="K1509" s="135"/>
      <c r="L1509" s="167">
        <f>H1509-G1509</f>
        <v>0</v>
      </c>
      <c r="M1509" s="167">
        <f>IF(L1509&gt;5,0.2,0)</f>
        <v>0</v>
      </c>
      <c r="N1509" s="167" t="e">
        <f>#REF!-#REF!</f>
        <v>#REF!</v>
      </c>
      <c r="O1509" s="167" t="e">
        <f>IF(N1509&gt;5,0.2,0)</f>
        <v>#REF!</v>
      </c>
      <c r="P1509" s="168"/>
      <c r="Q1509" s="169">
        <f t="shared" ref="Q1509:Q1518" si="114">IF(G1509="","",(H1509-G1509)+I1509)</f>
        <v>0</v>
      </c>
      <c r="R1509" s="456"/>
    </row>
    <row r="1510" spans="1:18" ht="16.5" thickBot="1">
      <c r="A1510" s="686"/>
      <c r="B1510" s="596"/>
      <c r="C1510" s="598"/>
      <c r="D1510" s="493"/>
      <c r="E1510" s="472"/>
      <c r="F1510" s="474"/>
      <c r="G1510" s="25">
        <f>IFERROR(INDEX(#REF!,MATCH('R1'!$E$437,#REF!,0)-5),0)+IFERROR(INDEX('SECTION 1'!$D124:$U124,MATCH('R1'!$E$437,'SECTION 1'!$D124:$U124,0)-5),0)</f>
        <v>0</v>
      </c>
      <c r="H1510" s="26">
        <f>IFERROR(INDEX(#REF!,MATCH('R1'!$E$437,#REF!,0)-4),0)+IFERROR(INDEX('SECTION 1'!$D124:$U124,MATCH('R1'!$E$437,'SECTION 1'!$D124:$U124,0)-4),0)</f>
        <v>0</v>
      </c>
      <c r="I1510" s="27">
        <f>IFERROR(INDEX(#REF!,MATCH('R1'!$E$437,#REF!,0)-3),0)+IFERROR(INDEX('SECTION 1'!$D124:$U124,MATCH('R1'!$E$437,'SECTION 1'!$D124:$U124,0)-3),0)</f>
        <v>0</v>
      </c>
      <c r="J1510" s="27">
        <f t="shared" si="113"/>
        <v>0</v>
      </c>
      <c r="K1510" s="111"/>
      <c r="L1510" s="112"/>
      <c r="M1510" s="112"/>
      <c r="N1510" s="112"/>
      <c r="O1510" s="112"/>
      <c r="P1510" s="113"/>
      <c r="Q1510" s="114">
        <f t="shared" si="114"/>
        <v>0</v>
      </c>
      <c r="R1510" s="158"/>
    </row>
    <row r="1511" spans="1:18" ht="16.5" thickBot="1">
      <c r="A1511" s="686"/>
      <c r="B1511" s="595" t="s">
        <v>7</v>
      </c>
      <c r="C1511" s="597">
        <f>+C1509+1</f>
        <v>14</v>
      </c>
      <c r="D1511" s="477"/>
      <c r="E1511" s="477"/>
      <c r="F1511" s="479"/>
      <c r="G1511" s="22">
        <f>IFERROR(INDEX(#REF!,MATCH('R1'!$E$437,#REF!,0)-5),0)+IFERROR(INDEX('SECTION 1'!$D125:$U125,MATCH('R1'!$E$437,'SECTION 1'!$D125:$U125,0)-5),0)</f>
        <v>0</v>
      </c>
      <c r="H1511" s="23">
        <f>IFERROR(INDEX(#REF!,MATCH('R1'!$E$437,#REF!,0)-4),0)+IFERROR(INDEX('SECTION 1'!$D125:$U125,MATCH('R1'!$E$437,'SECTION 1'!$D125:$U125,0)-4),0)</f>
        <v>0</v>
      </c>
      <c r="I1511" s="23">
        <f>IFERROR(INDEX(#REF!,MATCH('R1'!$E$437,#REF!,0)-3),0)+IFERROR(INDEX('SECTION 1'!$D125:$U125,MATCH('R1'!$E$437,'SECTION 1'!$D125:$U125,0)-3),0)</f>
        <v>0</v>
      </c>
      <c r="J1511" s="24">
        <f t="shared" si="113"/>
        <v>0</v>
      </c>
      <c r="K1511" s="119"/>
      <c r="L1511" s="120">
        <f>H1511-G1511</f>
        <v>0</v>
      </c>
      <c r="M1511" s="120">
        <f>IF(L1511&gt;5,0.2,0)</f>
        <v>0</v>
      </c>
      <c r="N1511" s="120" t="e">
        <f>#REF!-#REF!</f>
        <v>#REF!</v>
      </c>
      <c r="O1511" s="120" t="e">
        <f>IF(N1511&gt;5,0.2,0)</f>
        <v>#REF!</v>
      </c>
      <c r="P1511" s="121" t="str">
        <f>IF(M1511=0,"",M1511+O1511)</f>
        <v/>
      </c>
      <c r="Q1511" s="122">
        <f t="shared" si="114"/>
        <v>0</v>
      </c>
      <c r="R1511" s="75"/>
    </row>
    <row r="1512" spans="1:18" ht="16.5" thickBot="1">
      <c r="A1512" s="686"/>
      <c r="B1512" s="596"/>
      <c r="C1512" s="598"/>
      <c r="D1512" s="478"/>
      <c r="E1512" s="478"/>
      <c r="F1512" s="480"/>
      <c r="G1512" s="25">
        <f>IFERROR(INDEX(#REF!,MATCH('R1'!$E$437,#REF!,0)-5),0)+IFERROR(INDEX('SECTION 1'!$D126:$U126,MATCH('R1'!$E$437,'SECTION 1'!$D126:$U126,0)-5),0)</f>
        <v>0</v>
      </c>
      <c r="H1512" s="26">
        <f>IFERROR(INDEX(#REF!,MATCH('R1'!$E$437,#REF!,0)-4),0)+IFERROR(INDEX('SECTION 1'!$D126:$U126,MATCH('R1'!$E$437,'SECTION 1'!$D126:$U126,0)-4),0)</f>
        <v>0</v>
      </c>
      <c r="I1512" s="26">
        <f>IFERROR(INDEX(#REF!,MATCH('R1'!$E$437,#REF!,0)-3),0)+IFERROR(INDEX('SECTION 1'!$D126:$U126,MATCH('R1'!$E$437,'SECTION 1'!$D126:$U126,0)-3),0)</f>
        <v>0</v>
      </c>
      <c r="J1512" s="27">
        <f t="shared" si="113"/>
        <v>0</v>
      </c>
      <c r="K1512" s="127"/>
      <c r="L1512" s="128"/>
      <c r="M1512" s="128"/>
      <c r="N1512" s="128"/>
      <c r="O1512" s="128"/>
      <c r="P1512" s="129"/>
      <c r="Q1512" s="130">
        <f t="shared" si="114"/>
        <v>0</v>
      </c>
      <c r="R1512" s="75"/>
    </row>
    <row r="1513" spans="1:18" ht="16.5" thickBot="1">
      <c r="A1513" s="686"/>
      <c r="B1513" s="595" t="s">
        <v>4</v>
      </c>
      <c r="C1513" s="597">
        <f>+C1511+1</f>
        <v>15</v>
      </c>
      <c r="D1513" s="477"/>
      <c r="E1513" s="477"/>
      <c r="F1513" s="479"/>
      <c r="G1513" s="22">
        <f>IFERROR(INDEX(#REF!,MATCH('R1'!$E$437,#REF!,0)-5),0)+IFERROR(INDEX('SECTION 1'!$D127:$U127,MATCH('R1'!$E$437,'SECTION 1'!$D127:$U127,0)-5),0)</f>
        <v>0</v>
      </c>
      <c r="H1513" s="29">
        <f>IFERROR(INDEX(#REF!,MATCH('R1'!$E$437,#REF!,0)-4),0)+IFERROR(INDEX('SECTION 1'!$D127:$U127,MATCH('R1'!$E$437,'SECTION 1'!$D127:$U127,0)-4),0)</f>
        <v>0</v>
      </c>
      <c r="I1513" s="29">
        <f>IFERROR(INDEX(#REF!,MATCH('R1'!$E$437,#REF!,0)-3),0)+IFERROR(INDEX('SECTION 1'!$D127:$U127,MATCH('R1'!$E$437,'SECTION 1'!$D127:$U127,0)-3),0)</f>
        <v>0</v>
      </c>
      <c r="J1513" s="24">
        <f t="shared" si="113"/>
        <v>0</v>
      </c>
      <c r="K1513" s="119"/>
      <c r="L1513" s="120">
        <f>H1513-G1513</f>
        <v>0</v>
      </c>
      <c r="M1513" s="120">
        <f>IF(L1513&gt;5,0.2,0)</f>
        <v>0</v>
      </c>
      <c r="N1513" s="120" t="e">
        <f>#REF!-#REF!</f>
        <v>#REF!</v>
      </c>
      <c r="O1513" s="120" t="e">
        <f>IF(N1513&gt;5,0.2,0)</f>
        <v>#REF!</v>
      </c>
      <c r="P1513" s="121" t="str">
        <f>IF(M1513=0,"",M1513+O1513)</f>
        <v/>
      </c>
      <c r="Q1513" s="122">
        <f t="shared" si="114"/>
        <v>0</v>
      </c>
      <c r="R1513" s="75"/>
    </row>
    <row r="1514" spans="1:18" ht="16.5" thickBot="1">
      <c r="A1514" s="686"/>
      <c r="B1514" s="596"/>
      <c r="C1514" s="598"/>
      <c r="D1514" s="478"/>
      <c r="E1514" s="478"/>
      <c r="F1514" s="480"/>
      <c r="G1514" s="69">
        <f>IFERROR(INDEX(#REF!,MATCH('R1'!$E$437,#REF!,0)-5),0)+IFERROR(INDEX('SECTION 1'!$D128:$U128,MATCH('R1'!$E$437,'SECTION 1'!$D128:$U128,0)-5),0)</f>
        <v>0</v>
      </c>
      <c r="H1514" s="68">
        <f>IFERROR(INDEX(#REF!,MATCH('R1'!$E$437,#REF!,0)-4),0)+IFERROR(INDEX('SECTION 1'!$D128:$U128,MATCH('R1'!$E$437,'SECTION 1'!$D128:$U128,0)-4),0)</f>
        <v>0</v>
      </c>
      <c r="I1514" s="26">
        <f>IFERROR(INDEX(#REF!,MATCH('R1'!$E$437,#REF!,0)-3),0)+IFERROR(INDEX('SECTION 1'!$D128:$U128,MATCH('R1'!$E$437,'SECTION 1'!$D128:$U128,0)-3),0)</f>
        <v>0</v>
      </c>
      <c r="J1514" s="27">
        <f t="shared" si="113"/>
        <v>0</v>
      </c>
      <c r="K1514" s="111"/>
      <c r="L1514" s="112"/>
      <c r="M1514" s="112"/>
      <c r="N1514" s="112"/>
      <c r="O1514" s="112"/>
      <c r="P1514" s="113"/>
      <c r="Q1514" s="114">
        <f t="shared" si="114"/>
        <v>0</v>
      </c>
      <c r="R1514" s="75"/>
    </row>
    <row r="1515" spans="1:18" ht="16.5" thickBot="1">
      <c r="A1515" s="686"/>
      <c r="B1515" s="611" t="s">
        <v>5</v>
      </c>
      <c r="C1515" s="599">
        <f>+C1513+1</f>
        <v>16</v>
      </c>
      <c r="D1515" s="477"/>
      <c r="E1515" s="477"/>
      <c r="F1515" s="479"/>
      <c r="G1515" s="22">
        <f>IFERROR(INDEX(#REF!,MATCH('R1'!$E$437,#REF!,0)-5),0)+IFERROR(INDEX('SECTION 1'!$D129:$U129,MATCH('R1'!$E$437,'SECTION 1'!$D129:$U129,0)-5),0)</f>
        <v>0</v>
      </c>
      <c r="H1515" s="23">
        <f>IFERROR(INDEX(#REF!,MATCH('R1'!$E$437,#REF!,0)-4),0)+IFERROR(INDEX('SECTION 1'!$D129:$U129,MATCH('R1'!$E$437,'SECTION 1'!$D129:$U129,0)-4),0)</f>
        <v>0</v>
      </c>
      <c r="I1515" s="23">
        <f>IFERROR(INDEX(#REF!,MATCH('R1'!$E$437,#REF!,0)-3),0)+IFERROR(INDEX('SECTION 1'!$D129:$U129,MATCH('R1'!$E$437,'SECTION 1'!$D129:$U129,0)-3),0)</f>
        <v>0</v>
      </c>
      <c r="J1515" s="49">
        <f>IF(G1515="",0,IF(H1515="",0,IF(G1515&gt;0,H1515-G1515+I1515,0)))</f>
        <v>0</v>
      </c>
      <c r="K1515" s="119"/>
      <c r="L1515" s="120">
        <f>H1515-G1515</f>
        <v>0</v>
      </c>
      <c r="M1515" s="120">
        <f>IF(L1515&gt;5,0.2,0)</f>
        <v>0</v>
      </c>
      <c r="N1515" s="120" t="e">
        <f>#REF!-#REF!</f>
        <v>#REF!</v>
      </c>
      <c r="O1515" s="120" t="e">
        <f>IF(N1515&gt;5,0.2,0)</f>
        <v>#REF!</v>
      </c>
      <c r="P1515" s="121"/>
      <c r="Q1515" s="122">
        <f t="shared" si="114"/>
        <v>0</v>
      </c>
      <c r="R1515" s="728"/>
    </row>
    <row r="1516" spans="1:18" ht="16.5" thickBot="1">
      <c r="A1516" s="686"/>
      <c r="B1516" s="612"/>
      <c r="C1516" s="613"/>
      <c r="D1516" s="478"/>
      <c r="E1516" s="478"/>
      <c r="F1516" s="480"/>
      <c r="G1516" s="25">
        <f>IFERROR(INDEX(#REF!,MATCH('R1'!$E$437,#REF!,0)-5),0)+IFERROR(INDEX('SECTION 1'!$D130:$U130,MATCH('R1'!$E$437,'SECTION 1'!$D130:$U130,0)-5),0)</f>
        <v>0</v>
      </c>
      <c r="H1516" s="26">
        <f>IFERROR(INDEX(#REF!,MATCH('R1'!$E$437,#REF!,0)-4),0)+IFERROR(INDEX('SECTION 1'!$D130:$U130,MATCH('R1'!$E$437,'SECTION 1'!$D130:$U130,0)-4),0)</f>
        <v>0</v>
      </c>
      <c r="I1516" s="27">
        <f>IFERROR(INDEX(#REF!,MATCH('R1'!$E$437,#REF!,0)-3),0)+IFERROR(INDEX('SECTION 1'!$D130:$U130,MATCH('R1'!$E$437,'SECTION 1'!$D130:$U130,0)-3),0)</f>
        <v>0</v>
      </c>
      <c r="J1516" s="53">
        <f>IF(G1516="",0,IF(H1516="",0,IF(G1516&gt;0,H1516-G1516+I1516,0)))</f>
        <v>0</v>
      </c>
      <c r="K1516" s="127"/>
      <c r="L1516" s="128"/>
      <c r="M1516" s="128"/>
      <c r="N1516" s="128"/>
      <c r="O1516" s="128"/>
      <c r="P1516" s="129"/>
      <c r="Q1516" s="130">
        <f t="shared" si="114"/>
        <v>0</v>
      </c>
      <c r="R1516" s="728"/>
    </row>
    <row r="1517" spans="1:18" ht="16.5" thickBot="1">
      <c r="A1517" s="686"/>
      <c r="B1517" s="611" t="s">
        <v>6</v>
      </c>
      <c r="C1517" s="599">
        <f>+C1515+1</f>
        <v>17</v>
      </c>
      <c r="D1517" s="465"/>
      <c r="E1517" s="465"/>
      <c r="F1517" s="467"/>
      <c r="G1517" s="22">
        <f>IFERROR(INDEX(#REF!,MATCH('R1'!$E$437,#REF!,0)-5),0)+IFERROR(INDEX('SECTION 1'!$D131:$U131,MATCH('R1'!$E$437,'SECTION 1'!$D131:$U131,0)-5),0)</f>
        <v>0</v>
      </c>
      <c r="H1517" s="23">
        <f>IFERROR(INDEX(#REF!,MATCH('R1'!$E$437,#REF!,0)-4),0)+IFERROR(INDEX('SECTION 1'!$D131:$U131,MATCH('R1'!$E$437,'SECTION 1'!$D131:$U131,0)-4),0)</f>
        <v>0</v>
      </c>
      <c r="I1517" s="23">
        <f>IFERROR(INDEX(#REF!,MATCH('R1'!$E$437,#REF!,0)-3),0)+IFERROR(INDEX('SECTION 1'!$D131:$U131,MATCH('R1'!$E$437,'SECTION 1'!$D131:$U131,0)-3),0)</f>
        <v>0</v>
      </c>
      <c r="J1517" s="49">
        <f>IF(G1517="",0,IF(H1517="",0,IF(G1517&gt;0,H1517-G1517+I1517,0)))</f>
        <v>0</v>
      </c>
      <c r="K1517" s="140"/>
      <c r="L1517" s="141">
        <f>H1517-G1517</f>
        <v>0</v>
      </c>
      <c r="M1517" s="141">
        <f>IF(L1517&gt;5,0.2,0)</f>
        <v>0</v>
      </c>
      <c r="N1517" s="141" t="e">
        <f>#REF!-#REF!</f>
        <v>#REF!</v>
      </c>
      <c r="O1517" s="141" t="e">
        <f>IF(N1517&gt;5,0.2,0)</f>
        <v>#REF!</v>
      </c>
      <c r="P1517" s="142"/>
      <c r="Q1517" s="143">
        <f t="shared" si="114"/>
        <v>0</v>
      </c>
      <c r="R1517" s="728"/>
    </row>
    <row r="1518" spans="1:18" ht="16.5" thickBot="1">
      <c r="A1518" s="687"/>
      <c r="B1518" s="614"/>
      <c r="C1518" s="600"/>
      <c r="D1518" s="466"/>
      <c r="E1518" s="466"/>
      <c r="F1518" s="468"/>
      <c r="G1518" s="25">
        <f>IFERROR(INDEX(#REF!,MATCH('R1'!$E$437,#REF!,0)-5),0)+IFERROR(INDEX('SECTION 1'!$D132:$U132,MATCH('R1'!$E$437,'SECTION 1'!$D132:$U132,0)-5),0)</f>
        <v>0</v>
      </c>
      <c r="H1518" s="26">
        <f>IFERROR(INDEX(#REF!,MATCH('R1'!$E$437,#REF!,0)-4),0)+IFERROR(INDEX('SECTION 1'!$D132:$U132,MATCH('R1'!$E$437,'SECTION 1'!$D132:$U132,0)-4),0)</f>
        <v>0</v>
      </c>
      <c r="I1518" s="27">
        <f>IFERROR(INDEX(#REF!,MATCH('R1'!$E$437,#REF!,0)-3),0)+IFERROR(INDEX('SECTION 1'!$D132:$U132,MATCH('R1'!$E$437,'SECTION 1'!$D132:$U132,0)-3),0)</f>
        <v>0</v>
      </c>
      <c r="J1518" s="53">
        <f>IF(G1518="",0,IF(H1518="",0,IF(G1518&gt;0,H1518-G1518+I1518,0)))</f>
        <v>0</v>
      </c>
      <c r="K1518" s="148"/>
      <c r="L1518" s="149"/>
      <c r="M1518" s="149"/>
      <c r="N1518" s="149"/>
      <c r="O1518" s="149"/>
      <c r="P1518" s="150"/>
      <c r="Q1518" s="151">
        <f t="shared" si="114"/>
        <v>0</v>
      </c>
      <c r="R1518" s="728"/>
    </row>
    <row r="1519" spans="1:18" ht="17.25" thickTop="1" thickBot="1">
      <c r="A1519" s="687"/>
      <c r="B1519" s="607"/>
      <c r="C1519" s="608"/>
      <c r="D1519" s="481"/>
      <c r="E1519" s="481"/>
      <c r="F1519" s="482"/>
      <c r="G1519" s="238"/>
      <c r="H1519" s="239"/>
      <c r="I1519" s="239"/>
      <c r="J1519" s="21">
        <f>SUM(J1505:J1518)</f>
        <v>0</v>
      </c>
      <c r="K1519" s="173">
        <f>SUM(K1509:K1518)</f>
        <v>0</v>
      </c>
      <c r="L1519" s="174"/>
      <c r="M1519" s="174"/>
      <c r="N1519" s="174"/>
      <c r="O1519" s="174"/>
      <c r="P1519" s="175"/>
      <c r="Q1519" s="176">
        <f>SUM(Q1505:Q1518)</f>
        <v>0</v>
      </c>
      <c r="R1519" s="728"/>
    </row>
    <row r="1520" spans="1:18" ht="16.5" thickBot="1">
      <c r="A1520" s="687"/>
      <c r="B1520" s="729"/>
      <c r="C1520" s="730"/>
      <c r="D1520" s="206"/>
      <c r="E1520" s="206"/>
      <c r="F1520" s="207"/>
      <c r="G1520" s="12"/>
      <c r="H1520" s="13"/>
      <c r="I1520" s="16"/>
      <c r="J1520" s="14" t="str">
        <f>IF(G1520="","0",IF(H1520="","0",IF(G1520&gt;0,H1520-G1520,"0")))</f>
        <v>0</v>
      </c>
      <c r="K1520" s="212"/>
      <c r="L1520" s="211"/>
      <c r="M1520" s="211"/>
      <c r="N1520" s="211"/>
      <c r="O1520" s="211"/>
      <c r="P1520" s="211"/>
      <c r="Q1520" s="213"/>
      <c r="R1520" s="728"/>
    </row>
    <row r="1521" spans="1:18" ht="16.5" thickTop="1">
      <c r="A1521" s="696" t="s">
        <v>22</v>
      </c>
      <c r="B1521" s="603" t="s">
        <v>2</v>
      </c>
      <c r="C1521" s="605">
        <f>C1517+1</f>
        <v>18</v>
      </c>
      <c r="D1521" s="494"/>
      <c r="E1521" s="471"/>
      <c r="F1521" s="473"/>
      <c r="G1521" s="28">
        <f>IFERROR(INDEX(#REF!,MATCH('R1'!$E$437,#REF!,0)-5),0)+IFERROR(INDEX('SECTION 1'!$D135:$U135,MATCH('R1'!$E$437,'SECTION 1'!$D135:$U135,0)-5),0)</f>
        <v>0</v>
      </c>
      <c r="H1521" s="29">
        <f>IFERROR(INDEX(#REF!,MATCH('R1'!$E$437,#REF!,0)-4),0)+IFERROR(INDEX('SECTION 1'!$D135:$U135,MATCH('R1'!$E$437,'SECTION 1'!$D135:$U135,0)-4),0)</f>
        <v>0</v>
      </c>
      <c r="I1521" s="29">
        <f>IFERROR(INDEX(#REF!,MATCH('R1'!$E$437,#REF!,0)-3),0)+IFERROR(INDEX('SECTION 1'!$D135:$U135,MATCH('R1'!$E$437,'SECTION 1'!$D135:$U135,0)-3),0)</f>
        <v>0</v>
      </c>
      <c r="J1521" s="30">
        <f t="shared" ref="J1521:J1534" si="115">IF(G1521="",0,IF(H1521="",0,IF(G1521&gt;0,H1521-G1521+I1521,0)))</f>
        <v>0</v>
      </c>
      <c r="K1521" s="163"/>
      <c r="L1521" s="164">
        <f>H1521-G1521</f>
        <v>0</v>
      </c>
      <c r="M1521" s="164">
        <f>IF(L1521&gt;5,0.2,0)</f>
        <v>0</v>
      </c>
      <c r="N1521" s="164" t="e">
        <f>#REF!-#REF!</f>
        <v>#REF!</v>
      </c>
      <c r="O1521" s="164" t="e">
        <f>IF(N1521&gt;5,0.2,0)</f>
        <v>#REF!</v>
      </c>
      <c r="P1521" s="165" t="str">
        <f>IF(M1521=0,"",M1521+O1521)</f>
        <v/>
      </c>
      <c r="Q1521" s="166">
        <f>IF(G1521="","",(H1521-G1521)+I1521)</f>
        <v>0</v>
      </c>
      <c r="R1521" s="456"/>
    </row>
    <row r="1522" spans="1:18">
      <c r="A1522" s="691"/>
      <c r="B1522" s="604"/>
      <c r="C1522" s="606"/>
      <c r="D1522" s="493"/>
      <c r="E1522" s="472"/>
      <c r="F1522" s="474"/>
      <c r="G1522" s="25">
        <f>IFERROR(INDEX(#REF!,MATCH('R1'!$E$437,#REF!,0)-5),0)+IFERROR(INDEX('SECTION 1'!$D136:$U136,MATCH('R1'!$E$437,'SECTION 1'!$D136:$U136,0)-5),0)</f>
        <v>0</v>
      </c>
      <c r="H1522" s="26">
        <f>IFERROR(INDEX(#REF!,MATCH('R1'!$E$437,#REF!,0)-4),0)+IFERROR(INDEX('SECTION 1'!$D136:$U136,MATCH('R1'!$E$437,'SECTION 1'!$D136:$U136,0)-4),0)</f>
        <v>0</v>
      </c>
      <c r="I1522" s="27">
        <f>IFERROR(INDEX(#REF!,MATCH('R1'!$E$437,#REF!,0)-3),0)+IFERROR(INDEX('SECTION 1'!$D136:$U136,MATCH('R1'!$E$437,'SECTION 1'!$D136:$U136,0)-3),0)</f>
        <v>0</v>
      </c>
      <c r="J1522" s="27">
        <f t="shared" si="115"/>
        <v>0</v>
      </c>
      <c r="K1522" s="111"/>
      <c r="L1522" s="112"/>
      <c r="M1522" s="112"/>
      <c r="N1522" s="112"/>
      <c r="O1522" s="112"/>
      <c r="P1522" s="113"/>
      <c r="Q1522" s="114">
        <f t="shared" ref="Q1522:Q1534" si="116">IF(G1522="","",(H1522-G1522)+I1522)</f>
        <v>0</v>
      </c>
      <c r="R1522" s="456"/>
    </row>
    <row r="1523" spans="1:18">
      <c r="A1523" s="691"/>
      <c r="B1523" s="595" t="s">
        <v>3</v>
      </c>
      <c r="C1523" s="597">
        <f>+C1521+1</f>
        <v>19</v>
      </c>
      <c r="D1523" s="477"/>
      <c r="E1523" s="477"/>
      <c r="F1523" s="479"/>
      <c r="G1523" s="22">
        <f>IFERROR(INDEX(#REF!,MATCH('R1'!$E$437,#REF!,0)-5),0)+IFERROR(INDEX('SECTION 1'!$D137:$U137,MATCH('R1'!$E$437,'SECTION 1'!$D137:$U137,0)-5),0)</f>
        <v>0</v>
      </c>
      <c r="H1523" s="23">
        <f>IFERROR(INDEX(#REF!,MATCH('R1'!$E$437,#REF!,0)-4),0)+IFERROR(INDEX('SECTION 1'!$D137:$U137,MATCH('R1'!$E$437,'SECTION 1'!$D137:$U137,0)-4),0)</f>
        <v>0</v>
      </c>
      <c r="I1523" s="23">
        <f>IFERROR(INDEX(#REF!,MATCH('R1'!$E$437,#REF!,0)-3),0)+IFERROR(INDEX('SECTION 1'!$D137:$U137,MATCH('R1'!$E$437,'SECTION 1'!$D137:$U137,0)-3),0)</f>
        <v>0</v>
      </c>
      <c r="J1523" s="24">
        <f t="shared" si="115"/>
        <v>0</v>
      </c>
      <c r="K1523" s="119"/>
      <c r="L1523" s="120">
        <f>H1523-G1523</f>
        <v>0</v>
      </c>
      <c r="M1523" s="120">
        <f>IF(L1523&gt;5,0.2,0)</f>
        <v>0</v>
      </c>
      <c r="N1523" s="120" t="e">
        <f>#REF!-#REF!</f>
        <v>#REF!</v>
      </c>
      <c r="O1523" s="120" t="e">
        <f>IF(N1523&gt;5,0.2,0)</f>
        <v>#REF!</v>
      </c>
      <c r="P1523" s="121" t="str">
        <f>IF(M1523=0,"",M1523+O1523)</f>
        <v/>
      </c>
      <c r="Q1523" s="122">
        <f t="shared" si="116"/>
        <v>0</v>
      </c>
      <c r="R1523" s="456"/>
    </row>
    <row r="1524" spans="1:18">
      <c r="A1524" s="691"/>
      <c r="B1524" s="596"/>
      <c r="C1524" s="598"/>
      <c r="D1524" s="478"/>
      <c r="E1524" s="478"/>
      <c r="F1524" s="480"/>
      <c r="G1524" s="25">
        <f>IFERROR(INDEX(#REF!,MATCH('R1'!$E$437,#REF!,0)-5),0)+IFERROR(INDEX('SECTION 1'!$D138:$U138,MATCH('R1'!$E$437,'SECTION 1'!$D138:$U138,0)-5),0)</f>
        <v>0</v>
      </c>
      <c r="H1524" s="26">
        <f>IFERROR(INDEX(#REF!,MATCH('R1'!$E$437,#REF!,0)-4),0)+IFERROR(INDEX('SECTION 1'!$D138:$U138,MATCH('R1'!$E$437,'SECTION 1'!$D138:$U138,0)-4),0)</f>
        <v>0</v>
      </c>
      <c r="I1524" s="70">
        <f>IFERROR(INDEX(#REF!,MATCH('R1'!$E$437,#REF!,0)-3),0)+IFERROR(INDEX('SECTION 1'!$D138:$U138,MATCH('R1'!$E$437,'SECTION 1'!$D138:$U138,0)-3),0)</f>
        <v>0</v>
      </c>
      <c r="J1524" s="27">
        <f t="shared" si="115"/>
        <v>0</v>
      </c>
      <c r="K1524" s="127"/>
      <c r="L1524" s="128"/>
      <c r="M1524" s="128"/>
      <c r="N1524" s="128"/>
      <c r="O1524" s="128"/>
      <c r="P1524" s="129"/>
      <c r="Q1524" s="130">
        <f t="shared" si="116"/>
        <v>0</v>
      </c>
      <c r="R1524" s="456"/>
    </row>
    <row r="1525" spans="1:18">
      <c r="A1525" s="691"/>
      <c r="B1525" s="595" t="s">
        <v>3</v>
      </c>
      <c r="C1525" s="597">
        <f>+C1523+1</f>
        <v>20</v>
      </c>
      <c r="D1525" s="477"/>
      <c r="E1525" s="477"/>
      <c r="F1525" s="479"/>
      <c r="G1525" s="22">
        <f>IFERROR(INDEX(#REF!,MATCH('R1'!$E$437,#REF!,0)-5),0)+IFERROR(INDEX('SECTION 1'!$D139:$U139,MATCH('R1'!$E$437,'SECTION 1'!$D139:$U139,0)-5),0)</f>
        <v>0</v>
      </c>
      <c r="H1525" s="23">
        <f>IFERROR(INDEX(#REF!,MATCH('R1'!$E$437,#REF!,0)-4),0)+IFERROR(INDEX('SECTION 1'!$D139:$U139,MATCH('R1'!$E$437,'SECTION 1'!$D139:$U139,0)-4),0)</f>
        <v>0</v>
      </c>
      <c r="I1525" s="66">
        <f>IFERROR(INDEX(#REF!,MATCH('R1'!$E$437,#REF!,0)-3),0)+IFERROR(INDEX('SECTION 1'!$D139:$U139,MATCH('R1'!$E$437,'SECTION 1'!$D139:$U139,0)-3),0)</f>
        <v>0</v>
      </c>
      <c r="J1525" s="24">
        <f t="shared" si="115"/>
        <v>0</v>
      </c>
      <c r="K1525" s="135"/>
      <c r="L1525" s="167">
        <f>H1525-G1525</f>
        <v>0</v>
      </c>
      <c r="M1525" s="167">
        <f>IF(L1525&gt;5,0.2,0)</f>
        <v>0</v>
      </c>
      <c r="N1525" s="167" t="e">
        <f>#REF!-#REF!</f>
        <v>#REF!</v>
      </c>
      <c r="O1525" s="167" t="e">
        <f>IF(N1525&gt;5,0.2,0)</f>
        <v>#REF!</v>
      </c>
      <c r="P1525" s="168"/>
      <c r="Q1525" s="169">
        <f t="shared" si="116"/>
        <v>0</v>
      </c>
      <c r="R1525" s="158"/>
    </row>
    <row r="1526" spans="1:18">
      <c r="A1526" s="691"/>
      <c r="B1526" s="596"/>
      <c r="C1526" s="598"/>
      <c r="D1526" s="478"/>
      <c r="E1526" s="478"/>
      <c r="F1526" s="480"/>
      <c r="G1526" s="25">
        <f>IFERROR(INDEX(#REF!,MATCH('R1'!$E$437,#REF!,0)-5),0)+IFERROR(INDEX('SECTION 1'!$D140:$U140,MATCH('R1'!$E$437,'SECTION 1'!$D140:$U140,0)-5),0)</f>
        <v>0</v>
      </c>
      <c r="H1526" s="26">
        <f>IFERROR(INDEX(#REF!,MATCH('R1'!$E$437,#REF!,0)-4),0)+IFERROR(INDEX('SECTION 1'!$D140:$U140,MATCH('R1'!$E$437,'SECTION 1'!$D140:$U140,0)-4),0)</f>
        <v>0</v>
      </c>
      <c r="I1526" s="27">
        <f>IFERROR(INDEX(#REF!,MATCH('R1'!$E$437,#REF!,0)-3),0)+IFERROR(INDEX('SECTION 1'!$D140:$U140,MATCH('R1'!$E$437,'SECTION 1'!$D140:$U140,0)-3),0)</f>
        <v>0</v>
      </c>
      <c r="J1526" s="27">
        <f t="shared" si="115"/>
        <v>0</v>
      </c>
      <c r="K1526" s="111"/>
      <c r="L1526" s="112"/>
      <c r="M1526" s="112"/>
      <c r="N1526" s="112"/>
      <c r="O1526" s="112"/>
      <c r="P1526" s="113"/>
      <c r="Q1526" s="114">
        <f t="shared" si="116"/>
        <v>0</v>
      </c>
      <c r="R1526" s="75"/>
    </row>
    <row r="1527" spans="1:18">
      <c r="A1527" s="691"/>
      <c r="B1527" s="595" t="s">
        <v>7</v>
      </c>
      <c r="C1527" s="597">
        <f>+C1525+1</f>
        <v>21</v>
      </c>
      <c r="D1527" s="477"/>
      <c r="E1527" s="477"/>
      <c r="F1527" s="479"/>
      <c r="G1527" s="22">
        <f>IFERROR(INDEX(#REF!,MATCH('R1'!$E$437,#REF!,0)-5),0)+IFERROR(INDEX('SECTION 1'!$D141:$U141,MATCH('R1'!$E$437,'SECTION 1'!$D141:$U141,0)-5),0)</f>
        <v>0</v>
      </c>
      <c r="H1527" s="23">
        <f>IFERROR(INDEX(#REF!,MATCH('R1'!$E$437,#REF!,0)-4),0)+IFERROR(INDEX('SECTION 1'!$D141:$U141,MATCH('R1'!$E$437,'SECTION 1'!$D141:$U141,0)-4),0)</f>
        <v>0</v>
      </c>
      <c r="I1527" s="23">
        <f>IFERROR(INDEX(#REF!,MATCH('R1'!$E$437,#REF!,0)-3),0)+IFERROR(INDEX('SECTION 1'!$D141:$U141,MATCH('R1'!$E$437,'SECTION 1'!$D141:$U141,0)-3),0)</f>
        <v>0</v>
      </c>
      <c r="J1527" s="24">
        <f t="shared" si="115"/>
        <v>0</v>
      </c>
      <c r="K1527" s="119"/>
      <c r="L1527" s="120">
        <f>H1527-G1527</f>
        <v>0</v>
      </c>
      <c r="M1527" s="120">
        <f>IF(L1527&gt;5,0.2,0)</f>
        <v>0</v>
      </c>
      <c r="N1527" s="120" t="e">
        <f>#REF!-#REF!</f>
        <v>#REF!</v>
      </c>
      <c r="O1527" s="120" t="e">
        <f>IF(N1527&gt;5,0.2,0)</f>
        <v>#REF!</v>
      </c>
      <c r="P1527" s="121"/>
      <c r="Q1527" s="122">
        <f t="shared" si="116"/>
        <v>0</v>
      </c>
      <c r="R1527" s="75"/>
    </row>
    <row r="1528" spans="1:18">
      <c r="A1528" s="691"/>
      <c r="B1528" s="596"/>
      <c r="C1528" s="598"/>
      <c r="D1528" s="478"/>
      <c r="E1528" s="478"/>
      <c r="F1528" s="480"/>
      <c r="G1528" s="25">
        <f>IFERROR(INDEX(#REF!,MATCH('R1'!$E$437,#REF!,0)-5),0)+IFERROR(INDEX('SECTION 1'!$D142:$U142,MATCH('R1'!$E$437,'SECTION 1'!$D142:$U142,0)-5),0)</f>
        <v>0</v>
      </c>
      <c r="H1528" s="26">
        <f>IFERROR(INDEX(#REF!,MATCH('R1'!$E$437,#REF!,0)-4),0)+IFERROR(INDEX('SECTION 1'!$D142:$U142,MATCH('R1'!$E$437,'SECTION 1'!$D142:$U142,0)-4),0)</f>
        <v>0</v>
      </c>
      <c r="I1528" s="26">
        <f>IFERROR(INDEX(#REF!,MATCH('R1'!$E$437,#REF!,0)-3),0)+IFERROR(INDEX('SECTION 1'!$D142:$U142,MATCH('R1'!$E$437,'SECTION 1'!$D142:$U142,0)-3),0)</f>
        <v>0</v>
      </c>
      <c r="J1528" s="27">
        <f t="shared" si="115"/>
        <v>0</v>
      </c>
      <c r="K1528" s="127"/>
      <c r="L1528" s="128"/>
      <c r="M1528" s="128"/>
      <c r="N1528" s="128"/>
      <c r="O1528" s="128"/>
      <c r="P1528" s="129"/>
      <c r="Q1528" s="130">
        <f t="shared" si="116"/>
        <v>0</v>
      </c>
      <c r="R1528" s="75"/>
    </row>
    <row r="1529" spans="1:18">
      <c r="A1529" s="691"/>
      <c r="B1529" s="595" t="s">
        <v>4</v>
      </c>
      <c r="C1529" s="597">
        <f>+C1527+1</f>
        <v>22</v>
      </c>
      <c r="D1529" s="477"/>
      <c r="E1529" s="477"/>
      <c r="F1529" s="479"/>
      <c r="G1529" s="22">
        <f>IFERROR(INDEX(#REF!,MATCH('R1'!$E$437,#REF!,0)-5),0)+IFERROR(INDEX('SECTION 1'!$D143:$U143,MATCH('R1'!$E$437,'SECTION 1'!$D143:$U143,0)-5),0)</f>
        <v>0</v>
      </c>
      <c r="H1529" s="23">
        <f>IFERROR(INDEX(#REF!,MATCH('R1'!$E$437,#REF!,0)-4),0)+IFERROR(INDEX('SECTION 1'!$D143:$U143,MATCH('R1'!$E$437,'SECTION 1'!$D143:$U143,0)-4),0)</f>
        <v>0</v>
      </c>
      <c r="I1529" s="23">
        <f>IFERROR(INDEX(#REF!,MATCH('R1'!$E$437,#REF!,0)-3),0)+IFERROR(INDEX('SECTION 1'!$D143:$U143,MATCH('R1'!$E$437,'SECTION 1'!$D143:$U143,0)-3),0)</f>
        <v>0</v>
      </c>
      <c r="J1529" s="24">
        <f t="shared" si="115"/>
        <v>0</v>
      </c>
      <c r="K1529" s="119"/>
      <c r="L1529" s="120">
        <f>H1529-G1529</f>
        <v>0</v>
      </c>
      <c r="M1529" s="120">
        <f>IF(L1529&gt;5,0.2,0)</f>
        <v>0</v>
      </c>
      <c r="N1529" s="120" t="e">
        <f>#REF!-#REF!</f>
        <v>#REF!</v>
      </c>
      <c r="O1529" s="120" t="e">
        <f>IF(N1529&gt;5,0.2,0)</f>
        <v>#REF!</v>
      </c>
      <c r="P1529" s="121" t="str">
        <f>IF(M1529=0,"",M1529+O1529)</f>
        <v/>
      </c>
      <c r="Q1529" s="122">
        <f t="shared" si="116"/>
        <v>0</v>
      </c>
      <c r="R1529" s="75"/>
    </row>
    <row r="1530" spans="1:18">
      <c r="A1530" s="691"/>
      <c r="B1530" s="596"/>
      <c r="C1530" s="598"/>
      <c r="D1530" s="478"/>
      <c r="E1530" s="478"/>
      <c r="F1530" s="480"/>
      <c r="G1530" s="25">
        <f>IFERROR(INDEX(#REF!,MATCH('R1'!$E$437,#REF!,0)-5),0)+IFERROR(INDEX('SECTION 1'!$D144:$U144,MATCH('R1'!$E$437,'SECTION 1'!$D144:$U144,0)-5),0)</f>
        <v>0</v>
      </c>
      <c r="H1530" s="26">
        <f>IFERROR(INDEX(#REF!,MATCH('R1'!$E$437,#REF!,0)-4),0)+IFERROR(INDEX('SECTION 1'!$D144:$U144,MATCH('R1'!$E$437,'SECTION 1'!$D144:$U144,0)-4),0)</f>
        <v>0</v>
      </c>
      <c r="I1530" s="26">
        <f>IFERROR(INDEX(#REF!,MATCH('R1'!$E$437,#REF!,0)-3),0)+IFERROR(INDEX('SECTION 1'!$D144:$U144,MATCH('R1'!$E$437,'SECTION 1'!$D144:$U144,0)-3),0)</f>
        <v>0</v>
      </c>
      <c r="J1530" s="27">
        <f t="shared" si="115"/>
        <v>0</v>
      </c>
      <c r="K1530" s="111"/>
      <c r="L1530" s="112"/>
      <c r="M1530" s="112"/>
      <c r="N1530" s="112"/>
      <c r="O1530" s="112"/>
      <c r="P1530" s="113"/>
      <c r="Q1530" s="114">
        <f t="shared" si="116"/>
        <v>0</v>
      </c>
      <c r="R1530" s="728"/>
    </row>
    <row r="1531" spans="1:18">
      <c r="A1531" s="691"/>
      <c r="B1531" s="611" t="s">
        <v>5</v>
      </c>
      <c r="C1531" s="599">
        <f>+C1529+1</f>
        <v>23</v>
      </c>
      <c r="D1531" s="477"/>
      <c r="E1531" s="477"/>
      <c r="F1531" s="479"/>
      <c r="G1531" s="22">
        <f>IFERROR(INDEX(#REF!,MATCH('R1'!$E$437,#REF!,0)-5),0)+IFERROR(INDEX('SECTION 1'!$D145:$U145,MATCH('R1'!$E$437,'SECTION 1'!$D145:$U145,0)-5),0)</f>
        <v>0</v>
      </c>
      <c r="H1531" s="23">
        <f>IFERROR(INDEX(#REF!,MATCH('R1'!$E$437,#REF!,0)-4),0)+IFERROR(INDEX('SECTION 1'!$D145:$U145,MATCH('R1'!$E$437,'SECTION 1'!$D145:$U145,0)-4),0)</f>
        <v>0</v>
      </c>
      <c r="I1531" s="23">
        <f>IFERROR(INDEX(#REF!,MATCH('R1'!$E$437,#REF!,0)-3),0)+IFERROR(INDEX('SECTION 1'!$D145:$U145,MATCH('R1'!$E$437,'SECTION 1'!$D145:$U145,0)-3),0)</f>
        <v>0</v>
      </c>
      <c r="J1531" s="49">
        <f t="shared" si="115"/>
        <v>0</v>
      </c>
      <c r="K1531" s="119"/>
      <c r="L1531" s="120">
        <f>H1531-G1531</f>
        <v>0</v>
      </c>
      <c r="M1531" s="120">
        <f>IF(L1531&gt;5,0.2,0)</f>
        <v>0</v>
      </c>
      <c r="N1531" s="120" t="e">
        <f>#REF!-#REF!</f>
        <v>#REF!</v>
      </c>
      <c r="O1531" s="120" t="e">
        <f>IF(N1531&gt;5,0.2,0)</f>
        <v>#REF!</v>
      </c>
      <c r="P1531" s="121"/>
      <c r="Q1531" s="122">
        <f t="shared" si="116"/>
        <v>0</v>
      </c>
      <c r="R1531" s="728"/>
    </row>
    <row r="1532" spans="1:18">
      <c r="A1532" s="691"/>
      <c r="B1532" s="612"/>
      <c r="C1532" s="613"/>
      <c r="D1532" s="478"/>
      <c r="E1532" s="478"/>
      <c r="F1532" s="480"/>
      <c r="G1532" s="25">
        <f>IFERROR(INDEX(#REF!,MATCH('R1'!$E$437,#REF!,0)-5),0)+IFERROR(INDEX('SECTION 1'!$D146:$U146,MATCH('R1'!$E$437,'SECTION 1'!$D146:$U146,0)-5),0)</f>
        <v>0</v>
      </c>
      <c r="H1532" s="26">
        <f>IFERROR(INDEX(#REF!,MATCH('R1'!$E$437,#REF!,0)-4),0)+IFERROR(INDEX('SECTION 1'!$D146:$U146,MATCH('R1'!$E$437,'SECTION 1'!$D146:$U146,0)-4),0)</f>
        <v>0</v>
      </c>
      <c r="I1532" s="26">
        <f>IFERROR(INDEX(#REF!,MATCH('R1'!$E$437,#REF!,0)-3),0)+IFERROR(INDEX('SECTION 1'!$D146:$U146,MATCH('R1'!$E$437,'SECTION 1'!$D146:$U146,0)-3),0)</f>
        <v>0</v>
      </c>
      <c r="J1532" s="53">
        <f t="shared" si="115"/>
        <v>0</v>
      </c>
      <c r="K1532" s="127"/>
      <c r="L1532" s="128"/>
      <c r="M1532" s="128"/>
      <c r="N1532" s="128"/>
      <c r="O1532" s="128"/>
      <c r="P1532" s="129"/>
      <c r="Q1532" s="130">
        <f t="shared" si="116"/>
        <v>0</v>
      </c>
      <c r="R1532" s="728"/>
    </row>
    <row r="1533" spans="1:18">
      <c r="A1533" s="691"/>
      <c r="B1533" s="611" t="s">
        <v>6</v>
      </c>
      <c r="C1533" s="599">
        <f>+C1531+1</f>
        <v>24</v>
      </c>
      <c r="D1533" s="465"/>
      <c r="E1533" s="465"/>
      <c r="F1533" s="467"/>
      <c r="G1533" s="22">
        <f>IFERROR(INDEX(#REF!,MATCH('R1'!$E$437,#REF!,0)-5),0)+IFERROR(INDEX('SECTION 1'!$D147:$U147,MATCH('R1'!$E$437,'SECTION 1'!$D147:$U147,0)-5),0)</f>
        <v>0</v>
      </c>
      <c r="H1533" s="23">
        <f>IFERROR(INDEX(#REF!,MATCH('R1'!$E$437,#REF!,0)-4),0)+IFERROR(INDEX('SECTION 1'!$D147:$U147,MATCH('R1'!$E$437,'SECTION 1'!$D147:$U147,0)-4),0)</f>
        <v>0</v>
      </c>
      <c r="I1533" s="23">
        <f>IFERROR(INDEX(#REF!,MATCH('R1'!$E$437,#REF!,0)-3),0)+IFERROR(INDEX('SECTION 1'!$D147:$U147,MATCH('R1'!$E$437,'SECTION 1'!$D147:$U147,0)-3),0)</f>
        <v>0</v>
      </c>
      <c r="J1533" s="49">
        <f t="shared" si="115"/>
        <v>0</v>
      </c>
      <c r="K1533" s="140"/>
      <c r="L1533" s="141">
        <f>H1533-G1533</f>
        <v>0</v>
      </c>
      <c r="M1533" s="141">
        <f>IF(L1533&gt;5,0.2,0)</f>
        <v>0</v>
      </c>
      <c r="N1533" s="141" t="e">
        <f>#REF!-#REF!</f>
        <v>#REF!</v>
      </c>
      <c r="O1533" s="141" t="e">
        <f>IF(N1533&gt;5,0.2,0)</f>
        <v>#REF!</v>
      </c>
      <c r="P1533" s="142"/>
      <c r="Q1533" s="143">
        <f t="shared" si="116"/>
        <v>0</v>
      </c>
      <c r="R1533" s="728"/>
    </row>
    <row r="1534" spans="1:18" ht="16.5" thickBot="1">
      <c r="A1534" s="691"/>
      <c r="B1534" s="614"/>
      <c r="C1534" s="600"/>
      <c r="D1534" s="466"/>
      <c r="E1534" s="466"/>
      <c r="F1534" s="468"/>
      <c r="G1534" s="25">
        <f>IFERROR(INDEX(#REF!,MATCH('R1'!$E$437,#REF!,0)-5),0)+IFERROR(INDEX('SECTION 1'!$D148:$U148,MATCH('R1'!$E$437,'SECTION 1'!$D148:$U148,0)-5),0)</f>
        <v>0</v>
      </c>
      <c r="H1534" s="26">
        <f>IFERROR(INDEX(#REF!,MATCH('R1'!$E$437,#REF!,0)-4),0)+IFERROR(INDEX('SECTION 1'!$D148:$U148,MATCH('R1'!$E$437,'SECTION 1'!$D148:$U148,0)-4),0)</f>
        <v>0</v>
      </c>
      <c r="I1534" s="26">
        <f>IFERROR(INDEX(#REF!,MATCH('R1'!$E$437,#REF!,0)-3),0)+IFERROR(INDEX('SECTION 1'!$D148:$U148,MATCH('R1'!$E$437,'SECTION 1'!$D148:$U148,0)-3),0)</f>
        <v>0</v>
      </c>
      <c r="J1534" s="53">
        <f t="shared" si="115"/>
        <v>0</v>
      </c>
      <c r="K1534" s="148"/>
      <c r="L1534" s="149"/>
      <c r="M1534" s="149"/>
      <c r="N1534" s="149"/>
      <c r="O1534" s="149"/>
      <c r="P1534" s="150"/>
      <c r="Q1534" s="151">
        <f t="shared" si="116"/>
        <v>0</v>
      </c>
      <c r="R1534" s="728"/>
    </row>
    <row r="1535" spans="1:18" ht="17.25" thickTop="1" thickBot="1">
      <c r="A1535" s="691"/>
      <c r="B1535" s="607"/>
      <c r="C1535" s="608"/>
      <c r="D1535" s="481"/>
      <c r="E1535" s="481"/>
      <c r="F1535" s="482"/>
      <c r="G1535" s="238"/>
      <c r="H1535" s="239"/>
      <c r="I1535" s="239"/>
      <c r="J1535" s="21">
        <f>SUM(J1521:J1534)</f>
        <v>0</v>
      </c>
      <c r="K1535" s="173">
        <f>SUM(K1525:K1534)</f>
        <v>0</v>
      </c>
      <c r="L1535" s="174"/>
      <c r="M1535" s="174"/>
      <c r="N1535" s="174"/>
      <c r="O1535" s="174"/>
      <c r="P1535" s="175"/>
      <c r="Q1535" s="176">
        <f>SUM(Q1521:Q1534)</f>
        <v>0</v>
      </c>
      <c r="R1535" s="728"/>
    </row>
    <row r="1536" spans="1:18" ht="16.5" thickBot="1">
      <c r="A1536" s="691"/>
      <c r="B1536" s="734"/>
      <c r="C1536" s="735"/>
      <c r="D1536" s="219"/>
      <c r="E1536" s="219"/>
      <c r="F1536" s="220"/>
      <c r="G1536" s="12"/>
      <c r="H1536" s="13"/>
      <c r="I1536" s="16"/>
      <c r="J1536" s="14" t="str">
        <f>IF(G1536="","0",IF(H1536="","0",IF(G1536&gt;0,H1536-G1536,"0")))</f>
        <v>0</v>
      </c>
      <c r="K1536" s="222"/>
      <c r="L1536" s="221"/>
      <c r="M1536" s="221"/>
      <c r="N1536" s="221"/>
      <c r="O1536" s="221"/>
      <c r="P1536" s="221"/>
      <c r="Q1536" s="223"/>
      <c r="R1536" s="456"/>
    </row>
    <row r="1537" spans="1:18" ht="16.5" thickTop="1">
      <c r="A1537" s="746" t="s">
        <v>23</v>
      </c>
      <c r="B1537" s="748" t="s">
        <v>2</v>
      </c>
      <c r="C1537" s="749">
        <f>C1533+1</f>
        <v>25</v>
      </c>
      <c r="D1537" s="494"/>
      <c r="E1537" s="471"/>
      <c r="F1537" s="473"/>
      <c r="G1537" s="28">
        <f>IFERROR(INDEX(#REF!,MATCH('R1'!$E$437,#REF!,0)-5),0)+IFERROR(INDEX('SECTION 1'!$D151:$U151,MATCH('R1'!$E$437,'SECTION 1'!$D151:$U151,0)-5),0)</f>
        <v>0</v>
      </c>
      <c r="H1537" s="29">
        <f>IFERROR(INDEX(#REF!,MATCH('R1'!$E$437,#REF!,0)-4),0)+IFERROR(INDEX('SECTION 1'!$D151:$U151,MATCH('R1'!$E$437,'SECTION 1'!$D151:$U151,0)-4),0)</f>
        <v>0</v>
      </c>
      <c r="I1537" s="29">
        <f>IFERROR(INDEX(#REF!,MATCH('R1'!$E$437,#REF!,0)-3),0)+IFERROR(INDEX('SECTION 1'!$D151:$U151,MATCH('R1'!$E$437,'SECTION 1'!$D151:$U151,0)-3),0)</f>
        <v>0</v>
      </c>
      <c r="J1537" s="30">
        <f t="shared" ref="J1537:J1548" si="117">IF(G1537="",0,IF(H1537="",0,IF(G1537&gt;0,H1537-G1537+I1537,0)))</f>
        <v>0</v>
      </c>
      <c r="K1537" s="163"/>
      <c r="L1537" s="164">
        <f>H1537-G1537</f>
        <v>0</v>
      </c>
      <c r="M1537" s="164">
        <f>IF(L1537&gt;5,0.2,0)</f>
        <v>0</v>
      </c>
      <c r="N1537" s="164" t="e">
        <f>#REF!-#REF!</f>
        <v>#REF!</v>
      </c>
      <c r="O1537" s="164" t="e">
        <f>IF(N1537&gt;5,0.2,0)</f>
        <v>#REF!</v>
      </c>
      <c r="P1537" s="165" t="str">
        <f>IF(M1537=0,"",M1537+O1537)</f>
        <v/>
      </c>
      <c r="Q1537" s="166">
        <f t="shared" ref="Q1537:Q1548" si="118">IF(G1537="","",(H1537-G1537)+I1537)</f>
        <v>0</v>
      </c>
      <c r="R1537" s="456"/>
    </row>
    <row r="1538" spans="1:18">
      <c r="A1538" s="747"/>
      <c r="B1538" s="604"/>
      <c r="C1538" s="606"/>
      <c r="D1538" s="493"/>
      <c r="E1538" s="472"/>
      <c r="F1538" s="474"/>
      <c r="G1538" s="25">
        <f>IFERROR(INDEX(#REF!,MATCH('R1'!$E$437,#REF!,0)-5),0)+IFERROR(INDEX('SECTION 1'!$D152:$U152,MATCH('R1'!$E$437,'SECTION 1'!$D152:$U152,0)-5),0)</f>
        <v>0</v>
      </c>
      <c r="H1538" s="26">
        <f>IFERROR(INDEX(#REF!,MATCH('R1'!$E$437,#REF!,0)-4),0)+IFERROR(INDEX('SECTION 1'!$D152:$U152,MATCH('R1'!$E$437,'SECTION 1'!$D152:$U152,0)-4),0)</f>
        <v>0</v>
      </c>
      <c r="I1538" s="26">
        <f>IFERROR(INDEX(#REF!,MATCH('R1'!$E$437,#REF!,0)-3),0)+IFERROR(INDEX('SECTION 1'!$D152:$U152,MATCH('R1'!$E$437,'SECTION 1'!$D152:$U152,0)-3),0)</f>
        <v>0</v>
      </c>
      <c r="J1538" s="27">
        <f t="shared" si="117"/>
        <v>0</v>
      </c>
      <c r="K1538" s="111"/>
      <c r="L1538" s="112"/>
      <c r="M1538" s="112"/>
      <c r="N1538" s="112"/>
      <c r="O1538" s="112"/>
      <c r="P1538" s="113"/>
      <c r="Q1538" s="114">
        <f t="shared" si="118"/>
        <v>0</v>
      </c>
      <c r="R1538" s="456"/>
    </row>
    <row r="1539" spans="1:18">
      <c r="A1539" s="747"/>
      <c r="B1539" s="595" t="s">
        <v>3</v>
      </c>
      <c r="C1539" s="597">
        <f>+C1537+1</f>
        <v>26</v>
      </c>
      <c r="D1539" s="724"/>
      <c r="E1539" s="477"/>
      <c r="F1539" s="479"/>
      <c r="G1539" s="22">
        <f>IFERROR(INDEX(#REF!,MATCH('R1'!$E$437,#REF!,0)-5),0)+IFERROR(INDEX('SECTION 1'!$D153:$U153,MATCH('R1'!$E$437,'SECTION 1'!$D153:$U153,0)-5),0)</f>
        <v>0</v>
      </c>
      <c r="H1539" s="23">
        <f>IFERROR(INDEX(#REF!,MATCH('R1'!$E$437,#REF!,0)-4),0)+IFERROR(INDEX('SECTION 1'!$D153:$U153,MATCH('R1'!$E$437,'SECTION 1'!$D153:$U153,0)-4),0)</f>
        <v>0</v>
      </c>
      <c r="I1539" s="23">
        <f>IFERROR(INDEX(#REF!,MATCH('R1'!$E$437,#REF!,0)-3),0)+IFERROR(INDEX('SECTION 1'!$D153:$U153,MATCH('R1'!$E$437,'SECTION 1'!$D153:$U153,0)-3),0)</f>
        <v>0</v>
      </c>
      <c r="J1539" s="24">
        <f t="shared" si="117"/>
        <v>0</v>
      </c>
      <c r="K1539" s="119"/>
      <c r="L1539" s="120">
        <f>H1539-G1539</f>
        <v>0</v>
      </c>
      <c r="M1539" s="120">
        <f>IF(L1539&gt;5,0.2,0)</f>
        <v>0</v>
      </c>
      <c r="N1539" s="120" t="e">
        <f>#REF!-#REF!</f>
        <v>#REF!</v>
      </c>
      <c r="O1539" s="120" t="e">
        <f>IF(N1539&gt;5,0.2,0)</f>
        <v>#REF!</v>
      </c>
      <c r="P1539" s="121" t="str">
        <f>IF(M1539=0,"",M1539+O1539)</f>
        <v/>
      </c>
      <c r="Q1539" s="122">
        <f t="shared" si="118"/>
        <v>0</v>
      </c>
      <c r="R1539" s="456"/>
    </row>
    <row r="1540" spans="1:18">
      <c r="A1540" s="747"/>
      <c r="B1540" s="596"/>
      <c r="C1540" s="598"/>
      <c r="D1540" s="725"/>
      <c r="E1540" s="478"/>
      <c r="F1540" s="480"/>
      <c r="G1540" s="25">
        <f>IFERROR(INDEX(#REF!,MATCH('R1'!$E$437,#REF!,0)-5),0)+IFERROR(INDEX('SECTION 1'!$D154:$U154,MATCH('R1'!$E$437,'SECTION 1'!$D154:$U154,0)-5),0)</f>
        <v>0</v>
      </c>
      <c r="H1540" s="26">
        <f>IFERROR(INDEX(#REF!,MATCH('R1'!$E$437,#REF!,0)-4),0)+IFERROR(INDEX('SECTION 1'!$D154:$U154,MATCH('R1'!$E$437,'SECTION 1'!$D154:$U154,0)-4),0)</f>
        <v>0</v>
      </c>
      <c r="I1540" s="26">
        <f>IFERROR(INDEX(#REF!,MATCH('R1'!$E$437,#REF!,0)-3),0)+IFERROR(INDEX('SECTION 1'!$D154:$U154,MATCH('R1'!$E$437,'SECTION 1'!$D154:$U154,0)-3),0)</f>
        <v>0</v>
      </c>
      <c r="J1540" s="27">
        <f t="shared" si="117"/>
        <v>0</v>
      </c>
      <c r="K1540" s="127"/>
      <c r="L1540" s="128"/>
      <c r="M1540" s="128"/>
      <c r="N1540" s="128"/>
      <c r="O1540" s="128"/>
      <c r="P1540" s="129"/>
      <c r="Q1540" s="130">
        <f t="shared" si="118"/>
        <v>0</v>
      </c>
      <c r="R1540" s="158"/>
    </row>
    <row r="1541" spans="1:18">
      <c r="A1541" s="747"/>
      <c r="B1541" s="595" t="s">
        <v>3</v>
      </c>
      <c r="C1541" s="597">
        <f>+C1539+1</f>
        <v>27</v>
      </c>
      <c r="D1541" s="477"/>
      <c r="E1541" s="477"/>
      <c r="F1541" s="479"/>
      <c r="G1541" s="22">
        <f>IFERROR(INDEX(#REF!,MATCH('R1'!$E$437,#REF!,0)-5),0)+IFERROR(INDEX('SECTION 1'!$D155:$U155,MATCH('R1'!$E$437,'SECTION 1'!$D155:$U155,0)-5),0)</f>
        <v>0</v>
      </c>
      <c r="H1541" s="23">
        <f>IFERROR(INDEX(#REF!,MATCH('R1'!$E$437,#REF!,0)-4),0)+IFERROR(INDEX('SECTION 1'!$D155:$U155,MATCH('R1'!$E$437,'SECTION 1'!$D155:$U155,0)-4),0)</f>
        <v>0</v>
      </c>
      <c r="I1541" s="23">
        <f>IFERROR(INDEX(#REF!,MATCH('R1'!$E$437,#REF!,0)-3),0)+IFERROR(INDEX('SECTION 1'!$D155:$U155,MATCH('R1'!$E$437,'SECTION 1'!$D155:$U155,0)-3),0)</f>
        <v>0</v>
      </c>
      <c r="J1541" s="24">
        <f t="shared" si="117"/>
        <v>0</v>
      </c>
      <c r="K1541" s="135"/>
      <c r="L1541" s="167"/>
      <c r="M1541" s="167"/>
      <c r="N1541" s="167"/>
      <c r="O1541" s="167"/>
      <c r="P1541" s="168"/>
      <c r="Q1541" s="169">
        <f t="shared" si="118"/>
        <v>0</v>
      </c>
      <c r="R1541" s="75"/>
    </row>
    <row r="1542" spans="1:18">
      <c r="A1542" s="747"/>
      <c r="B1542" s="596"/>
      <c r="C1542" s="598"/>
      <c r="D1542" s="478"/>
      <c r="E1542" s="478"/>
      <c r="F1542" s="480"/>
      <c r="G1542" s="25">
        <f>IFERROR(INDEX(#REF!,MATCH('R1'!$E$437,#REF!,0)-5),0)+IFERROR(INDEX('SECTION 1'!$D156:$U156,MATCH('R1'!$E$437,'SECTION 1'!$D156:$U156,0)-5),0)</f>
        <v>0</v>
      </c>
      <c r="H1542" s="26">
        <f>IFERROR(INDEX(#REF!,MATCH('R1'!$E$437,#REF!,0)-4),0)+IFERROR(INDEX('SECTION 1'!$D156:$U156,MATCH('R1'!$E$437,'SECTION 1'!$D156:$U156,0)-4),0)</f>
        <v>0</v>
      </c>
      <c r="I1542" s="27">
        <f>IFERROR(INDEX(#REF!,MATCH('R1'!$E$437,#REF!,0)-3),0)+IFERROR(INDEX('SECTION 1'!$D156:$U156,MATCH('R1'!$E$437,'SECTION 1'!$D156:$U156,0)-3),0)</f>
        <v>0</v>
      </c>
      <c r="J1542" s="27">
        <f t="shared" si="117"/>
        <v>0</v>
      </c>
      <c r="K1542" s="111"/>
      <c r="L1542" s="112"/>
      <c r="M1542" s="112"/>
      <c r="N1542" s="112"/>
      <c r="O1542" s="112"/>
      <c r="P1542" s="113"/>
      <c r="Q1542" s="114">
        <f t="shared" si="118"/>
        <v>0</v>
      </c>
      <c r="R1542" s="75"/>
    </row>
    <row r="1543" spans="1:18">
      <c r="A1543" s="747"/>
      <c r="B1543" s="595" t="s">
        <v>7</v>
      </c>
      <c r="C1543" s="597">
        <f>+C1541+1</f>
        <v>28</v>
      </c>
      <c r="D1543" s="724"/>
      <c r="E1543" s="477"/>
      <c r="F1543" s="479"/>
      <c r="G1543" s="22">
        <f>IFERROR(INDEX(#REF!,MATCH('R1'!$E$437,#REF!,0)-5),0)+IFERROR(INDEX('SECTION 1'!$D157:$U157,MATCH('R1'!$E$437,'SECTION 1'!$D157:$U157,0)-5),0)</f>
        <v>0</v>
      </c>
      <c r="H1543" s="23">
        <f>IFERROR(INDEX(#REF!,MATCH('R1'!$E$437,#REF!,0)-4),0)+IFERROR(INDEX('SECTION 1'!$D157:$U157,MATCH('R1'!$E$437,'SECTION 1'!$D157:$U157,0)-4),0)</f>
        <v>0</v>
      </c>
      <c r="I1543" s="23">
        <f>IFERROR(INDEX(#REF!,MATCH('R1'!$E$437,#REF!,0)-3),0)+IFERROR(INDEX('SECTION 1'!$D157:$U157,MATCH('R1'!$E$437,'SECTION 1'!$D157:$U157,0)-3),0)</f>
        <v>0</v>
      </c>
      <c r="J1543" s="24">
        <f t="shared" si="117"/>
        <v>0</v>
      </c>
      <c r="K1543" s="119"/>
      <c r="L1543" s="120"/>
      <c r="M1543" s="120"/>
      <c r="N1543" s="120"/>
      <c r="O1543" s="120"/>
      <c r="P1543" s="121"/>
      <c r="Q1543" s="122">
        <f t="shared" si="118"/>
        <v>0</v>
      </c>
      <c r="R1543" s="75"/>
    </row>
    <row r="1544" spans="1:18">
      <c r="A1544" s="747"/>
      <c r="B1544" s="596"/>
      <c r="C1544" s="598"/>
      <c r="D1544" s="725"/>
      <c r="E1544" s="478"/>
      <c r="F1544" s="480"/>
      <c r="G1544" s="25">
        <f>IFERROR(INDEX(#REF!,MATCH('R1'!$E$437,#REF!,0)-5),0)+IFERROR(INDEX('SECTION 1'!$D158:$U158,MATCH('R1'!$E$437,'SECTION 1'!$D158:$U158,0)-5),0)</f>
        <v>0</v>
      </c>
      <c r="H1544" s="68">
        <f>IFERROR(INDEX(#REF!,MATCH('R1'!$E$437,#REF!,0)-4),0)+IFERROR(INDEX('SECTION 1'!$D158:$U158,MATCH('R1'!$E$437,'SECTION 1'!$D158:$U158,0)-4),0)</f>
        <v>0</v>
      </c>
      <c r="I1544" s="27">
        <f>IFERROR(INDEX(#REF!,MATCH('R1'!$E$437,#REF!,0)-3),0)+IFERROR(INDEX('SECTION 1'!$D158:$U158,MATCH('R1'!$E$437,'SECTION 1'!$D158:$U158,0)-3),0)</f>
        <v>0</v>
      </c>
      <c r="J1544" s="27">
        <f t="shared" si="117"/>
        <v>0</v>
      </c>
      <c r="K1544" s="127"/>
      <c r="L1544" s="128"/>
      <c r="M1544" s="128"/>
      <c r="N1544" s="128"/>
      <c r="O1544" s="128"/>
      <c r="P1544" s="129"/>
      <c r="Q1544" s="130">
        <f t="shared" si="118"/>
        <v>0</v>
      </c>
      <c r="R1544" s="75"/>
    </row>
    <row r="1545" spans="1:18">
      <c r="A1545" s="747"/>
      <c r="B1545" s="595" t="s">
        <v>4</v>
      </c>
      <c r="C1545" s="597">
        <f>+C1543+1</f>
        <v>29</v>
      </c>
      <c r="D1545" s="724"/>
      <c r="E1545" s="477"/>
      <c r="F1545" s="479"/>
      <c r="G1545" s="67">
        <f>IFERROR(INDEX(#REF!,MATCH('R1'!$E$437,#REF!,0)-5),0)+IFERROR(INDEX('SECTION 1'!$D159:$U159,MATCH('R1'!$E$437,'SECTION 1'!$D159:$U159,0)-5),0)</f>
        <v>0</v>
      </c>
      <c r="H1545" s="66">
        <f>IFERROR(INDEX(#REF!,MATCH('R1'!$E$437,#REF!,0)-4),0)+IFERROR(INDEX('SECTION 1'!$D159:$U159,MATCH('R1'!$E$437,'SECTION 1'!$D159:$U159,0)-4),0)</f>
        <v>0</v>
      </c>
      <c r="I1545" s="66">
        <f>IFERROR(INDEX(#REF!,MATCH('R1'!$E$437,#REF!,0)-3),0)+IFERROR(INDEX('SECTION 1'!$D159:$U159,MATCH('R1'!$E$437,'SECTION 1'!$D159:$U159,0)-3),0)</f>
        <v>0</v>
      </c>
      <c r="J1545" s="24">
        <f t="shared" si="117"/>
        <v>0</v>
      </c>
      <c r="K1545" s="102"/>
      <c r="L1545" s="103">
        <f>H1545-G1545</f>
        <v>0</v>
      </c>
      <c r="M1545" s="103">
        <f>IF(L1545&gt;5,0.2,0)</f>
        <v>0</v>
      </c>
      <c r="N1545" s="103" t="e">
        <f>#REF!-#REF!</f>
        <v>#REF!</v>
      </c>
      <c r="O1545" s="103" t="e">
        <f>IF(N1545&gt;5,0.2,0)</f>
        <v>#REF!</v>
      </c>
      <c r="P1545" s="104" t="str">
        <f>IF(M1545=0,"",M1545+O1545)</f>
        <v/>
      </c>
      <c r="Q1545" s="105">
        <f t="shared" si="118"/>
        <v>0</v>
      </c>
      <c r="R1545" s="728"/>
    </row>
    <row r="1546" spans="1:18">
      <c r="A1546" s="747"/>
      <c r="B1546" s="596"/>
      <c r="C1546" s="598"/>
      <c r="D1546" s="725"/>
      <c r="E1546" s="478"/>
      <c r="F1546" s="480"/>
      <c r="G1546" s="25">
        <f>IFERROR(INDEX(#REF!,MATCH('R1'!$E$437,#REF!,0)-5),0)+IFERROR(INDEX('SECTION 1'!$D160:$U160,MATCH('R1'!$E$437,'SECTION 1'!$D160:$U160,0)-5),0)</f>
        <v>0</v>
      </c>
      <c r="H1546" s="26">
        <f>IFERROR(INDEX(#REF!,MATCH('R1'!$E$437,#REF!,0)-4),0)+IFERROR(INDEX('SECTION 1'!$D160:$U160,MATCH('R1'!$E$437,'SECTION 1'!$D160:$U160,0)-4),0)</f>
        <v>0</v>
      </c>
      <c r="I1546" s="26">
        <f>IFERROR(INDEX(#REF!,MATCH('R1'!$E$437,#REF!,0)-3),0)+IFERROR(INDEX('SECTION 1'!$D160:$U160,MATCH('R1'!$E$437,'SECTION 1'!$D160:$U160,0)-3),0)</f>
        <v>0</v>
      </c>
      <c r="J1546" s="27">
        <f t="shared" si="117"/>
        <v>0</v>
      </c>
      <c r="K1546" s="98"/>
      <c r="L1546" s="99"/>
      <c r="M1546" s="99"/>
      <c r="N1546" s="99"/>
      <c r="O1546" s="99"/>
      <c r="P1546" s="100"/>
      <c r="Q1546" s="101">
        <f t="shared" si="118"/>
        <v>0</v>
      </c>
      <c r="R1546" s="728"/>
    </row>
    <row r="1547" spans="1:18">
      <c r="A1547" s="747"/>
      <c r="B1547" s="611" t="s">
        <v>5</v>
      </c>
      <c r="C1547" s="615">
        <f>+C1545+1</f>
        <v>30</v>
      </c>
      <c r="D1547" s="477"/>
      <c r="E1547" s="477"/>
      <c r="F1547" s="479"/>
      <c r="G1547" s="47">
        <f>IFERROR(INDEX(#REF!,MATCH('R1'!$E$437,#REF!,0)-5),0)+IFERROR(INDEX('SECTION 1'!$D161:$U161,MATCH('R1'!$E$437,'SECTION 1'!$D161:$U161,0)-5),0)</f>
        <v>0</v>
      </c>
      <c r="H1547" s="48">
        <f>IFERROR(INDEX(#REF!,MATCH('R1'!$E$437,#REF!,0)-4),0)+IFERROR(INDEX('SECTION 1'!$D161:$U161,MATCH('R1'!$E$437,'SECTION 1'!$D161:$U161,0)-4),0)</f>
        <v>0</v>
      </c>
      <c r="I1547" s="48">
        <f>IFERROR(INDEX(#REF!,MATCH('R1'!$E$437,#REF!,0)-3),0)+IFERROR(INDEX('SECTION 1'!$D161:$U161,MATCH('R1'!$E$437,'SECTION 1'!$D161:$U161,0)-3),0)</f>
        <v>0</v>
      </c>
      <c r="J1547" s="49">
        <f t="shared" si="117"/>
        <v>0</v>
      </c>
      <c r="K1547" s="102"/>
      <c r="L1547" s="103">
        <f>H1547-G1547</f>
        <v>0</v>
      </c>
      <c r="M1547" s="103">
        <f>IF(L1547&gt;5,0.2,0)</f>
        <v>0</v>
      </c>
      <c r="N1547" s="103" t="e">
        <f>#REF!-#REF!</f>
        <v>#REF!</v>
      </c>
      <c r="O1547" s="103" t="e">
        <f>IF(N1547&gt;5,0.2,0)</f>
        <v>#REF!</v>
      </c>
      <c r="P1547" s="104" t="str">
        <f>IF(M1547=0,"",M1547+O1547)</f>
        <v/>
      </c>
      <c r="Q1547" s="105">
        <f t="shared" si="118"/>
        <v>0</v>
      </c>
      <c r="R1547" s="728"/>
    </row>
    <row r="1548" spans="1:18">
      <c r="A1548" s="747"/>
      <c r="B1548" s="612"/>
      <c r="C1548" s="616"/>
      <c r="D1548" s="478"/>
      <c r="E1548" s="478"/>
      <c r="F1548" s="480"/>
      <c r="G1548" s="51">
        <f>IFERROR(INDEX(#REF!,MATCH('R1'!$E$437,#REF!,0)-5),0)+IFERROR(INDEX('SECTION 1'!$D162:$U162,MATCH('R1'!$E$437,'SECTION 1'!$D162:$U162,0)-5),0)</f>
        <v>0</v>
      </c>
      <c r="H1548" s="52">
        <f>IFERROR(INDEX(#REF!,MATCH('R1'!$E$437,#REF!,0)-4),0)+IFERROR(INDEX('SECTION 1'!$D162:$U162,MATCH('R1'!$E$437,'SECTION 1'!$D162:$U162,0)-4),0)</f>
        <v>0</v>
      </c>
      <c r="I1548" s="52">
        <f>IFERROR(INDEX(#REF!,MATCH('R1'!$E$437,#REF!,0)-3),0)+IFERROR(INDEX('SECTION 1'!$D162:$U162,MATCH('R1'!$E$437,'SECTION 1'!$D162:$U162,0)-3),0)</f>
        <v>0</v>
      </c>
      <c r="J1548" s="53">
        <f t="shared" si="117"/>
        <v>0</v>
      </c>
      <c r="K1548" s="177"/>
      <c r="L1548" s="178"/>
      <c r="M1548" s="178"/>
      <c r="N1548" s="178"/>
      <c r="O1548" s="178"/>
      <c r="P1548" s="179"/>
      <c r="Q1548" s="106">
        <f t="shared" si="118"/>
        <v>0</v>
      </c>
      <c r="R1548" s="728"/>
    </row>
    <row r="1549" spans="1:18">
      <c r="A1549" s="454"/>
      <c r="B1549" s="611" t="s">
        <v>6</v>
      </c>
      <c r="C1549" s="615">
        <f>+C1547+1</f>
        <v>31</v>
      </c>
      <c r="D1549" s="477"/>
      <c r="E1549" s="477"/>
      <c r="F1549" s="479"/>
      <c r="G1549" s="47">
        <f>IFERROR(INDEX(#REF!,MATCH('R1'!$E$437,#REF!,0)-5),0)+IFERROR(INDEX('SECTION 1'!$D163:$U163,MATCH('R1'!$E$437,'SECTION 1'!$D163:$U163,0)-5),0)</f>
        <v>0</v>
      </c>
      <c r="H1549" s="48">
        <f>IFERROR(INDEX(#REF!,MATCH('R1'!$E$437,#REF!,0)-4),0)+IFERROR(INDEX('SECTION 1'!$D163:$U163,MATCH('R1'!$E$437,'SECTION 1'!$D163:$U163,0)-4),0)</f>
        <v>0</v>
      </c>
      <c r="I1549" s="48">
        <f>IFERROR(INDEX(#REF!,MATCH('R1'!$E$437,#REF!,0)-3),0)+IFERROR(INDEX('SECTION 1'!$D163:$U163,MATCH('R1'!$E$437,'SECTION 1'!$D163:$U163,0)-3),0)</f>
        <v>0</v>
      </c>
      <c r="J1549" s="49">
        <f>IF(G1549="",0,IF(H1549="",0,IF(G1549&gt;0,H1549-G1549+I1549,0)))</f>
        <v>0</v>
      </c>
      <c r="K1549" s="102"/>
      <c r="L1549" s="103">
        <f>H1549-G1549</f>
        <v>0</v>
      </c>
      <c r="M1549" s="103">
        <f>IF(L1549&gt;5,0.2,0)</f>
        <v>0</v>
      </c>
      <c r="N1549" s="103" t="e">
        <f>#REF!-#REF!</f>
        <v>#REF!</v>
      </c>
      <c r="O1549" s="103" t="e">
        <f>IF(N1549&gt;5,0.2,0)</f>
        <v>#REF!</v>
      </c>
      <c r="P1549" s="104" t="str">
        <f>IF(M1549=0,"",M1549+O1549)</f>
        <v/>
      </c>
      <c r="Q1549" s="105">
        <f>IF(G1549="","",(H1549-G1549)+I1549)</f>
        <v>0</v>
      </c>
      <c r="R1549" s="456"/>
    </row>
    <row r="1550" spans="1:18" ht="16.5" thickBot="1">
      <c r="A1550" s="454"/>
      <c r="B1550" s="612"/>
      <c r="C1550" s="616"/>
      <c r="D1550" s="478"/>
      <c r="E1550" s="478"/>
      <c r="F1550" s="480"/>
      <c r="G1550" s="51">
        <f>IFERROR(INDEX(#REF!,MATCH('R1'!$E$437,#REF!,0)-5),0)+IFERROR(INDEX('SECTION 1'!$D164:$U164,MATCH('R1'!$E$437,'SECTION 1'!$D164:$U164,0)-5),0)</f>
        <v>0</v>
      </c>
      <c r="H1550" s="52">
        <f>IFERROR(INDEX(#REF!,MATCH('R1'!$E$437,#REF!,0)-4),0)+IFERROR(INDEX('SECTION 1'!$D164:$U164,MATCH('R1'!$E$437,'SECTION 1'!$D164:$U164,0)-4),0)</f>
        <v>0</v>
      </c>
      <c r="I1550" s="52">
        <f>IFERROR(INDEX(#REF!,MATCH('R1'!$E$437,#REF!,0)-3),0)+IFERROR(INDEX('SECTION 1'!$D164:$U164,MATCH('R1'!$E$437,'SECTION 1'!$D164:$U164,0)-3),0)</f>
        <v>0</v>
      </c>
      <c r="J1550" s="53">
        <f>IF(G1550="",0,IF(H1550="",0,IF(G1550&gt;0,H1550-G1550+I1550,0)))</f>
        <v>0</v>
      </c>
      <c r="K1550" s="177"/>
      <c r="L1550" s="178"/>
      <c r="M1550" s="178"/>
      <c r="N1550" s="178"/>
      <c r="O1550" s="178"/>
      <c r="P1550" s="179"/>
      <c r="Q1550" s="106">
        <f>IF(G1550="","",(H1550-G1550)+I1550)</f>
        <v>0</v>
      </c>
      <c r="R1550" s="456"/>
    </row>
    <row r="1551" spans="1:18" ht="17.25" thickTop="1" thickBot="1">
      <c r="A1551" s="214"/>
      <c r="B1551" s="607"/>
      <c r="C1551" s="608"/>
      <c r="D1551" s="481"/>
      <c r="E1551" s="481"/>
      <c r="F1551" s="482"/>
      <c r="G1551" s="43"/>
      <c r="H1551" s="44"/>
      <c r="I1551" s="44"/>
      <c r="J1551" s="21">
        <f>SUM(J1537:J1548)</f>
        <v>0</v>
      </c>
      <c r="K1551" s="224">
        <f>SUM(K1540:K1548)</f>
        <v>0</v>
      </c>
      <c r="L1551" s="225"/>
      <c r="M1551" s="225"/>
      <c r="N1551" s="225"/>
      <c r="O1551" s="225"/>
      <c r="P1551" s="226"/>
      <c r="Q1551" s="227">
        <f>SUM(Q1537:Q1550)</f>
        <v>0</v>
      </c>
      <c r="R1551" s="456"/>
    </row>
    <row r="1552" spans="1:18" ht="17.25" thickTop="1" thickBot="1">
      <c r="A1552" s="214"/>
      <c r="B1552" s="734"/>
      <c r="C1552" s="735"/>
      <c r="D1552" s="219"/>
      <c r="E1552" s="219"/>
      <c r="F1552" s="220"/>
      <c r="G1552" s="732"/>
      <c r="H1552" s="732"/>
      <c r="I1552" s="152"/>
      <c r="J1552" s="153"/>
      <c r="K1552" s="154"/>
      <c r="L1552" s="155"/>
      <c r="M1552" s="155"/>
      <c r="N1552" s="155"/>
      <c r="O1552" s="155"/>
      <c r="P1552" s="156"/>
      <c r="Q1552" s="157"/>
      <c r="R1552" s="456"/>
    </row>
    <row r="1553" spans="1:18" ht="16.5" thickTop="1">
      <c r="A1553" s="215"/>
      <c r="B1553" s="216"/>
      <c r="C1553" s="216"/>
      <c r="D1553" s="463"/>
      <c r="E1553" s="463"/>
      <c r="F1553" s="464"/>
      <c r="G1553" s="736" t="s">
        <v>8</v>
      </c>
      <c r="H1553" s="737"/>
      <c r="I1553" s="740"/>
      <c r="J1553" s="184" t="e">
        <f>SUM(J1487:J1552)</f>
        <v>#REF!</v>
      </c>
      <c r="K1553" s="742"/>
      <c r="L1553" s="185"/>
      <c r="M1553" s="185">
        <f>SUM(M1487:M1552)</f>
        <v>0</v>
      </c>
      <c r="N1553" s="185"/>
      <c r="O1553" s="185" t="e">
        <f>SUM(O1487:O1552)</f>
        <v>#REF!</v>
      </c>
      <c r="P1553" s="742"/>
      <c r="Q1553" s="744">
        <f>Q1503+Q1519+Q1535+Q1551+Q1487</f>
        <v>0</v>
      </c>
      <c r="R1553" s="456"/>
    </row>
    <row r="1554" spans="1:18" ht="16.5" thickBot="1">
      <c r="A1554" s="215"/>
      <c r="B1554" s="216"/>
      <c r="C1554" s="216"/>
      <c r="D1554" s="463"/>
      <c r="E1554" s="463"/>
      <c r="F1554" s="464"/>
      <c r="G1554" s="738"/>
      <c r="H1554" s="739"/>
      <c r="I1554" s="741"/>
      <c r="J1554" s="186"/>
      <c r="K1554" s="743"/>
      <c r="L1554" s="187"/>
      <c r="M1554" s="187"/>
      <c r="N1554" s="187"/>
      <c r="O1554" s="187"/>
      <c r="P1554" s="743"/>
      <c r="Q1554" s="745"/>
      <c r="R1554" s="456"/>
    </row>
    <row r="1555" spans="1:18" ht="16.5" thickTop="1">
      <c r="A1555" s="217"/>
      <c r="B1555" s="218"/>
      <c r="C1555" s="218"/>
      <c r="D1555" s="189"/>
      <c r="E1555" s="189"/>
      <c r="F1555" s="189"/>
      <c r="G1555" s="190"/>
      <c r="H1555" s="190"/>
      <c r="I1555" s="191"/>
      <c r="J1555" s="192"/>
      <c r="K1555" s="190"/>
      <c r="L1555" s="190"/>
      <c r="M1555" s="190"/>
      <c r="N1555" s="190"/>
      <c r="O1555" s="190"/>
      <c r="P1555" s="190"/>
      <c r="Q1555" s="190"/>
      <c r="R1555" s="158"/>
    </row>
  </sheetData>
  <mergeCells count="1857">
    <mergeCell ref="P1553:P1554"/>
    <mergeCell ref="Q1553:Q1554"/>
    <mergeCell ref="B1551:C1551"/>
    <mergeCell ref="B1552:C1552"/>
    <mergeCell ref="G1552:H1552"/>
    <mergeCell ref="G1553:H1554"/>
    <mergeCell ref="I1553:I1554"/>
    <mergeCell ref="K1553:K1554"/>
    <mergeCell ref="D1545:D1546"/>
    <mergeCell ref="R1545:R1548"/>
    <mergeCell ref="B1547:B1548"/>
    <mergeCell ref="C1547:C1548"/>
    <mergeCell ref="B1549:B1550"/>
    <mergeCell ref="C1549:C1550"/>
    <mergeCell ref="D1539:D1540"/>
    <mergeCell ref="B1541:B1542"/>
    <mergeCell ref="C1541:C1542"/>
    <mergeCell ref="B1543:B1544"/>
    <mergeCell ref="C1543:C1544"/>
    <mergeCell ref="D1543:D1544"/>
    <mergeCell ref="B1536:C1536"/>
    <mergeCell ref="A1537:A1548"/>
    <mergeCell ref="B1537:B1538"/>
    <mergeCell ref="C1537:C1538"/>
    <mergeCell ref="B1539:B1540"/>
    <mergeCell ref="C1539:C1540"/>
    <mergeCell ref="B1545:B1546"/>
    <mergeCell ref="C1545:C1546"/>
    <mergeCell ref="C1529:C1530"/>
    <mergeCell ref="R1530:R1535"/>
    <mergeCell ref="B1531:B1532"/>
    <mergeCell ref="C1531:C1532"/>
    <mergeCell ref="B1533:B1534"/>
    <mergeCell ref="C1533:C1534"/>
    <mergeCell ref="B1535:C1535"/>
    <mergeCell ref="A1521:A1536"/>
    <mergeCell ref="B1521:B1522"/>
    <mergeCell ref="C1521:C1522"/>
    <mergeCell ref="B1523:B1524"/>
    <mergeCell ref="C1523:C1524"/>
    <mergeCell ref="B1525:B1526"/>
    <mergeCell ref="C1525:C1526"/>
    <mergeCell ref="B1527:B1528"/>
    <mergeCell ref="C1527:C1528"/>
    <mergeCell ref="B1529:B1530"/>
    <mergeCell ref="C1495:C1496"/>
    <mergeCell ref="D1495:D1496"/>
    <mergeCell ref="C1513:C1514"/>
    <mergeCell ref="B1515:B1516"/>
    <mergeCell ref="C1515:C1516"/>
    <mergeCell ref="R1515:R1520"/>
    <mergeCell ref="B1517:B1518"/>
    <mergeCell ref="C1517:C1518"/>
    <mergeCell ref="B1519:C1519"/>
    <mergeCell ref="B1520:C1520"/>
    <mergeCell ref="A1505:A1520"/>
    <mergeCell ref="B1505:B1506"/>
    <mergeCell ref="C1505:C1506"/>
    <mergeCell ref="B1507:B1508"/>
    <mergeCell ref="C1507:C1508"/>
    <mergeCell ref="B1509:B1510"/>
    <mergeCell ref="C1509:C1510"/>
    <mergeCell ref="B1511:B1512"/>
    <mergeCell ref="C1511:C1512"/>
    <mergeCell ref="B1513:B1514"/>
    <mergeCell ref="R1485:R1490"/>
    <mergeCell ref="B1487:C1487"/>
    <mergeCell ref="G1487:H1487"/>
    <mergeCell ref="B1488:C1488"/>
    <mergeCell ref="A1489:A1504"/>
    <mergeCell ref="B1489:B1490"/>
    <mergeCell ref="C1489:C1490"/>
    <mergeCell ref="D1489:D1490"/>
    <mergeCell ref="B1491:B1492"/>
    <mergeCell ref="C1491:C1492"/>
    <mergeCell ref="A1481:A1488"/>
    <mergeCell ref="B1481:B1482"/>
    <mergeCell ref="C1481:C1482"/>
    <mergeCell ref="B1483:B1484"/>
    <mergeCell ref="C1483:C1484"/>
    <mergeCell ref="B1485:B1486"/>
    <mergeCell ref="C1485:C1486"/>
    <mergeCell ref="B1497:B1498"/>
    <mergeCell ref="C1497:C1498"/>
    <mergeCell ref="B1499:B1500"/>
    <mergeCell ref="C1499:C1500"/>
    <mergeCell ref="R1500:R1505"/>
    <mergeCell ref="B1501:B1502"/>
    <mergeCell ref="C1501:C1502"/>
    <mergeCell ref="D1501:D1502"/>
    <mergeCell ref="B1503:C1503"/>
    <mergeCell ref="B1504:C1504"/>
    <mergeCell ref="D1491:D1492"/>
    <mergeCell ref="B1493:B1494"/>
    <mergeCell ref="C1493:C1494"/>
    <mergeCell ref="D1493:D1494"/>
    <mergeCell ref="B1495:B1496"/>
    <mergeCell ref="G1475:H1475"/>
    <mergeCell ref="G1477:P1477"/>
    <mergeCell ref="Q1477:Q1480"/>
    <mergeCell ref="G1478:P1478"/>
    <mergeCell ref="G1479:H1480"/>
    <mergeCell ref="I1479:K1479"/>
    <mergeCell ref="P1479:P1480"/>
    <mergeCell ref="B1467:C1467"/>
    <mergeCell ref="G1468:H1469"/>
    <mergeCell ref="I1468:I1469"/>
    <mergeCell ref="K1468:K1469"/>
    <mergeCell ref="P1468:P1469"/>
    <mergeCell ref="Q1468:Q1469"/>
    <mergeCell ref="A1458:A1467"/>
    <mergeCell ref="B1458:B1459"/>
    <mergeCell ref="C1458:C1459"/>
    <mergeCell ref="B1460:B1461"/>
    <mergeCell ref="C1460:C1461"/>
    <mergeCell ref="B1462:B1463"/>
    <mergeCell ref="C1462:C1463"/>
    <mergeCell ref="B1464:B1465"/>
    <mergeCell ref="C1464:C1465"/>
    <mergeCell ref="B1466:C1466"/>
    <mergeCell ref="C1450:C1451"/>
    <mergeCell ref="B1452:B1453"/>
    <mergeCell ref="C1452:C1453"/>
    <mergeCell ref="B1454:B1455"/>
    <mergeCell ref="C1454:C1455"/>
    <mergeCell ref="R1454:R1459"/>
    <mergeCell ref="B1456:C1456"/>
    <mergeCell ref="B1457:C1457"/>
    <mergeCell ref="A1442:A1457"/>
    <mergeCell ref="B1442:B1443"/>
    <mergeCell ref="C1442:C1443"/>
    <mergeCell ref="B1444:B1445"/>
    <mergeCell ref="C1444:C1445"/>
    <mergeCell ref="B1446:B1447"/>
    <mergeCell ref="C1446:C1447"/>
    <mergeCell ref="B1448:B1449"/>
    <mergeCell ref="C1448:C1449"/>
    <mergeCell ref="B1450:B1451"/>
    <mergeCell ref="B1436:B1437"/>
    <mergeCell ref="C1436:C1437"/>
    <mergeCell ref="B1438:B1439"/>
    <mergeCell ref="C1438:C1439"/>
    <mergeCell ref="R1439:R1444"/>
    <mergeCell ref="B1440:C1440"/>
    <mergeCell ref="B1441:C1441"/>
    <mergeCell ref="B1410:B1411"/>
    <mergeCell ref="C1410:C1411"/>
    <mergeCell ref="B1412:B1413"/>
    <mergeCell ref="C1412:C1413"/>
    <mergeCell ref="B1414:B1415"/>
    <mergeCell ref="A1426:A1441"/>
    <mergeCell ref="B1426:B1427"/>
    <mergeCell ref="C1426:C1427"/>
    <mergeCell ref="B1428:B1429"/>
    <mergeCell ref="C1428:C1429"/>
    <mergeCell ref="B1430:B1431"/>
    <mergeCell ref="C1430:C1431"/>
    <mergeCell ref="B1432:B1433"/>
    <mergeCell ref="C1432:C1433"/>
    <mergeCell ref="B1434:B1435"/>
    <mergeCell ref="R1424:R1429"/>
    <mergeCell ref="B1425:C1425"/>
    <mergeCell ref="A1410:A1425"/>
    <mergeCell ref="B1422:B1423"/>
    <mergeCell ref="C1422:C1423"/>
    <mergeCell ref="B1424:C1424"/>
    <mergeCell ref="G1424:H1424"/>
    <mergeCell ref="C1414:C1415"/>
    <mergeCell ref="B1416:B1417"/>
    <mergeCell ref="R1409:R1414"/>
    <mergeCell ref="Q1394:Q1397"/>
    <mergeCell ref="R1394:R1399"/>
    <mergeCell ref="G1395:P1395"/>
    <mergeCell ref="G1396:H1397"/>
    <mergeCell ref="I1396:K1396"/>
    <mergeCell ref="P1396:P1397"/>
    <mergeCell ref="G1382:H1383"/>
    <mergeCell ref="I1382:I1383"/>
    <mergeCell ref="K1382:K1383"/>
    <mergeCell ref="P1382:P1383"/>
    <mergeCell ref="Q1382:Q1383"/>
    <mergeCell ref="A1388:B1388"/>
    <mergeCell ref="G1392:H1392"/>
    <mergeCell ref="I1392:P1392"/>
    <mergeCell ref="G1394:P1394"/>
    <mergeCell ref="C1434:C1435"/>
    <mergeCell ref="A1398:A1409"/>
    <mergeCell ref="B1398:B1399"/>
    <mergeCell ref="C1398:C1399"/>
    <mergeCell ref="B1400:B1401"/>
    <mergeCell ref="C1400:C1401"/>
    <mergeCell ref="B1402:B1403"/>
    <mergeCell ref="C1402:C1403"/>
    <mergeCell ref="B1404:B1405"/>
    <mergeCell ref="C1404:C1405"/>
    <mergeCell ref="B1406:B1407"/>
    <mergeCell ref="C1416:C1417"/>
    <mergeCell ref="B1418:B1419"/>
    <mergeCell ref="C1418:C1419"/>
    <mergeCell ref="B1420:B1421"/>
    <mergeCell ref="C1420:C1421"/>
    <mergeCell ref="C1406:C1407"/>
    <mergeCell ref="B1408:C1408"/>
    <mergeCell ref="B1409:C1409"/>
    <mergeCell ref="C1338:C1339"/>
    <mergeCell ref="C1368:C1369"/>
    <mergeCell ref="B1370:B1371"/>
    <mergeCell ref="C1370:C1371"/>
    <mergeCell ref="B1372:B1373"/>
    <mergeCell ref="C1372:C1373"/>
    <mergeCell ref="R1372:R1377"/>
    <mergeCell ref="B1374:C1374"/>
    <mergeCell ref="B1375:C1375"/>
    <mergeCell ref="A1360:A1375"/>
    <mergeCell ref="B1360:B1361"/>
    <mergeCell ref="C1360:C1361"/>
    <mergeCell ref="B1362:B1363"/>
    <mergeCell ref="C1362:C1363"/>
    <mergeCell ref="B1364:B1365"/>
    <mergeCell ref="C1364:C1365"/>
    <mergeCell ref="B1366:B1367"/>
    <mergeCell ref="C1366:C1367"/>
    <mergeCell ref="B1368:B1369"/>
    <mergeCell ref="A1376:A1381"/>
    <mergeCell ref="B1376:B1377"/>
    <mergeCell ref="C1376:C1377"/>
    <mergeCell ref="B1378:B1379"/>
    <mergeCell ref="C1378:C1379"/>
    <mergeCell ref="B1380:C1380"/>
    <mergeCell ref="B1381:C1381"/>
    <mergeCell ref="C1350:C1351"/>
    <mergeCell ref="B1352:B1353"/>
    <mergeCell ref="C1352:C1353"/>
    <mergeCell ref="B1340:B1341"/>
    <mergeCell ref="C1340:C1341"/>
    <mergeCell ref="B1342:C1342"/>
    <mergeCell ref="R1342:R1347"/>
    <mergeCell ref="B1343:C1343"/>
    <mergeCell ref="A1344:A1359"/>
    <mergeCell ref="B1344:B1345"/>
    <mergeCell ref="C1344:C1345"/>
    <mergeCell ref="B1346:B1347"/>
    <mergeCell ref="C1346:C1347"/>
    <mergeCell ref="B1354:B1355"/>
    <mergeCell ref="C1354:C1355"/>
    <mergeCell ref="B1356:B1357"/>
    <mergeCell ref="C1356:C1357"/>
    <mergeCell ref="R1357:R1362"/>
    <mergeCell ref="B1358:C1358"/>
    <mergeCell ref="B1359:C1359"/>
    <mergeCell ref="B1348:B1349"/>
    <mergeCell ref="C1348:C1349"/>
    <mergeCell ref="B1350:B1351"/>
    <mergeCell ref="B1320:B1321"/>
    <mergeCell ref="C1320:C1321"/>
    <mergeCell ref="B1322:B1323"/>
    <mergeCell ref="C1322:C1323"/>
    <mergeCell ref="B1324:B1325"/>
    <mergeCell ref="C1324:C1325"/>
    <mergeCell ref="A1312:A1327"/>
    <mergeCell ref="B1312:B1313"/>
    <mergeCell ref="C1312:C1313"/>
    <mergeCell ref="R1312:R1317"/>
    <mergeCell ref="B1314:B1315"/>
    <mergeCell ref="C1314:C1315"/>
    <mergeCell ref="B1316:B1317"/>
    <mergeCell ref="C1316:C1317"/>
    <mergeCell ref="B1318:B1319"/>
    <mergeCell ref="C1318:C1319"/>
    <mergeCell ref="C1332:C1333"/>
    <mergeCell ref="B1326:C1326"/>
    <mergeCell ref="G1326:H1326"/>
    <mergeCell ref="B1327:C1327"/>
    <mergeCell ref="R1327:R1332"/>
    <mergeCell ref="A1328:A1343"/>
    <mergeCell ref="B1328:B1329"/>
    <mergeCell ref="C1328:C1329"/>
    <mergeCell ref="B1330:B1331"/>
    <mergeCell ref="C1330:C1331"/>
    <mergeCell ref="B1332:B1333"/>
    <mergeCell ref="B1334:B1335"/>
    <mergeCell ref="C1334:C1335"/>
    <mergeCell ref="B1336:B1337"/>
    <mergeCell ref="C1336:C1337"/>
    <mergeCell ref="B1338:B1339"/>
    <mergeCell ref="A1308:A1311"/>
    <mergeCell ref="B1308:B1309"/>
    <mergeCell ref="C1308:C1309"/>
    <mergeCell ref="B1310:C1310"/>
    <mergeCell ref="G1310:H1310"/>
    <mergeCell ref="B1311:C1311"/>
    <mergeCell ref="G1304:P1304"/>
    <mergeCell ref="Q1304:Q1307"/>
    <mergeCell ref="G1305:P1305"/>
    <mergeCell ref="G1306:H1307"/>
    <mergeCell ref="I1306:K1306"/>
    <mergeCell ref="P1306:P1307"/>
    <mergeCell ref="G1293:H1294"/>
    <mergeCell ref="I1293:I1294"/>
    <mergeCell ref="K1293:K1294"/>
    <mergeCell ref="P1293:P1294"/>
    <mergeCell ref="Q1293:Q1294"/>
    <mergeCell ref="G1302:H1302"/>
    <mergeCell ref="I1302:P1302"/>
    <mergeCell ref="D1287:D1288"/>
    <mergeCell ref="R1287:R1290"/>
    <mergeCell ref="B1289:B1290"/>
    <mergeCell ref="C1289:C1290"/>
    <mergeCell ref="B1291:C1291"/>
    <mergeCell ref="B1292:C1292"/>
    <mergeCell ref="G1292:H1292"/>
    <mergeCell ref="D1281:D1282"/>
    <mergeCell ref="B1283:B1284"/>
    <mergeCell ref="C1283:C1284"/>
    <mergeCell ref="B1285:B1286"/>
    <mergeCell ref="C1285:C1286"/>
    <mergeCell ref="D1285:D1286"/>
    <mergeCell ref="B1278:C1278"/>
    <mergeCell ref="A1279:A1290"/>
    <mergeCell ref="B1279:B1280"/>
    <mergeCell ref="C1279:C1280"/>
    <mergeCell ref="B1281:B1282"/>
    <mergeCell ref="C1281:C1282"/>
    <mergeCell ref="B1287:B1288"/>
    <mergeCell ref="C1287:C1288"/>
    <mergeCell ref="C1271:C1272"/>
    <mergeCell ref="R1272:R1277"/>
    <mergeCell ref="B1273:B1274"/>
    <mergeCell ref="C1273:C1274"/>
    <mergeCell ref="B1275:B1276"/>
    <mergeCell ref="C1275:C1276"/>
    <mergeCell ref="B1277:C1277"/>
    <mergeCell ref="A1263:A1278"/>
    <mergeCell ref="B1263:B1264"/>
    <mergeCell ref="C1263:C1264"/>
    <mergeCell ref="B1265:B1266"/>
    <mergeCell ref="C1265:C1266"/>
    <mergeCell ref="B1267:B1268"/>
    <mergeCell ref="C1267:C1268"/>
    <mergeCell ref="B1269:B1270"/>
    <mergeCell ref="C1269:C1270"/>
    <mergeCell ref="B1271:B1272"/>
    <mergeCell ref="C1237:C1238"/>
    <mergeCell ref="D1237:D1238"/>
    <mergeCell ref="C1255:C1256"/>
    <mergeCell ref="B1257:B1258"/>
    <mergeCell ref="C1257:C1258"/>
    <mergeCell ref="R1257:R1262"/>
    <mergeCell ref="B1259:B1260"/>
    <mergeCell ref="C1259:C1260"/>
    <mergeCell ref="B1261:C1261"/>
    <mergeCell ref="B1262:C1262"/>
    <mergeCell ref="A1247:A1262"/>
    <mergeCell ref="B1247:B1248"/>
    <mergeCell ref="C1247:C1248"/>
    <mergeCell ref="B1249:B1250"/>
    <mergeCell ref="C1249:C1250"/>
    <mergeCell ref="B1251:B1252"/>
    <mergeCell ref="C1251:C1252"/>
    <mergeCell ref="B1253:B1254"/>
    <mergeCell ref="C1253:C1254"/>
    <mergeCell ref="B1255:B1256"/>
    <mergeCell ref="R1227:R1232"/>
    <mergeCell ref="B1229:C1229"/>
    <mergeCell ref="G1229:H1229"/>
    <mergeCell ref="B1230:C1230"/>
    <mergeCell ref="A1231:A1246"/>
    <mergeCell ref="B1231:B1232"/>
    <mergeCell ref="C1231:C1232"/>
    <mergeCell ref="D1231:D1232"/>
    <mergeCell ref="B1233:B1234"/>
    <mergeCell ref="C1233:C1234"/>
    <mergeCell ref="A1223:A1230"/>
    <mergeCell ref="B1223:B1224"/>
    <mergeCell ref="C1223:C1224"/>
    <mergeCell ref="B1225:B1226"/>
    <mergeCell ref="C1225:C1226"/>
    <mergeCell ref="B1227:B1228"/>
    <mergeCell ref="C1227:C1228"/>
    <mergeCell ref="B1239:B1240"/>
    <mergeCell ref="C1239:C1240"/>
    <mergeCell ref="B1241:B1242"/>
    <mergeCell ref="C1241:C1242"/>
    <mergeCell ref="R1242:R1247"/>
    <mergeCell ref="B1243:B1244"/>
    <mergeCell ref="C1243:C1244"/>
    <mergeCell ref="D1243:D1244"/>
    <mergeCell ref="B1245:C1245"/>
    <mergeCell ref="B1246:C1246"/>
    <mergeCell ref="D1233:D1234"/>
    <mergeCell ref="B1235:B1236"/>
    <mergeCell ref="C1235:C1236"/>
    <mergeCell ref="D1235:D1236"/>
    <mergeCell ref="B1237:B1238"/>
    <mergeCell ref="G1219:P1219"/>
    <mergeCell ref="Q1219:Q1222"/>
    <mergeCell ref="G1220:P1220"/>
    <mergeCell ref="G1221:H1222"/>
    <mergeCell ref="I1221:K1221"/>
    <mergeCell ref="P1221:P1222"/>
    <mergeCell ref="G1210:H1211"/>
    <mergeCell ref="I1210:I1211"/>
    <mergeCell ref="K1210:K1211"/>
    <mergeCell ref="P1210:P1211"/>
    <mergeCell ref="Q1210:Q1211"/>
    <mergeCell ref="G1217:H1217"/>
    <mergeCell ref="R1202:R1209"/>
    <mergeCell ref="B1204:B1205"/>
    <mergeCell ref="C1204:C1205"/>
    <mergeCell ref="B1206:B1207"/>
    <mergeCell ref="C1206:C1207"/>
    <mergeCell ref="B1208:C1208"/>
    <mergeCell ref="B1209:C1209"/>
    <mergeCell ref="B1198:C1198"/>
    <mergeCell ref="B1199:C1199"/>
    <mergeCell ref="A1200:A1209"/>
    <mergeCell ref="B1200:B1201"/>
    <mergeCell ref="C1200:C1201"/>
    <mergeCell ref="B1202:B1203"/>
    <mergeCell ref="C1202:C1203"/>
    <mergeCell ref="B1192:B1193"/>
    <mergeCell ref="C1192:C1193"/>
    <mergeCell ref="B1194:B1195"/>
    <mergeCell ref="C1194:C1195"/>
    <mergeCell ref="B1196:B1197"/>
    <mergeCell ref="C1196:C1197"/>
    <mergeCell ref="A1184:A1199"/>
    <mergeCell ref="B1184:B1185"/>
    <mergeCell ref="C1184:C1185"/>
    <mergeCell ref="B1186:B1187"/>
    <mergeCell ref="C1186:C1187"/>
    <mergeCell ref="A1168:A1183"/>
    <mergeCell ref="B1168:B1169"/>
    <mergeCell ref="C1168:C1169"/>
    <mergeCell ref="B1170:B1171"/>
    <mergeCell ref="C1170:C1171"/>
    <mergeCell ref="B1172:B1173"/>
    <mergeCell ref="R1157:R1162"/>
    <mergeCell ref="B1158:B1159"/>
    <mergeCell ref="C1158:C1159"/>
    <mergeCell ref="B1160:B1161"/>
    <mergeCell ref="C1160:C1161"/>
    <mergeCell ref="B1162:B1163"/>
    <mergeCell ref="C1162:C1163"/>
    <mergeCell ref="R1187:R1192"/>
    <mergeCell ref="B1188:B1189"/>
    <mergeCell ref="C1188:C1189"/>
    <mergeCell ref="B1190:B1191"/>
    <mergeCell ref="C1190:C1191"/>
    <mergeCell ref="B1178:B1179"/>
    <mergeCell ref="C1178:C1179"/>
    <mergeCell ref="B1180:B1181"/>
    <mergeCell ref="C1180:C1181"/>
    <mergeCell ref="B1182:C1182"/>
    <mergeCell ref="B1183:C1183"/>
    <mergeCell ref="C1172:C1173"/>
    <mergeCell ref="R1172:R1177"/>
    <mergeCell ref="B1174:B1175"/>
    <mergeCell ref="C1174:C1175"/>
    <mergeCell ref="B1176:B1177"/>
    <mergeCell ref="C1176:C1177"/>
    <mergeCell ref="G1150:H1150"/>
    <mergeCell ref="B1151:C1151"/>
    <mergeCell ref="A1152:A1167"/>
    <mergeCell ref="B1152:B1153"/>
    <mergeCell ref="C1152:C1153"/>
    <mergeCell ref="B1154:B1155"/>
    <mergeCell ref="C1154:C1155"/>
    <mergeCell ref="B1156:B1157"/>
    <mergeCell ref="C1156:C1157"/>
    <mergeCell ref="B1164:B1165"/>
    <mergeCell ref="R1142:R1147"/>
    <mergeCell ref="B1144:B1145"/>
    <mergeCell ref="C1144:C1145"/>
    <mergeCell ref="B1146:B1147"/>
    <mergeCell ref="C1146:C1147"/>
    <mergeCell ref="B1148:B1149"/>
    <mergeCell ref="C1148:C1149"/>
    <mergeCell ref="A1138:A1151"/>
    <mergeCell ref="B1138:B1139"/>
    <mergeCell ref="C1138:C1139"/>
    <mergeCell ref="B1140:B1141"/>
    <mergeCell ref="C1140:C1141"/>
    <mergeCell ref="B1142:B1143"/>
    <mergeCell ref="C1142:C1143"/>
    <mergeCell ref="B1150:C1150"/>
    <mergeCell ref="C1164:C1165"/>
    <mergeCell ref="B1166:C1166"/>
    <mergeCell ref="G1166:H1166"/>
    <mergeCell ref="B1167:C1167"/>
    <mergeCell ref="G1134:P1134"/>
    <mergeCell ref="Q1134:Q1137"/>
    <mergeCell ref="G1135:P1135"/>
    <mergeCell ref="G1136:H1137"/>
    <mergeCell ref="I1136:K1136"/>
    <mergeCell ref="P1136:P1137"/>
    <mergeCell ref="I1125:I1126"/>
    <mergeCell ref="K1125:K1126"/>
    <mergeCell ref="P1125:P1126"/>
    <mergeCell ref="Q1125:Q1126"/>
    <mergeCell ref="A1128:E1128"/>
    <mergeCell ref="G1132:H1132"/>
    <mergeCell ref="I1132:P1132"/>
    <mergeCell ref="C1119:C1120"/>
    <mergeCell ref="B1121:C1121"/>
    <mergeCell ref="B1122:C1122"/>
    <mergeCell ref="B1123:B1124"/>
    <mergeCell ref="C1123:C1124"/>
    <mergeCell ref="G1125:H1126"/>
    <mergeCell ref="R1109:R1114"/>
    <mergeCell ref="B1111:B1112"/>
    <mergeCell ref="C1111:C1112"/>
    <mergeCell ref="B1113:B1114"/>
    <mergeCell ref="C1113:C1114"/>
    <mergeCell ref="B1115:B1116"/>
    <mergeCell ref="C1115:C1116"/>
    <mergeCell ref="B1105:C1105"/>
    <mergeCell ref="B1106:C1106"/>
    <mergeCell ref="A1107:A1122"/>
    <mergeCell ref="B1107:B1108"/>
    <mergeCell ref="C1107:C1108"/>
    <mergeCell ref="B1109:B1110"/>
    <mergeCell ref="C1109:C1110"/>
    <mergeCell ref="B1117:B1118"/>
    <mergeCell ref="C1117:C1118"/>
    <mergeCell ref="B1119:B1120"/>
    <mergeCell ref="B1099:B1100"/>
    <mergeCell ref="C1099:C1100"/>
    <mergeCell ref="B1101:B1102"/>
    <mergeCell ref="C1101:C1102"/>
    <mergeCell ref="B1103:B1104"/>
    <mergeCell ref="C1103:C1104"/>
    <mergeCell ref="A1091:A1106"/>
    <mergeCell ref="B1091:B1092"/>
    <mergeCell ref="C1091:C1092"/>
    <mergeCell ref="B1093:B1094"/>
    <mergeCell ref="C1093:C1094"/>
    <mergeCell ref="R1094:R1099"/>
    <mergeCell ref="B1095:B1096"/>
    <mergeCell ref="C1095:C1096"/>
    <mergeCell ref="B1097:B1098"/>
    <mergeCell ref="C1097:C1098"/>
    <mergeCell ref="B1085:B1086"/>
    <mergeCell ref="C1085:C1086"/>
    <mergeCell ref="B1087:B1088"/>
    <mergeCell ref="C1087:C1088"/>
    <mergeCell ref="B1089:C1089"/>
    <mergeCell ref="B1090:C1090"/>
    <mergeCell ref="C1079:C1080"/>
    <mergeCell ref="R1079:R1084"/>
    <mergeCell ref="B1081:B1082"/>
    <mergeCell ref="C1081:C1082"/>
    <mergeCell ref="B1083:B1084"/>
    <mergeCell ref="C1083:C1084"/>
    <mergeCell ref="C1071:C1072"/>
    <mergeCell ref="B1073:C1073"/>
    <mergeCell ref="G1073:H1073"/>
    <mergeCell ref="B1074:C1074"/>
    <mergeCell ref="A1075:A1090"/>
    <mergeCell ref="B1075:B1076"/>
    <mergeCell ref="C1075:C1076"/>
    <mergeCell ref="B1077:B1078"/>
    <mergeCell ref="C1077:C1078"/>
    <mergeCell ref="B1079:B1080"/>
    <mergeCell ref="R1064:R1069"/>
    <mergeCell ref="B1065:B1066"/>
    <mergeCell ref="C1065:C1066"/>
    <mergeCell ref="B1067:B1068"/>
    <mergeCell ref="C1067:C1068"/>
    <mergeCell ref="B1069:B1070"/>
    <mergeCell ref="C1069:C1070"/>
    <mergeCell ref="G1057:H1057"/>
    <mergeCell ref="B1058:C1058"/>
    <mergeCell ref="A1059:A1074"/>
    <mergeCell ref="B1059:B1060"/>
    <mergeCell ref="C1059:C1060"/>
    <mergeCell ref="B1061:B1062"/>
    <mergeCell ref="C1061:C1062"/>
    <mergeCell ref="B1063:B1064"/>
    <mergeCell ref="C1063:C1064"/>
    <mergeCell ref="B1071:B1072"/>
    <mergeCell ref="A1053:A1058"/>
    <mergeCell ref="B1053:B1054"/>
    <mergeCell ref="C1053:C1054"/>
    <mergeCell ref="B1055:B1056"/>
    <mergeCell ref="C1055:C1056"/>
    <mergeCell ref="B1057:C1057"/>
    <mergeCell ref="A1025:A1038"/>
    <mergeCell ref="B1025:B1026"/>
    <mergeCell ref="C1025:C1026"/>
    <mergeCell ref="B1027:B1028"/>
    <mergeCell ref="C1027:C1028"/>
    <mergeCell ref="B1029:B1030"/>
    <mergeCell ref="C1029:C1030"/>
    <mergeCell ref="B1031:B1032"/>
    <mergeCell ref="G1047:H1047"/>
    <mergeCell ref="G1049:P1049"/>
    <mergeCell ref="B1021:B1022"/>
    <mergeCell ref="C1021:C1022"/>
    <mergeCell ref="R1049:R1054"/>
    <mergeCell ref="G1050:P1050"/>
    <mergeCell ref="G1051:H1052"/>
    <mergeCell ref="I1051:K1051"/>
    <mergeCell ref="P1051:P1052"/>
    <mergeCell ref="B1037:C1037"/>
    <mergeCell ref="B1038:C1038"/>
    <mergeCell ref="G1039:H1040"/>
    <mergeCell ref="I1039:I1040"/>
    <mergeCell ref="K1039:K1040"/>
    <mergeCell ref="P1039:P1040"/>
    <mergeCell ref="C1031:C1032"/>
    <mergeCell ref="R1031:R1036"/>
    <mergeCell ref="B1033:B1034"/>
    <mergeCell ref="C1033:C1034"/>
    <mergeCell ref="B1035:B1036"/>
    <mergeCell ref="C1035:C1036"/>
    <mergeCell ref="Q1039:Q1040"/>
    <mergeCell ref="I1047:P1047"/>
    <mergeCell ref="Q1049:Q1052"/>
    <mergeCell ref="A1009:A1024"/>
    <mergeCell ref="B1009:B1010"/>
    <mergeCell ref="C1009:C1010"/>
    <mergeCell ref="B1011:B1012"/>
    <mergeCell ref="C1011:C1012"/>
    <mergeCell ref="B1013:B1014"/>
    <mergeCell ref="C1013:C1014"/>
    <mergeCell ref="B1015:B1016"/>
    <mergeCell ref="B1001:B1002"/>
    <mergeCell ref="C1001:C1002"/>
    <mergeCell ref="R1001:R1006"/>
    <mergeCell ref="B1003:B1004"/>
    <mergeCell ref="C1003:C1004"/>
    <mergeCell ref="B1005:B1006"/>
    <mergeCell ref="C1005:C1006"/>
    <mergeCell ref="B1023:C1023"/>
    <mergeCell ref="B1024:C1024"/>
    <mergeCell ref="A993:A1008"/>
    <mergeCell ref="B993:B994"/>
    <mergeCell ref="C993:C994"/>
    <mergeCell ref="B995:B996"/>
    <mergeCell ref="C995:C996"/>
    <mergeCell ref="B997:B998"/>
    <mergeCell ref="C997:C998"/>
    <mergeCell ref="B999:B1000"/>
    <mergeCell ref="C999:C1000"/>
    <mergeCell ref="C1015:C1016"/>
    <mergeCell ref="R1016:R1021"/>
    <mergeCell ref="B1017:B1018"/>
    <mergeCell ref="C1017:C1018"/>
    <mergeCell ref="B1019:B1020"/>
    <mergeCell ref="C1019:C1020"/>
    <mergeCell ref="R986:R991"/>
    <mergeCell ref="B987:B988"/>
    <mergeCell ref="C987:C988"/>
    <mergeCell ref="B989:B990"/>
    <mergeCell ref="C989:C990"/>
    <mergeCell ref="B991:C991"/>
    <mergeCell ref="G991:H991"/>
    <mergeCell ref="B1007:C1007"/>
    <mergeCell ref="B1008:C1008"/>
    <mergeCell ref="B981:B982"/>
    <mergeCell ref="C981:C982"/>
    <mergeCell ref="B983:B984"/>
    <mergeCell ref="C983:C984"/>
    <mergeCell ref="B985:B986"/>
    <mergeCell ref="C985:C986"/>
    <mergeCell ref="R971:R976"/>
    <mergeCell ref="B973:B974"/>
    <mergeCell ref="C973:C974"/>
    <mergeCell ref="B975:C975"/>
    <mergeCell ref="B976:C976"/>
    <mergeCell ref="A977:A992"/>
    <mergeCell ref="B977:B978"/>
    <mergeCell ref="C977:C978"/>
    <mergeCell ref="B979:B980"/>
    <mergeCell ref="C979:C980"/>
    <mergeCell ref="A967:A976"/>
    <mergeCell ref="B967:B968"/>
    <mergeCell ref="C967:C968"/>
    <mergeCell ref="B969:B970"/>
    <mergeCell ref="C969:C970"/>
    <mergeCell ref="B971:B972"/>
    <mergeCell ref="C971:C972"/>
    <mergeCell ref="B992:C992"/>
    <mergeCell ref="Q953:Q954"/>
    <mergeCell ref="G961:H961"/>
    <mergeCell ref="I961:P961"/>
    <mergeCell ref="G963:P963"/>
    <mergeCell ref="Q963:Q966"/>
    <mergeCell ref="G964:P964"/>
    <mergeCell ref="G965:H966"/>
    <mergeCell ref="I965:K965"/>
    <mergeCell ref="P965:P966"/>
    <mergeCell ref="B951:C951"/>
    <mergeCell ref="B952:C952"/>
    <mergeCell ref="G953:H954"/>
    <mergeCell ref="I953:I954"/>
    <mergeCell ref="K953:K954"/>
    <mergeCell ref="P953:P954"/>
    <mergeCell ref="C940:C941"/>
    <mergeCell ref="B942:C942"/>
    <mergeCell ref="B943:C943"/>
    <mergeCell ref="A944:A952"/>
    <mergeCell ref="B944:B945"/>
    <mergeCell ref="C944:C945"/>
    <mergeCell ref="B946:B947"/>
    <mergeCell ref="C946:C947"/>
    <mergeCell ref="B948:B949"/>
    <mergeCell ref="C948:C949"/>
    <mergeCell ref="R930:R935"/>
    <mergeCell ref="B932:B933"/>
    <mergeCell ref="C932:C933"/>
    <mergeCell ref="B934:B935"/>
    <mergeCell ref="C934:C935"/>
    <mergeCell ref="B936:B937"/>
    <mergeCell ref="C936:C937"/>
    <mergeCell ref="B926:C926"/>
    <mergeCell ref="B927:C927"/>
    <mergeCell ref="A928:A943"/>
    <mergeCell ref="B928:B929"/>
    <mergeCell ref="C928:C929"/>
    <mergeCell ref="B930:B931"/>
    <mergeCell ref="C930:C931"/>
    <mergeCell ref="B938:B939"/>
    <mergeCell ref="C938:C939"/>
    <mergeCell ref="B940:B941"/>
    <mergeCell ref="B920:B921"/>
    <mergeCell ref="C920:C921"/>
    <mergeCell ref="B922:B923"/>
    <mergeCell ref="C922:C923"/>
    <mergeCell ref="B924:B925"/>
    <mergeCell ref="C924:C925"/>
    <mergeCell ref="A912:A927"/>
    <mergeCell ref="B912:B913"/>
    <mergeCell ref="C912:C913"/>
    <mergeCell ref="B914:B915"/>
    <mergeCell ref="C914:C915"/>
    <mergeCell ref="A896:A911"/>
    <mergeCell ref="B896:B897"/>
    <mergeCell ref="C896:C897"/>
    <mergeCell ref="B898:B899"/>
    <mergeCell ref="C898:C899"/>
    <mergeCell ref="B884:B885"/>
    <mergeCell ref="C884:C885"/>
    <mergeCell ref="R885:R890"/>
    <mergeCell ref="B886:B887"/>
    <mergeCell ref="C886:C887"/>
    <mergeCell ref="B888:B889"/>
    <mergeCell ref="C888:C889"/>
    <mergeCell ref="B890:B891"/>
    <mergeCell ref="C890:C891"/>
    <mergeCell ref="R915:R920"/>
    <mergeCell ref="B916:B917"/>
    <mergeCell ref="C916:C917"/>
    <mergeCell ref="B918:B919"/>
    <mergeCell ref="C918:C919"/>
    <mergeCell ref="B906:B907"/>
    <mergeCell ref="C906:C907"/>
    <mergeCell ref="B908:B909"/>
    <mergeCell ref="C908:C909"/>
    <mergeCell ref="B910:C910"/>
    <mergeCell ref="B911:C911"/>
    <mergeCell ref="B900:B901"/>
    <mergeCell ref="C900:C901"/>
    <mergeCell ref="R900:R905"/>
    <mergeCell ref="B902:B903"/>
    <mergeCell ref="C902:C903"/>
    <mergeCell ref="B904:B905"/>
    <mergeCell ref="C904:C905"/>
    <mergeCell ref="R876:R879"/>
    <mergeCell ref="G877:P877"/>
    <mergeCell ref="G878:H879"/>
    <mergeCell ref="I878:K878"/>
    <mergeCell ref="P878:P879"/>
    <mergeCell ref="A880:A895"/>
    <mergeCell ref="B880:B881"/>
    <mergeCell ref="C880:C881"/>
    <mergeCell ref="B882:B883"/>
    <mergeCell ref="C882:C883"/>
    <mergeCell ref="P863:P864"/>
    <mergeCell ref="Q863:Q864"/>
    <mergeCell ref="H866:Q866"/>
    <mergeCell ref="G874:H874"/>
    <mergeCell ref="I874:P874"/>
    <mergeCell ref="G876:P876"/>
    <mergeCell ref="Q876:Q879"/>
    <mergeCell ref="B892:B893"/>
    <mergeCell ref="C892:C893"/>
    <mergeCell ref="B894:C894"/>
    <mergeCell ref="G894:H894"/>
    <mergeCell ref="B895:C895"/>
    <mergeCell ref="C859:C860"/>
    <mergeCell ref="B861:C861"/>
    <mergeCell ref="B862:C862"/>
    <mergeCell ref="G863:H864"/>
    <mergeCell ref="I863:I864"/>
    <mergeCell ref="K863:K864"/>
    <mergeCell ref="R849:R854"/>
    <mergeCell ref="B851:B852"/>
    <mergeCell ref="C851:C852"/>
    <mergeCell ref="B853:B854"/>
    <mergeCell ref="C853:C854"/>
    <mergeCell ref="B855:B856"/>
    <mergeCell ref="C855:C856"/>
    <mergeCell ref="B845:C845"/>
    <mergeCell ref="B846:C846"/>
    <mergeCell ref="A847:A862"/>
    <mergeCell ref="B847:B848"/>
    <mergeCell ref="C847:C848"/>
    <mergeCell ref="B849:B850"/>
    <mergeCell ref="C849:C850"/>
    <mergeCell ref="B857:B858"/>
    <mergeCell ref="C857:C858"/>
    <mergeCell ref="B859:B860"/>
    <mergeCell ref="B839:B840"/>
    <mergeCell ref="C839:C840"/>
    <mergeCell ref="B841:B842"/>
    <mergeCell ref="C841:C842"/>
    <mergeCell ref="B843:B844"/>
    <mergeCell ref="C843:C844"/>
    <mergeCell ref="A831:A846"/>
    <mergeCell ref="B831:B832"/>
    <mergeCell ref="C831:C832"/>
    <mergeCell ref="B833:B834"/>
    <mergeCell ref="C833:C834"/>
    <mergeCell ref="A815:A830"/>
    <mergeCell ref="B815:B816"/>
    <mergeCell ref="C815:C816"/>
    <mergeCell ref="B817:B818"/>
    <mergeCell ref="C817:C818"/>
    <mergeCell ref="R804:R809"/>
    <mergeCell ref="B805:B806"/>
    <mergeCell ref="C805:C806"/>
    <mergeCell ref="B807:B808"/>
    <mergeCell ref="C807:C808"/>
    <mergeCell ref="B809:B810"/>
    <mergeCell ref="C809:C810"/>
    <mergeCell ref="R834:R839"/>
    <mergeCell ref="B835:B836"/>
    <mergeCell ref="C835:C836"/>
    <mergeCell ref="B837:B838"/>
    <mergeCell ref="C837:C838"/>
    <mergeCell ref="B825:B826"/>
    <mergeCell ref="C825:C826"/>
    <mergeCell ref="B827:B828"/>
    <mergeCell ref="C827:C828"/>
    <mergeCell ref="B829:C829"/>
    <mergeCell ref="B830:C830"/>
    <mergeCell ref="B819:B820"/>
    <mergeCell ref="C819:C820"/>
    <mergeCell ref="R819:R824"/>
    <mergeCell ref="B821:B822"/>
    <mergeCell ref="C821:C822"/>
    <mergeCell ref="B823:B824"/>
    <mergeCell ref="C823:C824"/>
    <mergeCell ref="B797:C797"/>
    <mergeCell ref="G797:H797"/>
    <mergeCell ref="B798:C798"/>
    <mergeCell ref="A799:A814"/>
    <mergeCell ref="B799:B800"/>
    <mergeCell ref="C799:C800"/>
    <mergeCell ref="B801:B802"/>
    <mergeCell ref="C801:C802"/>
    <mergeCell ref="B803:B804"/>
    <mergeCell ref="C803:C804"/>
    <mergeCell ref="R789:R794"/>
    <mergeCell ref="G790:P790"/>
    <mergeCell ref="G791:H792"/>
    <mergeCell ref="I791:K791"/>
    <mergeCell ref="P791:P792"/>
    <mergeCell ref="A793:A798"/>
    <mergeCell ref="B793:B794"/>
    <mergeCell ref="C793:C794"/>
    <mergeCell ref="B795:B796"/>
    <mergeCell ref="C795:C796"/>
    <mergeCell ref="B811:B812"/>
    <mergeCell ref="C811:C812"/>
    <mergeCell ref="B813:C813"/>
    <mergeCell ref="G813:H813"/>
    <mergeCell ref="B814:C814"/>
    <mergeCell ref="G787:H787"/>
    <mergeCell ref="I787:P787"/>
    <mergeCell ref="G789:P789"/>
    <mergeCell ref="Q789:Q792"/>
    <mergeCell ref="C772:C773"/>
    <mergeCell ref="B774:C774"/>
    <mergeCell ref="B775:C775"/>
    <mergeCell ref="G776:H777"/>
    <mergeCell ref="I776:I777"/>
    <mergeCell ref="K776:K777"/>
    <mergeCell ref="A764:A775"/>
    <mergeCell ref="B764:B765"/>
    <mergeCell ref="C764:C765"/>
    <mergeCell ref="B766:B767"/>
    <mergeCell ref="C766:C767"/>
    <mergeCell ref="B768:B769"/>
    <mergeCell ref="C768:C769"/>
    <mergeCell ref="B770:B771"/>
    <mergeCell ref="C770:C771"/>
    <mergeCell ref="B772:B773"/>
    <mergeCell ref="B760:B761"/>
    <mergeCell ref="C760:C761"/>
    <mergeCell ref="R760:R765"/>
    <mergeCell ref="B762:C762"/>
    <mergeCell ref="B763:C763"/>
    <mergeCell ref="A748:A763"/>
    <mergeCell ref="B748:B749"/>
    <mergeCell ref="C748:C749"/>
    <mergeCell ref="B750:B751"/>
    <mergeCell ref="C750:C751"/>
    <mergeCell ref="B752:B753"/>
    <mergeCell ref="C752:C753"/>
    <mergeCell ref="B754:B755"/>
    <mergeCell ref="C754:C755"/>
    <mergeCell ref="B756:B757"/>
    <mergeCell ref="P776:P777"/>
    <mergeCell ref="Q776:Q777"/>
    <mergeCell ref="B744:B745"/>
    <mergeCell ref="C744:C745"/>
    <mergeCell ref="R745:R750"/>
    <mergeCell ref="B746:C746"/>
    <mergeCell ref="B747:C747"/>
    <mergeCell ref="A732:A747"/>
    <mergeCell ref="B732:B733"/>
    <mergeCell ref="C732:C733"/>
    <mergeCell ref="B734:B735"/>
    <mergeCell ref="C734:C735"/>
    <mergeCell ref="B736:B737"/>
    <mergeCell ref="C736:C737"/>
    <mergeCell ref="B738:B739"/>
    <mergeCell ref="C738:C739"/>
    <mergeCell ref="B740:B741"/>
    <mergeCell ref="C756:C757"/>
    <mergeCell ref="B758:B759"/>
    <mergeCell ref="C758:C759"/>
    <mergeCell ref="G730:H730"/>
    <mergeCell ref="R730:R735"/>
    <mergeCell ref="B731:C731"/>
    <mergeCell ref="C720:C721"/>
    <mergeCell ref="B722:B723"/>
    <mergeCell ref="C722:C723"/>
    <mergeCell ref="B724:B725"/>
    <mergeCell ref="C724:C725"/>
    <mergeCell ref="B726:B727"/>
    <mergeCell ref="C726:C727"/>
    <mergeCell ref="C712:C713"/>
    <mergeCell ref="B714:C714"/>
    <mergeCell ref="B715:C715"/>
    <mergeCell ref="R715:R720"/>
    <mergeCell ref="C740:C741"/>
    <mergeCell ref="B742:B743"/>
    <mergeCell ref="C742:C743"/>
    <mergeCell ref="A716:A731"/>
    <mergeCell ref="B716:B717"/>
    <mergeCell ref="C716:C717"/>
    <mergeCell ref="B718:B719"/>
    <mergeCell ref="C718:C719"/>
    <mergeCell ref="B720:B721"/>
    <mergeCell ref="A704:A715"/>
    <mergeCell ref="B704:B705"/>
    <mergeCell ref="C704:C705"/>
    <mergeCell ref="B706:B707"/>
    <mergeCell ref="C706:C707"/>
    <mergeCell ref="B708:B709"/>
    <mergeCell ref="C708:C709"/>
    <mergeCell ref="B710:B711"/>
    <mergeCell ref="C710:C711"/>
    <mergeCell ref="B712:B713"/>
    <mergeCell ref="A694:B694"/>
    <mergeCell ref="B728:B729"/>
    <mergeCell ref="C728:C729"/>
    <mergeCell ref="B730:C730"/>
    <mergeCell ref="G698:H698"/>
    <mergeCell ref="I698:P698"/>
    <mergeCell ref="G700:P700"/>
    <mergeCell ref="Q700:Q703"/>
    <mergeCell ref="R700:R705"/>
    <mergeCell ref="G701:P701"/>
    <mergeCell ref="G702:H703"/>
    <mergeCell ref="I702:K702"/>
    <mergeCell ref="P702:P703"/>
    <mergeCell ref="R683:R684"/>
    <mergeCell ref="B685:C685"/>
    <mergeCell ref="B686:C686"/>
    <mergeCell ref="G687:H688"/>
    <mergeCell ref="I687:I688"/>
    <mergeCell ref="K687:K688"/>
    <mergeCell ref="P687:P688"/>
    <mergeCell ref="Q687:Q688"/>
    <mergeCell ref="B679:C679"/>
    <mergeCell ref="B680:C680"/>
    <mergeCell ref="A681:A686"/>
    <mergeCell ref="B681:B682"/>
    <mergeCell ref="C681:C682"/>
    <mergeCell ref="B683:B684"/>
    <mergeCell ref="C683:C684"/>
    <mergeCell ref="B673:B674"/>
    <mergeCell ref="C673:C674"/>
    <mergeCell ref="B675:B676"/>
    <mergeCell ref="C675:C676"/>
    <mergeCell ref="B677:B678"/>
    <mergeCell ref="C677:C678"/>
    <mergeCell ref="A665:A680"/>
    <mergeCell ref="B665:B666"/>
    <mergeCell ref="C665:C666"/>
    <mergeCell ref="B667:B668"/>
    <mergeCell ref="C667:C668"/>
    <mergeCell ref="R668:R673"/>
    <mergeCell ref="B669:B670"/>
    <mergeCell ref="C669:C670"/>
    <mergeCell ref="B671:B672"/>
    <mergeCell ref="C671:C672"/>
    <mergeCell ref="B659:B660"/>
    <mergeCell ref="C659:C660"/>
    <mergeCell ref="B661:B662"/>
    <mergeCell ref="C661:C662"/>
    <mergeCell ref="B663:C663"/>
    <mergeCell ref="B664:C664"/>
    <mergeCell ref="B653:B654"/>
    <mergeCell ref="C653:C654"/>
    <mergeCell ref="R653:R658"/>
    <mergeCell ref="B655:B656"/>
    <mergeCell ref="C655:C656"/>
    <mergeCell ref="B657:B658"/>
    <mergeCell ref="C657:C658"/>
    <mergeCell ref="R623:R628"/>
    <mergeCell ref="B625:B626"/>
    <mergeCell ref="C625:C626"/>
    <mergeCell ref="B627:B628"/>
    <mergeCell ref="C627:C628"/>
    <mergeCell ref="B645:B646"/>
    <mergeCell ref="C645:C646"/>
    <mergeCell ref="B647:C647"/>
    <mergeCell ref="G647:H647"/>
    <mergeCell ref="B648:C648"/>
    <mergeCell ref="A649:A664"/>
    <mergeCell ref="B649:B650"/>
    <mergeCell ref="C649:C650"/>
    <mergeCell ref="B651:B652"/>
    <mergeCell ref="C651:C652"/>
    <mergeCell ref="C637:C638"/>
    <mergeCell ref="R638:R643"/>
    <mergeCell ref="B639:B640"/>
    <mergeCell ref="C639:C640"/>
    <mergeCell ref="B641:B642"/>
    <mergeCell ref="C641:C642"/>
    <mergeCell ref="B643:B644"/>
    <mergeCell ref="C643:C644"/>
    <mergeCell ref="B594:B595"/>
    <mergeCell ref="C594:C595"/>
    <mergeCell ref="B596:B597"/>
    <mergeCell ref="C596:C597"/>
    <mergeCell ref="B629:B630"/>
    <mergeCell ref="C629:C630"/>
    <mergeCell ref="B631:C631"/>
    <mergeCell ref="B632:C632"/>
    <mergeCell ref="A633:A648"/>
    <mergeCell ref="B633:B634"/>
    <mergeCell ref="C633:C634"/>
    <mergeCell ref="B635:B636"/>
    <mergeCell ref="C635:C636"/>
    <mergeCell ref="B637:B638"/>
    <mergeCell ref="A621:A632"/>
    <mergeCell ref="B621:B622"/>
    <mergeCell ref="C621:C622"/>
    <mergeCell ref="B623:B624"/>
    <mergeCell ref="C623:C624"/>
    <mergeCell ref="C560:C561"/>
    <mergeCell ref="B562:B563"/>
    <mergeCell ref="C562:C563"/>
    <mergeCell ref="B550:C550"/>
    <mergeCell ref="G550:H550"/>
    <mergeCell ref="A568:A583"/>
    <mergeCell ref="B568:B569"/>
    <mergeCell ref="C568:C569"/>
    <mergeCell ref="B570:B571"/>
    <mergeCell ref="C570:C571"/>
    <mergeCell ref="B578:B579"/>
    <mergeCell ref="G617:P617"/>
    <mergeCell ref="Q617:Q620"/>
    <mergeCell ref="G618:P618"/>
    <mergeCell ref="G619:H620"/>
    <mergeCell ref="I619:K619"/>
    <mergeCell ref="P619:P620"/>
    <mergeCell ref="G606:H607"/>
    <mergeCell ref="I606:I607"/>
    <mergeCell ref="K606:K607"/>
    <mergeCell ref="P606:P607"/>
    <mergeCell ref="Q606:Q607"/>
    <mergeCell ref="G615:H615"/>
    <mergeCell ref="I615:P615"/>
    <mergeCell ref="A600:A605"/>
    <mergeCell ref="B600:B601"/>
    <mergeCell ref="C600:C601"/>
    <mergeCell ref="B602:B603"/>
    <mergeCell ref="C602:C603"/>
    <mergeCell ref="B604:C604"/>
    <mergeCell ref="B605:C605"/>
    <mergeCell ref="C592:C593"/>
    <mergeCell ref="A552:A567"/>
    <mergeCell ref="B552:B553"/>
    <mergeCell ref="C552:C553"/>
    <mergeCell ref="B554:B555"/>
    <mergeCell ref="C554:C555"/>
    <mergeCell ref="B556:B557"/>
    <mergeCell ref="B564:B565"/>
    <mergeCell ref="C564:C565"/>
    <mergeCell ref="B566:C566"/>
    <mergeCell ref="R566:R571"/>
    <mergeCell ref="B567:C567"/>
    <mergeCell ref="Q528:Q531"/>
    <mergeCell ref="G529:P529"/>
    <mergeCell ref="G530:H531"/>
    <mergeCell ref="I530:K530"/>
    <mergeCell ref="P530:P531"/>
    <mergeCell ref="R596:R601"/>
    <mergeCell ref="B598:C598"/>
    <mergeCell ref="B599:C599"/>
    <mergeCell ref="A584:A599"/>
    <mergeCell ref="B584:B585"/>
    <mergeCell ref="C584:C585"/>
    <mergeCell ref="B586:B587"/>
    <mergeCell ref="C586:C587"/>
    <mergeCell ref="B588:B589"/>
    <mergeCell ref="C588:C589"/>
    <mergeCell ref="B590:B591"/>
    <mergeCell ref="C590:C591"/>
    <mergeCell ref="B592:B593"/>
    <mergeCell ref="A536:A551"/>
    <mergeCell ref="B536:B537"/>
    <mergeCell ref="C536:C537"/>
    <mergeCell ref="Q517:Q518"/>
    <mergeCell ref="C578:C579"/>
    <mergeCell ref="B580:B581"/>
    <mergeCell ref="C580:C581"/>
    <mergeCell ref="R581:R586"/>
    <mergeCell ref="B582:C582"/>
    <mergeCell ref="B583:C583"/>
    <mergeCell ref="B572:B573"/>
    <mergeCell ref="C572:C573"/>
    <mergeCell ref="B574:B575"/>
    <mergeCell ref="B544:B545"/>
    <mergeCell ref="C544:C545"/>
    <mergeCell ref="B546:B547"/>
    <mergeCell ref="C546:C547"/>
    <mergeCell ref="B548:B549"/>
    <mergeCell ref="C548:C549"/>
    <mergeCell ref="C574:C575"/>
    <mergeCell ref="B576:B577"/>
    <mergeCell ref="C576:C577"/>
    <mergeCell ref="B551:C551"/>
    <mergeCell ref="R551:R556"/>
    <mergeCell ref="R536:R541"/>
    <mergeCell ref="B538:B539"/>
    <mergeCell ref="C538:C539"/>
    <mergeCell ref="B540:B541"/>
    <mergeCell ref="C540:C541"/>
    <mergeCell ref="B542:B543"/>
    <mergeCell ref="C542:C543"/>
    <mergeCell ref="C556:C557"/>
    <mergeCell ref="B558:B559"/>
    <mergeCell ref="C558:C559"/>
    <mergeCell ref="B560:B561"/>
    <mergeCell ref="B487:B488"/>
    <mergeCell ref="C487:C488"/>
    <mergeCell ref="B489:B490"/>
    <mergeCell ref="C489:C490"/>
    <mergeCell ref="B491:B492"/>
    <mergeCell ref="C491:C492"/>
    <mergeCell ref="B493:B494"/>
    <mergeCell ref="A532:A535"/>
    <mergeCell ref="B532:B533"/>
    <mergeCell ref="C532:C533"/>
    <mergeCell ref="B534:C534"/>
    <mergeCell ref="G534:H534"/>
    <mergeCell ref="B535:C535"/>
    <mergeCell ref="G526:H526"/>
    <mergeCell ref="I526:P526"/>
    <mergeCell ref="G528:P528"/>
    <mergeCell ref="B501:C501"/>
    <mergeCell ref="B502:C502"/>
    <mergeCell ref="B515:C515"/>
    <mergeCell ref="B516:C516"/>
    <mergeCell ref="G517:H518"/>
    <mergeCell ref="I517:I518"/>
    <mergeCell ref="K517:K518"/>
    <mergeCell ref="P517:P518"/>
    <mergeCell ref="A471:A486"/>
    <mergeCell ref="B471:B472"/>
    <mergeCell ref="C471:C472"/>
    <mergeCell ref="B473:B474"/>
    <mergeCell ref="C473:C474"/>
    <mergeCell ref="B475:B476"/>
    <mergeCell ref="C475:C476"/>
    <mergeCell ref="B477:B478"/>
    <mergeCell ref="C477:C478"/>
    <mergeCell ref="C509:C510"/>
    <mergeCell ref="R509:R514"/>
    <mergeCell ref="B511:B512"/>
    <mergeCell ref="C511:C512"/>
    <mergeCell ref="B513:B514"/>
    <mergeCell ref="C513:C514"/>
    <mergeCell ref="A503:A516"/>
    <mergeCell ref="B503:B504"/>
    <mergeCell ref="C503:C504"/>
    <mergeCell ref="B505:B506"/>
    <mergeCell ref="C505:C506"/>
    <mergeCell ref="B507:B508"/>
    <mergeCell ref="C507:C508"/>
    <mergeCell ref="B509:B510"/>
    <mergeCell ref="C493:C494"/>
    <mergeCell ref="R494:R499"/>
    <mergeCell ref="B495:B496"/>
    <mergeCell ref="C495:C496"/>
    <mergeCell ref="B497:B498"/>
    <mergeCell ref="C497:C498"/>
    <mergeCell ref="B499:B500"/>
    <mergeCell ref="C499:C500"/>
    <mergeCell ref="A487:A502"/>
    <mergeCell ref="P443:P444"/>
    <mergeCell ref="R464:R469"/>
    <mergeCell ref="B465:B466"/>
    <mergeCell ref="C465:C466"/>
    <mergeCell ref="B467:B468"/>
    <mergeCell ref="C467:C468"/>
    <mergeCell ref="B469:C469"/>
    <mergeCell ref="G469:H469"/>
    <mergeCell ref="B485:C485"/>
    <mergeCell ref="B486:C486"/>
    <mergeCell ref="B459:B460"/>
    <mergeCell ref="C459:C460"/>
    <mergeCell ref="B461:B462"/>
    <mergeCell ref="C461:C462"/>
    <mergeCell ref="B463:B464"/>
    <mergeCell ref="C463:C464"/>
    <mergeCell ref="R449:R454"/>
    <mergeCell ref="B451:B452"/>
    <mergeCell ref="C451:C452"/>
    <mergeCell ref="B453:C453"/>
    <mergeCell ref="B454:C454"/>
    <mergeCell ref="B479:B480"/>
    <mergeCell ref="C479:C480"/>
    <mergeCell ref="R479:R484"/>
    <mergeCell ref="B481:B482"/>
    <mergeCell ref="C481:C482"/>
    <mergeCell ref="B483:B484"/>
    <mergeCell ref="C483:C484"/>
    <mergeCell ref="G428:H429"/>
    <mergeCell ref="I428:I429"/>
    <mergeCell ref="K428:K429"/>
    <mergeCell ref="P428:P429"/>
    <mergeCell ref="Q428:Q429"/>
    <mergeCell ref="B418:C418"/>
    <mergeCell ref="B419:C419"/>
    <mergeCell ref="A420:A427"/>
    <mergeCell ref="B420:B421"/>
    <mergeCell ref="C420:C421"/>
    <mergeCell ref="B422:B423"/>
    <mergeCell ref="C422:C423"/>
    <mergeCell ref="A455:A470"/>
    <mergeCell ref="B455:B456"/>
    <mergeCell ref="C455:C456"/>
    <mergeCell ref="B457:B458"/>
    <mergeCell ref="C457:C458"/>
    <mergeCell ref="A445:A454"/>
    <mergeCell ref="B445:B446"/>
    <mergeCell ref="C445:C446"/>
    <mergeCell ref="B447:B448"/>
    <mergeCell ref="C447:C448"/>
    <mergeCell ref="B449:B450"/>
    <mergeCell ref="C449:C450"/>
    <mergeCell ref="B470:C470"/>
    <mergeCell ref="G439:H439"/>
    <mergeCell ref="I439:P439"/>
    <mergeCell ref="G441:P441"/>
    <mergeCell ref="Q441:Q444"/>
    <mergeCell ref="G442:P442"/>
    <mergeCell ref="G443:H444"/>
    <mergeCell ref="I443:K443"/>
    <mergeCell ref="B414:B415"/>
    <mergeCell ref="C414:C415"/>
    <mergeCell ref="B416:B417"/>
    <mergeCell ref="C416:C417"/>
    <mergeCell ref="A404:A419"/>
    <mergeCell ref="B404:B405"/>
    <mergeCell ref="C404:C405"/>
    <mergeCell ref="B406:B407"/>
    <mergeCell ref="C406:C407"/>
    <mergeCell ref="A388:A403"/>
    <mergeCell ref="B388:B389"/>
    <mergeCell ref="C388:C389"/>
    <mergeCell ref="B390:B391"/>
    <mergeCell ref="C390:C391"/>
    <mergeCell ref="B392:B393"/>
    <mergeCell ref="R422:R427"/>
    <mergeCell ref="B424:B425"/>
    <mergeCell ref="C424:C425"/>
    <mergeCell ref="B426:C426"/>
    <mergeCell ref="B427:C427"/>
    <mergeCell ref="B380:B381"/>
    <mergeCell ref="C380:C381"/>
    <mergeCell ref="B382:B383"/>
    <mergeCell ref="C382:C383"/>
    <mergeCell ref="R407:R412"/>
    <mergeCell ref="B408:B409"/>
    <mergeCell ref="C408:C409"/>
    <mergeCell ref="B410:B411"/>
    <mergeCell ref="C410:C411"/>
    <mergeCell ref="B398:B399"/>
    <mergeCell ref="C398:C399"/>
    <mergeCell ref="B400:B401"/>
    <mergeCell ref="C400:C401"/>
    <mergeCell ref="B402:C402"/>
    <mergeCell ref="B403:C403"/>
    <mergeCell ref="C392:C393"/>
    <mergeCell ref="R392:R397"/>
    <mergeCell ref="B394:B395"/>
    <mergeCell ref="C394:C395"/>
    <mergeCell ref="B396:B397"/>
    <mergeCell ref="C396:C397"/>
    <mergeCell ref="B412:B413"/>
    <mergeCell ref="C412:C413"/>
    <mergeCell ref="G370:H370"/>
    <mergeCell ref="B371:C371"/>
    <mergeCell ref="A372:A387"/>
    <mergeCell ref="B372:B373"/>
    <mergeCell ref="C372:C373"/>
    <mergeCell ref="B374:B375"/>
    <mergeCell ref="C374:C375"/>
    <mergeCell ref="B376:B377"/>
    <mergeCell ref="C376:C377"/>
    <mergeCell ref="B384:B385"/>
    <mergeCell ref="R362:R367"/>
    <mergeCell ref="B364:B365"/>
    <mergeCell ref="C364:C365"/>
    <mergeCell ref="B366:B367"/>
    <mergeCell ref="C366:C367"/>
    <mergeCell ref="B368:B369"/>
    <mergeCell ref="C368:C369"/>
    <mergeCell ref="A358:A371"/>
    <mergeCell ref="B358:B359"/>
    <mergeCell ref="C358:C359"/>
    <mergeCell ref="B360:B361"/>
    <mergeCell ref="C360:C361"/>
    <mergeCell ref="B362:B363"/>
    <mergeCell ref="C362:C363"/>
    <mergeCell ref="B370:C370"/>
    <mergeCell ref="C384:C385"/>
    <mergeCell ref="B386:C386"/>
    <mergeCell ref="G386:H386"/>
    <mergeCell ref="B387:C387"/>
    <mergeCell ref="R377:R382"/>
    <mergeCell ref="B378:B379"/>
    <mergeCell ref="C378:C379"/>
    <mergeCell ref="G354:P354"/>
    <mergeCell ref="Q354:Q357"/>
    <mergeCell ref="G355:P355"/>
    <mergeCell ref="G356:H357"/>
    <mergeCell ref="I356:K356"/>
    <mergeCell ref="P356:P357"/>
    <mergeCell ref="I343:I344"/>
    <mergeCell ref="K343:K344"/>
    <mergeCell ref="P343:P344"/>
    <mergeCell ref="Q343:Q344"/>
    <mergeCell ref="A348:E348"/>
    <mergeCell ref="G352:H352"/>
    <mergeCell ref="I352:P352"/>
    <mergeCell ref="A339:A342"/>
    <mergeCell ref="B339:B340"/>
    <mergeCell ref="C339:C340"/>
    <mergeCell ref="B341:C341"/>
    <mergeCell ref="B342:C342"/>
    <mergeCell ref="G343:H344"/>
    <mergeCell ref="C331:C332"/>
    <mergeCell ref="B333:B334"/>
    <mergeCell ref="C333:C334"/>
    <mergeCell ref="R333:R338"/>
    <mergeCell ref="B335:B336"/>
    <mergeCell ref="C335:C336"/>
    <mergeCell ref="B337:C337"/>
    <mergeCell ref="B338:C338"/>
    <mergeCell ref="A323:A338"/>
    <mergeCell ref="B323:B324"/>
    <mergeCell ref="C323:C324"/>
    <mergeCell ref="B325:B326"/>
    <mergeCell ref="C325:C326"/>
    <mergeCell ref="B327:B328"/>
    <mergeCell ref="C327:C328"/>
    <mergeCell ref="B329:B330"/>
    <mergeCell ref="C329:C330"/>
    <mergeCell ref="B331:B332"/>
    <mergeCell ref="C313:C314"/>
    <mergeCell ref="B315:B316"/>
    <mergeCell ref="C315:C316"/>
    <mergeCell ref="B303:B304"/>
    <mergeCell ref="C303:C304"/>
    <mergeCell ref="R303:R308"/>
    <mergeCell ref="B305:C305"/>
    <mergeCell ref="B306:C306"/>
    <mergeCell ref="A307:A322"/>
    <mergeCell ref="B307:B308"/>
    <mergeCell ref="C307:C308"/>
    <mergeCell ref="B309:B310"/>
    <mergeCell ref="C309:C310"/>
    <mergeCell ref="B317:B318"/>
    <mergeCell ref="C317:C318"/>
    <mergeCell ref="R318:R323"/>
    <mergeCell ref="B319:B320"/>
    <mergeCell ref="C319:C320"/>
    <mergeCell ref="B321:C321"/>
    <mergeCell ref="B322:C322"/>
    <mergeCell ref="B311:B312"/>
    <mergeCell ref="C311:C312"/>
    <mergeCell ref="B313:B314"/>
    <mergeCell ref="C277:C278"/>
    <mergeCell ref="B279:B280"/>
    <mergeCell ref="C279:C280"/>
    <mergeCell ref="B281:B282"/>
    <mergeCell ref="C295:C296"/>
    <mergeCell ref="B297:B298"/>
    <mergeCell ref="C297:C298"/>
    <mergeCell ref="A291:A306"/>
    <mergeCell ref="B291:B292"/>
    <mergeCell ref="C291:C292"/>
    <mergeCell ref="B293:B294"/>
    <mergeCell ref="C293:C294"/>
    <mergeCell ref="B295:B296"/>
    <mergeCell ref="A275:A290"/>
    <mergeCell ref="C281:C282"/>
    <mergeCell ref="B283:B284"/>
    <mergeCell ref="B299:B300"/>
    <mergeCell ref="C299:C300"/>
    <mergeCell ref="B301:B302"/>
    <mergeCell ref="C301:C302"/>
    <mergeCell ref="R288:R293"/>
    <mergeCell ref="B289:C289"/>
    <mergeCell ref="G289:H289"/>
    <mergeCell ref="B290:C290"/>
    <mergeCell ref="P267:P268"/>
    <mergeCell ref="A269:A274"/>
    <mergeCell ref="B269:B270"/>
    <mergeCell ref="C269:C270"/>
    <mergeCell ref="B271:B272"/>
    <mergeCell ref="C271:C272"/>
    <mergeCell ref="B273:C273"/>
    <mergeCell ref="G273:H273"/>
    <mergeCell ref="P256:P257"/>
    <mergeCell ref="Q256:Q257"/>
    <mergeCell ref="A259:E259"/>
    <mergeCell ref="G263:H263"/>
    <mergeCell ref="I263:P263"/>
    <mergeCell ref="G265:P265"/>
    <mergeCell ref="Q265:Q268"/>
    <mergeCell ref="G266:P266"/>
    <mergeCell ref="G267:H268"/>
    <mergeCell ref="I267:K267"/>
    <mergeCell ref="C283:C284"/>
    <mergeCell ref="B285:B286"/>
    <mergeCell ref="C285:C286"/>
    <mergeCell ref="B287:B288"/>
    <mergeCell ref="C287:C288"/>
    <mergeCell ref="R273:R278"/>
    <mergeCell ref="B274:C274"/>
    <mergeCell ref="B275:B276"/>
    <mergeCell ref="C275:C276"/>
    <mergeCell ref="B277:B278"/>
    <mergeCell ref="B252:C252"/>
    <mergeCell ref="B253:C253"/>
    <mergeCell ref="G255:H255"/>
    <mergeCell ref="G256:H257"/>
    <mergeCell ref="I256:I257"/>
    <mergeCell ref="K256:K257"/>
    <mergeCell ref="C246:C247"/>
    <mergeCell ref="R246:R251"/>
    <mergeCell ref="B248:B249"/>
    <mergeCell ref="C248:C249"/>
    <mergeCell ref="B250:C250"/>
    <mergeCell ref="B251:C251"/>
    <mergeCell ref="B238:C238"/>
    <mergeCell ref="B239:C239"/>
    <mergeCell ref="A240:A251"/>
    <mergeCell ref="B240:B241"/>
    <mergeCell ref="C240:C241"/>
    <mergeCell ref="B242:B243"/>
    <mergeCell ref="C242:C243"/>
    <mergeCell ref="B244:B245"/>
    <mergeCell ref="C244:C245"/>
    <mergeCell ref="B246:B247"/>
    <mergeCell ref="C230:C231"/>
    <mergeCell ref="R231:R236"/>
    <mergeCell ref="B232:B233"/>
    <mergeCell ref="C232:C233"/>
    <mergeCell ref="B234:B235"/>
    <mergeCell ref="C234:C235"/>
    <mergeCell ref="B236:B237"/>
    <mergeCell ref="C236:C237"/>
    <mergeCell ref="B222:C222"/>
    <mergeCell ref="B223:C223"/>
    <mergeCell ref="A224:A239"/>
    <mergeCell ref="B224:B225"/>
    <mergeCell ref="C224:C225"/>
    <mergeCell ref="B226:B227"/>
    <mergeCell ref="C226:C227"/>
    <mergeCell ref="B228:B229"/>
    <mergeCell ref="C228:C229"/>
    <mergeCell ref="B230:B231"/>
    <mergeCell ref="B216:B217"/>
    <mergeCell ref="C216:C217"/>
    <mergeCell ref="R216:R221"/>
    <mergeCell ref="B218:B219"/>
    <mergeCell ref="C218:C219"/>
    <mergeCell ref="B220:B221"/>
    <mergeCell ref="C220:C221"/>
    <mergeCell ref="B207:C207"/>
    <mergeCell ref="A208:A223"/>
    <mergeCell ref="B208:B209"/>
    <mergeCell ref="C208:C209"/>
    <mergeCell ref="B210:B211"/>
    <mergeCell ref="C210:C211"/>
    <mergeCell ref="B212:B213"/>
    <mergeCell ref="C212:C213"/>
    <mergeCell ref="B214:B215"/>
    <mergeCell ref="C214:C215"/>
    <mergeCell ref="C200:C201"/>
    <mergeCell ref="R201:R206"/>
    <mergeCell ref="B202:B203"/>
    <mergeCell ref="C202:C203"/>
    <mergeCell ref="B204:B205"/>
    <mergeCell ref="C204:C205"/>
    <mergeCell ref="B206:C206"/>
    <mergeCell ref="G206:H206"/>
    <mergeCell ref="A192:A207"/>
    <mergeCell ref="B192:B193"/>
    <mergeCell ref="C192:C193"/>
    <mergeCell ref="B194:B195"/>
    <mergeCell ref="C194:C195"/>
    <mergeCell ref="B196:B197"/>
    <mergeCell ref="C196:C197"/>
    <mergeCell ref="B198:B199"/>
    <mergeCell ref="C198:C199"/>
    <mergeCell ref="B200:B201"/>
    <mergeCell ref="A160:A168"/>
    <mergeCell ref="B160:B161"/>
    <mergeCell ref="C160:C161"/>
    <mergeCell ref="D160:D161"/>
    <mergeCell ref="E160:E161"/>
    <mergeCell ref="F160:F161"/>
    <mergeCell ref="B162:B163"/>
    <mergeCell ref="C162:C163"/>
    <mergeCell ref="R186:R191"/>
    <mergeCell ref="B188:B189"/>
    <mergeCell ref="C188:C189"/>
    <mergeCell ref="B190:C190"/>
    <mergeCell ref="G190:H190"/>
    <mergeCell ref="B191:C191"/>
    <mergeCell ref="P180:P181"/>
    <mergeCell ref="A182:A191"/>
    <mergeCell ref="B182:B183"/>
    <mergeCell ref="C182:C183"/>
    <mergeCell ref="B184:B185"/>
    <mergeCell ref="C184:C185"/>
    <mergeCell ref="B186:B187"/>
    <mergeCell ref="C186:C187"/>
    <mergeCell ref="P167:P168"/>
    <mergeCell ref="Q167:Q168"/>
    <mergeCell ref="A172:E172"/>
    <mergeCell ref="G176:H176"/>
    <mergeCell ref="I176:P176"/>
    <mergeCell ref="G178:P178"/>
    <mergeCell ref="Q178:Q181"/>
    <mergeCell ref="G179:P179"/>
    <mergeCell ref="G180:H181"/>
    <mergeCell ref="I180:K180"/>
    <mergeCell ref="F151:F152"/>
    <mergeCell ref="B153:B154"/>
    <mergeCell ref="C153:C154"/>
    <mergeCell ref="D153:D154"/>
    <mergeCell ref="E153:E154"/>
    <mergeCell ref="F153:F154"/>
    <mergeCell ref="C166:F166"/>
    <mergeCell ref="G166:H166"/>
    <mergeCell ref="B167:F168"/>
    <mergeCell ref="G167:H168"/>
    <mergeCell ref="I167:I168"/>
    <mergeCell ref="K167:K168"/>
    <mergeCell ref="D162:D163"/>
    <mergeCell ref="E162:E163"/>
    <mergeCell ref="F162:F163"/>
    <mergeCell ref="B164:B165"/>
    <mergeCell ref="C164:C165"/>
    <mergeCell ref="D164:D165"/>
    <mergeCell ref="E164:E165"/>
    <mergeCell ref="F164:F165"/>
    <mergeCell ref="C159:F159"/>
    <mergeCell ref="G159:H159"/>
    <mergeCell ref="D147:D148"/>
    <mergeCell ref="E147:E148"/>
    <mergeCell ref="F147:F148"/>
    <mergeCell ref="B149:B150"/>
    <mergeCell ref="C149:C150"/>
    <mergeCell ref="D149:D150"/>
    <mergeCell ref="E149:E150"/>
    <mergeCell ref="F149:F150"/>
    <mergeCell ref="C144:F144"/>
    <mergeCell ref="G144:H144"/>
    <mergeCell ref="A145:A159"/>
    <mergeCell ref="B145:B146"/>
    <mergeCell ref="C145:C146"/>
    <mergeCell ref="D145:D146"/>
    <mergeCell ref="E145:E146"/>
    <mergeCell ref="F145:F146"/>
    <mergeCell ref="B147:B148"/>
    <mergeCell ref="C147:C148"/>
    <mergeCell ref="B155:B156"/>
    <mergeCell ref="C155:C156"/>
    <mergeCell ref="D155:D156"/>
    <mergeCell ref="E155:E156"/>
    <mergeCell ref="F155:F156"/>
    <mergeCell ref="B157:B158"/>
    <mergeCell ref="C157:C158"/>
    <mergeCell ref="D157:D158"/>
    <mergeCell ref="E157:E158"/>
    <mergeCell ref="F157:F158"/>
    <mergeCell ref="B151:B152"/>
    <mergeCell ref="C151:C152"/>
    <mergeCell ref="D151:D152"/>
    <mergeCell ref="E151:E152"/>
    <mergeCell ref="G129:H129"/>
    <mergeCell ref="A130:A144"/>
    <mergeCell ref="B130:B131"/>
    <mergeCell ref="C130:C131"/>
    <mergeCell ref="D130:D131"/>
    <mergeCell ref="E130:E131"/>
    <mergeCell ref="F130:F131"/>
    <mergeCell ref="B132:B133"/>
    <mergeCell ref="C132:C133"/>
    <mergeCell ref="B140:B141"/>
    <mergeCell ref="C140:C141"/>
    <mergeCell ref="D140:D141"/>
    <mergeCell ref="E140:E141"/>
    <mergeCell ref="F140:F141"/>
    <mergeCell ref="B142:B143"/>
    <mergeCell ref="C142:C143"/>
    <mergeCell ref="D142:D143"/>
    <mergeCell ref="E142:E143"/>
    <mergeCell ref="F142:F143"/>
    <mergeCell ref="B136:B137"/>
    <mergeCell ref="C136:C137"/>
    <mergeCell ref="D136:D137"/>
    <mergeCell ref="E136:E137"/>
    <mergeCell ref="F136:F137"/>
    <mergeCell ref="B138:B139"/>
    <mergeCell ref="C138:C139"/>
    <mergeCell ref="D138:D139"/>
    <mergeCell ref="E138:E139"/>
    <mergeCell ref="F138:F139"/>
    <mergeCell ref="E127:E128"/>
    <mergeCell ref="F127:F128"/>
    <mergeCell ref="B121:B122"/>
    <mergeCell ref="C121:C122"/>
    <mergeCell ref="D121:D122"/>
    <mergeCell ref="E121:E122"/>
    <mergeCell ref="F121:F122"/>
    <mergeCell ref="B123:B124"/>
    <mergeCell ref="C123:C124"/>
    <mergeCell ref="D123:D124"/>
    <mergeCell ref="E123:E124"/>
    <mergeCell ref="F123:F124"/>
    <mergeCell ref="D132:D133"/>
    <mergeCell ref="E132:E133"/>
    <mergeCell ref="F132:F133"/>
    <mergeCell ref="B134:B135"/>
    <mergeCell ref="C134:C135"/>
    <mergeCell ref="D134:D135"/>
    <mergeCell ref="E134:E135"/>
    <mergeCell ref="F134:F135"/>
    <mergeCell ref="C129:F129"/>
    <mergeCell ref="E106:E107"/>
    <mergeCell ref="F106:F107"/>
    <mergeCell ref="B108:B109"/>
    <mergeCell ref="C108:C109"/>
    <mergeCell ref="D108:D109"/>
    <mergeCell ref="E108:E109"/>
    <mergeCell ref="F108:F109"/>
    <mergeCell ref="E117:E118"/>
    <mergeCell ref="F117:F118"/>
    <mergeCell ref="B119:B120"/>
    <mergeCell ref="C119:C120"/>
    <mergeCell ref="D119:D120"/>
    <mergeCell ref="E119:E120"/>
    <mergeCell ref="F119:F120"/>
    <mergeCell ref="C114:F114"/>
    <mergeCell ref="A115:A129"/>
    <mergeCell ref="B115:B116"/>
    <mergeCell ref="C115:C116"/>
    <mergeCell ref="D115:D116"/>
    <mergeCell ref="E115:E116"/>
    <mergeCell ref="F115:F116"/>
    <mergeCell ref="B117:B118"/>
    <mergeCell ref="C117:C118"/>
    <mergeCell ref="D117:D118"/>
    <mergeCell ref="B125:B126"/>
    <mergeCell ref="C125:C126"/>
    <mergeCell ref="D125:D126"/>
    <mergeCell ref="E125:E126"/>
    <mergeCell ref="F125:F126"/>
    <mergeCell ref="B127:B128"/>
    <mergeCell ref="C127:C128"/>
    <mergeCell ref="D127:D128"/>
    <mergeCell ref="F102:F103"/>
    <mergeCell ref="B104:B105"/>
    <mergeCell ref="C104:C105"/>
    <mergeCell ref="D104:D105"/>
    <mergeCell ref="E104:E105"/>
    <mergeCell ref="F104:F105"/>
    <mergeCell ref="A100:A114"/>
    <mergeCell ref="B100:B101"/>
    <mergeCell ref="C100:C101"/>
    <mergeCell ref="D100:D101"/>
    <mergeCell ref="E100:E101"/>
    <mergeCell ref="F100:F101"/>
    <mergeCell ref="B102:B103"/>
    <mergeCell ref="C102:C103"/>
    <mergeCell ref="D102:D103"/>
    <mergeCell ref="E102:E103"/>
    <mergeCell ref="D98:D99"/>
    <mergeCell ref="E98:E99"/>
    <mergeCell ref="F98:F99"/>
    <mergeCell ref="B110:B111"/>
    <mergeCell ref="C110:C111"/>
    <mergeCell ref="D110:D111"/>
    <mergeCell ref="E110:E111"/>
    <mergeCell ref="F110:F111"/>
    <mergeCell ref="B112:B113"/>
    <mergeCell ref="C112:C113"/>
    <mergeCell ref="D112:D113"/>
    <mergeCell ref="E112:E113"/>
    <mergeCell ref="F112:F113"/>
    <mergeCell ref="B106:B107"/>
    <mergeCell ref="C106:C107"/>
    <mergeCell ref="D106:D107"/>
    <mergeCell ref="G98:H99"/>
    <mergeCell ref="I98:K98"/>
    <mergeCell ref="P98:P99"/>
    <mergeCell ref="P83:P84"/>
    <mergeCell ref="Q83:Q84"/>
    <mergeCell ref="A90:D90"/>
    <mergeCell ref="G94:H94"/>
    <mergeCell ref="E96:F96"/>
    <mergeCell ref="G96:P96"/>
    <mergeCell ref="Q96:Q99"/>
    <mergeCell ref="G97:P97"/>
    <mergeCell ref="A98:A99"/>
    <mergeCell ref="B98:C99"/>
    <mergeCell ref="B81:C81"/>
    <mergeCell ref="B82:C82"/>
    <mergeCell ref="G82:H82"/>
    <mergeCell ref="G83:H84"/>
    <mergeCell ref="I83:I84"/>
    <mergeCell ref="K83:K84"/>
    <mergeCell ref="D75:D76"/>
    <mergeCell ref="R75:R80"/>
    <mergeCell ref="B77:B78"/>
    <mergeCell ref="C77:C78"/>
    <mergeCell ref="B79:B80"/>
    <mergeCell ref="C79:C80"/>
    <mergeCell ref="D79:D80"/>
    <mergeCell ref="D69:D70"/>
    <mergeCell ref="B71:B72"/>
    <mergeCell ref="C71:C72"/>
    <mergeCell ref="B73:B74"/>
    <mergeCell ref="C73:C74"/>
    <mergeCell ref="D73:D74"/>
    <mergeCell ref="B66:C66"/>
    <mergeCell ref="A67:A80"/>
    <mergeCell ref="B67:B68"/>
    <mergeCell ref="C67:C68"/>
    <mergeCell ref="B69:B70"/>
    <mergeCell ref="C69:C70"/>
    <mergeCell ref="B75:B76"/>
    <mergeCell ref="C75:C76"/>
    <mergeCell ref="A35:A50"/>
    <mergeCell ref="B35:B36"/>
    <mergeCell ref="C35:C36"/>
    <mergeCell ref="B37:B38"/>
    <mergeCell ref="C37:C38"/>
    <mergeCell ref="B39:B40"/>
    <mergeCell ref="C39:C40"/>
    <mergeCell ref="B41:B42"/>
    <mergeCell ref="C41:C42"/>
    <mergeCell ref="B43:B44"/>
    <mergeCell ref="C59:C60"/>
    <mergeCell ref="R60:R65"/>
    <mergeCell ref="B61:B62"/>
    <mergeCell ref="C61:C62"/>
    <mergeCell ref="B63:B64"/>
    <mergeCell ref="C63:C64"/>
    <mergeCell ref="B65:C65"/>
    <mergeCell ref="A51:A66"/>
    <mergeCell ref="B51:B52"/>
    <mergeCell ref="C51:C52"/>
    <mergeCell ref="B53:B54"/>
    <mergeCell ref="C53:C54"/>
    <mergeCell ref="B55:B56"/>
    <mergeCell ref="C55:C56"/>
    <mergeCell ref="B57:B58"/>
    <mergeCell ref="C57:C58"/>
    <mergeCell ref="B59:B60"/>
    <mergeCell ref="B33:C33"/>
    <mergeCell ref="B34:C34"/>
    <mergeCell ref="D21:D22"/>
    <mergeCell ref="B23:B24"/>
    <mergeCell ref="C23:C24"/>
    <mergeCell ref="D23:D24"/>
    <mergeCell ref="B25:B26"/>
    <mergeCell ref="C25:C26"/>
    <mergeCell ref="D25:D26"/>
    <mergeCell ref="C43:C44"/>
    <mergeCell ref="B45:B46"/>
    <mergeCell ref="C45:C46"/>
    <mergeCell ref="R45:R50"/>
    <mergeCell ref="B47:B48"/>
    <mergeCell ref="C47:C48"/>
    <mergeCell ref="B49:C49"/>
    <mergeCell ref="B50:C50"/>
    <mergeCell ref="G5:H5"/>
    <mergeCell ref="G7:P7"/>
    <mergeCell ref="Q7:Q10"/>
    <mergeCell ref="G8:P8"/>
    <mergeCell ref="G9:H10"/>
    <mergeCell ref="I9:K9"/>
    <mergeCell ref="P9:P10"/>
    <mergeCell ref="R15:R20"/>
    <mergeCell ref="B17:C17"/>
    <mergeCell ref="G17:H17"/>
    <mergeCell ref="B18:C18"/>
    <mergeCell ref="A19:A34"/>
    <mergeCell ref="B19:B20"/>
    <mergeCell ref="C19:C20"/>
    <mergeCell ref="D19:D20"/>
    <mergeCell ref="B21:B22"/>
    <mergeCell ref="C21:C22"/>
    <mergeCell ref="A11:A18"/>
    <mergeCell ref="B11:B12"/>
    <mergeCell ref="C11:C12"/>
    <mergeCell ref="B13:B14"/>
    <mergeCell ref="C13:C14"/>
    <mergeCell ref="B15:B16"/>
    <mergeCell ref="C15:C16"/>
    <mergeCell ref="B27:B28"/>
    <mergeCell ref="C27:C28"/>
    <mergeCell ref="B29:B30"/>
    <mergeCell ref="C29:C30"/>
    <mergeCell ref="R30:R35"/>
    <mergeCell ref="B31:B32"/>
    <mergeCell ref="C31:C32"/>
    <mergeCell ref="D31:D32"/>
  </mergeCells>
  <pageMargins left="0.70866141732283472" right="0.70866141732283472" top="0.74803149606299213" bottom="0.74803149606299213" header="0.31496062992125984" footer="0.31496062992125984"/>
  <pageSetup paperSize="9" scale="46" fitToHeight="3" orientation="portrait" r:id="rId1"/>
  <rowBreaks count="17" manualBreakCount="17">
    <brk id="87" max="16383" man="1"/>
    <brk id="171" max="16383" man="1"/>
    <brk id="258" max="16383" man="1"/>
    <brk id="347" max="17" man="1"/>
    <brk id="434" max="17" man="1"/>
    <brk id="519" max="17" man="1"/>
    <brk id="608" max="17" man="1"/>
    <brk id="690" max="17" man="1"/>
    <brk id="781" max="17" man="1"/>
    <brk id="868" max="17" man="1"/>
    <brk id="958" max="17" man="1"/>
    <brk id="1042" max="17" man="1"/>
    <brk id="1127" max="17" man="1"/>
    <brk id="1212" max="17" man="1"/>
    <brk id="1295" max="17" man="1"/>
    <brk id="1384" max="17" man="1"/>
    <brk id="1470" max="17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9"/>
  <dimension ref="A1"/>
  <sheetViews>
    <sheetView workbookViewId="0">
      <selection activeCell="AO53" sqref="AO53"/>
    </sheetView>
  </sheetViews>
  <sheetFormatPr baseColWidth="10" defaultRowHeight="12.75"/>
  <sheetData/>
  <customSheetViews>
    <customSheetView guid="{639E3464-ED19-4857-B049-35A86586B344}" showPageBreaks="1" state="hidden">
      <selection activeCell="AO53" sqref="AO53"/>
    </customSheetView>
    <customSheetView guid="{3E98E59E-DD0C-488E-80D5-37A576E8F723}" state="hidden">
      <selection activeCell="AO53" sqref="AO53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SECTION 1</vt:lpstr>
      <vt:lpstr>Permanences de Nuits </vt:lpstr>
      <vt:lpstr>SECTION 2</vt:lpstr>
      <vt:lpstr>R1</vt:lpstr>
      <vt:lpstr>Feuil3</vt:lpstr>
      <vt:lpstr>'R1'!Zone_d_impression</vt:lpstr>
      <vt:lpstr>'SECTION 1'!Zone_d_impression</vt:lpstr>
      <vt:lpstr>'SECTION 2'!Zone_d_impression</vt:lpstr>
    </vt:vector>
  </TitlesOfParts>
  <Company>IME Lezat/Leze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Akila Benlefki</dc:creator>
  <cp:lastModifiedBy>isabelle pereira</cp:lastModifiedBy>
  <cp:lastPrinted>2017-10-27T15:40:36Z</cp:lastPrinted>
  <dcterms:created xsi:type="dcterms:W3CDTF">2006-08-16T13:53:24Z</dcterms:created>
  <dcterms:modified xsi:type="dcterms:W3CDTF">2017-11-08T15:45:36Z</dcterms:modified>
</cp:coreProperties>
</file>