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85" yWindow="1425" windowWidth="14535" windowHeight="2460" tabRatio="715" activeTab="3"/>
  </bookViews>
  <sheets>
    <sheet name="Liste articles" sheetId="8" r:id="rId1"/>
    <sheet name="Racks moteurs" sheetId="4" r:id="rId2"/>
    <sheet name="Racks Frein" sheetId="6" r:id="rId3"/>
    <sheet name="Racks essieu" sheetId="10" r:id="rId4"/>
    <sheet name="BL AUTOMATIQUE" sheetId="13" r:id="rId5"/>
    <sheet name="PARAMETRES" sheetId="11" r:id="rId6"/>
  </sheets>
  <externalReferences>
    <externalReference r:id="rId7"/>
  </externalReferences>
  <definedNames>
    <definedName name="_Adr1" localSheetId="0">#REF!</definedName>
    <definedName name="_Adr1" localSheetId="3">#REF!</definedName>
    <definedName name="_Adr1">#REF!</definedName>
    <definedName name="_Adr2" localSheetId="0">#REF!</definedName>
    <definedName name="_Adr2" localSheetId="3">#REF!</definedName>
    <definedName name="_Adr2">#REF!</definedName>
    <definedName name="_Adr3" localSheetId="0">#REF!</definedName>
    <definedName name="_Adr3" localSheetId="3">#REF!</definedName>
    <definedName name="_Adr3">#REF!</definedName>
    <definedName name="_Adr4" localSheetId="3">#REF!</definedName>
    <definedName name="_Adr4">#REF!</definedName>
    <definedName name="_Adr5" localSheetId="3">#REF!</definedName>
    <definedName name="_Adr5">#REF!</definedName>
    <definedName name="_Adr6" localSheetId="3">#REF!</definedName>
    <definedName name="_Adr6">#REF!</definedName>
    <definedName name="_Adr7" localSheetId="3">#REF!</definedName>
    <definedName name="_Adr7">#REF!</definedName>
    <definedName name="_Adr8" localSheetId="3">#REF!</definedName>
    <definedName name="_Adr8">#REF!</definedName>
    <definedName name="_xlnm._FilterDatabase" localSheetId="0" hidden="1">'Liste articles'!$P$2:$P$5</definedName>
    <definedName name="_xlnm._FilterDatabase" localSheetId="1" hidden="1">'Racks moteurs'!$E$1:$K$2</definedName>
    <definedName name="Appareil" localSheetId="3">#REF!</definedName>
    <definedName name="Appareil">#REF!</definedName>
    <definedName name="Att" localSheetId="3">#REF!</definedName>
    <definedName name="Att">#REF!</definedName>
    <definedName name="Cde" localSheetId="3">#REF!</definedName>
    <definedName name="Cde">#REF!</definedName>
    <definedName name="DateBord" localSheetId="3">#REF!</definedName>
    <definedName name="DateBord">#REF!</definedName>
    <definedName name="DateExped" localSheetId="3">#REF!</definedName>
    <definedName name="DateExped">#REF!</definedName>
    <definedName name="DatValid" localSheetId="3">#REF!</definedName>
    <definedName name="DatValid">#REF!</definedName>
    <definedName name="Exped" localSheetId="3">#REF!</definedName>
    <definedName name="Exped">#REF!</definedName>
    <definedName name="Imputation" localSheetId="3">#REF!</definedName>
    <definedName name="Imputation">#REF!</definedName>
    <definedName name="Incot" localSheetId="3">#REF!</definedName>
    <definedName name="Incot">#REF!</definedName>
    <definedName name="Lot" localSheetId="3">#REF!</definedName>
    <definedName name="Lot">#REF!</definedName>
    <definedName name="ModT" localSheetId="3">#REF!</definedName>
    <definedName name="ModT">#REF!</definedName>
    <definedName name="Motif" localSheetId="3">#REF!</definedName>
    <definedName name="Motif">#REF!</definedName>
    <definedName name="NBL" localSheetId="3">#REF!</definedName>
    <definedName name="NBL">#REF!</definedName>
    <definedName name="NomFich" localSheetId="3">#REF!</definedName>
    <definedName name="NomFich">#REF!</definedName>
    <definedName name="Port" localSheetId="3">#REF!</definedName>
    <definedName name="Port">#REF!</definedName>
    <definedName name="Projet" localSheetId="3">#REF!</definedName>
    <definedName name="Projet">#REF!</definedName>
    <definedName name="Ref" localSheetId="3">#REF!</definedName>
    <definedName name="Ref">#REF!</definedName>
    <definedName name="Suivi" localSheetId="3">#REF!</definedName>
    <definedName name="Suivi">#REF!</definedName>
    <definedName name="Tél" localSheetId="3">#REF!</definedName>
    <definedName name="Tél">#REF!</definedName>
    <definedName name="Transporteur" localSheetId="3">#REF!</definedName>
    <definedName name="Transporteur">#REF!</definedName>
    <definedName name="Valid" localSheetId="3">#REF!</definedName>
    <definedName name="Valid">#REF!</definedName>
    <definedName name="_xlnm.Print_Area" localSheetId="4">'BL AUTOMATIQUE'!$A$1:$M$73</definedName>
    <definedName name="_xlnm.Print_Area" localSheetId="2">'Racks Frein'!$A$2:$K$4</definedName>
    <definedName name="_xlnm.Print_Area" localSheetId="1">'Racks moteurs'!$A$2:$K$2</definedName>
  </definedNames>
  <calcPr calcId="145621"/>
</workbook>
</file>

<file path=xl/calcChain.xml><?xml version="1.0" encoding="utf-8"?>
<calcChain xmlns="http://schemas.openxmlformats.org/spreadsheetml/2006/main">
  <c r="K43" i="13" l="1"/>
  <c r="M36" i="13"/>
  <c r="K28" i="13"/>
  <c r="M21" i="13"/>
  <c r="B10" i="8" l="1"/>
  <c r="K58" i="13" l="1"/>
  <c r="M51" i="13"/>
  <c r="M66" i="13" s="1"/>
  <c r="F4" i="13"/>
  <c r="E3" i="13"/>
  <c r="F3" i="13" s="1"/>
</calcChain>
</file>

<file path=xl/comments1.xml><?xml version="1.0" encoding="utf-8"?>
<comments xmlns="http://schemas.openxmlformats.org/spreadsheetml/2006/main">
  <authors>
    <author>jean</author>
  </authors>
  <commentList>
    <comment ref="D18" authorId="0">
      <text>
        <r>
          <rPr>
            <b/>
            <sz val="8"/>
            <color indexed="81"/>
            <rFont val="Tahoma"/>
            <family val="2"/>
          </rPr>
          <t>A renseigner par l'expédition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<sst xmlns="http://schemas.openxmlformats.org/spreadsheetml/2006/main" count="242" uniqueCount="129">
  <si>
    <t>NOM ARTICLE</t>
  </si>
  <si>
    <t>PROJET</t>
  </si>
  <si>
    <t>CITADIS</t>
  </si>
  <si>
    <t xml:space="preserve">PANAMA </t>
  </si>
  <si>
    <t>RGV</t>
  </si>
  <si>
    <t>CONDITIONNEMENT</t>
  </si>
  <si>
    <t>BONATRANS GROUP A.S.</t>
  </si>
  <si>
    <t>TERAZZI SYLVIE</t>
  </si>
  <si>
    <t>Nom du rack</t>
  </si>
  <si>
    <t>Quantité dans le flux</t>
  </si>
  <si>
    <t>Image rack</t>
  </si>
  <si>
    <t>FOURNISSEURS</t>
  </si>
  <si>
    <t>Actif (OUI/NON)</t>
  </si>
  <si>
    <t>OUI</t>
  </si>
  <si>
    <t>WATTEEUW IG CR SRO</t>
  </si>
  <si>
    <t>ORNANS</t>
  </si>
  <si>
    <t>TRIBOUT SANDRA</t>
  </si>
  <si>
    <t>HILLSIDE</t>
  </si>
  <si>
    <t>MOTEUR</t>
  </si>
  <si>
    <t>RACK MOTEUR TYPE 1</t>
  </si>
  <si>
    <t xml:space="preserve"> </t>
  </si>
  <si>
    <r>
      <t>AB</t>
    </r>
    <r>
      <rPr>
        <sz val="25"/>
        <color indexed="10"/>
        <rFont val="Alstom Logo"/>
        <charset val="2"/>
      </rPr>
      <t>C</t>
    </r>
    <r>
      <rPr>
        <sz val="25"/>
        <color indexed="12"/>
        <rFont val="Alstom Logo"/>
        <charset val="2"/>
      </rPr>
      <t>D</t>
    </r>
  </si>
  <si>
    <t>AVIS D'EXPEDITION</t>
  </si>
  <si>
    <t>NOM APPROVISIONNEUR</t>
  </si>
  <si>
    <t>DEMANDE DU</t>
  </si>
  <si>
    <t>MARCHANDISES EXPEDIEES LE</t>
  </si>
  <si>
    <t>A l'attention de</t>
  </si>
  <si>
    <t>Tél :</t>
  </si>
  <si>
    <t>Livraisons emballages vides</t>
  </si>
  <si>
    <t>TRANSPORTEUR</t>
  </si>
  <si>
    <t>DEPART LE CREUSOT</t>
  </si>
  <si>
    <t>Qté</t>
  </si>
  <si>
    <t>SPECIFICATION</t>
  </si>
  <si>
    <t>POIDS KG</t>
  </si>
  <si>
    <t>NET</t>
  </si>
  <si>
    <t>BRUT</t>
  </si>
  <si>
    <t>Total</t>
  </si>
  <si>
    <t>ALSTOM Transport SA</t>
  </si>
  <si>
    <t>ALSTOM Transport S.A.</t>
  </si>
  <si>
    <t xml:space="preserve">Etablissement du Creusot </t>
  </si>
  <si>
    <t>AUTORISATION TRANSPORT EXPRESS</t>
  </si>
  <si>
    <t>71202 LE CREUSOT Cedex - France</t>
  </si>
  <si>
    <t>DATE :</t>
  </si>
  <si>
    <t>Tél. : 33 (3) 85 73 60 00</t>
  </si>
  <si>
    <t>SIGNATURE :</t>
  </si>
  <si>
    <t>APE 352 Z - TVA FR 53 389 191 982</t>
  </si>
  <si>
    <t>Fax : 33 (3) 85 73 67 99</t>
  </si>
  <si>
    <t>Nb piles</t>
  </si>
  <si>
    <t>Gerbabilité (transport : emb plié si pliable)</t>
  </si>
  <si>
    <t>Dimensions (m) (L x l x h)</t>
  </si>
  <si>
    <t>Tare (kg)</t>
  </si>
  <si>
    <t>RACK MOTEUR TYPE 1
(Equipé CITADIS)</t>
  </si>
  <si>
    <t>DISQUE DE FREIN 640X110X195</t>
  </si>
  <si>
    <t>PINCHON VERONIQUE</t>
  </si>
  <si>
    <t>DISQUE DE FREIN</t>
  </si>
  <si>
    <t>DISQUE DE FREIN ACTIF</t>
  </si>
  <si>
    <t>GITTERBOX</t>
  </si>
  <si>
    <t>RACK PATIN MAGNETIQUE PP</t>
  </si>
  <si>
    <t>CAISSE NAVETTE PATIN MAGNETIQUE XO5/T4CM</t>
  </si>
  <si>
    <t>RACK DISQUE DE FREIN X02/X05/T4CM</t>
  </si>
  <si>
    <t>Quantité par camion optimisé</t>
  </si>
  <si>
    <t>Adresse Fournisseur</t>
  </si>
  <si>
    <t>Propriété</t>
  </si>
  <si>
    <t>Gerbabilité à vide</t>
  </si>
  <si>
    <t>Longueur (m)</t>
  </si>
  <si>
    <t>Largeur (m)</t>
  </si>
  <si>
    <t>Hauteur (m)</t>
  </si>
  <si>
    <t>FBO</t>
  </si>
  <si>
    <t>FAIVELEY</t>
  </si>
  <si>
    <t>KNORR</t>
  </si>
  <si>
    <t>ALSTOM
ORNANS</t>
  </si>
  <si>
    <t>ADRESSE</t>
  </si>
  <si>
    <t>NUMERO CONTACT FOURNISSEUR</t>
  </si>
  <si>
    <t>COMPTE D'IMPUTATION</t>
  </si>
  <si>
    <t xml:space="preserve"> jiri.chromec@ghh-bonatrans.com</t>
  </si>
  <si>
    <t xml:space="preserve">Emmanuelle.Hubert@knorr-bremse.com </t>
  </si>
  <si>
    <t>03 26 79 00 61</t>
  </si>
  <si>
    <t xml:space="preserve">herve.thiaucourt@transport.alstom.com </t>
  </si>
  <si>
    <t>03 81 62 44 47</t>
  </si>
  <si>
    <t>RACK DISQUE DE FREIN CITADIS X02/X05/T4CM</t>
  </si>
  <si>
    <t>VILLE,Pays</t>
  </si>
  <si>
    <t xml:space="preserve">7 Avenue Mal de Lattre de Tassigny, </t>
  </si>
  <si>
    <t>25290 Ornans, France</t>
  </si>
  <si>
    <t xml:space="preserve">Revolucni 1234 , </t>
  </si>
  <si>
    <t>735 94  Bohumin, République Tchèque</t>
  </si>
  <si>
    <t>Civilité,Prénom,Nom</t>
  </si>
  <si>
    <t>Mr.  Jiří Chromec</t>
  </si>
  <si>
    <t>Mme. Elise BERROT</t>
  </si>
  <si>
    <t>Mme. Christelle COURTOIS</t>
  </si>
  <si>
    <t>MAIL FOURNISSEUR2</t>
  </si>
  <si>
    <t>ESSIEU AXE-CATEGORIE 1</t>
  </si>
  <si>
    <t>RACK ESSIEU AXE</t>
  </si>
  <si>
    <t>KIT FREIN A SABOT BP</t>
  </si>
  <si>
    <t xml:space="preserve">CAISSE NAVETTE KIT FREIN </t>
  </si>
  <si>
    <t>SLD</t>
  </si>
  <si>
    <t>WATTEEUW IG CR SRO,DAVID BROWN GEAR SYSTEM</t>
  </si>
  <si>
    <t>CHEF LIEU DRAILLANT</t>
  </si>
  <si>
    <t>74550 PERRIGNIER, France</t>
  </si>
  <si>
    <t>M. Jean-François BLANC</t>
  </si>
  <si>
    <t>04 77 01 32 20 / 06 33 49 12 17</t>
  </si>
  <si>
    <t>Sylvain CHEVALEYRE</t>
  </si>
  <si>
    <t>BONATRANS GROUP A.S., MG VALDUNES</t>
  </si>
  <si>
    <t>GX-4930-6500-3-EC-00005</t>
  </si>
  <si>
    <t>GX-4930-6201-3-EC-00005</t>
  </si>
  <si>
    <t>GX-4930-6100-3-EC-00005</t>
  </si>
  <si>
    <t>Knorr-Bremse SfS GmbH</t>
  </si>
  <si>
    <t>Siegfriedstr. 181-182</t>
  </si>
  <si>
    <t>10365 Berlin, Germany</t>
  </si>
  <si>
    <t>Les avis d'expédition doivent être envoyés à (XXX@...; XXX@... ;XXX@...)</t>
  </si>
  <si>
    <t>Je veux être en copie(ajouter mon mail)</t>
  </si>
  <si>
    <t>Adresse mail</t>
  </si>
  <si>
    <t>Option</t>
  </si>
  <si>
    <t>RACK DISQUE DE FREIN</t>
  </si>
  <si>
    <t>PALETTE REHAUSSE SLD</t>
  </si>
  <si>
    <t>au capital de 265 540 000  €</t>
  </si>
  <si>
    <t>Siège social : 3 avenue André Malraux</t>
  </si>
  <si>
    <t>92300 Levallois Perret (France)</t>
  </si>
  <si>
    <t>389 191 982 RCS Nanterre</t>
  </si>
  <si>
    <t>Adresse de livraison :</t>
  </si>
  <si>
    <t>105 Allée Albert Einstein</t>
  </si>
  <si>
    <t>CODE ARTICLE</t>
  </si>
  <si>
    <t>IMPUTATION :</t>
  </si>
  <si>
    <t>PROJET :</t>
  </si>
  <si>
    <t>RACK ESSIEU REDUCTEUR POLYVALENT</t>
  </si>
  <si>
    <t>RACK ESSIEU METRO</t>
  </si>
  <si>
    <t>Colonne1</t>
  </si>
  <si>
    <t>thierry.perraudin@alstomgroup.com;marie.segura@alstomgroup.com</t>
  </si>
  <si>
    <t>cyril.regnault@alstomgroup.com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</si>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</sst>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/1"/>
  </numFmts>
  <fonts count="4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FuturaA Bk BT"/>
      <family val="2"/>
    </font>
    <font>
      <sz val="25"/>
      <color indexed="12"/>
      <name val="Alstom Logo"/>
      <charset val="2"/>
    </font>
    <font>
      <sz val="25"/>
      <color indexed="10"/>
      <name val="Alstom Logo"/>
      <charset val="2"/>
    </font>
    <font>
      <b/>
      <sz val="14"/>
      <color indexed="10"/>
      <name val="FuturaA Bk BT"/>
      <family val="2"/>
    </font>
    <font>
      <sz val="10"/>
      <name val="FuturaA Bk BT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lstom"/>
    </font>
    <font>
      <sz val="11"/>
      <color theme="1"/>
      <name val="Alstom"/>
    </font>
    <font>
      <b/>
      <sz val="10"/>
      <color rgb="FFC00000"/>
      <name val="Alstom"/>
    </font>
    <font>
      <b/>
      <sz val="14"/>
      <color indexed="10"/>
      <name val="Alstom"/>
    </font>
    <font>
      <sz val="9"/>
      <name val="Alstom"/>
    </font>
    <font>
      <b/>
      <sz val="11"/>
      <color rgb="FFC00000"/>
      <name val="Alstom"/>
    </font>
    <font>
      <b/>
      <sz val="10"/>
      <name val="Alstom"/>
    </font>
    <font>
      <b/>
      <sz val="11"/>
      <color theme="1"/>
      <name val="Alstom"/>
    </font>
    <font>
      <sz val="11"/>
      <name val="Alstom"/>
    </font>
    <font>
      <b/>
      <u/>
      <sz val="11"/>
      <name val="Alstom"/>
    </font>
    <font>
      <b/>
      <sz val="16"/>
      <name val="Alstom"/>
    </font>
    <font>
      <sz val="10"/>
      <name val="Alstom"/>
    </font>
    <font>
      <sz val="8"/>
      <name val="Alstom"/>
    </font>
    <font>
      <b/>
      <sz val="12"/>
      <name val="Alstom"/>
    </font>
    <font>
      <sz val="7"/>
      <name val="Alstom"/>
    </font>
    <font>
      <b/>
      <u/>
      <sz val="8"/>
      <name val="Alstom"/>
    </font>
    <font>
      <b/>
      <sz val="14"/>
      <name val="Alstom"/>
    </font>
    <font>
      <sz val="11"/>
      <color rgb="FF000000"/>
      <name val="Alstom"/>
    </font>
    <font>
      <b/>
      <sz val="11"/>
      <color rgb="FF000000"/>
      <name val="Alstom"/>
    </font>
    <font>
      <sz val="11"/>
      <color theme="1"/>
      <name val="Calibri"/>
      <family val="2"/>
    </font>
    <font>
      <b/>
      <sz val="11"/>
      <color rgb="FF1F497D"/>
      <name val="Alstom"/>
    </font>
    <font>
      <u/>
      <sz val="11"/>
      <color theme="10"/>
      <name val="Alstom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7"/>
      <name val="FuturaA Bk BT"/>
      <family val="2"/>
    </font>
    <font>
      <b/>
      <sz val="14"/>
      <color rgb="FF000000"/>
      <name val="Alstom"/>
    </font>
    <font>
      <b/>
      <sz val="9"/>
      <name val="Alstom"/>
    </font>
    <font>
      <sz val="12"/>
      <name val="Alstom"/>
    </font>
    <font>
      <sz val="14"/>
      <color rgb="FF000000"/>
      <name val="Alstom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0504D"/>
        <bgColor rgb="FF000000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C00000"/>
      </top>
      <bottom/>
      <diagonal/>
    </border>
    <border>
      <left style="thin">
        <color indexed="64"/>
      </left>
      <right/>
      <top style="medium">
        <color rgb="FFC00000"/>
      </top>
      <bottom/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9" fillId="0" borderId="0"/>
    <xf numFmtId="0" fontId="4" fillId="0" borderId="0"/>
  </cellStyleXfs>
  <cellXfs count="18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6" fillId="0" borderId="0" xfId="0" applyNumberFormat="1" applyFont="1"/>
    <xf numFmtId="49" fontId="0" fillId="0" borderId="0" xfId="0" applyNumberFormat="1"/>
    <xf numFmtId="49" fontId="8" fillId="0" borderId="0" xfId="0" applyNumberFormat="1" applyFont="1" applyAlignment="1"/>
    <xf numFmtId="2" fontId="0" fillId="0" borderId="0" xfId="0" applyNumberFormat="1"/>
    <xf numFmtId="2" fontId="0" fillId="0" borderId="0" xfId="0" applyNumberFormat="1" applyAlignment="1">
      <alignment horizontal="center" vertical="center"/>
    </xf>
    <xf numFmtId="0" fontId="10" fillId="2" borderId="36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1" fillId="0" borderId="0" xfId="0" quotePrefix="1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horizontal="center" vertical="center" wrapText="1"/>
    </xf>
    <xf numFmtId="49" fontId="12" fillId="0" borderId="0" xfId="0" applyNumberFormat="1" applyFont="1"/>
    <xf numFmtId="49" fontId="13" fillId="0" borderId="0" xfId="0" applyNumberFormat="1" applyFont="1"/>
    <xf numFmtId="49" fontId="15" fillId="0" borderId="0" xfId="0" applyNumberFormat="1" applyFont="1" applyAlignment="1">
      <alignment horizontal="center"/>
    </xf>
    <xf numFmtId="2" fontId="13" fillId="0" borderId="0" xfId="0" applyNumberFormat="1" applyFont="1"/>
    <xf numFmtId="49" fontId="16" fillId="0" borderId="0" xfId="0" applyNumberFormat="1" applyFont="1"/>
    <xf numFmtId="14" fontId="12" fillId="0" borderId="2" xfId="0" applyNumberFormat="1" applyFont="1" applyBorder="1" applyAlignment="1">
      <alignment horizontal="center" vertical="center"/>
    </xf>
    <xf numFmtId="0" fontId="17" fillId="0" borderId="3" xfId="0" applyNumberFormat="1" applyFont="1" applyBorder="1" applyAlignment="1">
      <alignment horizontal="center" vertical="center"/>
    </xf>
    <xf numFmtId="49" fontId="16" fillId="0" borderId="0" xfId="0" applyNumberFormat="1" applyFont="1" applyAlignment="1"/>
    <xf numFmtId="49" fontId="16" fillId="0" borderId="4" xfId="0" applyNumberFormat="1" applyFont="1" applyBorder="1" applyAlignment="1"/>
    <xf numFmtId="14" fontId="18" fillId="0" borderId="5" xfId="0" applyNumberFormat="1" applyFont="1" applyBorder="1" applyAlignment="1" applyProtection="1">
      <alignment horizontal="left"/>
      <protection locked="0"/>
    </xf>
    <xf numFmtId="0" fontId="13" fillId="0" borderId="0" xfId="0" applyNumberFormat="1" applyFont="1"/>
    <xf numFmtId="0" fontId="19" fillId="0" borderId="31" xfId="0" applyFont="1" applyBorder="1"/>
    <xf numFmtId="0" fontId="19" fillId="0" borderId="28" xfId="0" applyFont="1" applyBorder="1"/>
    <xf numFmtId="0" fontId="19" fillId="0" borderId="32" xfId="0" applyFont="1" applyBorder="1"/>
    <xf numFmtId="0" fontId="19" fillId="0" borderId="33" xfId="0" applyFont="1" applyBorder="1"/>
    <xf numFmtId="0" fontId="19" fillId="0" borderId="0" xfId="0" applyFont="1" applyBorder="1"/>
    <xf numFmtId="0" fontId="12" fillId="0" borderId="12" xfId="0" applyFont="1" applyFill="1" applyBorder="1" applyAlignment="1"/>
    <xf numFmtId="0" fontId="20" fillId="0" borderId="0" xfId="0" applyFont="1" applyAlignment="1">
      <alignment vertical="center"/>
    </xf>
    <xf numFmtId="0" fontId="12" fillId="0" borderId="0" xfId="0" applyFont="1" applyFill="1" applyBorder="1" applyAlignment="1"/>
    <xf numFmtId="0" fontId="12" fillId="0" borderId="13" xfId="0" applyFont="1" applyFill="1" applyBorder="1" applyAlignment="1"/>
    <xf numFmtId="49" fontId="12" fillId="0" borderId="12" xfId="0" applyNumberFormat="1" applyFont="1" applyFill="1" applyBorder="1" applyAlignment="1"/>
    <xf numFmtId="49" fontId="12" fillId="0" borderId="0" xfId="0" applyNumberFormat="1" applyFont="1" applyFill="1" applyBorder="1" applyAlignment="1"/>
    <xf numFmtId="49" fontId="12" fillId="0" borderId="13" xfId="0" applyNumberFormat="1" applyFont="1" applyFill="1" applyBorder="1" applyAlignment="1"/>
    <xf numFmtId="0" fontId="21" fillId="0" borderId="33" xfId="0" applyFont="1" applyBorder="1" applyAlignment="1"/>
    <xf numFmtId="0" fontId="19" fillId="0" borderId="14" xfId="0" applyFont="1" applyBorder="1"/>
    <xf numFmtId="0" fontId="19" fillId="0" borderId="15" xfId="0" applyFont="1" applyBorder="1"/>
    <xf numFmtId="0" fontId="19" fillId="0" borderId="16" xfId="0" applyFont="1" applyBorder="1"/>
    <xf numFmtId="0" fontId="21" fillId="0" borderId="34" xfId="0" applyFont="1" applyBorder="1" applyAlignment="1">
      <alignment horizontal="left"/>
    </xf>
    <xf numFmtId="0" fontId="19" fillId="0" borderId="30" xfId="0" applyFont="1" applyBorder="1"/>
    <xf numFmtId="0" fontId="19" fillId="0" borderId="35" xfId="0" applyFont="1" applyBorder="1"/>
    <xf numFmtId="49" fontId="18" fillId="0" borderId="7" xfId="0" applyNumberFormat="1" applyFont="1" applyBorder="1" applyAlignment="1">
      <alignment vertical="center" wrapText="1"/>
    </xf>
    <xf numFmtId="2" fontId="18" fillId="0" borderId="7" xfId="0" applyNumberFormat="1" applyFont="1" applyBorder="1" applyAlignment="1">
      <alignment vertical="center" wrapText="1"/>
    </xf>
    <xf numFmtId="49" fontId="13" fillId="0" borderId="0" xfId="0" applyNumberFormat="1" applyFont="1" applyAlignment="1">
      <alignment vertical="top"/>
    </xf>
    <xf numFmtId="49" fontId="18" fillId="0" borderId="21" xfId="0" applyNumberFormat="1" applyFont="1" applyBorder="1" applyAlignment="1">
      <alignment vertical="center"/>
    </xf>
    <xf numFmtId="49" fontId="22" fillId="0" borderId="0" xfId="0" applyNumberFormat="1" applyFont="1" applyBorder="1" applyAlignment="1" applyProtection="1">
      <alignment vertical="center"/>
      <protection locked="0"/>
    </xf>
    <xf numFmtId="2" fontId="22" fillId="0" borderId="0" xfId="0" applyNumberFormat="1" applyFont="1" applyBorder="1" applyAlignment="1" applyProtection="1">
      <alignment vertical="center"/>
      <protection locked="0"/>
    </xf>
    <xf numFmtId="49" fontId="23" fillId="0" borderId="20" xfId="0" applyNumberFormat="1" applyFont="1" applyBorder="1" applyAlignment="1">
      <alignment horizontal="center" vertical="center"/>
    </xf>
    <xf numFmtId="49" fontId="18" fillId="0" borderId="22" xfId="0" applyNumberFormat="1" applyFont="1" applyBorder="1" applyAlignment="1">
      <alignment vertical="center"/>
    </xf>
    <xf numFmtId="49" fontId="23" fillId="0" borderId="21" xfId="0" applyNumberFormat="1" applyFont="1" applyBorder="1" applyAlignment="1">
      <alignment horizontal="center" vertical="center"/>
    </xf>
    <xf numFmtId="49" fontId="23" fillId="0" borderId="22" xfId="0" applyNumberFormat="1" applyFont="1" applyBorder="1" applyAlignment="1">
      <alignment horizontal="center" vertical="center"/>
    </xf>
    <xf numFmtId="49" fontId="24" fillId="0" borderId="20" xfId="0" applyNumberFormat="1" applyFont="1" applyBorder="1" applyAlignment="1"/>
    <xf numFmtId="49" fontId="18" fillId="0" borderId="21" xfId="0" applyNumberFormat="1" applyFont="1" applyBorder="1" applyAlignment="1" applyProtection="1">
      <protection locked="0"/>
    </xf>
    <xf numFmtId="49" fontId="18" fillId="0" borderId="22" xfId="0" applyNumberFormat="1" applyFont="1" applyBorder="1" applyAlignment="1" applyProtection="1">
      <protection locked="0"/>
    </xf>
    <xf numFmtId="49" fontId="16" fillId="0" borderId="6" xfId="0" applyNumberFormat="1" applyFont="1" applyBorder="1" applyAlignment="1">
      <alignment vertical="center"/>
    </xf>
    <xf numFmtId="49" fontId="16" fillId="0" borderId="7" xfId="0" applyNumberFormat="1" applyFont="1" applyBorder="1" applyAlignment="1">
      <alignment vertical="center"/>
    </xf>
    <xf numFmtId="49" fontId="16" fillId="0" borderId="8" xfId="0" applyNumberFormat="1" applyFont="1" applyBorder="1" applyAlignment="1">
      <alignment vertical="center"/>
    </xf>
    <xf numFmtId="49" fontId="25" fillId="0" borderId="0" xfId="0" applyNumberFormat="1" applyFont="1" applyBorder="1" applyAlignment="1">
      <alignment vertical="center"/>
    </xf>
    <xf numFmtId="2" fontId="13" fillId="0" borderId="0" xfId="0" applyNumberFormat="1" applyFont="1" applyBorder="1" applyAlignment="1">
      <alignment vertical="center"/>
    </xf>
    <xf numFmtId="49" fontId="24" fillId="0" borderId="0" xfId="0" applyNumberFormat="1" applyFont="1" applyBorder="1" applyAlignment="1"/>
    <xf numFmtId="49" fontId="18" fillId="0" borderId="19" xfId="0" applyNumberFormat="1" applyFont="1" applyBorder="1" applyAlignment="1" applyProtection="1">
      <protection locked="0"/>
    </xf>
    <xf numFmtId="49" fontId="16" fillId="0" borderId="17" xfId="0" applyNumberFormat="1" applyFont="1" applyBorder="1" applyAlignment="1">
      <alignment horizontal="left" vertical="center"/>
    </xf>
    <xf numFmtId="49" fontId="16" fillId="0" borderId="18" xfId="0" applyNumberFormat="1" applyFont="1" applyBorder="1" applyAlignment="1">
      <alignment vertical="center"/>
    </xf>
    <xf numFmtId="49" fontId="24" fillId="0" borderId="23" xfId="0" applyNumberFormat="1" applyFont="1" applyBorder="1" applyAlignment="1">
      <alignment horizontal="left" vertical="center"/>
    </xf>
    <xf numFmtId="49" fontId="13" fillId="0" borderId="0" xfId="0" applyNumberFormat="1" applyFont="1" applyBorder="1" applyAlignment="1">
      <alignment vertical="center"/>
    </xf>
    <xf numFmtId="16" fontId="19" fillId="0" borderId="0" xfId="0" applyNumberFormat="1" applyFont="1" applyBorder="1"/>
    <xf numFmtId="164" fontId="0" fillId="0" borderId="0" xfId="0" applyNumberFormat="1" applyAlignment="1">
      <alignment horizontal="center" vertical="center"/>
    </xf>
    <xf numFmtId="0" fontId="29" fillId="0" borderId="0" xfId="4" applyFont="1" applyFill="1" applyBorder="1"/>
    <xf numFmtId="49" fontId="30" fillId="0" borderId="0" xfId="4" applyNumberFormat="1" applyFont="1" applyFill="1" applyBorder="1" applyAlignment="1">
      <alignment horizontal="center"/>
    </xf>
    <xf numFmtId="0" fontId="32" fillId="0" borderId="0" xfId="4" applyNumberFormat="1" applyFont="1" applyFill="1" applyBorder="1" applyAlignment="1">
      <alignment horizontal="center" wrapText="1"/>
    </xf>
    <xf numFmtId="0" fontId="13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49" fontId="30" fillId="0" borderId="0" xfId="4" applyNumberFormat="1" applyFont="1" applyFill="1" applyBorder="1" applyAlignment="1">
      <alignment horizontal="left"/>
    </xf>
    <xf numFmtId="49" fontId="26" fillId="0" borderId="0" xfId="0" applyNumberFormat="1" applyFont="1" applyFill="1" applyBorder="1"/>
    <xf numFmtId="49" fontId="29" fillId="0" borderId="12" xfId="0" applyNumberFormat="1" applyFont="1" applyFill="1" applyBorder="1"/>
    <xf numFmtId="49" fontId="29" fillId="0" borderId="0" xfId="0" applyNumberFormat="1" applyFont="1" applyFill="1" applyBorder="1"/>
    <xf numFmtId="49" fontId="29" fillId="0" borderId="13" xfId="0" applyNumberFormat="1" applyFont="1" applyFill="1" applyBorder="1"/>
    <xf numFmtId="49" fontId="27" fillId="0" borderId="12" xfId="0" applyNumberFormat="1" applyFont="1" applyFill="1" applyBorder="1" applyAlignment="1"/>
    <xf numFmtId="49" fontId="27" fillId="0" borderId="0" xfId="0" applyNumberFormat="1" applyFont="1" applyFill="1" applyBorder="1" applyAlignment="1"/>
    <xf numFmtId="49" fontId="27" fillId="0" borderId="13" xfId="0" applyNumberFormat="1" applyFont="1" applyFill="1" applyBorder="1" applyAlignment="1"/>
    <xf numFmtId="49" fontId="24" fillId="0" borderId="12" xfId="0" applyNumberFormat="1" applyFont="1" applyFill="1" applyBorder="1"/>
    <xf numFmtId="49" fontId="24" fillId="0" borderId="12" xfId="0" applyNumberFormat="1" applyFont="1" applyFill="1" applyBorder="1" applyAlignment="1"/>
    <xf numFmtId="49" fontId="24" fillId="0" borderId="0" xfId="0" applyNumberFormat="1" applyFont="1" applyFill="1" applyBorder="1" applyAlignment="1"/>
    <xf numFmtId="49" fontId="29" fillId="0" borderId="0" xfId="0" applyNumberFormat="1" applyFont="1" applyFill="1" applyBorder="1" applyAlignment="1"/>
    <xf numFmtId="49" fontId="29" fillId="0" borderId="13" xfId="0" applyNumberFormat="1" applyFont="1" applyFill="1" applyBorder="1" applyAlignment="1"/>
    <xf numFmtId="49" fontId="29" fillId="0" borderId="0" xfId="0" applyNumberFormat="1" applyFont="1" applyFill="1" applyBorder="1" applyAlignment="1">
      <alignment shrinkToFit="1"/>
    </xf>
    <xf numFmtId="49" fontId="29" fillId="0" borderId="13" xfId="0" applyNumberFormat="1" applyFont="1" applyFill="1" applyBorder="1" applyAlignment="1">
      <alignment shrinkToFit="1"/>
    </xf>
    <xf numFmtId="49" fontId="29" fillId="0" borderId="14" xfId="0" applyNumberFormat="1" applyFont="1" applyFill="1" applyBorder="1"/>
    <xf numFmtId="49" fontId="29" fillId="0" borderId="15" xfId="0" applyNumberFormat="1" applyFont="1" applyFill="1" applyBorder="1"/>
    <xf numFmtId="49" fontId="29" fillId="0" borderId="16" xfId="0" applyNumberFormat="1" applyFont="1" applyFill="1" applyBorder="1"/>
    <xf numFmtId="0" fontId="19" fillId="0" borderId="0" xfId="0" applyFont="1" applyBorder="1" applyAlignment="1">
      <alignment horizontal="right"/>
    </xf>
    <xf numFmtId="0" fontId="3" fillId="0" borderId="0" xfId="1"/>
    <xf numFmtId="0" fontId="0" fillId="0" borderId="0" xfId="0" applyBorder="1" applyAlignment="1">
      <alignment horizontal="center" vertical="center" wrapText="1"/>
    </xf>
    <xf numFmtId="0" fontId="36" fillId="0" borderId="0" xfId="0" applyFont="1"/>
    <xf numFmtId="0" fontId="33" fillId="0" borderId="0" xfId="1" applyFont="1" applyAlignment="1">
      <alignment horizontal="center" vertical="center"/>
    </xf>
    <xf numFmtId="164" fontId="29" fillId="0" borderId="0" xfId="4" applyNumberFormat="1" applyFont="1" applyFill="1" applyBorder="1" applyAlignment="1">
      <alignment horizontal="center"/>
    </xf>
    <xf numFmtId="0" fontId="37" fillId="0" borderId="0" xfId="0" applyFont="1"/>
    <xf numFmtId="49" fontId="14" fillId="0" borderId="1" xfId="0" applyNumberFormat="1" applyFont="1" applyBorder="1" applyAlignment="1">
      <alignment horizontal="center" vertical="center"/>
    </xf>
    <xf numFmtId="49" fontId="24" fillId="0" borderId="0" xfId="0" applyNumberFormat="1" applyFont="1" applyFill="1" applyBorder="1" applyAlignment="1">
      <alignment horizontal="center"/>
    </xf>
    <xf numFmtId="2" fontId="24" fillId="0" borderId="19" xfId="0" applyNumberFormat="1" applyFont="1" applyFill="1" applyBorder="1" applyAlignment="1">
      <alignment horizontal="center"/>
    </xf>
    <xf numFmtId="49" fontId="29" fillId="0" borderId="7" xfId="4" applyNumberFormat="1" applyFont="1" applyFill="1" applyBorder="1" applyAlignment="1">
      <alignment horizontal="center"/>
    </xf>
    <xf numFmtId="49" fontId="30" fillId="0" borderId="7" xfId="4" applyNumberFormat="1" applyFont="1" applyFill="1" applyBorder="1" applyAlignment="1">
      <alignment horizontal="center"/>
    </xf>
    <xf numFmtId="49" fontId="29" fillId="0" borderId="18" xfId="4" applyNumberFormat="1" applyFont="1" applyFill="1" applyBorder="1" applyAlignment="1">
      <alignment horizontal="center"/>
    </xf>
    <xf numFmtId="49" fontId="29" fillId="0" borderId="24" xfId="0" applyNumberFormat="1" applyFont="1" applyFill="1" applyBorder="1" applyAlignment="1">
      <alignment horizontal="center"/>
    </xf>
    <xf numFmtId="2" fontId="30" fillId="4" borderId="24" xfId="0" applyNumberFormat="1" applyFont="1" applyFill="1" applyBorder="1" applyAlignment="1">
      <alignment horizontal="center"/>
    </xf>
    <xf numFmtId="49" fontId="29" fillId="0" borderId="26" xfId="0" applyNumberFormat="1" applyFont="1" applyFill="1" applyBorder="1" applyAlignment="1">
      <alignment horizontal="center"/>
    </xf>
    <xf numFmtId="2" fontId="30" fillId="0" borderId="26" xfId="0" applyNumberFormat="1" applyFont="1" applyFill="1" applyBorder="1" applyAlignment="1">
      <alignment horizontal="center"/>
    </xf>
    <xf numFmtId="49" fontId="29" fillId="0" borderId="25" xfId="0" applyNumberFormat="1" applyFont="1" applyFill="1" applyBorder="1" applyAlignment="1">
      <alignment horizontal="center"/>
    </xf>
    <xf numFmtId="2" fontId="30" fillId="0" borderId="25" xfId="0" applyNumberFormat="1" applyFont="1" applyFill="1" applyBorder="1" applyAlignment="1">
      <alignment horizontal="center"/>
    </xf>
    <xf numFmtId="164" fontId="29" fillId="0" borderId="0" xfId="4" applyNumberFormat="1" applyFont="1" applyFill="1" applyBorder="1" applyAlignment="1">
      <alignment horizontal="center" vertical="center" wrapText="1"/>
    </xf>
    <xf numFmtId="0" fontId="22" fillId="0" borderId="0" xfId="4" applyNumberFormat="1" applyFont="1" applyFill="1" applyBorder="1" applyAlignment="1">
      <alignment horizontal="center" vertical="center" wrapText="1"/>
    </xf>
    <xf numFmtId="0" fontId="0" fillId="0" borderId="26" xfId="0" applyBorder="1"/>
    <xf numFmtId="0" fontId="22" fillId="0" borderId="0" xfId="0" applyFont="1" applyFill="1" applyBorder="1" applyAlignment="1">
      <alignment vertical="center" shrinkToFit="1"/>
    </xf>
    <xf numFmtId="0" fontId="40" fillId="0" borderId="0" xfId="0" applyFont="1" applyFill="1" applyBorder="1" applyAlignment="1">
      <alignment vertical="center" shrinkToFit="1"/>
    </xf>
    <xf numFmtId="49" fontId="38" fillId="0" borderId="0" xfId="4" applyNumberFormat="1" applyFont="1" applyFill="1" applyBorder="1" applyAlignment="1">
      <alignment vertical="center"/>
    </xf>
    <xf numFmtId="49" fontId="41" fillId="0" borderId="0" xfId="4" applyNumberFormat="1" applyFont="1" applyFill="1" applyBorder="1" applyAlignment="1">
      <alignment vertical="center"/>
    </xf>
    <xf numFmtId="0" fontId="21" fillId="0" borderId="0" xfId="0" applyFont="1" applyBorder="1" applyAlignment="1"/>
    <xf numFmtId="3" fontId="21" fillId="0" borderId="30" xfId="0" applyNumberFormat="1" applyFont="1" applyBorder="1" applyAlignment="1">
      <alignment horizontal="left"/>
    </xf>
    <xf numFmtId="2" fontId="12" fillId="0" borderId="27" xfId="0" applyNumberFormat="1" applyFont="1" applyFill="1" applyBorder="1"/>
    <xf numFmtId="0" fontId="29" fillId="0" borderId="13" xfId="0" applyFont="1" applyFill="1" applyBorder="1"/>
    <xf numFmtId="0" fontId="3" fillId="0" borderId="38" xfId="1" applyFont="1" applyBorder="1"/>
    <xf numFmtId="49" fontId="30" fillId="0" borderId="37" xfId="4" applyNumberFormat="1" applyFont="1" applyFill="1" applyBorder="1" applyAlignment="1">
      <alignment horizontal="center" vertical="center"/>
    </xf>
    <xf numFmtId="49" fontId="30" fillId="0" borderId="17" xfId="4" applyNumberFormat="1" applyFont="1" applyFill="1" applyBorder="1" applyAlignment="1">
      <alignment horizontal="center" vertical="center"/>
    </xf>
    <xf numFmtId="49" fontId="29" fillId="0" borderId="0" xfId="4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49" fontId="30" fillId="0" borderId="0" xfId="4" applyNumberFormat="1" applyFont="1" applyFill="1" applyBorder="1" applyAlignment="1">
      <alignment horizontal="center" vertical="center" wrapText="1"/>
    </xf>
    <xf numFmtId="49" fontId="30" fillId="0" borderId="37" xfId="4" applyNumberFormat="1" applyFont="1" applyFill="1" applyBorder="1" applyAlignment="1">
      <alignment horizontal="center" vertical="center"/>
    </xf>
    <xf numFmtId="49" fontId="30" fillId="0" borderId="17" xfId="4" applyNumberFormat="1" applyFont="1" applyFill="1" applyBorder="1" applyAlignment="1">
      <alignment horizontal="center" vertical="center"/>
    </xf>
    <xf numFmtId="49" fontId="29" fillId="0" borderId="0" xfId="4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49" fontId="30" fillId="0" borderId="0" xfId="4" applyNumberFormat="1" applyFont="1" applyFill="1" applyBorder="1" applyAlignment="1">
      <alignment horizontal="center" vertical="center" wrapText="1"/>
    </xf>
    <xf numFmtId="49" fontId="30" fillId="0" borderId="6" xfId="4" applyNumberFormat="1" applyFont="1" applyFill="1" applyBorder="1" applyAlignment="1">
      <alignment horizontal="center" vertical="center"/>
    </xf>
    <xf numFmtId="49" fontId="30" fillId="0" borderId="37" xfId="4" applyNumberFormat="1" applyFont="1" applyFill="1" applyBorder="1" applyAlignment="1">
      <alignment horizontal="center" vertical="center"/>
    </xf>
    <xf numFmtId="49" fontId="30" fillId="0" borderId="17" xfId="4" applyNumberFormat="1" applyFont="1" applyFill="1" applyBorder="1" applyAlignment="1">
      <alignment horizontal="center" vertical="center"/>
    </xf>
    <xf numFmtId="49" fontId="29" fillId="0" borderId="0" xfId="4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 shrinkToFit="1"/>
    </xf>
    <xf numFmtId="0" fontId="12" fillId="0" borderId="19" xfId="0" applyFont="1" applyFill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/>
    </xf>
    <xf numFmtId="49" fontId="30" fillId="0" borderId="0" xfId="4" applyNumberFormat="1" applyFont="1" applyFill="1" applyBorder="1" applyAlignment="1">
      <alignment horizontal="center" vertical="center" wrapText="1"/>
    </xf>
    <xf numFmtId="49" fontId="30" fillId="0" borderId="20" xfId="0" applyNumberFormat="1" applyFont="1" applyFill="1" applyBorder="1" applyAlignment="1" applyProtection="1">
      <alignment horizontal="right" vertical="center" wrapText="1"/>
      <protection locked="0"/>
    </xf>
    <xf numFmtId="49" fontId="30" fillId="0" borderId="21" xfId="0" applyNumberFormat="1" applyFont="1" applyFill="1" applyBorder="1" applyAlignment="1" applyProtection="1">
      <alignment horizontal="right" vertical="center" wrapText="1"/>
      <protection locked="0"/>
    </xf>
    <xf numFmtId="49" fontId="30" fillId="0" borderId="22" xfId="0" applyNumberFormat="1" applyFont="1" applyFill="1" applyBorder="1" applyAlignment="1" applyProtection="1">
      <alignment horizontal="right" vertical="center" wrapText="1"/>
      <protection locked="0"/>
    </xf>
    <xf numFmtId="0" fontId="37" fillId="0" borderId="0" xfId="0" applyFont="1" applyAlignment="1">
      <alignment horizontal="left"/>
    </xf>
    <xf numFmtId="0" fontId="37" fillId="0" borderId="13" xfId="0" applyFont="1" applyBorder="1" applyAlignment="1">
      <alignment horizontal="left"/>
    </xf>
    <xf numFmtId="49" fontId="39" fillId="0" borderId="20" xfId="0" applyNumberFormat="1" applyFont="1" applyBorder="1" applyAlignment="1">
      <alignment horizontal="center" vertical="top" wrapText="1"/>
    </xf>
    <xf numFmtId="49" fontId="39" fillId="0" borderId="21" xfId="0" applyNumberFormat="1" applyFont="1" applyBorder="1" applyAlignment="1">
      <alignment horizontal="center" vertical="top" wrapText="1"/>
    </xf>
    <xf numFmtId="49" fontId="39" fillId="0" borderId="22" xfId="0" applyNumberFormat="1" applyFont="1" applyBorder="1" applyAlignment="1">
      <alignment horizontal="center" vertical="top" wrapText="1"/>
    </xf>
    <xf numFmtId="49" fontId="18" fillId="0" borderId="24" xfId="0" applyNumberFormat="1" applyFont="1" applyFill="1" applyBorder="1" applyAlignment="1">
      <alignment horizontal="center" vertical="center"/>
    </xf>
    <xf numFmtId="49" fontId="18" fillId="0" borderId="26" xfId="0" applyNumberFormat="1" applyFont="1" applyFill="1" applyBorder="1" applyAlignment="1">
      <alignment horizontal="center" vertical="center"/>
    </xf>
    <xf numFmtId="49" fontId="18" fillId="0" borderId="6" xfId="0" applyNumberFormat="1" applyFont="1" applyFill="1" applyBorder="1" applyAlignment="1">
      <alignment horizontal="center" vertical="center"/>
    </xf>
    <xf numFmtId="49" fontId="18" fillId="0" borderId="7" xfId="0" applyNumberFormat="1" applyFont="1" applyFill="1" applyBorder="1" applyAlignment="1">
      <alignment horizontal="center" vertical="center"/>
    </xf>
    <xf numFmtId="49" fontId="18" fillId="0" borderId="8" xfId="0" applyNumberFormat="1" applyFont="1" applyFill="1" applyBorder="1" applyAlignment="1">
      <alignment horizontal="center" vertical="center"/>
    </xf>
    <xf numFmtId="49" fontId="18" fillId="0" borderId="17" xfId="0" applyNumberFormat="1" applyFont="1" applyFill="1" applyBorder="1" applyAlignment="1">
      <alignment horizontal="center" vertical="center"/>
    </xf>
    <xf numFmtId="49" fontId="18" fillId="0" borderId="18" xfId="0" applyNumberFormat="1" applyFont="1" applyFill="1" applyBorder="1" applyAlignment="1">
      <alignment horizontal="center" vertical="center"/>
    </xf>
    <xf numFmtId="49" fontId="18" fillId="0" borderId="23" xfId="0" applyNumberFormat="1" applyFont="1" applyFill="1" applyBorder="1" applyAlignment="1">
      <alignment horizontal="center" vertical="center"/>
    </xf>
    <xf numFmtId="49" fontId="28" fillId="0" borderId="29" xfId="0" applyNumberFormat="1" applyFont="1" applyBorder="1" applyAlignment="1">
      <alignment horizontal="center" vertical="top" wrapText="1"/>
    </xf>
    <xf numFmtId="49" fontId="28" fillId="0" borderId="28" xfId="0" applyNumberFormat="1" applyFont="1" applyBorder="1" applyAlignment="1">
      <alignment horizontal="center" vertical="top" wrapText="1"/>
    </xf>
    <xf numFmtId="49" fontId="18" fillId="0" borderId="28" xfId="0" applyNumberFormat="1" applyFont="1" applyBorder="1" applyAlignment="1">
      <alignment horizontal="center" vertical="top" wrapText="1"/>
    </xf>
    <xf numFmtId="49" fontId="18" fillId="0" borderId="17" xfId="0" applyNumberFormat="1" applyFont="1" applyBorder="1" applyAlignment="1">
      <alignment horizontal="center" vertical="top" wrapText="1"/>
    </xf>
    <xf numFmtId="49" fontId="18" fillId="0" borderId="18" xfId="0" applyNumberFormat="1" applyFont="1" applyBorder="1" applyAlignment="1">
      <alignment horizontal="center" vertical="top" wrapText="1"/>
    </xf>
    <xf numFmtId="49" fontId="21" fillId="0" borderId="9" xfId="0" applyNumberFormat="1" applyFont="1" applyFill="1" applyBorder="1" applyAlignment="1">
      <alignment horizontal="center" vertical="center"/>
    </xf>
    <xf numFmtId="49" fontId="21" fillId="0" borderId="10" xfId="0" applyNumberFormat="1" applyFont="1" applyFill="1" applyBorder="1" applyAlignment="1">
      <alignment horizontal="center" vertical="center"/>
    </xf>
    <xf numFmtId="49" fontId="21" fillId="0" borderId="11" xfId="0" applyNumberFormat="1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wrapText="1"/>
    </xf>
    <xf numFmtId="0" fontId="19" fillId="0" borderId="0" xfId="0" applyFont="1" applyBorder="1" applyAlignment="1">
      <alignment horizontal="center" wrapText="1"/>
    </xf>
    <xf numFmtId="0" fontId="19" fillId="0" borderId="13" xfId="0" applyFont="1" applyBorder="1" applyAlignment="1">
      <alignment horizontal="center" wrapText="1"/>
    </xf>
    <xf numFmtId="0" fontId="19" fillId="0" borderId="30" xfId="0" applyFont="1" applyBorder="1" applyAlignment="1">
      <alignment horizontal="left"/>
    </xf>
  </cellXfs>
  <cellStyles count="5">
    <cellStyle name="Lien hypertexte" xfId="1" builtinId="8"/>
    <cellStyle name="Normal" xfId="0" builtinId="0"/>
    <cellStyle name="Normal 2" xfId="2"/>
    <cellStyle name="Normal 2 2" xfId="4"/>
    <cellStyle name="Normal 3" xfId="3"/>
  </cellStyles>
  <dxfs count="54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/1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lstom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name val="Alstom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name val="Alstom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cid:image003.jpg@01D0BA64.D04DA5F0" TargetMode="External"/><Relationship Id="rId1" Type="http://schemas.openxmlformats.org/officeDocument/2006/relationships/image" Target="../media/image5.jpeg"/><Relationship Id="rId4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0</xdr:row>
          <xdr:rowOff>0</xdr:rowOff>
        </xdr:from>
        <xdr:to>
          <xdr:col>1</xdr:col>
          <xdr:colOff>152400</xdr:colOff>
          <xdr:row>0</xdr:row>
          <xdr:rowOff>266700</xdr:rowOff>
        </xdr:to>
        <xdr:sp macro="" textlink="">
          <xdr:nvSpPr>
            <xdr:cNvPr id="12906" name="BOUTON1" hidden="1">
              <a:extLst>
                <a:ext uri="{63B3BB69-23CF-44E3-9099-C40C66FF867C}">
                  <a14:compatExt spid="_x0000_s12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352425</xdr:colOff>
          <xdr:row>0</xdr:row>
          <xdr:rowOff>19050</xdr:rowOff>
        </xdr:from>
        <xdr:to>
          <xdr:col>2</xdr:col>
          <xdr:colOff>828675</xdr:colOff>
          <xdr:row>0</xdr:row>
          <xdr:rowOff>314325</xdr:rowOff>
        </xdr:to>
        <xdr:sp macro="" textlink="">
          <xdr:nvSpPr>
            <xdr:cNvPr id="12907" name="BOUTON2" hidden="1">
              <a:extLst>
                <a:ext uri="{63B3BB69-23CF-44E3-9099-C40C66FF867C}">
                  <a14:compatExt spid="_x0000_s12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6</xdr:row>
          <xdr:rowOff>0</xdr:rowOff>
        </xdr:from>
        <xdr:to>
          <xdr:col>0</xdr:col>
          <xdr:colOff>247650</xdr:colOff>
          <xdr:row>6</xdr:row>
          <xdr:rowOff>180975</xdr:rowOff>
        </xdr:to>
        <xdr:sp macro="" textlink="">
          <xdr:nvSpPr>
            <xdr:cNvPr id="20526" name="CheckBox212" hidden="1">
              <a:extLst>
                <a:ext uri="{63B3BB69-23CF-44E3-9099-C40C66FF867C}">
                  <a14:compatExt spid="_x0000_s2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7</xdr:row>
          <xdr:rowOff>0</xdr:rowOff>
        </xdr:from>
        <xdr:to>
          <xdr:col>0</xdr:col>
          <xdr:colOff>247650</xdr:colOff>
          <xdr:row>7</xdr:row>
          <xdr:rowOff>180975</xdr:rowOff>
        </xdr:to>
        <xdr:sp macro="" textlink="">
          <xdr:nvSpPr>
            <xdr:cNvPr id="20527" name="CheckBox213" hidden="1">
              <a:extLst>
                <a:ext uri="{63B3BB69-23CF-44E3-9099-C40C66FF867C}">
                  <a14:compatExt spid="_x0000_s2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8</xdr:row>
          <xdr:rowOff>0</xdr:rowOff>
        </xdr:from>
        <xdr:to>
          <xdr:col>0</xdr:col>
          <xdr:colOff>247650</xdr:colOff>
          <xdr:row>8</xdr:row>
          <xdr:rowOff>180975</xdr:rowOff>
        </xdr:to>
        <xdr:sp macro="" textlink="">
          <xdr:nvSpPr>
            <xdr:cNvPr id="20528" name="CheckBox214" hidden="1">
              <a:extLst>
                <a:ext uri="{63B3BB69-23CF-44E3-9099-C40C66FF867C}">
                  <a14:compatExt spid="_x0000_s2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1590675</xdr:colOff>
          <xdr:row>0</xdr:row>
          <xdr:rowOff>76200</xdr:rowOff>
        </xdr:from>
        <xdr:to>
          <xdr:col>3</xdr:col>
          <xdr:colOff>466725</xdr:colOff>
          <xdr:row>0</xdr:row>
          <xdr:rowOff>628650</xdr:rowOff>
        </xdr:to>
        <xdr:sp macro="" textlink="">
          <xdr:nvSpPr>
            <xdr:cNvPr id="20702" name="Button 1246" hidden="1">
              <a:extLst>
                <a:ext uri="{63B3BB69-23CF-44E3-9099-C40C66FF867C}">
                  <a14:compatExt spid="_x0000_s20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GENERER LE BL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5</xdr:row>
          <xdr:rowOff>0</xdr:rowOff>
        </xdr:from>
        <xdr:to>
          <xdr:col>0</xdr:col>
          <xdr:colOff>247650</xdr:colOff>
          <xdr:row>5</xdr:row>
          <xdr:rowOff>180975</xdr:rowOff>
        </xdr:to>
        <xdr:sp macro="" textlink="">
          <xdr:nvSpPr>
            <xdr:cNvPr id="20703" name="CheckBox28" hidden="1">
              <a:extLst>
                <a:ext uri="{63B3BB69-23CF-44E3-9099-C40C66FF867C}">
                  <a14:compatExt spid="_x0000_s20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4</xdr:row>
          <xdr:rowOff>0</xdr:rowOff>
        </xdr:from>
        <xdr:to>
          <xdr:col>0</xdr:col>
          <xdr:colOff>247650</xdr:colOff>
          <xdr:row>4</xdr:row>
          <xdr:rowOff>180975</xdr:rowOff>
        </xdr:to>
        <xdr:sp macro="" textlink="">
          <xdr:nvSpPr>
            <xdr:cNvPr id="20704" name="CheckBox29" hidden="1">
              <a:extLst>
                <a:ext uri="{63B3BB69-23CF-44E3-9099-C40C66FF867C}">
                  <a14:compatExt spid="_x0000_s20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</xdr:row>
          <xdr:rowOff>0</xdr:rowOff>
        </xdr:from>
        <xdr:to>
          <xdr:col>0</xdr:col>
          <xdr:colOff>247650</xdr:colOff>
          <xdr:row>3</xdr:row>
          <xdr:rowOff>180975</xdr:rowOff>
        </xdr:to>
        <xdr:sp macro="" textlink="">
          <xdr:nvSpPr>
            <xdr:cNvPr id="20705" name="CheckBox210" hidden="1">
              <a:extLst>
                <a:ext uri="{63B3BB69-23CF-44E3-9099-C40C66FF867C}">
                  <a14:compatExt spid="_x0000_s20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2</xdr:row>
          <xdr:rowOff>0</xdr:rowOff>
        </xdr:from>
        <xdr:to>
          <xdr:col>0</xdr:col>
          <xdr:colOff>247650</xdr:colOff>
          <xdr:row>2</xdr:row>
          <xdr:rowOff>180975</xdr:rowOff>
        </xdr:to>
        <xdr:sp macro="" textlink="">
          <xdr:nvSpPr>
            <xdr:cNvPr id="20706" name="CheckBox211" hidden="1">
              <a:extLst>
                <a:ext uri="{63B3BB69-23CF-44E3-9099-C40C66FF867C}">
                  <a14:compatExt spid="_x0000_s20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47626</xdr:colOff>
      <xdr:row>1</xdr:row>
      <xdr:rowOff>57150</xdr:rowOff>
    </xdr:from>
    <xdr:to>
      <xdr:col>2</xdr:col>
      <xdr:colOff>1304926</xdr:colOff>
      <xdr:row>1</xdr:row>
      <xdr:rowOff>1010641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98447" y="261257"/>
          <a:ext cx="1257300" cy="95349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28576</xdr:colOff>
      <xdr:row>2</xdr:row>
      <xdr:rowOff>95250</xdr:rowOff>
    </xdr:from>
    <xdr:to>
      <xdr:col>2</xdr:col>
      <xdr:colOff>1439389</xdr:colOff>
      <xdr:row>2</xdr:row>
      <xdr:rowOff>1067250</xdr:rowOff>
    </xdr:to>
    <xdr:pic>
      <xdr:nvPicPr>
        <xdr:cNvPr id="12" name="Image 1" descr="cid:image003.jpg@01D0BA64.D04DA5F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6" y="1419225"/>
          <a:ext cx="1410813" cy="97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28576</xdr:colOff>
      <xdr:row>3</xdr:row>
      <xdr:rowOff>47625</xdr:rowOff>
    </xdr:from>
    <xdr:to>
      <xdr:col>2</xdr:col>
      <xdr:colOff>1433533</xdr:colOff>
      <xdr:row>3</xdr:row>
      <xdr:rowOff>1091625</xdr:rowOff>
    </xdr:to>
    <xdr:pic>
      <xdr:nvPicPr>
        <xdr:cNvPr id="14" name="Image 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472" b="18066"/>
        <a:stretch>
          <a:fillRect/>
        </a:stretch>
      </xdr:blipFill>
      <xdr:spPr bwMode="auto">
        <a:xfrm>
          <a:off x="3895726" y="2505075"/>
          <a:ext cx="1404957" cy="1044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28881</xdr:colOff>
      <xdr:row>1</xdr:row>
      <xdr:rowOff>131731</xdr:rowOff>
    </xdr:from>
    <xdr:to>
      <xdr:col>2</xdr:col>
      <xdr:colOff>1428750</xdr:colOff>
      <xdr:row>1</xdr:row>
      <xdr:rowOff>1009650</xdr:rowOff>
    </xdr:to>
    <xdr:pic>
      <xdr:nvPicPr>
        <xdr:cNvPr id="16" name="Image 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6031" y="322231"/>
          <a:ext cx="1399869" cy="8779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28576</xdr:colOff>
      <xdr:row>2</xdr:row>
      <xdr:rowOff>95250</xdr:rowOff>
    </xdr:from>
    <xdr:to>
      <xdr:col>2</xdr:col>
      <xdr:colOff>1439389</xdr:colOff>
      <xdr:row>2</xdr:row>
      <xdr:rowOff>1067250</xdr:rowOff>
    </xdr:to>
    <xdr:pic>
      <xdr:nvPicPr>
        <xdr:cNvPr id="17" name="Image 1" descr="cid:image003.jpg@01D0BA64.D04DA5F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6" y="1419225"/>
          <a:ext cx="1410813" cy="97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28576</xdr:colOff>
      <xdr:row>3</xdr:row>
      <xdr:rowOff>47625</xdr:rowOff>
    </xdr:from>
    <xdr:to>
      <xdr:col>2</xdr:col>
      <xdr:colOff>1433533</xdr:colOff>
      <xdr:row>3</xdr:row>
      <xdr:rowOff>1091625</xdr:rowOff>
    </xdr:to>
    <xdr:pic>
      <xdr:nvPicPr>
        <xdr:cNvPr id="19" name="Image 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472" b="18066"/>
        <a:stretch>
          <a:fillRect/>
        </a:stretch>
      </xdr:blipFill>
      <xdr:spPr bwMode="auto">
        <a:xfrm>
          <a:off x="3890531" y="2489489"/>
          <a:ext cx="1404957" cy="1044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28881</xdr:colOff>
      <xdr:row>1</xdr:row>
      <xdr:rowOff>131731</xdr:rowOff>
    </xdr:from>
    <xdr:to>
      <xdr:col>2</xdr:col>
      <xdr:colOff>1428750</xdr:colOff>
      <xdr:row>1</xdr:row>
      <xdr:rowOff>1009650</xdr:rowOff>
    </xdr:to>
    <xdr:pic>
      <xdr:nvPicPr>
        <xdr:cNvPr id="30" name="Image 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9210" y="311025"/>
          <a:ext cx="1399869" cy="8779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3</xdr:row>
      <xdr:rowOff>47626</xdr:rowOff>
    </xdr:from>
    <xdr:to>
      <xdr:col>2</xdr:col>
      <xdr:colOff>1435396</xdr:colOff>
      <xdr:row>3</xdr:row>
      <xdr:rowOff>1028700</xdr:rowOff>
    </xdr:to>
    <xdr:pic>
      <xdr:nvPicPr>
        <xdr:cNvPr id="9" name="Picture 22" descr="\\sflcr10001\cao\catia\priv\Apsys\Rack\Rack essieu\Rack essieux 150454\Photo 009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2152651"/>
          <a:ext cx="1359196" cy="9810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114301</xdr:colOff>
      <xdr:row>1</xdr:row>
      <xdr:rowOff>47625</xdr:rowOff>
    </xdr:from>
    <xdr:to>
      <xdr:col>2</xdr:col>
      <xdr:colOff>1299622</xdr:colOff>
      <xdr:row>1</xdr:row>
      <xdr:rowOff>942975</xdr:rowOff>
    </xdr:to>
    <xdr:pic>
      <xdr:nvPicPr>
        <xdr:cNvPr id="10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1" y="238125"/>
          <a:ext cx="1185321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95250</xdr:colOff>
      <xdr:row>2</xdr:row>
      <xdr:rowOff>28575</xdr:rowOff>
    </xdr:from>
    <xdr:to>
      <xdr:col>2</xdr:col>
      <xdr:colOff>1390650</xdr:colOff>
      <xdr:row>2</xdr:row>
      <xdr:rowOff>895496</xdr:rowOff>
    </xdr:to>
    <xdr:pic>
      <xdr:nvPicPr>
        <xdr:cNvPr id="6" name="Picture 23" descr="F:\DCIM\100NIKON\DSCN266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1219200"/>
          <a:ext cx="1295400" cy="8669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542925</xdr:colOff>
          <xdr:row>24</xdr:row>
          <xdr:rowOff>200025</xdr:rowOff>
        </xdr:from>
        <xdr:to>
          <xdr:col>16</xdr:col>
          <xdr:colOff>295275</xdr:colOff>
          <xdr:row>27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31750</xdr:colOff>
      <xdr:row>13</xdr:row>
      <xdr:rowOff>23131</xdr:rowOff>
    </xdr:from>
    <xdr:to>
      <xdr:col>12</xdr:col>
      <xdr:colOff>747485</xdr:colOff>
      <xdr:row>17</xdr:row>
      <xdr:rowOff>247650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7566025" y="2975881"/>
          <a:ext cx="3039835" cy="1110344"/>
        </a:xfrm>
        <a:prstGeom prst="rect">
          <a:avLst/>
        </a:prstGeom>
        <a:noFill/>
        <a:ln w="762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0222%20-%20R&#233;f&#233;renciel%20racks%20-%20artic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rticles"/>
      <sheetName val="Racks de roues"/>
      <sheetName val="Racks moteurs"/>
      <sheetName val="Racks Frein"/>
      <sheetName val="Racks essieu"/>
      <sheetName val="Rack divers"/>
      <sheetName val="Palette retournable"/>
      <sheetName val="BL AUTOMATIQUE"/>
      <sheetName val="PARAMETRES"/>
      <sheetName val="20170222 - Référenciel racks - "/>
    </sheetNames>
    <definedNames>
      <definedName name="hug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6" name="Tableau27" displayName="Tableau27" ref="A2:N17" totalsRowShown="0" headerRowDxfId="53" dataDxfId="52">
  <autoFilter ref="A2:N17"/>
  <sortState ref="A3:N147">
    <sortCondition ref="B3:B147"/>
  </sortState>
  <tableColumns count="14">
    <tableColumn id="1" name="Colonne1" dataDxfId="51"/>
    <tableColumn id="7" name="CODE ARTICLE" dataDxfId="50"/>
    <tableColumn id="2" name="NOM ARTICLE" dataDxfId="49"/>
    <tableColumn id="3" name="PROJET" dataDxfId="48"/>
    <tableColumn id="4" name="FOURNISSEURS" dataDxfId="47"/>
    <tableColumn id="14" name="ADRESSE" dataDxfId="46"/>
    <tableColumn id="13" name="VILLE,Pays" dataDxfId="45"/>
    <tableColumn id="9" name="Civilité,Prénom,Nom" dataDxfId="44"/>
    <tableColumn id="10" name="MAIL FOURNISSEUR2" dataDxfId="43"/>
    <tableColumn id="11" name="NUMERO CONTACT FOURNISSEUR" dataDxfId="42"/>
    <tableColumn id="8" name="CONDITIONNEMENT" dataDxfId="41"/>
    <tableColumn id="5" name="NOM APPROVISIONNEUR" dataDxfId="40"/>
    <tableColumn id="12" name="COMPTE D'IMPUTATION" dataDxfId="39"/>
    <tableColumn id="6" name="Actif (OUI/NON)" dataDxfId="3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K2" totalsRowShown="0" headerRowDxfId="37" dataDxfId="36">
  <autoFilter ref="A1:K2"/>
  <tableColumns count="11">
    <tableColumn id="1" name="Nom du rack" dataDxfId="35"/>
    <tableColumn id="2" name="Quantité dans le flux" dataDxfId="34"/>
    <tableColumn id="3" name="Image rack" dataDxfId="33"/>
    <tableColumn id="4" name="Gerbabilité à vide" dataDxfId="32"/>
    <tableColumn id="5" name="Quantité par camion optimisé" dataDxfId="31"/>
    <tableColumn id="6" name="Adresse Fournisseur" dataDxfId="30"/>
    <tableColumn id="7" name="Propriété" dataDxfId="29"/>
    <tableColumn id="8" name="Largeur (m)" dataDxfId="28"/>
    <tableColumn id="9" name="Longueur (m)" dataDxfId="27"/>
    <tableColumn id="10" name="Hauteur (m)" dataDxfId="26"/>
    <tableColumn id="11" name="Tare (kg)" dataDxfId="25"/>
  </tableColumns>
  <tableStyleInfo name="TableStyleMedium20" showFirstColumn="0" showLastColumn="0" showRowStripes="1" showColumnStripes="0"/>
</table>
</file>

<file path=xl/tables/table3.xml><?xml version="1.0" encoding="utf-8"?>
<table xmlns="http://schemas.openxmlformats.org/spreadsheetml/2006/main" id="5" name="Tableau176" displayName="Tableau176" ref="A1:K4" totalsRowShown="0" headerRowDxfId="24" dataDxfId="23">
  <autoFilter ref="A1:K4"/>
  <tableColumns count="11">
    <tableColumn id="1" name="Nom du rack" dataDxfId="22"/>
    <tableColumn id="2" name="Quantité dans le flux" dataDxfId="21"/>
    <tableColumn id="3" name="Image rack" dataDxfId="20"/>
    <tableColumn id="8" name="Gerbabilité à vide" dataDxfId="19"/>
    <tableColumn id="4" name="Quantité par camion optimisé" dataDxfId="18"/>
    <tableColumn id="5" name="Adresse Fournisseur" dataDxfId="17"/>
    <tableColumn id="6" name="Propriété" dataDxfId="16"/>
    <tableColumn id="10" name="Largeur (m)" dataDxfId="15"/>
    <tableColumn id="9" name="Longueur (m)" dataDxfId="14"/>
    <tableColumn id="7" name="Hauteur (m)" dataDxfId="13"/>
    <tableColumn id="11" name="Tare (kg)" dataDxfId="12"/>
  </tableColumns>
  <tableStyleInfo name="TableStyleMedium20" showFirstColumn="0" showLastColumn="0" showRowStripes="1" showColumnStripes="0"/>
</table>
</file>

<file path=xl/tables/table4.xml><?xml version="1.0" encoding="utf-8"?>
<table xmlns="http://schemas.openxmlformats.org/spreadsheetml/2006/main" id="2" name="Tableau153" displayName="Tableau153" ref="A1:K4" totalsRowShown="0" dataDxfId="11">
  <autoFilter ref="A1:K4"/>
  <tableColumns count="11">
    <tableColumn id="1" name="Nom du rack" dataDxfId="10"/>
    <tableColumn id="2" name="Quantité dans le flux" dataDxfId="9"/>
    <tableColumn id="3" name="Image rack" dataDxfId="8"/>
    <tableColumn id="4" name="Gerbabilité à vide" dataDxfId="7"/>
    <tableColumn id="5" name="Quantité par camion optimisé" dataDxfId="6"/>
    <tableColumn id="6" name="Adresse Fournisseur" dataDxfId="5"/>
    <tableColumn id="7" name="Propriété" dataDxfId="4"/>
    <tableColumn id="8" name="Largeur (m)" dataDxfId="3"/>
    <tableColumn id="9" name="Longueur (m)" dataDxfId="2"/>
    <tableColumn id="10" name="Hauteur (m)" dataDxfId="1"/>
    <tableColumn id="11" name="Tare (kg)" dataDxfId="0"/>
  </tableColumns>
  <tableStyleInfo name="TableStyleMedium20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1:B3" totalsRowShown="0">
  <tableColumns count="2">
    <tableColumn id="1" name="Option"/>
    <tableColumn id="2" name="Adresse mai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13" Type="http://schemas.openxmlformats.org/officeDocument/2006/relationships/control" Target="../activeX/activeX3.xml"/><Relationship Id="rId18" Type="http://schemas.openxmlformats.org/officeDocument/2006/relationships/control" Target="../activeX/activeX6.xml"/><Relationship Id="rId3" Type="http://schemas.openxmlformats.org/officeDocument/2006/relationships/hyperlink" Target="mailto:jiri.chromec@ghh-bonatrans.com" TargetMode="External"/><Relationship Id="rId21" Type="http://schemas.openxmlformats.org/officeDocument/2006/relationships/control" Target="../activeX/activeX9.xml"/><Relationship Id="rId7" Type="http://schemas.openxmlformats.org/officeDocument/2006/relationships/printerSettings" Target="../printerSettings/printerSettings1.bin"/><Relationship Id="rId12" Type="http://schemas.openxmlformats.org/officeDocument/2006/relationships/control" Target="../activeX/activeX2.xml"/><Relationship Id="rId17" Type="http://schemas.openxmlformats.org/officeDocument/2006/relationships/image" Target="../media/image3.emf"/><Relationship Id="rId2" Type="http://schemas.openxmlformats.org/officeDocument/2006/relationships/hyperlink" Target="mailto:Emmanuelle.Hubert@knorr-bremse.com" TargetMode="External"/><Relationship Id="rId16" Type="http://schemas.openxmlformats.org/officeDocument/2006/relationships/control" Target="../activeX/activeX5.xml"/><Relationship Id="rId20" Type="http://schemas.openxmlformats.org/officeDocument/2006/relationships/control" Target="../activeX/activeX8.xml"/><Relationship Id="rId1" Type="http://schemas.openxmlformats.org/officeDocument/2006/relationships/hyperlink" Target="mailto:Emmanuelle.Hubert@knorr-bremse.com" TargetMode="External"/><Relationship Id="rId6" Type="http://schemas.openxmlformats.org/officeDocument/2006/relationships/hyperlink" Target="mailto:Emmanuelle.Hubert@knorr-bremse.com" TargetMode="External"/><Relationship Id="rId11" Type="http://schemas.openxmlformats.org/officeDocument/2006/relationships/image" Target="../media/image1.emf"/><Relationship Id="rId5" Type="http://schemas.openxmlformats.org/officeDocument/2006/relationships/hyperlink" Target="mailto:Emmanuelle.Hubert@knorr-bremse.com" TargetMode="External"/><Relationship Id="rId15" Type="http://schemas.openxmlformats.org/officeDocument/2006/relationships/image" Target="../media/image2.emf"/><Relationship Id="rId23" Type="http://schemas.openxmlformats.org/officeDocument/2006/relationships/table" Target="../tables/table1.xml"/><Relationship Id="rId10" Type="http://schemas.openxmlformats.org/officeDocument/2006/relationships/control" Target="../activeX/activeX1.xml"/><Relationship Id="rId19" Type="http://schemas.openxmlformats.org/officeDocument/2006/relationships/control" Target="../activeX/activeX7.xml"/><Relationship Id="rId4" Type="http://schemas.openxmlformats.org/officeDocument/2006/relationships/hyperlink" Target="mailto:Emmanuelle.Hubert@knorr-bremse.com" TargetMode="External"/><Relationship Id="rId9" Type="http://schemas.openxmlformats.org/officeDocument/2006/relationships/vmlDrawing" Target="../drawings/vmlDrawing1.vml"/><Relationship Id="rId14" Type="http://schemas.openxmlformats.org/officeDocument/2006/relationships/control" Target="../activeX/activeX4.xml"/><Relationship Id="rId22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hyperlink" Target="mailto:cyril.regnault@alstomgroup.com" TargetMode="External"/><Relationship Id="rId1" Type="http://schemas.openxmlformats.org/officeDocument/2006/relationships/hyperlink" Target="mailto:thierry.perraudin@alstomgroup.com;marie.segura@alstomgrou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17"/>
  <sheetViews>
    <sheetView zoomScale="90" zoomScaleNormal="90" workbookViewId="0">
      <pane xSplit="4" ySplit="2" topLeftCell="I3" activePane="bottomRight" state="frozen"/>
      <selection activeCell="E49" sqref="E49"/>
      <selection pane="topRight" activeCell="E49" sqref="E49"/>
      <selection pane="bottomLeft" activeCell="E49" sqref="E49"/>
      <selection pane="bottomRight" activeCell="K6" sqref="K6"/>
    </sheetView>
  </sheetViews>
  <sheetFormatPr baseColWidth="10" defaultRowHeight="16.5" x14ac:dyDescent="0.35"/>
  <cols>
    <col min="1" max="2" width="15" style="8" customWidth="1"/>
    <col min="3" max="3" width="44" style="8" bestFit="1" customWidth="1"/>
    <col min="4" max="4" width="16.5703125" style="8" bestFit="1" customWidth="1"/>
    <col min="5" max="5" width="32.7109375" style="1" customWidth="1"/>
    <col min="6" max="6" width="35.140625" style="4" customWidth="1"/>
    <col min="7" max="7" width="34" style="1" bestFit="1" customWidth="1"/>
    <col min="8" max="8" width="28" style="1" bestFit="1" customWidth="1"/>
    <col min="9" max="9" width="35.7109375" style="86" bestFit="1" customWidth="1"/>
    <col min="10" max="10" width="36.42578125" style="89" bestFit="1" customWidth="1"/>
    <col min="11" max="11" width="42.42578125" style="4" bestFit="1" customWidth="1"/>
    <col min="12" max="13" width="30.140625" style="4" customWidth="1"/>
    <col min="14" max="14" width="17.85546875" style="4" bestFit="1" customWidth="1"/>
    <col min="15" max="15" width="17.85546875" style="4" customWidth="1"/>
    <col min="16" max="16" width="11.42578125" customWidth="1"/>
  </cols>
  <sheetData>
    <row r="1" spans="1:16" ht="66.75" customHeight="1" x14ac:dyDescent="0.35"/>
    <row r="2" spans="1:16" x14ac:dyDescent="0.25">
      <c r="A2" s="5" t="s">
        <v>125</v>
      </c>
      <c r="B2" s="5" t="s">
        <v>120</v>
      </c>
      <c r="C2" s="5" t="s">
        <v>0</v>
      </c>
      <c r="D2" s="5" t="s">
        <v>1</v>
      </c>
      <c r="E2" s="2" t="s">
        <v>11</v>
      </c>
      <c r="F2" s="2" t="s">
        <v>71</v>
      </c>
      <c r="G2" s="2" t="s">
        <v>80</v>
      </c>
      <c r="H2" s="2" t="s">
        <v>85</v>
      </c>
      <c r="I2" s="88" t="s">
        <v>89</v>
      </c>
      <c r="J2" s="88" t="s">
        <v>72</v>
      </c>
      <c r="K2" s="2" t="s">
        <v>5</v>
      </c>
      <c r="L2" s="2" t="s">
        <v>23</v>
      </c>
      <c r="M2" s="2" t="s">
        <v>73</v>
      </c>
      <c r="N2" s="2" t="s">
        <v>12</v>
      </c>
      <c r="O2" s="2"/>
      <c r="P2" s="111"/>
    </row>
    <row r="3" spans="1:16" ht="16.5" customHeight="1" x14ac:dyDescent="0.25">
      <c r="A3" s="6" t="b">
        <v>0</v>
      </c>
      <c r="B3" s="9">
        <v>14640</v>
      </c>
      <c r="C3" s="8" t="s">
        <v>90</v>
      </c>
      <c r="D3" s="8" t="s">
        <v>4</v>
      </c>
      <c r="E3" s="3" t="s">
        <v>6</v>
      </c>
      <c r="F3" s="84" t="s">
        <v>83</v>
      </c>
      <c r="G3" s="84" t="s">
        <v>84</v>
      </c>
      <c r="H3" s="84" t="s">
        <v>86</v>
      </c>
      <c r="I3" s="112" t="s">
        <v>74</v>
      </c>
      <c r="J3" s="87">
        <v>420597082630</v>
      </c>
      <c r="K3" s="10" t="s">
        <v>91</v>
      </c>
      <c r="L3" s="3" t="s">
        <v>7</v>
      </c>
      <c r="M3" s="3" t="s">
        <v>104</v>
      </c>
      <c r="N3" s="3" t="s">
        <v>13</v>
      </c>
      <c r="O3" s="3"/>
    </row>
    <row r="4" spans="1:16" ht="18" customHeight="1" x14ac:dyDescent="0.25">
      <c r="A4" s="6" t="b">
        <v>0</v>
      </c>
      <c r="B4" s="6">
        <v>74025</v>
      </c>
      <c r="C4" s="6" t="s">
        <v>55</v>
      </c>
      <c r="D4" s="6" t="s">
        <v>2</v>
      </c>
      <c r="E4" s="3" t="s">
        <v>105</v>
      </c>
      <c r="F4" s="84" t="s">
        <v>106</v>
      </c>
      <c r="G4" s="84" t="s">
        <v>107</v>
      </c>
      <c r="H4" s="84" t="s">
        <v>87</v>
      </c>
      <c r="I4" s="112" t="s">
        <v>75</v>
      </c>
      <c r="J4" s="84" t="s">
        <v>76</v>
      </c>
      <c r="K4" s="7" t="s">
        <v>79</v>
      </c>
      <c r="L4" s="3" t="s">
        <v>53</v>
      </c>
      <c r="M4" s="3"/>
      <c r="N4" s="3" t="s">
        <v>13</v>
      </c>
      <c r="O4" s="3"/>
    </row>
    <row r="5" spans="1:16" ht="16.5" customHeight="1" x14ac:dyDescent="0.25">
      <c r="A5" s="6" t="b">
        <v>0</v>
      </c>
      <c r="B5" s="6">
        <v>74029</v>
      </c>
      <c r="C5" s="6" t="s">
        <v>54</v>
      </c>
      <c r="D5" s="6" t="s">
        <v>2</v>
      </c>
      <c r="E5" s="3" t="s">
        <v>105</v>
      </c>
      <c r="F5" s="84" t="s">
        <v>106</v>
      </c>
      <c r="G5" s="84" t="s">
        <v>107</v>
      </c>
      <c r="H5" s="84" t="s">
        <v>87</v>
      </c>
      <c r="I5" s="112" t="s">
        <v>75</v>
      </c>
      <c r="J5" s="84" t="s">
        <v>76</v>
      </c>
      <c r="K5" s="7" t="s">
        <v>79</v>
      </c>
      <c r="L5" s="3" t="s">
        <v>53</v>
      </c>
      <c r="N5" s="3" t="s">
        <v>13</v>
      </c>
      <c r="O5" s="3"/>
    </row>
    <row r="6" spans="1:16" ht="16.5" customHeight="1" x14ac:dyDescent="0.25">
      <c r="A6" s="6" t="b">
        <v>0</v>
      </c>
      <c r="B6" s="8">
        <v>78182</v>
      </c>
      <c r="C6" s="8" t="s">
        <v>18</v>
      </c>
      <c r="D6" s="8" t="s">
        <v>17</v>
      </c>
      <c r="E6" s="1" t="s">
        <v>15</v>
      </c>
      <c r="F6" s="86" t="s">
        <v>81</v>
      </c>
      <c r="G6" s="86" t="s">
        <v>82</v>
      </c>
      <c r="H6" s="86" t="s">
        <v>88</v>
      </c>
      <c r="I6" s="112" t="s">
        <v>77</v>
      </c>
      <c r="J6" s="84" t="s">
        <v>78</v>
      </c>
      <c r="K6" s="10" t="s">
        <v>19</v>
      </c>
      <c r="L6" s="1" t="s">
        <v>16</v>
      </c>
      <c r="M6" s="4" t="s">
        <v>103</v>
      </c>
      <c r="N6" s="3" t="s">
        <v>13</v>
      </c>
      <c r="O6" s="3"/>
    </row>
    <row r="7" spans="1:16" ht="16.5" customHeight="1" x14ac:dyDescent="0.25">
      <c r="A7" s="6" t="b">
        <v>0</v>
      </c>
      <c r="B7" s="6">
        <v>81379</v>
      </c>
      <c r="C7" s="6" t="s">
        <v>54</v>
      </c>
      <c r="D7" s="6" t="s">
        <v>17</v>
      </c>
      <c r="E7" s="3" t="s">
        <v>105</v>
      </c>
      <c r="F7" s="84" t="s">
        <v>106</v>
      </c>
      <c r="G7" s="84" t="s">
        <v>107</v>
      </c>
      <c r="H7" s="84" t="s">
        <v>87</v>
      </c>
      <c r="I7" s="112" t="s">
        <v>75</v>
      </c>
      <c r="J7" s="84" t="s">
        <v>76</v>
      </c>
      <c r="K7" s="7" t="s">
        <v>56</v>
      </c>
      <c r="L7" s="3" t="s">
        <v>53</v>
      </c>
      <c r="M7" s="4" t="s">
        <v>103</v>
      </c>
      <c r="N7" s="3" t="s">
        <v>13</v>
      </c>
      <c r="O7" s="3"/>
    </row>
    <row r="8" spans="1:16" ht="16.5" customHeight="1" x14ac:dyDescent="0.25">
      <c r="A8" s="6" t="b">
        <v>0</v>
      </c>
      <c r="B8" s="6">
        <v>93697</v>
      </c>
      <c r="C8" s="6" t="s">
        <v>92</v>
      </c>
      <c r="D8" s="6" t="s">
        <v>17</v>
      </c>
      <c r="E8" s="3" t="s">
        <v>105</v>
      </c>
      <c r="F8" s="84" t="s">
        <v>106</v>
      </c>
      <c r="G8" s="84" t="s">
        <v>107</v>
      </c>
      <c r="H8" s="84" t="s">
        <v>87</v>
      </c>
      <c r="I8" s="112" t="s">
        <v>75</v>
      </c>
      <c r="J8" s="84" t="s">
        <v>76</v>
      </c>
      <c r="K8" s="7" t="s">
        <v>93</v>
      </c>
      <c r="L8" s="3" t="s">
        <v>53</v>
      </c>
      <c r="M8" s="4" t="s">
        <v>103</v>
      </c>
      <c r="N8" s="3" t="s">
        <v>13</v>
      </c>
      <c r="O8" s="3"/>
    </row>
    <row r="9" spans="1:16" ht="16.5" customHeight="1" x14ac:dyDescent="0.25">
      <c r="A9" s="6" t="b">
        <v>0</v>
      </c>
      <c r="B9" s="6">
        <v>102780</v>
      </c>
      <c r="C9" s="85" t="s">
        <v>52</v>
      </c>
      <c r="D9" s="6" t="s">
        <v>3</v>
      </c>
      <c r="E9" s="3" t="s">
        <v>105</v>
      </c>
      <c r="F9" s="84" t="s">
        <v>106</v>
      </c>
      <c r="G9" s="84" t="s">
        <v>107</v>
      </c>
      <c r="H9" s="84" t="s">
        <v>87</v>
      </c>
      <c r="I9" s="112" t="s">
        <v>75</v>
      </c>
      <c r="J9" s="84" t="s">
        <v>76</v>
      </c>
      <c r="K9" s="7" t="s">
        <v>112</v>
      </c>
      <c r="L9" s="3" t="s">
        <v>53</v>
      </c>
      <c r="M9" s="3" t="s">
        <v>102</v>
      </c>
      <c r="N9" s="3" t="s">
        <v>13</v>
      </c>
      <c r="O9" s="3"/>
    </row>
    <row r="10" spans="1:16" x14ac:dyDescent="0.25">
      <c r="B10" s="8">
        <f>COUNTIF(A:A,"VRAI")</f>
        <v>0</v>
      </c>
      <c r="F10" s="86"/>
      <c r="J10" s="86"/>
      <c r="K10" s="1"/>
      <c r="L10" s="1"/>
      <c r="M10" s="1"/>
      <c r="N10" s="1"/>
    </row>
    <row r="11" spans="1:16" x14ac:dyDescent="0.25">
      <c r="F11" s="86"/>
      <c r="J11" s="86"/>
      <c r="K11" s="1"/>
      <c r="L11" s="1"/>
      <c r="M11" s="1"/>
      <c r="N11" s="1"/>
    </row>
    <row r="12" spans="1:16" x14ac:dyDescent="0.25">
      <c r="F12" s="86"/>
      <c r="J12" s="86"/>
      <c r="K12" s="1"/>
      <c r="L12" s="1"/>
      <c r="M12" s="1"/>
      <c r="N12" s="1"/>
    </row>
    <row r="13" spans="1:16" x14ac:dyDescent="0.25">
      <c r="F13" s="86"/>
      <c r="J13" s="86"/>
      <c r="K13" s="1"/>
      <c r="L13" s="1"/>
      <c r="M13" s="1"/>
      <c r="N13" s="1"/>
    </row>
    <row r="14" spans="1:16" x14ac:dyDescent="0.25">
      <c r="F14" s="86"/>
      <c r="J14" s="86"/>
      <c r="K14" s="1"/>
      <c r="L14" s="1"/>
      <c r="M14" s="1"/>
      <c r="N14" s="1"/>
    </row>
    <row r="15" spans="1:16" x14ac:dyDescent="0.25">
      <c r="F15" s="86"/>
      <c r="J15" s="86"/>
      <c r="K15" s="1"/>
      <c r="L15" s="1"/>
      <c r="M15" s="1"/>
      <c r="N15" s="1"/>
    </row>
    <row r="16" spans="1:16" x14ac:dyDescent="0.25">
      <c r="F16" s="86"/>
      <c r="J16" s="86"/>
      <c r="K16" s="1"/>
      <c r="L16" s="1"/>
      <c r="M16" s="1"/>
      <c r="N16" s="1"/>
    </row>
    <row r="17" spans="6:14" x14ac:dyDescent="0.25">
      <c r="F17" s="86"/>
      <c r="J17" s="86"/>
      <c r="K17" s="1"/>
      <c r="L17" s="1"/>
      <c r="M17" s="1"/>
      <c r="N17" s="1"/>
    </row>
  </sheetData>
  <dataValidations count="1">
    <dataValidation type="custom" allowBlank="1" showInputMessage="1" showErrorMessage="1" sqref="N3:O9">
      <formula1>OR(N3="OUI",N3="NON")</formula1>
    </dataValidation>
  </dataValidations>
  <hyperlinks>
    <hyperlink ref="I5:I6" r:id="rId1" display="mailto:Emmanuelle.Hubert@knorr-bremse.com"/>
    <hyperlink ref="I4" r:id="rId2" display="mailto:Emmanuelle.Hubert@knorr-bremse.com"/>
    <hyperlink ref="K6" location="'Racks moteurs'!C2" display="RACK MOTEUR TYPE 1"/>
    <hyperlink ref="K5" location="'Racks Frein'!C4" display="RACK DISQUE DE FREIN CITADIS X02/X05/T4CM"/>
    <hyperlink ref="I3" r:id="rId3" display="mailto:jiri.chromec@ghh-bonatrans.com"/>
    <hyperlink ref="I5" r:id="rId4"/>
    <hyperlink ref="I7" r:id="rId5"/>
    <hyperlink ref="I8" r:id="rId6"/>
    <hyperlink ref="K8" location="'Racks Frein'!C15" display="CAISSE NAVETTE KIT FREIN "/>
    <hyperlink ref="K3" location="'Racks essieu'!C4" display="RACK ESSIEU AXE"/>
    <hyperlink ref="K7" location="'Racks Frein'!C6" display="GITTERBOX"/>
    <hyperlink ref="K9" location="'Racks Frein'!C5" display="RACK DISQUE DE FREIN"/>
    <hyperlink ref="K4" location="'Racks Frein'!C4" display="RACK DISQUE DE FREIN CITADIS X02/X05/T4CM"/>
  </hyperlinks>
  <pageMargins left="0.7" right="0.7" top="0.75" bottom="0.75" header="0.3" footer="0.3"/>
  <pageSetup paperSize="9" orientation="portrait" r:id="rId7"/>
  <drawing r:id="rId8"/>
  <legacyDrawing r:id="rId9"/>
  <controls>
    <mc:AlternateContent xmlns:mc="http://schemas.openxmlformats.org/markup-compatibility/2006">
      <mc:Choice Requires="x14">
        <control shapeId="20528" r:id="rId10" name="CheckBox214">
          <controlPr defaultSize="0" autoLine="0" linkedCell="$A$9" r:id="rId11">
            <anchor moveWithCells="1">
              <from>
                <xdr:col>0</xdr:col>
                <xdr:colOff>57150</xdr:colOff>
                <xdr:row>8</xdr:row>
                <xdr:rowOff>0</xdr:rowOff>
              </from>
              <to>
                <xdr:col>0</xdr:col>
                <xdr:colOff>247650</xdr:colOff>
                <xdr:row>8</xdr:row>
                <xdr:rowOff>180975</xdr:rowOff>
              </to>
            </anchor>
          </controlPr>
        </control>
      </mc:Choice>
      <mc:Fallback>
        <control shapeId="20528" r:id="rId10" name="CheckBox214"/>
      </mc:Fallback>
    </mc:AlternateContent>
    <mc:AlternateContent xmlns:mc="http://schemas.openxmlformats.org/markup-compatibility/2006">
      <mc:Choice Requires="x14">
        <control shapeId="20527" r:id="rId12" name="CheckBox213">
          <controlPr defaultSize="0" autoLine="0" linkedCell="$A$8" r:id="rId11">
            <anchor moveWithCells="1">
              <from>
                <xdr:col>0</xdr:col>
                <xdr:colOff>57150</xdr:colOff>
                <xdr:row>7</xdr:row>
                <xdr:rowOff>0</xdr:rowOff>
              </from>
              <to>
                <xdr:col>0</xdr:col>
                <xdr:colOff>247650</xdr:colOff>
                <xdr:row>7</xdr:row>
                <xdr:rowOff>180975</xdr:rowOff>
              </to>
            </anchor>
          </controlPr>
        </control>
      </mc:Choice>
      <mc:Fallback>
        <control shapeId="20527" r:id="rId12" name="CheckBox213"/>
      </mc:Fallback>
    </mc:AlternateContent>
    <mc:AlternateContent xmlns:mc="http://schemas.openxmlformats.org/markup-compatibility/2006">
      <mc:Choice Requires="x14">
        <control shapeId="20526" r:id="rId13" name="CheckBox212">
          <controlPr defaultSize="0" autoLine="0" linkedCell="$A$7" r:id="rId11">
            <anchor moveWithCells="1">
              <from>
                <xdr:col>0</xdr:col>
                <xdr:colOff>57150</xdr:colOff>
                <xdr:row>6</xdr:row>
                <xdr:rowOff>0</xdr:rowOff>
              </from>
              <to>
                <xdr:col>0</xdr:col>
                <xdr:colOff>247650</xdr:colOff>
                <xdr:row>6</xdr:row>
                <xdr:rowOff>180975</xdr:rowOff>
              </to>
            </anchor>
          </controlPr>
        </control>
      </mc:Choice>
      <mc:Fallback>
        <control shapeId="20526" r:id="rId13" name="CheckBox212"/>
      </mc:Fallback>
    </mc:AlternateContent>
    <mc:AlternateContent xmlns:mc="http://schemas.openxmlformats.org/markup-compatibility/2006">
      <mc:Choice Requires="x14">
        <control shapeId="12906" r:id="rId14" name="BOUTON1">
          <controlPr defaultSize="0" autoLine="0" r:id="rId15">
            <anchor>
              <from>
                <xdr:col>0</xdr:col>
                <xdr:colOff>66675</xdr:colOff>
                <xdr:row>0</xdr:row>
                <xdr:rowOff>0</xdr:rowOff>
              </from>
              <to>
                <xdr:col>1</xdr:col>
                <xdr:colOff>152400</xdr:colOff>
                <xdr:row>0</xdr:row>
                <xdr:rowOff>266700</xdr:rowOff>
              </to>
            </anchor>
          </controlPr>
        </control>
      </mc:Choice>
      <mc:Fallback>
        <control shapeId="12906" r:id="rId14" name="BOUTON1"/>
      </mc:Fallback>
    </mc:AlternateContent>
    <mc:AlternateContent xmlns:mc="http://schemas.openxmlformats.org/markup-compatibility/2006">
      <mc:Choice Requires="x14">
        <control shapeId="12907" r:id="rId16" name="BOUTON2">
          <controlPr defaultSize="0" autoLine="0" r:id="rId17">
            <anchor>
              <from>
                <xdr:col>1</xdr:col>
                <xdr:colOff>352425</xdr:colOff>
                <xdr:row>0</xdr:row>
                <xdr:rowOff>19050</xdr:rowOff>
              </from>
              <to>
                <xdr:col>2</xdr:col>
                <xdr:colOff>828675</xdr:colOff>
                <xdr:row>0</xdr:row>
                <xdr:rowOff>314325</xdr:rowOff>
              </to>
            </anchor>
          </controlPr>
        </control>
      </mc:Choice>
      <mc:Fallback>
        <control shapeId="12907" r:id="rId16" name="BOUTON2"/>
      </mc:Fallback>
    </mc:AlternateContent>
    <mc:AlternateContent xmlns:mc="http://schemas.openxmlformats.org/markup-compatibility/2006">
      <mc:Choice Requires="x14">
        <control shapeId="20703" r:id="rId18" name="CheckBox28">
          <controlPr defaultSize="0" autoLine="0" linkedCell="$A$6" r:id="rId11">
            <anchor moveWithCells="1">
              <from>
                <xdr:col>0</xdr:col>
                <xdr:colOff>57150</xdr:colOff>
                <xdr:row>5</xdr:row>
                <xdr:rowOff>0</xdr:rowOff>
              </from>
              <to>
                <xdr:col>0</xdr:col>
                <xdr:colOff>247650</xdr:colOff>
                <xdr:row>5</xdr:row>
                <xdr:rowOff>180975</xdr:rowOff>
              </to>
            </anchor>
          </controlPr>
        </control>
      </mc:Choice>
      <mc:Fallback>
        <control shapeId="20703" r:id="rId18" name="CheckBox28"/>
      </mc:Fallback>
    </mc:AlternateContent>
    <mc:AlternateContent xmlns:mc="http://schemas.openxmlformats.org/markup-compatibility/2006">
      <mc:Choice Requires="x14">
        <control shapeId="20704" r:id="rId19" name="CheckBox29">
          <controlPr defaultSize="0" autoLine="0" linkedCell="$A$5" r:id="rId11">
            <anchor moveWithCells="1">
              <from>
                <xdr:col>0</xdr:col>
                <xdr:colOff>57150</xdr:colOff>
                <xdr:row>4</xdr:row>
                <xdr:rowOff>0</xdr:rowOff>
              </from>
              <to>
                <xdr:col>0</xdr:col>
                <xdr:colOff>247650</xdr:colOff>
                <xdr:row>4</xdr:row>
                <xdr:rowOff>180975</xdr:rowOff>
              </to>
            </anchor>
          </controlPr>
        </control>
      </mc:Choice>
      <mc:Fallback>
        <control shapeId="20704" r:id="rId19" name="CheckBox29"/>
      </mc:Fallback>
    </mc:AlternateContent>
    <mc:AlternateContent xmlns:mc="http://schemas.openxmlformats.org/markup-compatibility/2006">
      <mc:Choice Requires="x14">
        <control shapeId="20705" r:id="rId20" name="CheckBox210">
          <controlPr defaultSize="0" autoLine="0" linkedCell="$A$4" r:id="rId11">
            <anchor moveWithCells="1">
              <from>
                <xdr:col>0</xdr:col>
                <xdr:colOff>57150</xdr:colOff>
                <xdr:row>3</xdr:row>
                <xdr:rowOff>0</xdr:rowOff>
              </from>
              <to>
                <xdr:col>0</xdr:col>
                <xdr:colOff>247650</xdr:colOff>
                <xdr:row>3</xdr:row>
                <xdr:rowOff>180975</xdr:rowOff>
              </to>
            </anchor>
          </controlPr>
        </control>
      </mc:Choice>
      <mc:Fallback>
        <control shapeId="20705" r:id="rId20" name="CheckBox210"/>
      </mc:Fallback>
    </mc:AlternateContent>
    <mc:AlternateContent xmlns:mc="http://schemas.openxmlformats.org/markup-compatibility/2006">
      <mc:Choice Requires="x14">
        <control shapeId="20706" r:id="rId21" name="CheckBox211">
          <controlPr defaultSize="0" autoLine="0" linkedCell="$A$3" r:id="rId11">
            <anchor moveWithCells="1">
              <from>
                <xdr:col>0</xdr:col>
                <xdr:colOff>57150</xdr:colOff>
                <xdr:row>2</xdr:row>
                <xdr:rowOff>0</xdr:rowOff>
              </from>
              <to>
                <xdr:col>0</xdr:col>
                <xdr:colOff>247650</xdr:colOff>
                <xdr:row>2</xdr:row>
                <xdr:rowOff>180975</xdr:rowOff>
              </to>
            </anchor>
          </controlPr>
        </control>
      </mc:Choice>
      <mc:Fallback>
        <control shapeId="20706" r:id="rId21" name="CheckBox211"/>
      </mc:Fallback>
    </mc:AlternateContent>
    <mc:AlternateContent xmlns:mc="http://schemas.openxmlformats.org/markup-compatibility/2006">
      <mc:Choice Requires="x14">
        <control shapeId="20702" r:id="rId22" name="Button 1246">
          <controlPr defaultSize="0" print="0" autoFill="0" autoPict="0" macro="[0]!hug">
            <anchor moveWithCells="1" sizeWithCells="1">
              <from>
                <xdr:col>2</xdr:col>
                <xdr:colOff>1590675</xdr:colOff>
                <xdr:row>0</xdr:row>
                <xdr:rowOff>76200</xdr:rowOff>
              </from>
              <to>
                <xdr:col>3</xdr:col>
                <xdr:colOff>466725</xdr:colOff>
                <xdr:row>0</xdr:row>
                <xdr:rowOff>628650</xdr:rowOff>
              </to>
            </anchor>
          </controlPr>
        </control>
      </mc:Choice>
    </mc:AlternateContent>
  </controls>
  <tableParts count="1">
    <tablePart r:id="rId2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18"/>
  <sheetViews>
    <sheetView zoomScale="70" zoomScaleNormal="70" workbookViewId="0">
      <pane ySplit="1" topLeftCell="A2" activePane="bottomLeft" state="frozen"/>
      <selection activeCell="B38" sqref="B38"/>
      <selection pane="bottomLeft" activeCell="D11" sqref="D11"/>
    </sheetView>
  </sheetViews>
  <sheetFormatPr baseColWidth="10" defaultColWidth="11.42578125" defaultRowHeight="15" x14ac:dyDescent="0.25"/>
  <cols>
    <col min="1" max="1" width="25.42578125" style="1" bestFit="1" customWidth="1"/>
    <col min="2" max="2" width="32.140625" style="1" customWidth="1"/>
    <col min="3" max="4" width="21.7109375" style="1" customWidth="1"/>
    <col min="5" max="5" width="32.28515625" style="1" bestFit="1" customWidth="1"/>
    <col min="6" max="6" width="23.7109375" style="1" bestFit="1" customWidth="1"/>
    <col min="7" max="7" width="14" style="1" bestFit="1" customWidth="1"/>
    <col min="8" max="8" width="15.7109375" style="1" bestFit="1" customWidth="1"/>
    <col min="9" max="9" width="17.42578125" style="1" bestFit="1" customWidth="1"/>
    <col min="10" max="10" width="16.28515625" bestFit="1" customWidth="1"/>
    <col min="11" max="11" width="13.28515625" style="1" bestFit="1" customWidth="1"/>
    <col min="12" max="16384" width="11.42578125" style="1"/>
  </cols>
  <sheetData>
    <row r="1" spans="1:11" ht="15.75" thickBot="1" x14ac:dyDescent="0.3">
      <c r="A1" s="1" t="s">
        <v>8</v>
      </c>
      <c r="B1" s="1" t="s">
        <v>9</v>
      </c>
      <c r="C1" s="1" t="s">
        <v>10</v>
      </c>
      <c r="D1" s="1" t="s">
        <v>63</v>
      </c>
      <c r="E1" s="17" t="s">
        <v>60</v>
      </c>
      <c r="F1" s="17" t="s">
        <v>61</v>
      </c>
      <c r="G1" s="17" t="s">
        <v>62</v>
      </c>
      <c r="H1" s="17" t="s">
        <v>65</v>
      </c>
      <c r="I1" s="17" t="s">
        <v>64</v>
      </c>
      <c r="J1" s="17" t="s">
        <v>66</v>
      </c>
      <c r="K1" s="17" t="s">
        <v>50</v>
      </c>
    </row>
    <row r="2" spans="1:11" ht="84" customHeight="1" x14ac:dyDescent="0.25">
      <c r="A2" s="11" t="s">
        <v>51</v>
      </c>
      <c r="B2" s="1">
        <v>20</v>
      </c>
      <c r="D2" s="80">
        <v>4</v>
      </c>
      <c r="E2" s="80">
        <v>2</v>
      </c>
      <c r="F2" s="18" t="s">
        <v>70</v>
      </c>
      <c r="G2" s="18"/>
      <c r="H2" s="19">
        <v>0.84299999999999997</v>
      </c>
      <c r="I2" s="19">
        <v>1.17</v>
      </c>
      <c r="J2" s="19">
        <v>0.84299999999999997</v>
      </c>
      <c r="K2" s="18">
        <v>80</v>
      </c>
    </row>
    <row r="3" spans="1:11" ht="60" customHeight="1" x14ac:dyDescent="0.25">
      <c r="D3" s="16"/>
      <c r="E3" s="16"/>
      <c r="F3" s="16"/>
      <c r="G3" s="16"/>
      <c r="H3" s="16"/>
      <c r="I3" s="16"/>
      <c r="J3" s="16"/>
      <c r="K3" s="16"/>
    </row>
    <row r="4" spans="1:11" ht="60" customHeight="1" x14ac:dyDescent="0.25">
      <c r="D4" s="16"/>
      <c r="E4" s="16"/>
      <c r="G4" s="16"/>
      <c r="H4" s="16"/>
      <c r="I4" s="16"/>
      <c r="J4" s="16"/>
      <c r="K4" s="16"/>
    </row>
    <row r="5" spans="1:11" ht="60" customHeight="1" x14ac:dyDescent="0.25">
      <c r="G5" s="16"/>
      <c r="J5" s="1"/>
    </row>
    <row r="6" spans="1:11" ht="60" customHeight="1" x14ac:dyDescent="0.25">
      <c r="D6" s="16"/>
      <c r="E6" s="16"/>
      <c r="F6" s="16"/>
      <c r="G6" s="16"/>
      <c r="H6" s="16"/>
      <c r="I6" s="16"/>
      <c r="J6" s="16"/>
      <c r="K6" s="16"/>
    </row>
    <row r="7" spans="1:11" ht="60" customHeight="1" x14ac:dyDescent="0.25">
      <c r="D7" s="21"/>
      <c r="E7" s="21"/>
      <c r="G7" s="16"/>
      <c r="H7" s="16"/>
      <c r="J7" s="1"/>
    </row>
    <row r="8" spans="1:11" ht="60" customHeight="1" x14ac:dyDescent="0.25">
      <c r="D8" s="16"/>
      <c r="E8" s="16"/>
      <c r="F8" s="16"/>
      <c r="G8" s="16"/>
      <c r="H8" s="16"/>
      <c r="I8" s="16"/>
      <c r="J8" s="16"/>
      <c r="K8" s="16"/>
    </row>
    <row r="9" spans="1:11" ht="60" customHeight="1" x14ac:dyDescent="0.25">
      <c r="D9" s="16"/>
      <c r="E9" s="16"/>
      <c r="F9" s="16"/>
      <c r="G9" s="16"/>
      <c r="H9" s="16"/>
      <c r="I9" s="16"/>
      <c r="J9" s="16"/>
      <c r="K9" s="16"/>
    </row>
    <row r="10" spans="1:11" ht="60" customHeight="1" x14ac:dyDescent="0.25">
      <c r="D10" s="16"/>
      <c r="E10" s="16"/>
      <c r="F10" s="16"/>
      <c r="G10" s="16"/>
      <c r="H10" s="16"/>
      <c r="I10" s="16"/>
      <c r="J10" s="16"/>
      <c r="K10" s="16"/>
    </row>
    <row r="11" spans="1:11" ht="60" customHeight="1" x14ac:dyDescent="0.25">
      <c r="D11" s="16"/>
      <c r="E11" s="16"/>
      <c r="F11" s="16"/>
      <c r="G11" s="16"/>
      <c r="H11" s="16"/>
      <c r="I11" s="16"/>
      <c r="J11" s="16"/>
      <c r="K11" s="16"/>
    </row>
    <row r="12" spans="1:11" ht="60" customHeight="1" x14ac:dyDescent="0.25">
      <c r="D12" s="16"/>
      <c r="E12" s="16"/>
      <c r="F12" s="16"/>
      <c r="G12" s="16"/>
      <c r="H12" s="16"/>
      <c r="I12" s="16"/>
      <c r="J12" s="16"/>
      <c r="K12" s="16"/>
    </row>
    <row r="13" spans="1:11" ht="60" customHeight="1" x14ac:dyDescent="0.25">
      <c r="D13" s="16"/>
      <c r="E13" s="16"/>
      <c r="F13" s="16"/>
      <c r="G13" s="16"/>
      <c r="H13" s="16"/>
      <c r="I13" s="16"/>
      <c r="J13" s="16"/>
      <c r="K13" s="16"/>
    </row>
    <row r="14" spans="1:11" ht="60" customHeight="1" x14ac:dyDescent="0.25">
      <c r="J14" s="1"/>
    </row>
    <row r="15" spans="1:11" ht="60" customHeight="1" x14ac:dyDescent="0.25">
      <c r="J15" s="1"/>
    </row>
    <row r="16" spans="1:11" ht="60" customHeight="1" x14ac:dyDescent="0.25">
      <c r="J16" s="1"/>
    </row>
    <row r="17" spans="10:10" ht="60" customHeight="1" x14ac:dyDescent="0.25">
      <c r="J17" s="1"/>
    </row>
    <row r="18" spans="10:10" x14ac:dyDescent="0.25">
      <c r="J18" s="1"/>
    </row>
  </sheetData>
  <sortState ref="E2:K2">
    <sortCondition ref="F2"/>
  </sortState>
  <pageMargins left="0" right="0" top="0.74803149606299213" bottom="0.74803149606299213" header="0.31496062992125984" footer="0.31496062992125984"/>
  <pageSetup paperSize="9" scale="64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9"/>
  <sheetViews>
    <sheetView showGridLines="0" zoomScale="70" zoomScaleNormal="70" workbookViewId="0">
      <pane ySplit="1" topLeftCell="A2" activePane="bottomLeft" state="frozen"/>
      <selection activeCell="B38" sqref="B38"/>
      <selection pane="bottomLeft" activeCell="C6" sqref="C6"/>
    </sheetView>
  </sheetViews>
  <sheetFormatPr baseColWidth="10" defaultColWidth="11.42578125" defaultRowHeight="15" x14ac:dyDescent="0.25"/>
  <cols>
    <col min="1" max="1" width="34.28515625" style="11" bestFit="1" customWidth="1"/>
    <col min="2" max="2" width="23.7109375" style="1" customWidth="1"/>
    <col min="3" max="4" width="21.7109375" style="1" customWidth="1"/>
    <col min="5" max="5" width="32.7109375" style="1" customWidth="1"/>
    <col min="6" max="6" width="23.7109375" style="1" bestFit="1" customWidth="1"/>
    <col min="7" max="7" width="14" style="1" bestFit="1" customWidth="1"/>
    <col min="8" max="8" width="15.7109375" style="1" bestFit="1" customWidth="1"/>
    <col min="9" max="9" width="17.42578125" style="1" bestFit="1" customWidth="1"/>
    <col min="10" max="10" width="16.28515625" bestFit="1" customWidth="1"/>
    <col min="11" max="11" width="13.28515625" style="1" bestFit="1" customWidth="1"/>
    <col min="12" max="12" width="11.42578125" style="1"/>
    <col min="13" max="13" width="29.28515625" style="1" customWidth="1"/>
    <col min="14" max="16384" width="11.42578125" style="1"/>
  </cols>
  <sheetData>
    <row r="1" spans="1:12" x14ac:dyDescent="0.25">
      <c r="A1" s="11" t="s">
        <v>8</v>
      </c>
      <c r="B1" s="1" t="s">
        <v>9</v>
      </c>
      <c r="C1" s="1" t="s">
        <v>10</v>
      </c>
      <c r="D1" s="1" t="s">
        <v>63</v>
      </c>
      <c r="E1" s="1" t="s">
        <v>60</v>
      </c>
      <c r="F1" s="1" t="s">
        <v>61</v>
      </c>
      <c r="G1" s="1" t="s">
        <v>62</v>
      </c>
      <c r="H1" s="1" t="s">
        <v>65</v>
      </c>
      <c r="I1" s="1" t="s">
        <v>64</v>
      </c>
      <c r="J1" s="1" t="s">
        <v>66</v>
      </c>
      <c r="K1" s="1" t="s">
        <v>50</v>
      </c>
    </row>
    <row r="2" spans="1:12" ht="89.25" customHeight="1" x14ac:dyDescent="0.25">
      <c r="A2" s="11" t="s">
        <v>58</v>
      </c>
      <c r="B2" s="1">
        <v>15</v>
      </c>
      <c r="D2" s="80"/>
      <c r="E2" s="80"/>
      <c r="F2" s="16" t="s">
        <v>69</v>
      </c>
      <c r="G2" s="23"/>
      <c r="H2" s="24">
        <v>0.52</v>
      </c>
      <c r="I2" s="23">
        <v>1.32</v>
      </c>
      <c r="J2" s="23">
        <v>0.74</v>
      </c>
      <c r="K2" s="20">
        <v>25</v>
      </c>
      <c r="L2" s="16"/>
    </row>
    <row r="3" spans="1:12" ht="89.25" customHeight="1" x14ac:dyDescent="0.25">
      <c r="A3" s="11" t="s">
        <v>57</v>
      </c>
      <c r="B3" s="1">
        <v>55</v>
      </c>
      <c r="D3" s="80">
        <v>7</v>
      </c>
      <c r="E3" s="80">
        <v>3</v>
      </c>
      <c r="F3" s="1" t="s">
        <v>68</v>
      </c>
      <c r="G3" s="16" t="s">
        <v>67</v>
      </c>
      <c r="H3" s="16">
        <v>1.2</v>
      </c>
      <c r="I3" s="16">
        <v>2.1</v>
      </c>
      <c r="J3" s="16">
        <v>0.62</v>
      </c>
      <c r="K3" s="1">
        <v>165</v>
      </c>
      <c r="L3" s="16"/>
    </row>
    <row r="4" spans="1:12" ht="89.25" customHeight="1" x14ac:dyDescent="0.25">
      <c r="A4" s="11" t="s">
        <v>59</v>
      </c>
      <c r="B4" s="1">
        <v>50</v>
      </c>
      <c r="D4" s="80">
        <v>4</v>
      </c>
      <c r="E4" s="80">
        <v>4</v>
      </c>
      <c r="F4" s="1" t="s">
        <v>68</v>
      </c>
      <c r="G4" s="16" t="s">
        <v>67</v>
      </c>
      <c r="H4" s="1">
        <v>0.8</v>
      </c>
      <c r="I4" s="1">
        <v>1.2</v>
      </c>
      <c r="J4" s="1">
        <v>0.7</v>
      </c>
      <c r="K4" s="20">
        <v>170.57499999999999</v>
      </c>
      <c r="L4" s="16"/>
    </row>
    <row r="5" spans="1:12" ht="60" customHeight="1" x14ac:dyDescent="0.25">
      <c r="A5" s="1"/>
      <c r="J5" s="1"/>
    </row>
    <row r="6" spans="1:12" ht="60" customHeight="1" x14ac:dyDescent="0.25">
      <c r="A6" s="1"/>
      <c r="J6" s="1"/>
    </row>
    <row r="7" spans="1:12" ht="60" customHeight="1" x14ac:dyDescent="0.25">
      <c r="A7" s="1"/>
      <c r="J7" s="1"/>
    </row>
    <row r="8" spans="1:12" ht="60" customHeight="1" x14ac:dyDescent="0.25">
      <c r="A8" s="1"/>
      <c r="J8" s="1"/>
    </row>
    <row r="9" spans="1:12" ht="60" customHeight="1" x14ac:dyDescent="0.25">
      <c r="A9" s="1"/>
      <c r="J9" s="1"/>
    </row>
  </sheetData>
  <printOptions horizontalCentered="1"/>
  <pageMargins left="0" right="0" top="0" bottom="0" header="0.31496062992125984" footer="0.31496062992125984"/>
  <pageSetup paperSize="9" scale="43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"/>
  <sheetViews>
    <sheetView tabSelected="1" zoomScale="85" zoomScaleNormal="85" workbookViewId="0">
      <selection activeCell="B15" sqref="B15"/>
    </sheetView>
  </sheetViews>
  <sheetFormatPr baseColWidth="10" defaultRowHeight="15" x14ac:dyDescent="0.25"/>
  <cols>
    <col min="1" max="1" width="35" bestFit="1" customWidth="1"/>
    <col min="2" max="2" width="36.7109375" customWidth="1"/>
    <col min="3" max="3" width="22.5703125" customWidth="1"/>
    <col min="4" max="4" width="21.5703125" bestFit="1" customWidth="1"/>
    <col min="5" max="5" width="32.28515625" bestFit="1" customWidth="1"/>
    <col min="6" max="6" width="23.7109375" bestFit="1" customWidth="1"/>
    <col min="7" max="7" width="14" bestFit="1" customWidth="1"/>
  </cols>
  <sheetData>
    <row r="1" spans="1:11" s="1" customFormat="1" x14ac:dyDescent="0.25">
      <c r="A1" s="11" t="s">
        <v>8</v>
      </c>
      <c r="B1" s="1" t="s">
        <v>9</v>
      </c>
      <c r="C1" s="1" t="s">
        <v>10</v>
      </c>
      <c r="D1" s="1" t="s">
        <v>63</v>
      </c>
      <c r="E1" s="1" t="s">
        <v>60</v>
      </c>
      <c r="F1" s="1" t="s">
        <v>61</v>
      </c>
      <c r="G1" s="1" t="s">
        <v>62</v>
      </c>
      <c r="H1" s="1" t="s">
        <v>65</v>
      </c>
      <c r="I1" s="1" t="s">
        <v>64</v>
      </c>
      <c r="J1" s="1" t="s">
        <v>66</v>
      </c>
      <c r="K1" s="1" t="s">
        <v>50</v>
      </c>
    </row>
    <row r="2" spans="1:11" s="1" customFormat="1" ht="78.75" customHeight="1" x14ac:dyDescent="0.25">
      <c r="A2" s="1" t="s">
        <v>123</v>
      </c>
      <c r="B2" s="1">
        <v>170</v>
      </c>
      <c r="D2" s="80">
        <v>7</v>
      </c>
      <c r="E2" s="80">
        <v>5</v>
      </c>
      <c r="F2" s="22" t="s">
        <v>95</v>
      </c>
      <c r="G2" s="16"/>
      <c r="H2" s="22">
        <v>1.1599999999999999</v>
      </c>
      <c r="I2" s="1">
        <v>2.71</v>
      </c>
      <c r="J2" s="1">
        <v>0.91</v>
      </c>
      <c r="K2" s="1">
        <v>220</v>
      </c>
    </row>
    <row r="3" spans="1:11" s="1" customFormat="1" ht="72" customHeight="1" x14ac:dyDescent="0.25">
      <c r="A3" s="11" t="s">
        <v>124</v>
      </c>
      <c r="B3" s="1">
        <v>124</v>
      </c>
      <c r="D3" s="80">
        <v>7</v>
      </c>
      <c r="E3" s="80">
        <v>5</v>
      </c>
      <c r="F3" s="22" t="s">
        <v>14</v>
      </c>
      <c r="G3" s="16"/>
      <c r="H3" s="16">
        <v>1</v>
      </c>
      <c r="I3" s="16">
        <v>0.85</v>
      </c>
      <c r="J3" s="16">
        <v>2.2999999999999998</v>
      </c>
      <c r="K3" s="1">
        <v>170</v>
      </c>
    </row>
    <row r="4" spans="1:11" s="1" customFormat="1" ht="84.75" customHeight="1" x14ac:dyDescent="0.25">
      <c r="A4" s="1" t="s">
        <v>91</v>
      </c>
      <c r="B4" s="1">
        <v>250</v>
      </c>
      <c r="D4" s="80">
        <v>6</v>
      </c>
      <c r="E4" s="80">
        <v>2</v>
      </c>
      <c r="F4" s="110" t="s">
        <v>101</v>
      </c>
      <c r="G4" s="16"/>
      <c r="H4" s="1">
        <v>0.99</v>
      </c>
      <c r="I4" s="1">
        <v>2.6</v>
      </c>
      <c r="J4" s="1">
        <v>0.65</v>
      </c>
      <c r="K4" s="1">
        <v>220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50"/>
  </sheetPr>
  <dimension ref="A1:O73"/>
  <sheetViews>
    <sheetView showGridLines="0" view="pageBreakPreview" zoomScaleNormal="100" zoomScaleSheetLayoutView="100" workbookViewId="0">
      <selection activeCell="H28" sqref="H28"/>
    </sheetView>
  </sheetViews>
  <sheetFormatPr baseColWidth="10" defaultRowHeight="15" x14ac:dyDescent="0.25"/>
  <cols>
    <col min="1" max="1" width="8.5703125" style="13" customWidth="1"/>
    <col min="2" max="2" width="3.85546875" style="13" customWidth="1"/>
    <col min="3" max="3" width="8.5703125" style="13" customWidth="1"/>
    <col min="4" max="4" width="13" style="13" customWidth="1"/>
    <col min="5" max="5" width="24.5703125" style="13" bestFit="1" customWidth="1"/>
    <col min="6" max="6" width="6.7109375" style="13" customWidth="1"/>
    <col min="7" max="7" width="16.28515625" style="13" customWidth="1"/>
    <col min="8" max="8" width="24.85546875" style="13" customWidth="1"/>
    <col min="9" max="9" width="6.5703125" style="13" customWidth="1"/>
    <col min="10" max="10" width="12.140625" style="13" customWidth="1"/>
    <col min="11" max="11" width="11.28515625" style="15" customWidth="1"/>
    <col min="12" max="13" width="11.42578125" style="13"/>
  </cols>
  <sheetData>
    <row r="1" spans="1:13" ht="29.25" thickBot="1" x14ac:dyDescent="0.3">
      <c r="A1" s="12" t="s">
        <v>21</v>
      </c>
      <c r="B1" s="12"/>
      <c r="G1" s="14" t="s">
        <v>22</v>
      </c>
      <c r="H1" s="14"/>
      <c r="I1" s="14"/>
      <c r="J1" s="14"/>
    </row>
    <row r="2" spans="1:13" ht="21" thickBot="1" x14ac:dyDescent="0.45">
      <c r="A2" s="25" t="s">
        <v>23</v>
      </c>
      <c r="B2" s="25"/>
      <c r="C2" s="26"/>
      <c r="D2" s="26"/>
      <c r="E2" s="115" t="s">
        <v>100</v>
      </c>
      <c r="F2" s="26"/>
      <c r="G2" s="27"/>
      <c r="H2" s="27"/>
      <c r="I2" s="27"/>
      <c r="J2" s="27"/>
      <c r="K2" s="28"/>
      <c r="L2" s="26"/>
      <c r="M2" s="26"/>
    </row>
    <row r="3" spans="1:13" ht="17.25" thickBot="1" x14ac:dyDescent="0.4">
      <c r="A3" s="29" t="s">
        <v>24</v>
      </c>
      <c r="B3" s="29"/>
      <c r="C3" s="29"/>
      <c r="D3" s="29"/>
      <c r="E3" s="30">
        <f ca="1">TODAY()</f>
        <v>43046</v>
      </c>
      <c r="F3" s="31">
        <f ca="1">IF(E3="","",IF(LEN(INT(MOD(INT((E3-2)/7)+0.6,52+5/28))+1)=1,VALUE(RIGHT(CONCATENATE(YEAR(E3),"0",INT(MOD(INT((E3-2)/7)+0.6,52+5/28))+1),4)),VALUE(RIGHT(CONCATENATE(YEAR(E3),INT(MOD(INT((E3-2)/7)+0.6,52+5/28))+1),4))))</f>
        <v>1745</v>
      </c>
      <c r="G3" s="26"/>
      <c r="H3" s="26"/>
      <c r="I3" s="26"/>
      <c r="J3" s="26"/>
      <c r="K3" s="28"/>
      <c r="L3" s="26"/>
      <c r="M3" s="26"/>
    </row>
    <row r="4" spans="1:13" ht="17.25" thickBot="1" x14ac:dyDescent="0.4">
      <c r="A4" s="32" t="s">
        <v>25</v>
      </c>
      <c r="B4" s="32"/>
      <c r="C4" s="32"/>
      <c r="D4" s="33"/>
      <c r="E4" s="34"/>
      <c r="F4" s="35" t="str">
        <f>IF(E4="","",IF(LEN(INT(MOD(INT((E4-2)/7)+0.6,52+5/28))+1)=1,VALUE(RIGHT(CONCATENATE(YEAR(E4),"0",INT(MOD(INT((E4-2)/7)+0.6,52+5/28))+1),4)),VALUE(RIGHT(CONCATENATE(YEAR(E4),INT(MOD(INT((E4-2)/7)+0.6,52+5/28))+1),4))))</f>
        <v/>
      </c>
      <c r="G4" s="26"/>
      <c r="H4" s="26"/>
      <c r="I4" s="26"/>
      <c r="J4" s="26"/>
      <c r="K4" s="28"/>
      <c r="L4" s="26"/>
      <c r="M4" s="26"/>
    </row>
    <row r="5" spans="1:13" ht="17.25" thickBot="1" x14ac:dyDescent="0.4">
      <c r="A5" s="36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8"/>
    </row>
    <row r="6" spans="1:13" ht="13.5" customHeight="1" x14ac:dyDescent="0.35">
      <c r="A6" s="39"/>
      <c r="B6" s="40"/>
      <c r="C6" s="40"/>
      <c r="D6" s="40"/>
      <c r="E6" s="40"/>
      <c r="F6" s="79"/>
      <c r="G6" s="40"/>
      <c r="H6" s="40"/>
      <c r="I6" s="178" t="s">
        <v>118</v>
      </c>
      <c r="J6" s="179"/>
      <c r="K6" s="179"/>
      <c r="L6" s="179"/>
      <c r="M6" s="180"/>
    </row>
    <row r="7" spans="1:13" ht="16.5" x14ac:dyDescent="0.35">
      <c r="A7" s="39"/>
      <c r="B7" s="40"/>
      <c r="C7" s="40"/>
      <c r="D7" s="40"/>
      <c r="E7" s="40"/>
      <c r="F7" s="40"/>
      <c r="G7" s="40"/>
      <c r="H7" s="40"/>
      <c r="I7" s="41"/>
      <c r="J7" s="42"/>
      <c r="K7" s="43"/>
      <c r="L7" s="43"/>
      <c r="M7" s="44"/>
    </row>
    <row r="8" spans="1:13" ht="16.5" customHeight="1" x14ac:dyDescent="0.35">
      <c r="A8" s="39"/>
      <c r="B8" s="40"/>
      <c r="C8" s="40"/>
      <c r="D8" s="40"/>
      <c r="E8" s="40"/>
      <c r="F8" s="40"/>
      <c r="G8" s="40"/>
      <c r="H8" s="40"/>
      <c r="I8" s="181" t="s">
        <v>94</v>
      </c>
      <c r="J8" s="182" t="s">
        <v>94</v>
      </c>
      <c r="K8" s="182" t="s">
        <v>94</v>
      </c>
      <c r="L8" s="182" t="s">
        <v>94</v>
      </c>
      <c r="M8" s="183" t="s">
        <v>94</v>
      </c>
    </row>
    <row r="9" spans="1:13" ht="16.5" customHeight="1" x14ac:dyDescent="0.35">
      <c r="A9" s="39"/>
      <c r="B9" s="40"/>
      <c r="C9" s="40"/>
      <c r="D9" s="40"/>
      <c r="E9" s="40"/>
      <c r="F9" s="40"/>
      <c r="G9" s="40"/>
      <c r="H9" s="40"/>
      <c r="I9" s="181" t="s">
        <v>96</v>
      </c>
      <c r="J9" s="182" t="s">
        <v>96</v>
      </c>
      <c r="K9" s="182" t="s">
        <v>96</v>
      </c>
      <c r="L9" s="182" t="s">
        <v>96</v>
      </c>
      <c r="M9" s="183" t="s">
        <v>96</v>
      </c>
    </row>
    <row r="10" spans="1:13" ht="16.5" customHeight="1" x14ac:dyDescent="0.35">
      <c r="A10" s="39"/>
      <c r="B10" s="40"/>
      <c r="C10" s="40"/>
      <c r="D10" s="40"/>
      <c r="E10" s="40"/>
      <c r="F10" s="40"/>
      <c r="G10" s="40"/>
      <c r="H10" s="40"/>
      <c r="I10" s="181" t="s">
        <v>97</v>
      </c>
      <c r="J10" s="182" t="s">
        <v>97</v>
      </c>
      <c r="K10" s="182" t="s">
        <v>97</v>
      </c>
      <c r="L10" s="182" t="s">
        <v>97</v>
      </c>
      <c r="M10" s="183" t="s">
        <v>97</v>
      </c>
    </row>
    <row r="11" spans="1:13" ht="16.5" x14ac:dyDescent="0.35">
      <c r="A11" s="39"/>
      <c r="B11" s="40"/>
      <c r="C11" s="40"/>
      <c r="D11" s="40"/>
      <c r="E11" s="40"/>
      <c r="F11" s="40"/>
      <c r="G11" s="40"/>
      <c r="H11" s="40"/>
      <c r="I11" s="45"/>
      <c r="J11" s="46"/>
      <c r="K11" s="46"/>
      <c r="L11" s="46"/>
      <c r="M11" s="47"/>
    </row>
    <row r="12" spans="1:13" ht="17.25" thickBot="1" x14ac:dyDescent="0.4">
      <c r="A12" s="48" t="s">
        <v>26</v>
      </c>
      <c r="B12" s="134"/>
      <c r="C12" s="108"/>
      <c r="D12" s="40" t="s">
        <v>98</v>
      </c>
      <c r="E12" s="40"/>
      <c r="F12" s="40"/>
      <c r="G12" s="40"/>
      <c r="H12" s="40"/>
      <c r="I12" s="49"/>
      <c r="J12" s="50"/>
      <c r="K12" s="50"/>
      <c r="L12" s="50"/>
      <c r="M12" s="51"/>
    </row>
    <row r="13" spans="1:13" ht="17.25" thickBot="1" x14ac:dyDescent="0.4">
      <c r="A13" s="52" t="s">
        <v>27</v>
      </c>
      <c r="B13" s="135"/>
      <c r="C13" s="184" t="s">
        <v>99</v>
      </c>
      <c r="D13" s="184" t="s">
        <v>99</v>
      </c>
      <c r="E13" s="184" t="s">
        <v>99</v>
      </c>
      <c r="F13" s="53"/>
      <c r="G13" s="53"/>
      <c r="H13" s="53"/>
      <c r="I13" s="53"/>
      <c r="J13" s="53"/>
      <c r="K13" s="53"/>
      <c r="L13" s="53"/>
      <c r="M13" s="54"/>
    </row>
    <row r="14" spans="1:13" ht="15" customHeight="1" x14ac:dyDescent="0.25">
      <c r="A14" s="173" t="s">
        <v>28</v>
      </c>
      <c r="B14" s="174"/>
      <c r="C14" s="175"/>
      <c r="D14" s="175"/>
      <c r="E14" s="175"/>
      <c r="F14" s="175"/>
      <c r="G14" s="175"/>
      <c r="H14" s="175"/>
      <c r="I14" s="175"/>
      <c r="J14" s="55"/>
      <c r="K14" s="56"/>
      <c r="L14" s="57"/>
      <c r="M14" s="57"/>
    </row>
    <row r="15" spans="1:13" ht="10.5" customHeight="1" x14ac:dyDescent="0.35">
      <c r="A15" s="176"/>
      <c r="B15" s="177"/>
      <c r="C15" s="177"/>
      <c r="D15" s="177"/>
      <c r="E15" s="177"/>
      <c r="F15" s="177"/>
      <c r="G15" s="177"/>
      <c r="H15" s="177"/>
      <c r="I15" s="177"/>
      <c r="J15" s="59"/>
      <c r="K15" s="60"/>
      <c r="L15" s="26"/>
      <c r="M15" s="26"/>
    </row>
    <row r="16" spans="1:13" ht="22.5" x14ac:dyDescent="0.35">
      <c r="A16" s="61"/>
      <c r="B16" s="63"/>
      <c r="C16" s="58" t="s">
        <v>20</v>
      </c>
      <c r="D16" s="62"/>
      <c r="E16" s="61"/>
      <c r="F16" s="63"/>
      <c r="G16" s="63"/>
      <c r="H16" s="63"/>
      <c r="I16" s="64"/>
      <c r="J16" s="59"/>
      <c r="K16" s="60"/>
      <c r="L16" s="26"/>
      <c r="M16" s="26"/>
    </row>
    <row r="17" spans="1:13" ht="21.95" customHeight="1" x14ac:dyDescent="0.35">
      <c r="A17" s="162"/>
      <c r="B17" s="163"/>
      <c r="C17" s="163"/>
      <c r="D17" s="164"/>
      <c r="E17" s="67"/>
      <c r="F17" s="68" t="s">
        <v>30</v>
      </c>
      <c r="G17" s="69"/>
      <c r="H17" s="69"/>
      <c r="I17" s="70"/>
      <c r="J17" s="71"/>
      <c r="K17" s="72"/>
      <c r="L17" s="26"/>
      <c r="M17" s="26"/>
    </row>
    <row r="18" spans="1:13" ht="22.5" customHeight="1" x14ac:dyDescent="0.35">
      <c r="A18" s="65" t="s">
        <v>29</v>
      </c>
      <c r="B18" s="73"/>
      <c r="C18" s="73"/>
      <c r="D18" s="66"/>
      <c r="E18" s="74"/>
      <c r="F18" s="75"/>
      <c r="G18" s="76"/>
      <c r="H18" s="76"/>
      <c r="I18" s="77"/>
      <c r="J18" s="78"/>
      <c r="K18" s="72"/>
      <c r="L18" s="26"/>
      <c r="M18" s="26"/>
    </row>
    <row r="19" spans="1:13" x14ac:dyDescent="0.25">
      <c r="A19" s="165" t="s">
        <v>31</v>
      </c>
      <c r="B19" s="167" t="s">
        <v>32</v>
      </c>
      <c r="C19" s="168"/>
      <c r="D19" s="168"/>
      <c r="E19" s="168"/>
      <c r="F19" s="168"/>
      <c r="G19" s="168"/>
      <c r="H19" s="168"/>
      <c r="I19" s="168"/>
      <c r="J19" s="168"/>
      <c r="K19" s="169"/>
      <c r="L19" s="167" t="s">
        <v>33</v>
      </c>
      <c r="M19" s="169"/>
    </row>
    <row r="20" spans="1:13" ht="17.25" customHeight="1" x14ac:dyDescent="0.25">
      <c r="A20" s="166"/>
      <c r="B20" s="170"/>
      <c r="C20" s="171"/>
      <c r="D20" s="171"/>
      <c r="E20" s="171"/>
      <c r="F20" s="171"/>
      <c r="G20" s="171"/>
      <c r="H20" s="171"/>
      <c r="I20" s="171"/>
      <c r="J20" s="171"/>
      <c r="K20" s="172"/>
      <c r="L20" s="116" t="s">
        <v>34</v>
      </c>
      <c r="M20" s="117" t="s">
        <v>35</v>
      </c>
    </row>
    <row r="21" spans="1:13" ht="16.5" x14ac:dyDescent="0.35">
      <c r="A21" s="149" t="s">
        <v>128</v>
      </c>
      <c r="B21" s="144"/>
      <c r="C21" s="118"/>
      <c r="D21" s="119"/>
      <c r="E21" s="119"/>
      <c r="F21" s="119"/>
      <c r="G21" s="118"/>
      <c r="H21" s="119" t="s">
        <v>113</v>
      </c>
      <c r="I21" s="118"/>
      <c r="J21" s="118"/>
      <c r="K21" s="118"/>
      <c r="L21" s="121"/>
      <c r="M21" s="122">
        <f>A21*H35</f>
        <v>0</v>
      </c>
    </row>
    <row r="22" spans="1:13" ht="22.5" x14ac:dyDescent="0.35">
      <c r="A22" s="150"/>
      <c r="B22" s="144"/>
      <c r="C22" s="146"/>
      <c r="D22" s="152"/>
      <c r="E22" s="152"/>
      <c r="F22" s="130"/>
      <c r="G22" s="130"/>
      <c r="H22" s="131" t="s">
        <v>121</v>
      </c>
      <c r="I22" s="153" t="s">
        <v>104</v>
      </c>
      <c r="J22" s="153" t="s">
        <v>104</v>
      </c>
      <c r="K22" s="154" t="s">
        <v>104</v>
      </c>
      <c r="L22" s="123"/>
      <c r="M22" s="124"/>
    </row>
    <row r="23" spans="1:13" ht="20.25" x14ac:dyDescent="0.35">
      <c r="A23" s="150"/>
      <c r="B23" s="144"/>
      <c r="C23" s="81"/>
      <c r="D23" s="146"/>
      <c r="E23" s="146"/>
      <c r="F23" s="132"/>
      <c r="G23" s="132"/>
      <c r="H23" s="133" t="s">
        <v>122</v>
      </c>
      <c r="I23" s="146"/>
      <c r="J23" s="146" t="s">
        <v>4</v>
      </c>
      <c r="K23" s="146"/>
      <c r="L23" s="123"/>
      <c r="M23" s="124"/>
    </row>
    <row r="24" spans="1:13" ht="16.5" x14ac:dyDescent="0.35">
      <c r="A24" s="150"/>
      <c r="B24" s="144"/>
      <c r="C24" s="155"/>
      <c r="D24" s="155"/>
      <c r="E24" s="155"/>
      <c r="F24" s="147"/>
      <c r="G24" s="147"/>
      <c r="H24" s="146"/>
      <c r="I24" s="146"/>
      <c r="J24" s="146"/>
      <c r="K24" s="146"/>
      <c r="L24" s="123"/>
      <c r="M24" s="124"/>
    </row>
    <row r="25" spans="1:13" ht="16.5" x14ac:dyDescent="0.35">
      <c r="A25" s="150"/>
      <c r="B25" s="144"/>
      <c r="C25" s="155"/>
      <c r="D25" s="155"/>
      <c r="E25" s="155"/>
      <c r="F25" s="147"/>
      <c r="G25" s="147"/>
      <c r="H25" s="146"/>
      <c r="I25" s="146"/>
      <c r="J25" s="146"/>
      <c r="K25" s="146"/>
      <c r="L25" s="123"/>
      <c r="M25" s="124"/>
    </row>
    <row r="26" spans="1:13" ht="16.5" x14ac:dyDescent="0.35">
      <c r="A26" s="150"/>
      <c r="B26" s="144"/>
      <c r="C26" s="155"/>
      <c r="D26" s="155"/>
      <c r="E26" s="155"/>
      <c r="F26" s="147"/>
      <c r="G26" s="147"/>
      <c r="H26" s="146"/>
      <c r="I26" s="146"/>
      <c r="J26" s="146"/>
      <c r="K26" s="146"/>
      <c r="L26" s="123"/>
      <c r="M26" s="124"/>
    </row>
    <row r="27" spans="1:13" ht="16.5" x14ac:dyDescent="0.35">
      <c r="A27" s="150"/>
      <c r="B27" s="144"/>
      <c r="C27" s="155"/>
      <c r="D27" s="155"/>
      <c r="E27" s="155"/>
      <c r="F27" s="147"/>
      <c r="G27" s="147"/>
      <c r="H27" s="146"/>
      <c r="I27" s="146"/>
      <c r="J27" s="146"/>
      <c r="K27" s="146"/>
      <c r="L27" s="123"/>
      <c r="M27" s="124"/>
    </row>
    <row r="28" spans="1:13" ht="22.5" x14ac:dyDescent="0.35">
      <c r="A28" s="150"/>
      <c r="B28" s="144"/>
      <c r="C28" s="155"/>
      <c r="D28" s="155"/>
      <c r="E28" s="155"/>
      <c r="F28" s="147"/>
      <c r="G28" s="147"/>
      <c r="H28" s="147"/>
      <c r="I28" s="147"/>
      <c r="J28" s="82" t="s">
        <v>47</v>
      </c>
      <c r="K28" s="128">
        <f>ROUNDUP(A21/(K30+1),0)</f>
        <v>10</v>
      </c>
      <c r="L28" s="124"/>
      <c r="M28" s="129"/>
    </row>
    <row r="29" spans="1:13" ht="16.5" x14ac:dyDescent="0.35">
      <c r="A29" s="150"/>
      <c r="B29" s="144"/>
      <c r="C29" s="155"/>
      <c r="D29" s="155"/>
      <c r="E29" s="155"/>
      <c r="F29" s="147"/>
      <c r="G29" s="147"/>
      <c r="H29" s="147"/>
      <c r="I29" s="147"/>
      <c r="J29" s="82"/>
      <c r="K29" s="83"/>
      <c r="L29" s="124"/>
      <c r="M29" s="129"/>
    </row>
    <row r="30" spans="1:13" ht="33" customHeight="1" x14ac:dyDescent="0.35">
      <c r="A30" s="150"/>
      <c r="B30" s="144"/>
      <c r="C30" s="155"/>
      <c r="D30" s="155"/>
      <c r="E30" s="155"/>
      <c r="F30" s="147"/>
      <c r="G30" s="147"/>
      <c r="H30" s="156" t="s">
        <v>48</v>
      </c>
      <c r="I30" s="156"/>
      <c r="J30" s="156"/>
      <c r="K30" s="127"/>
      <c r="L30" s="124"/>
      <c r="M30" s="129"/>
    </row>
    <row r="31" spans="1:13" ht="16.5" x14ac:dyDescent="0.35">
      <c r="A31" s="150"/>
      <c r="B31" s="144"/>
      <c r="C31" s="146"/>
      <c r="D31" s="146"/>
      <c r="E31" s="146"/>
      <c r="F31" s="146"/>
      <c r="G31" s="146" t="s">
        <v>20</v>
      </c>
      <c r="H31" s="148"/>
      <c r="I31" s="113"/>
      <c r="J31" s="148"/>
      <c r="K31" s="148"/>
      <c r="L31" s="123"/>
      <c r="M31" s="124"/>
    </row>
    <row r="32" spans="1:13" ht="16.5" x14ac:dyDescent="0.35">
      <c r="A32" s="150"/>
      <c r="B32" s="144"/>
      <c r="C32" s="90"/>
      <c r="D32" s="146"/>
      <c r="E32" s="146"/>
      <c r="F32" s="146"/>
      <c r="G32" s="146"/>
      <c r="H32" s="90" t="s">
        <v>49</v>
      </c>
      <c r="I32" s="146"/>
      <c r="J32" s="146"/>
      <c r="K32" s="146"/>
      <c r="L32" s="123"/>
      <c r="M32" s="124"/>
    </row>
    <row r="33" spans="1:15" ht="16.5" x14ac:dyDescent="0.35">
      <c r="A33" s="150"/>
      <c r="B33" s="144"/>
      <c r="C33" s="146"/>
      <c r="D33" s="146"/>
      <c r="E33" s="146"/>
      <c r="F33" s="146"/>
      <c r="G33" s="146"/>
      <c r="H33" s="146">
        <v>0.8</v>
      </c>
      <c r="I33" s="146">
        <v>1.2</v>
      </c>
      <c r="J33" s="146">
        <v>0.35</v>
      </c>
      <c r="K33" s="146"/>
      <c r="L33" s="123"/>
      <c r="M33" s="124"/>
    </row>
    <row r="34" spans="1:15" ht="16.5" x14ac:dyDescent="0.35">
      <c r="A34" s="150"/>
      <c r="B34" s="144"/>
      <c r="C34" s="82"/>
      <c r="D34" s="146"/>
      <c r="E34" s="146"/>
      <c r="F34" s="146"/>
      <c r="G34" s="146"/>
      <c r="H34" s="82" t="s">
        <v>50</v>
      </c>
      <c r="I34" s="146"/>
      <c r="J34" s="146"/>
      <c r="K34" s="146"/>
      <c r="L34" s="123"/>
      <c r="M34" s="124"/>
    </row>
    <row r="35" spans="1:15" ht="16.5" x14ac:dyDescent="0.35">
      <c r="A35" s="151"/>
      <c r="B35" s="145"/>
      <c r="C35" s="120"/>
      <c r="D35" s="120"/>
      <c r="E35" s="120"/>
      <c r="F35" s="120"/>
      <c r="G35" s="120"/>
      <c r="H35" s="120"/>
      <c r="I35" s="120"/>
      <c r="J35" s="120"/>
      <c r="K35" s="120"/>
      <c r="L35" s="125"/>
      <c r="M35" s="126"/>
    </row>
    <row r="36" spans="1:15" ht="16.5" x14ac:dyDescent="0.35">
      <c r="A36" s="149" t="s">
        <v>128</v>
      </c>
      <c r="B36" s="144"/>
      <c r="C36" s="118"/>
      <c r="D36" s="119"/>
      <c r="E36" s="119"/>
      <c r="F36" s="119"/>
      <c r="G36" s="118"/>
      <c r="H36" s="119" t="s">
        <v>113</v>
      </c>
      <c r="I36" s="118"/>
      <c r="J36" s="118"/>
      <c r="K36" s="118"/>
      <c r="L36" s="121"/>
      <c r="M36" s="122">
        <f>A36*H50</f>
        <v>0</v>
      </c>
    </row>
    <row r="37" spans="1:15" ht="22.5" x14ac:dyDescent="0.35">
      <c r="A37" s="150"/>
      <c r="B37" s="144"/>
      <c r="C37" s="146"/>
      <c r="D37" s="152"/>
      <c r="E37" s="152"/>
      <c r="F37" s="130"/>
      <c r="G37" s="130"/>
      <c r="H37" s="131" t="s">
        <v>121</v>
      </c>
      <c r="I37" s="153" t="s">
        <v>104</v>
      </c>
      <c r="J37" s="153" t="s">
        <v>104</v>
      </c>
      <c r="K37" s="154" t="s">
        <v>104</v>
      </c>
      <c r="L37" s="123"/>
      <c r="M37" s="124"/>
      <c r="N37" s="93"/>
      <c r="O37" s="93"/>
    </row>
    <row r="38" spans="1:15" ht="20.25" x14ac:dyDescent="0.35">
      <c r="A38" s="150"/>
      <c r="B38" s="144"/>
      <c r="C38" s="81"/>
      <c r="D38" s="146"/>
      <c r="E38" s="146"/>
      <c r="F38" s="132"/>
      <c r="G38" s="132"/>
      <c r="H38" s="133" t="s">
        <v>122</v>
      </c>
      <c r="I38" s="146"/>
      <c r="J38" s="146" t="s">
        <v>4</v>
      </c>
      <c r="K38" s="146"/>
      <c r="L38" s="123"/>
      <c r="M38" s="124"/>
      <c r="N38" s="93"/>
      <c r="O38" s="93"/>
    </row>
    <row r="39" spans="1:15" ht="16.5" x14ac:dyDescent="0.35">
      <c r="A39" s="150"/>
      <c r="B39" s="144"/>
      <c r="C39" s="155"/>
      <c r="D39" s="155"/>
      <c r="E39" s="155"/>
      <c r="F39" s="147"/>
      <c r="G39" s="147"/>
      <c r="H39" s="146"/>
      <c r="I39" s="146"/>
      <c r="J39" s="146"/>
      <c r="K39" s="146"/>
      <c r="L39" s="123"/>
      <c r="M39" s="124"/>
      <c r="N39" s="93"/>
      <c r="O39" s="93"/>
    </row>
    <row r="40" spans="1:15" ht="16.5" x14ac:dyDescent="0.35">
      <c r="A40" s="150"/>
      <c r="B40" s="144"/>
      <c r="C40" s="155"/>
      <c r="D40" s="155"/>
      <c r="E40" s="155"/>
      <c r="F40" s="147"/>
      <c r="G40" s="147"/>
      <c r="H40" s="146"/>
      <c r="I40" s="146"/>
      <c r="J40" s="146"/>
      <c r="K40" s="146"/>
      <c r="L40" s="123"/>
      <c r="M40" s="124"/>
      <c r="N40" s="93"/>
      <c r="O40" s="93"/>
    </row>
    <row r="41" spans="1:15" ht="16.5" x14ac:dyDescent="0.35">
      <c r="A41" s="150"/>
      <c r="B41" s="144"/>
      <c r="C41" s="155"/>
      <c r="D41" s="155"/>
      <c r="E41" s="155"/>
      <c r="F41" s="147"/>
      <c r="G41" s="147"/>
      <c r="H41" s="146"/>
      <c r="I41" s="146"/>
      <c r="J41" s="146"/>
      <c r="K41" s="146"/>
      <c r="L41" s="123"/>
      <c r="M41" s="124"/>
      <c r="N41" s="93"/>
      <c r="O41" s="93"/>
    </row>
    <row r="42" spans="1:15" ht="16.5" x14ac:dyDescent="0.35">
      <c r="A42" s="150"/>
      <c r="B42" s="144"/>
      <c r="C42" s="155"/>
      <c r="D42" s="155"/>
      <c r="E42" s="155"/>
      <c r="F42" s="147"/>
      <c r="G42" s="147"/>
      <c r="H42" s="146"/>
      <c r="I42" s="146"/>
      <c r="J42" s="146"/>
      <c r="K42" s="146"/>
      <c r="L42" s="123"/>
      <c r="M42" s="124"/>
      <c r="N42" s="93"/>
      <c r="O42" s="93"/>
    </row>
    <row r="43" spans="1:15" ht="22.5" x14ac:dyDescent="0.35">
      <c r="A43" s="150"/>
      <c r="B43" s="144"/>
      <c r="C43" s="155"/>
      <c r="D43" s="155"/>
      <c r="E43" s="155"/>
      <c r="F43" s="147"/>
      <c r="G43" s="147"/>
      <c r="H43" s="147"/>
      <c r="I43" s="147"/>
      <c r="J43" s="82" t="s">
        <v>47</v>
      </c>
      <c r="K43" s="128">
        <f>ROUNDUP(A36/(K45+1),0)</f>
        <v>10</v>
      </c>
      <c r="L43" s="124"/>
      <c r="M43" s="129"/>
      <c r="N43" s="93"/>
      <c r="O43" s="93"/>
    </row>
    <row r="44" spans="1:15" ht="16.5" x14ac:dyDescent="0.35">
      <c r="A44" s="150"/>
      <c r="B44" s="144"/>
      <c r="C44" s="155"/>
      <c r="D44" s="155"/>
      <c r="E44" s="155"/>
      <c r="F44" s="147"/>
      <c r="G44" s="147"/>
      <c r="H44" s="147"/>
      <c r="I44" s="147"/>
      <c r="J44" s="82"/>
      <c r="K44" s="83"/>
      <c r="L44" s="124"/>
      <c r="M44" s="129"/>
    </row>
    <row r="45" spans="1:15" ht="16.5" customHeight="1" x14ac:dyDescent="0.35">
      <c r="A45" s="150"/>
      <c r="B45" s="144"/>
      <c r="C45" s="155"/>
      <c r="D45" s="155"/>
      <c r="E45" s="155"/>
      <c r="F45" s="147"/>
      <c r="G45" s="147"/>
      <c r="H45" s="156" t="s">
        <v>48</v>
      </c>
      <c r="I45" s="156"/>
      <c r="J45" s="156"/>
      <c r="K45" s="127"/>
      <c r="L45" s="124"/>
      <c r="M45" s="129"/>
    </row>
    <row r="46" spans="1:15" ht="16.5" x14ac:dyDescent="0.35">
      <c r="A46" s="150"/>
      <c r="B46" s="144"/>
      <c r="C46" s="146"/>
      <c r="D46" s="146"/>
      <c r="E46" s="146"/>
      <c r="F46" s="146"/>
      <c r="G46" s="146" t="s">
        <v>20</v>
      </c>
      <c r="H46" s="148"/>
      <c r="I46" s="113"/>
      <c r="J46" s="148"/>
      <c r="K46" s="148"/>
      <c r="L46" s="123"/>
      <c r="M46" s="124"/>
    </row>
    <row r="47" spans="1:15" ht="16.5" x14ac:dyDescent="0.35">
      <c r="A47" s="150"/>
      <c r="B47" s="144"/>
      <c r="C47" s="90"/>
      <c r="D47" s="146"/>
      <c r="E47" s="146"/>
      <c r="F47" s="146"/>
      <c r="G47" s="146"/>
      <c r="H47" s="90" t="s">
        <v>49</v>
      </c>
      <c r="I47" s="146"/>
      <c r="J47" s="146"/>
      <c r="K47" s="146"/>
      <c r="L47" s="123"/>
      <c r="M47" s="124"/>
    </row>
    <row r="48" spans="1:15" ht="16.5" x14ac:dyDescent="0.35">
      <c r="A48" s="150"/>
      <c r="B48" s="144"/>
      <c r="C48" s="146"/>
      <c r="D48" s="146"/>
      <c r="E48" s="146"/>
      <c r="F48" s="146"/>
      <c r="G48" s="146"/>
      <c r="H48" s="146">
        <v>0.8</v>
      </c>
      <c r="I48" s="146">
        <v>1.2</v>
      </c>
      <c r="J48" s="146">
        <v>0.35</v>
      </c>
      <c r="K48" s="146"/>
      <c r="L48" s="123"/>
      <c r="M48" s="124"/>
    </row>
    <row r="49" spans="1:13" ht="16.5" x14ac:dyDescent="0.35">
      <c r="A49" s="150"/>
      <c r="B49" s="144"/>
      <c r="C49" s="82"/>
      <c r="D49" s="146"/>
      <c r="E49" s="146"/>
      <c r="F49" s="146"/>
      <c r="G49" s="146"/>
      <c r="H49" s="82" t="s">
        <v>50</v>
      </c>
      <c r="I49" s="146"/>
      <c r="J49" s="146"/>
      <c r="K49" s="146"/>
      <c r="L49" s="123"/>
      <c r="M49" s="124"/>
    </row>
    <row r="50" spans="1:13" ht="16.5" x14ac:dyDescent="0.35">
      <c r="A50" s="151"/>
      <c r="B50" s="145"/>
      <c r="C50" s="120"/>
      <c r="D50" s="120"/>
      <c r="E50" s="120"/>
      <c r="F50" s="120"/>
      <c r="G50" s="120"/>
      <c r="H50" s="120"/>
      <c r="I50" s="120"/>
      <c r="J50" s="120"/>
      <c r="K50" s="120"/>
      <c r="L50" s="125"/>
      <c r="M50" s="126"/>
    </row>
    <row r="51" spans="1:13" ht="16.5" x14ac:dyDescent="0.35">
      <c r="A51" s="149" t="s">
        <v>128</v>
      </c>
      <c r="B51" s="139"/>
      <c r="C51" s="118"/>
      <c r="D51" s="119"/>
      <c r="E51" s="119"/>
      <c r="F51" s="119"/>
      <c r="G51" s="118"/>
      <c r="H51" s="119" t="s">
        <v>113</v>
      </c>
      <c r="I51" s="118"/>
      <c r="J51" s="118"/>
      <c r="K51" s="118"/>
      <c r="L51" s="121"/>
      <c r="M51" s="122">
        <f>A51*H65</f>
        <v>0</v>
      </c>
    </row>
    <row r="52" spans="1:13" ht="22.5" x14ac:dyDescent="0.35">
      <c r="A52" s="150"/>
      <c r="B52" s="139"/>
      <c r="C52" s="141"/>
      <c r="D52" s="152"/>
      <c r="E52" s="152"/>
      <c r="F52" s="130"/>
      <c r="G52" s="130"/>
      <c r="H52" s="131" t="s">
        <v>121</v>
      </c>
      <c r="I52" s="153" t="s">
        <v>104</v>
      </c>
      <c r="J52" s="153" t="s">
        <v>104</v>
      </c>
      <c r="K52" s="154" t="s">
        <v>104</v>
      </c>
      <c r="L52" s="123"/>
      <c r="M52" s="124"/>
    </row>
    <row r="53" spans="1:13" ht="20.25" x14ac:dyDescent="0.35">
      <c r="A53" s="150"/>
      <c r="B53" s="139"/>
      <c r="C53" s="81"/>
      <c r="D53" s="141"/>
      <c r="E53" s="141"/>
      <c r="F53" s="132"/>
      <c r="G53" s="132"/>
      <c r="H53" s="133" t="s">
        <v>122</v>
      </c>
      <c r="I53" s="141"/>
      <c r="J53" s="141" t="s">
        <v>4</v>
      </c>
      <c r="K53" s="141"/>
      <c r="L53" s="123"/>
      <c r="M53" s="124"/>
    </row>
    <row r="54" spans="1:13" ht="16.5" x14ac:dyDescent="0.35">
      <c r="A54" s="150"/>
      <c r="B54" s="139"/>
      <c r="C54" s="155"/>
      <c r="D54" s="155"/>
      <c r="E54" s="155"/>
      <c r="F54" s="142"/>
      <c r="G54" s="142"/>
      <c r="H54" s="141"/>
      <c r="I54" s="141"/>
      <c r="J54" s="141"/>
      <c r="K54" s="141"/>
      <c r="L54" s="123"/>
      <c r="M54" s="124"/>
    </row>
    <row r="55" spans="1:13" ht="16.5" x14ac:dyDescent="0.35">
      <c r="A55" s="150"/>
      <c r="B55" s="139"/>
      <c r="C55" s="155"/>
      <c r="D55" s="155"/>
      <c r="E55" s="155"/>
      <c r="F55" s="142"/>
      <c r="G55" s="142"/>
      <c r="H55" s="141"/>
      <c r="I55" s="141"/>
      <c r="J55" s="141"/>
      <c r="K55" s="141"/>
      <c r="L55" s="123"/>
      <c r="M55" s="124"/>
    </row>
    <row r="56" spans="1:13" ht="16.5" x14ac:dyDescent="0.35">
      <c r="A56" s="150"/>
      <c r="B56" s="139"/>
      <c r="C56" s="155"/>
      <c r="D56" s="155"/>
      <c r="E56" s="155"/>
      <c r="F56" s="142"/>
      <c r="G56" s="142"/>
      <c r="H56" s="141"/>
      <c r="I56" s="141"/>
      <c r="J56" s="141"/>
      <c r="K56" s="141"/>
      <c r="L56" s="123"/>
      <c r="M56" s="124"/>
    </row>
    <row r="57" spans="1:13" ht="16.5" x14ac:dyDescent="0.35">
      <c r="A57" s="150"/>
      <c r="B57" s="139"/>
      <c r="C57" s="155"/>
      <c r="D57" s="155"/>
      <c r="E57" s="155"/>
      <c r="F57" s="142"/>
      <c r="G57" s="142"/>
      <c r="H57" s="141"/>
      <c r="I57" s="141"/>
      <c r="J57" s="141"/>
      <c r="K57" s="141"/>
      <c r="L57" s="123"/>
      <c r="M57" s="124"/>
    </row>
    <row r="58" spans="1:13" ht="22.5" x14ac:dyDescent="0.35">
      <c r="A58" s="150"/>
      <c r="B58" s="139"/>
      <c r="C58" s="155"/>
      <c r="D58" s="155"/>
      <c r="E58" s="155"/>
      <c r="F58" s="142"/>
      <c r="G58" s="142"/>
      <c r="H58" s="142"/>
      <c r="I58" s="142"/>
      <c r="J58" s="82" t="s">
        <v>47</v>
      </c>
      <c r="K58" s="128">
        <f>ROUNDUP(A51/(K60+1),0)</f>
        <v>10</v>
      </c>
      <c r="L58" s="124"/>
      <c r="M58" s="129"/>
    </row>
    <row r="59" spans="1:13" ht="16.5" x14ac:dyDescent="0.35">
      <c r="A59" s="150"/>
      <c r="B59" s="139"/>
      <c r="C59" s="155"/>
      <c r="D59" s="155"/>
      <c r="E59" s="155"/>
      <c r="F59" s="142"/>
      <c r="G59" s="142"/>
      <c r="H59" s="142"/>
      <c r="I59" s="142"/>
      <c r="J59" s="82"/>
      <c r="K59" s="83"/>
      <c r="L59" s="124"/>
      <c r="M59" s="129"/>
    </row>
    <row r="60" spans="1:13" ht="16.5" customHeight="1" x14ac:dyDescent="0.35">
      <c r="A60" s="150"/>
      <c r="B60" s="139"/>
      <c r="C60" s="155"/>
      <c r="D60" s="155"/>
      <c r="E60" s="155"/>
      <c r="F60" s="142"/>
      <c r="G60" s="142"/>
      <c r="H60" s="156" t="s">
        <v>48</v>
      </c>
      <c r="I60" s="156"/>
      <c r="J60" s="156"/>
      <c r="K60" s="127"/>
      <c r="L60" s="124"/>
      <c r="M60" s="129"/>
    </row>
    <row r="61" spans="1:13" ht="16.5" x14ac:dyDescent="0.35">
      <c r="A61" s="150"/>
      <c r="B61" s="139"/>
      <c r="C61" s="141"/>
      <c r="D61" s="141"/>
      <c r="E61" s="141"/>
      <c r="F61" s="141"/>
      <c r="G61" s="141" t="s">
        <v>20</v>
      </c>
      <c r="H61" s="143"/>
      <c r="I61" s="113"/>
      <c r="J61" s="143"/>
      <c r="K61" s="143"/>
      <c r="L61" s="123"/>
      <c r="M61" s="124"/>
    </row>
    <row r="62" spans="1:13" ht="16.5" x14ac:dyDescent="0.35">
      <c r="A62" s="150"/>
      <c r="B62" s="139"/>
      <c r="C62" s="90"/>
      <c r="D62" s="141"/>
      <c r="E62" s="141"/>
      <c r="F62" s="141"/>
      <c r="G62" s="141"/>
      <c r="H62" s="90" t="s">
        <v>49</v>
      </c>
      <c r="I62" s="141"/>
      <c r="J62" s="141"/>
      <c r="K62" s="141"/>
      <c r="L62" s="123"/>
      <c r="M62" s="124"/>
    </row>
    <row r="63" spans="1:13" ht="16.5" x14ac:dyDescent="0.35">
      <c r="A63" s="150"/>
      <c r="B63" s="139"/>
      <c r="C63" s="141"/>
      <c r="D63" s="141"/>
      <c r="E63" s="141"/>
      <c r="F63" s="141"/>
      <c r="G63" s="141"/>
      <c r="H63" s="141">
        <v>0.8</v>
      </c>
      <c r="I63" s="141">
        <v>1.2</v>
      </c>
      <c r="J63" s="141">
        <v>0.35</v>
      </c>
      <c r="K63" s="141"/>
      <c r="L63" s="123"/>
      <c r="M63" s="124"/>
    </row>
    <row r="64" spans="1:13" ht="16.5" x14ac:dyDescent="0.35">
      <c r="A64" s="150"/>
      <c r="B64" s="139"/>
      <c r="C64" s="82"/>
      <c r="D64" s="141"/>
      <c r="E64" s="141"/>
      <c r="F64" s="141"/>
      <c r="G64" s="141"/>
      <c r="H64" s="82" t="s">
        <v>50</v>
      </c>
      <c r="I64" s="141"/>
      <c r="J64" s="141"/>
      <c r="K64" s="141"/>
      <c r="L64" s="123"/>
      <c r="M64" s="124"/>
    </row>
    <row r="65" spans="1:13" ht="16.5" x14ac:dyDescent="0.35">
      <c r="A65" s="151"/>
      <c r="B65" s="140"/>
      <c r="C65" s="120"/>
      <c r="D65" s="120"/>
      <c r="E65" s="120"/>
      <c r="F65" s="120"/>
      <c r="G65" s="120"/>
      <c r="H65" s="120"/>
      <c r="I65" s="120"/>
      <c r="J65" s="120"/>
      <c r="K65" s="120"/>
      <c r="L65" s="125"/>
      <c r="M65" s="126"/>
    </row>
    <row r="66" spans="1:13" ht="16.5" x14ac:dyDescent="0.35">
      <c r="A66" s="157" t="s">
        <v>36</v>
      </c>
      <c r="B66" s="158"/>
      <c r="C66" s="158"/>
      <c r="D66" s="158"/>
      <c r="E66" s="158"/>
      <c r="F66" s="158"/>
      <c r="G66" s="158"/>
      <c r="H66" s="158"/>
      <c r="I66" s="158"/>
      <c r="J66" s="158"/>
      <c r="K66" s="158"/>
      <c r="L66" s="159"/>
      <c r="M66" s="136">
        <f>M51+36:36+21:21</f>
        <v>0</v>
      </c>
    </row>
    <row r="67" spans="1:13" ht="16.5" x14ac:dyDescent="0.35">
      <c r="A67"/>
      <c r="B67"/>
      <c r="C67"/>
      <c r="D67" s="114" t="s">
        <v>37</v>
      </c>
      <c r="E67" s="114"/>
      <c r="F67" s="92"/>
      <c r="G67" s="93"/>
      <c r="H67" s="93"/>
      <c r="I67" s="137"/>
      <c r="J67" s="93"/>
      <c r="K67" s="114" t="s">
        <v>38</v>
      </c>
      <c r="L67" s="93"/>
      <c r="M67" s="93"/>
    </row>
    <row r="68" spans="1:13" ht="16.5" x14ac:dyDescent="0.35">
      <c r="A68"/>
      <c r="B68"/>
      <c r="C68"/>
      <c r="D68" s="114" t="s">
        <v>39</v>
      </c>
      <c r="E68" s="114"/>
      <c r="F68" s="95" t="s">
        <v>40</v>
      </c>
      <c r="G68" s="96"/>
      <c r="H68" s="96"/>
      <c r="I68" s="97"/>
      <c r="J68" s="93"/>
      <c r="K68" s="114" t="s">
        <v>114</v>
      </c>
      <c r="L68" s="93"/>
      <c r="M68" s="93"/>
    </row>
    <row r="69" spans="1:13" ht="16.5" x14ac:dyDescent="0.35">
      <c r="A69"/>
      <c r="B69"/>
      <c r="C69"/>
      <c r="D69" s="160" t="s">
        <v>119</v>
      </c>
      <c r="E69" s="161"/>
      <c r="F69" s="98"/>
      <c r="G69" s="93"/>
      <c r="H69" s="93"/>
      <c r="I69" s="94"/>
      <c r="J69" s="93"/>
      <c r="K69" s="114" t="s">
        <v>115</v>
      </c>
      <c r="L69" s="93"/>
      <c r="M69" s="93"/>
    </row>
    <row r="70" spans="1:13" ht="16.5" x14ac:dyDescent="0.35">
      <c r="A70"/>
      <c r="B70"/>
      <c r="C70"/>
      <c r="D70" s="114" t="s">
        <v>41</v>
      </c>
      <c r="E70" s="114"/>
      <c r="F70" s="99" t="s">
        <v>42</v>
      </c>
      <c r="G70" s="100"/>
      <c r="H70" s="101"/>
      <c r="I70" s="102"/>
      <c r="J70" s="93"/>
      <c r="K70" s="114" t="s">
        <v>116</v>
      </c>
      <c r="L70" s="93"/>
      <c r="M70" s="93"/>
    </row>
    <row r="71" spans="1:13" ht="16.5" x14ac:dyDescent="0.35">
      <c r="A71"/>
      <c r="B71"/>
      <c r="C71"/>
      <c r="D71" s="114" t="s">
        <v>43</v>
      </c>
      <c r="E71" s="114"/>
      <c r="F71" s="98"/>
      <c r="G71" s="93"/>
      <c r="H71" s="93"/>
      <c r="I71" s="94"/>
      <c r="J71" s="93"/>
      <c r="K71" s="114" t="s">
        <v>117</v>
      </c>
      <c r="L71" s="93"/>
      <c r="M71" s="93"/>
    </row>
    <row r="72" spans="1:13" ht="16.5" x14ac:dyDescent="0.35">
      <c r="A72"/>
      <c r="B72"/>
      <c r="C72"/>
      <c r="D72" s="114" t="s">
        <v>46</v>
      </c>
      <c r="E72" s="114"/>
      <c r="F72" s="99" t="s">
        <v>44</v>
      </c>
      <c r="G72" s="100"/>
      <c r="H72" s="103"/>
      <c r="I72" s="104"/>
      <c r="J72" s="93"/>
      <c r="K72" s="114" t="s">
        <v>45</v>
      </c>
      <c r="L72" s="93"/>
      <c r="M72" s="93"/>
    </row>
    <row r="73" spans="1:13" ht="17.25" thickBot="1" x14ac:dyDescent="0.4">
      <c r="A73"/>
      <c r="B73"/>
      <c r="C73"/>
      <c r="D73" s="91"/>
      <c r="E73" s="91"/>
      <c r="F73" s="105"/>
      <c r="G73" s="106"/>
      <c r="H73" s="106"/>
      <c r="I73" s="107"/>
      <c r="J73" s="93"/>
      <c r="K73" s="93"/>
      <c r="L73" s="93"/>
      <c r="M73" s="93"/>
    </row>
  </sheetData>
  <dataConsolidate/>
  <mergeCells count="27">
    <mergeCell ref="I6:M6"/>
    <mergeCell ref="I8:M8"/>
    <mergeCell ref="I9:M9"/>
    <mergeCell ref="I10:M10"/>
    <mergeCell ref="C13:E13"/>
    <mergeCell ref="A17:D17"/>
    <mergeCell ref="A19:A20"/>
    <mergeCell ref="B19:K20"/>
    <mergeCell ref="L19:M19"/>
    <mergeCell ref="A14:I15"/>
    <mergeCell ref="A66:L66"/>
    <mergeCell ref="D69:E69"/>
    <mergeCell ref="A51:A65"/>
    <mergeCell ref="D52:E52"/>
    <mergeCell ref="I52:K52"/>
    <mergeCell ref="C54:E60"/>
    <mergeCell ref="H60:J60"/>
    <mergeCell ref="A21:A35"/>
    <mergeCell ref="D22:E22"/>
    <mergeCell ref="I22:K22"/>
    <mergeCell ref="C24:E30"/>
    <mergeCell ref="H30:J30"/>
    <mergeCell ref="A36:A50"/>
    <mergeCell ref="D37:E37"/>
    <mergeCell ref="I37:K37"/>
    <mergeCell ref="C39:E45"/>
    <mergeCell ref="H45:J45"/>
  </mergeCells>
  <dataValidations count="8">
    <dataValidation type="list" allowBlank="1" showInputMessage="1" showErrorMessage="1" sqref="A12">
      <formula1>"A l'attention de,At the attention of,Pris en charge,Taken in charge"</formula1>
    </dataValidation>
    <dataValidation type="list" allowBlank="1" showInputMessage="1" showErrorMessage="1" sqref="F17">
      <formula1>"DEPART LE CREUSOT,LE CREUSOT DEPARTURE,DEPART MONTCHANIN,MONTCHANIN DEPARTURE"</formula1>
    </dataValidation>
    <dataValidation type="list" allowBlank="1" showInputMessage="1" showErrorMessage="1" sqref="A4:D4">
      <formula1>"MARCHANDISES EXPEDIEES LE,GOODS SENT THE"</formula1>
    </dataValidation>
    <dataValidation type="list" allowBlank="1" showInputMessage="1" showErrorMessage="1" sqref="G1">
      <formula1>"AVIS D'EXPEDITION,OPINION OF EXPEDITION"</formula1>
    </dataValidation>
    <dataValidation type="list" allowBlank="1" showInputMessage="1" showErrorMessage="1" sqref="A19">
      <formula1>"Qté,Qty"</formula1>
    </dataValidation>
    <dataValidation type="list" allowBlank="1" showInputMessage="1" showErrorMessage="1" sqref="L19">
      <formula1>"POIDS KG,WEIGHT KG"</formula1>
    </dataValidation>
    <dataValidation type="list" allowBlank="1" showInputMessage="1" showErrorMessage="1" sqref="L20">
      <formula1>"NET,CLEAN"</formula1>
    </dataValidation>
    <dataValidation type="list" allowBlank="1" showInputMessage="1" showErrorMessage="1" sqref="M20">
      <formula1>"BRUT,RAW"</formula1>
    </dataValidation>
  </dataValidations>
  <printOptions horizontalCentered="1"/>
  <pageMargins left="0.23622047244094491" right="0.23622047244094491" top="0.19685039370078741" bottom="0" header="0.19685039370078741" footer="0"/>
  <pageSetup paperSize="9" scale="6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1]!hug">
                <anchor moveWithCells="1" sizeWithCells="1">
                  <from>
                    <xdr:col>14</xdr:col>
                    <xdr:colOff>542925</xdr:colOff>
                    <xdr:row>24</xdr:row>
                    <xdr:rowOff>200025</xdr:rowOff>
                  </from>
                  <to>
                    <xdr:col>16</xdr:col>
                    <xdr:colOff>295275</xdr:colOff>
                    <xdr:row>27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opLeftCell="A2" workbookViewId="0">
      <selection activeCell="B5" sqref="B5"/>
    </sheetView>
  </sheetViews>
  <sheetFormatPr baseColWidth="10" defaultRowHeight="15" x14ac:dyDescent="0.25"/>
  <cols>
    <col min="1" max="1" width="65.85546875" customWidth="1"/>
    <col min="2" max="2" width="69.42578125" customWidth="1"/>
    <col min="3" max="3" width="11.5703125" customWidth="1"/>
  </cols>
  <sheetData>
    <row r="1" spans="1:2" x14ac:dyDescent="0.25">
      <c r="A1" t="s">
        <v>111</v>
      </c>
      <c r="B1" t="s">
        <v>110</v>
      </c>
    </row>
    <row r="2" spans="1:2" x14ac:dyDescent="0.25">
      <c r="A2" t="s">
        <v>108</v>
      </c>
    </row>
    <row r="3" spans="1:2" x14ac:dyDescent="0.25">
      <c r="A3" t="s">
        <v>109</v>
      </c>
      <c r="B3" s="109" t="s">
        <v>127</v>
      </c>
    </row>
    <row r="4" spans="1:2" x14ac:dyDescent="0.25">
      <c r="A4" s="109"/>
    </row>
    <row r="5" spans="1:2" x14ac:dyDescent="0.25">
      <c r="B5" s="138" t="s">
        <v>126</v>
      </c>
    </row>
  </sheetData>
  <hyperlinks>
    <hyperlink ref="B5" r:id="rId1"/>
    <hyperlink ref="B3" r:id="rId2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Liste articles</vt:lpstr>
      <vt:lpstr>Racks moteurs</vt:lpstr>
      <vt:lpstr>Racks Frein</vt:lpstr>
      <vt:lpstr>Racks essieu</vt:lpstr>
      <vt:lpstr>BL AUTOMATIQUE</vt:lpstr>
      <vt:lpstr>PARAMETRES</vt:lpstr>
      <vt:lpstr>'BL AUTOMATIQUE'!Zone_d_impression</vt:lpstr>
      <vt:lpstr>'Racks Frein'!Zone_d_impression</vt:lpstr>
      <vt:lpstr>'Racks moteurs'!Zone_d_impression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REGNAULT Cyril</dc:creator>
  <cp:lastModifiedBy>REGNAULT Cyril</cp:lastModifiedBy>
  <cp:lastPrinted>2017-11-07T12:33:24Z</cp:lastPrinted>
  <dcterms:created xsi:type="dcterms:W3CDTF">2017-02-21T14:43:00Z</dcterms:created>
  <dcterms:modified xsi:type="dcterms:W3CDTF">2017-11-07T14:49:11Z</dcterms:modified>
</cp:coreProperties>
</file>