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5" yWindow="60" windowWidth="16395" windowHeight="8445"/>
  </bookViews>
  <sheets>
    <sheet name="Données" sheetId="3" r:id="rId1"/>
  </sheets>
  <calcPr calcId="145621"/>
</workbook>
</file>

<file path=xl/calcChain.xml><?xml version="1.0" encoding="utf-8"?>
<calcChain xmlns="http://schemas.openxmlformats.org/spreadsheetml/2006/main">
  <c r="J76" i="3" l="1"/>
  <c r="H76" i="3"/>
  <c r="E76" i="3"/>
  <c r="F76" i="3" s="1"/>
  <c r="E77" i="3"/>
  <c r="F77" i="3"/>
  <c r="H77" i="3"/>
  <c r="J77" i="3"/>
  <c r="E75" i="3"/>
  <c r="F75" i="3"/>
  <c r="E74" i="3"/>
  <c r="H75" i="3"/>
  <c r="H74" i="3"/>
  <c r="J74" i="3" s="1"/>
  <c r="H73" i="3"/>
  <c r="E73" i="3"/>
  <c r="H72" i="3"/>
  <c r="E72" i="3"/>
  <c r="F63" i="3"/>
  <c r="I92" i="3"/>
  <c r="I91" i="3"/>
  <c r="I90" i="3"/>
  <c r="I89" i="3"/>
  <c r="I88" i="3"/>
  <c r="I87" i="3"/>
  <c r="I86" i="3"/>
  <c r="I85" i="3"/>
  <c r="I84" i="3"/>
  <c r="I83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1" i="3"/>
  <c r="J10" i="3"/>
  <c r="J8" i="3"/>
  <c r="J69" i="3"/>
  <c r="J68" i="3"/>
  <c r="J66" i="3"/>
  <c r="J65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H40" i="3"/>
  <c r="J40" i="3"/>
  <c r="H38" i="3"/>
  <c r="J38" i="3"/>
  <c r="H39" i="3"/>
  <c r="J39" i="3"/>
  <c r="H37" i="3"/>
  <c r="J37" i="3"/>
  <c r="H36" i="3"/>
  <c r="J36" i="3"/>
  <c r="H13" i="3"/>
  <c r="J13" i="3"/>
  <c r="H12" i="3"/>
  <c r="J12" i="3"/>
  <c r="H9" i="3"/>
  <c r="J9" i="3"/>
  <c r="H7" i="3"/>
  <c r="J7" i="3"/>
  <c r="H6" i="3"/>
  <c r="J6" i="3"/>
  <c r="H71" i="3"/>
  <c r="H70" i="3"/>
  <c r="J70" i="3" s="1"/>
  <c r="H67" i="3"/>
  <c r="J67" i="3"/>
  <c r="H64" i="3"/>
  <c r="J64" i="3"/>
  <c r="H63" i="3"/>
  <c r="J63" i="3"/>
  <c r="H62" i="3"/>
  <c r="J62" i="3"/>
  <c r="H61" i="3"/>
  <c r="J61" i="3"/>
  <c r="H60" i="3"/>
  <c r="J60" i="3"/>
  <c r="J58" i="3"/>
  <c r="H57" i="3"/>
  <c r="J57" i="3" s="1"/>
  <c r="H56" i="3"/>
  <c r="H55" i="3"/>
  <c r="J54" i="3"/>
  <c r="J53" i="3"/>
  <c r="J52" i="3"/>
  <c r="J51" i="3"/>
  <c r="J50" i="3"/>
  <c r="J49" i="3"/>
  <c r="J48" i="3"/>
  <c r="J47" i="3"/>
  <c r="J46" i="3"/>
  <c r="F51" i="3"/>
  <c r="E71" i="3"/>
  <c r="F70" i="3"/>
  <c r="F69" i="3"/>
  <c r="F68" i="3"/>
  <c r="F67" i="3"/>
  <c r="F66" i="3"/>
  <c r="F65" i="3"/>
  <c r="F62" i="3"/>
  <c r="F61" i="3"/>
  <c r="F60" i="3"/>
  <c r="F59" i="3"/>
  <c r="F58" i="3"/>
  <c r="F57" i="3"/>
  <c r="F56" i="3"/>
  <c r="F55" i="3"/>
  <c r="F50" i="3"/>
  <c r="F49" i="3"/>
  <c r="F48" i="3"/>
  <c r="F47" i="3"/>
  <c r="F46" i="3"/>
  <c r="F13" i="3"/>
  <c r="F12" i="3"/>
  <c r="F11" i="3"/>
  <c r="F10" i="3"/>
  <c r="F9" i="3"/>
  <c r="F8" i="3"/>
  <c r="F7" i="3"/>
  <c r="G6" i="3"/>
</calcChain>
</file>

<file path=xl/sharedStrings.xml><?xml version="1.0" encoding="utf-8"?>
<sst xmlns="http://schemas.openxmlformats.org/spreadsheetml/2006/main" count="185" uniqueCount="144">
  <si>
    <t>200 (+ rallonge 115)</t>
  </si>
  <si>
    <t>180 ou 200</t>
  </si>
  <si>
    <t>inch</t>
  </si>
  <si>
    <t>French</t>
  </si>
  <si>
    <t>mm</t>
  </si>
  <si>
    <t>centimètres</t>
  </si>
  <si>
    <t>Diamètre externe</t>
  </si>
  <si>
    <t>Diamètre interne</t>
  </si>
  <si>
    <t>Longueur</t>
  </si>
  <si>
    <t>Nom</t>
  </si>
  <si>
    <t>105 ou 115</t>
  </si>
  <si>
    <t>0,008 ?</t>
  </si>
  <si>
    <t>0,009 ?</t>
  </si>
  <si>
    <t>80 ou 90</t>
  </si>
  <si>
    <t>90 ou 100</t>
  </si>
  <si>
    <t>65 ou 100</t>
  </si>
  <si>
    <t>Gauge</t>
  </si>
  <si>
    <t>Diameter</t>
  </si>
  <si>
    <t>(mm)</t>
  </si>
  <si>
    <t>(inches)</t>
  </si>
  <si>
    <t>0.039</t>
  </si>
  <si>
    <t>1.333</t>
  </si>
  <si>
    <t>0.053</t>
  </si>
  <si>
    <t>1.667</t>
  </si>
  <si>
    <t>0.066</t>
  </si>
  <si>
    <t>0.079</t>
  </si>
  <si>
    <t>2.333</t>
  </si>
  <si>
    <t>0.092</t>
  </si>
  <si>
    <t>2.667</t>
  </si>
  <si>
    <t>0.105</t>
  </si>
  <si>
    <t>0.118</t>
  </si>
  <si>
    <t>3.333</t>
  </si>
  <si>
    <t>0.131</t>
  </si>
  <si>
    <t>3.667</t>
  </si>
  <si>
    <t>0.144</t>
  </si>
  <si>
    <t>0.158</t>
  </si>
  <si>
    <t>4.333</t>
  </si>
  <si>
    <t>0.170</t>
  </si>
  <si>
    <t>4.667</t>
  </si>
  <si>
    <t>0.184</t>
  </si>
  <si>
    <t>0.197</t>
  </si>
  <si>
    <t>5.333</t>
  </si>
  <si>
    <t>0.210</t>
  </si>
  <si>
    <t>5.667</t>
  </si>
  <si>
    <t>0.223</t>
  </si>
  <si>
    <t>0.236</t>
  </si>
  <si>
    <t>6.333</t>
  </si>
  <si>
    <t>0.249</t>
  </si>
  <si>
    <t>6.667</t>
  </si>
  <si>
    <t>0.263</t>
  </si>
  <si>
    <t>7.333</t>
  </si>
  <si>
    <t>0.288</t>
  </si>
  <si>
    <t>0.315</t>
  </si>
  <si>
    <t>8.667</t>
  </si>
  <si>
    <t>0.341</t>
  </si>
  <si>
    <t>9.333</t>
  </si>
  <si>
    <t>0.367</t>
  </si>
  <si>
    <t>0.393</t>
  </si>
  <si>
    <t>10.667</t>
  </si>
  <si>
    <t>0.419</t>
  </si>
  <si>
    <t>11.333</t>
  </si>
  <si>
    <t>0.445</t>
  </si>
  <si>
    <t>1mm = x inches</t>
  </si>
  <si>
    <t>Fr = 3x z mm</t>
  </si>
  <si>
    <t>1 Fr = 0,013 inc</t>
  </si>
  <si>
    <t>valeurs en gris = valeurs calculées</t>
  </si>
  <si>
    <t>valeurs en noir = valeur afficheés sur matériel</t>
  </si>
  <si>
    <t>pour les microcath, le diamètre externe</t>
  </si>
  <si>
    <t>calculé est la valeur en proximal</t>
  </si>
  <si>
    <t>TUBE1</t>
  </si>
  <si>
    <t>Tube1_1</t>
  </si>
  <si>
    <t>Tube1_2</t>
  </si>
  <si>
    <t>Tube1_3</t>
  </si>
  <si>
    <t>Tube1_4</t>
  </si>
  <si>
    <t>Tube1_5</t>
  </si>
  <si>
    <t>Tube1_6</t>
  </si>
  <si>
    <t>Tube1_7</t>
  </si>
  <si>
    <t>Tube1_8</t>
  </si>
  <si>
    <t>TUBE2</t>
  </si>
  <si>
    <t>Tube2_1</t>
  </si>
  <si>
    <t>Tube2_2</t>
  </si>
  <si>
    <t>Tube2_3</t>
  </si>
  <si>
    <t>Tube2_4</t>
  </si>
  <si>
    <t>Tube2_5</t>
  </si>
  <si>
    <t>Tube2_6</t>
  </si>
  <si>
    <t>Tube2_7</t>
  </si>
  <si>
    <t>Tube2_8</t>
  </si>
  <si>
    <t>TUBE3</t>
  </si>
  <si>
    <t>tube3_1</t>
  </si>
  <si>
    <t>tube3_2</t>
  </si>
  <si>
    <t>tube3_3</t>
  </si>
  <si>
    <t>tube3_4</t>
  </si>
  <si>
    <t>tube3_5</t>
  </si>
  <si>
    <t>tube3_6</t>
  </si>
  <si>
    <t>tube3_7</t>
  </si>
  <si>
    <t>tube3_8</t>
  </si>
  <si>
    <t>tube3_9</t>
  </si>
  <si>
    <t>tube3_10</t>
  </si>
  <si>
    <t>tube3_11</t>
  </si>
  <si>
    <t>tube3_12</t>
  </si>
  <si>
    <t>tube3_13</t>
  </si>
  <si>
    <t>tube3_14</t>
  </si>
  <si>
    <t>tube3_15</t>
  </si>
  <si>
    <t>tube3_16</t>
  </si>
  <si>
    <t>tube3_17</t>
  </si>
  <si>
    <t>tube3_18</t>
  </si>
  <si>
    <t>tube3_19</t>
  </si>
  <si>
    <t>tube3_20</t>
  </si>
  <si>
    <t>tube3_21</t>
  </si>
  <si>
    <t>tube3_22</t>
  </si>
  <si>
    <t>tube3_23</t>
  </si>
  <si>
    <t>tube3_24</t>
  </si>
  <si>
    <t>tube3_25</t>
  </si>
  <si>
    <t>tube3_26</t>
  </si>
  <si>
    <t>tube3_27</t>
  </si>
  <si>
    <t>tube3_28</t>
  </si>
  <si>
    <t>tube3_29</t>
  </si>
  <si>
    <t>tube3_30</t>
  </si>
  <si>
    <t>tube3_31</t>
  </si>
  <si>
    <t>tube3_32</t>
  </si>
  <si>
    <t>TUBE4</t>
  </si>
  <si>
    <t>Tube4_1</t>
  </si>
  <si>
    <t>Tube4_2</t>
  </si>
  <si>
    <t>Tube4_3</t>
  </si>
  <si>
    <t>Tube4_4</t>
  </si>
  <si>
    <t>Tube4_5</t>
  </si>
  <si>
    <t>Tube4_6</t>
  </si>
  <si>
    <t>Tube4_7</t>
  </si>
  <si>
    <t>Tube4_8</t>
  </si>
  <si>
    <t>Tube4_9</t>
  </si>
  <si>
    <t>Tube4_10</t>
  </si>
  <si>
    <t>Tube2_9</t>
  </si>
  <si>
    <t>Tube2_10</t>
  </si>
  <si>
    <t>Tube2_11</t>
  </si>
  <si>
    <t>Tube2_12</t>
  </si>
  <si>
    <t>Tube2_13</t>
  </si>
  <si>
    <t>Tube2_14</t>
  </si>
  <si>
    <t>Tube2_15</t>
  </si>
  <si>
    <t>Tube2_16</t>
  </si>
  <si>
    <t>Tube2_17</t>
  </si>
  <si>
    <t>Tube2_18</t>
  </si>
  <si>
    <t>Tube2_19</t>
  </si>
  <si>
    <t>Tube2_20</t>
  </si>
  <si>
    <t>Tube2_21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</si>
</sst>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8"/>
      <name val="Arial"/>
    </font>
    <font>
      <b/>
      <sz val="10"/>
      <name val="Arial"/>
    </font>
    <font>
      <b/>
      <i/>
      <sz val="10"/>
      <name val="Arial"/>
    </font>
    <font>
      <b/>
      <sz val="13.8"/>
      <name val="Arial"/>
      <family val="2"/>
    </font>
    <font>
      <i/>
      <sz val="10"/>
      <color indexed="2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4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3"/>
      </right>
      <top style="thin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64"/>
      </top>
      <bottom style="thin">
        <color indexed="23"/>
      </bottom>
      <diagonal/>
    </border>
    <border>
      <left/>
      <right style="thin">
        <color indexed="64"/>
      </right>
      <top/>
      <bottom/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64"/>
      </top>
      <bottom style="thin">
        <color indexed="23"/>
      </bottom>
      <diagonal/>
    </border>
    <border>
      <left/>
      <right style="thin">
        <color indexed="23"/>
      </right>
      <top style="thin">
        <color indexed="64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64"/>
      </bottom>
      <diagonal/>
    </border>
    <border>
      <left/>
      <right style="thin">
        <color indexed="23"/>
      </right>
      <top style="thin">
        <color indexed="23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64"/>
      </top>
      <bottom/>
      <diagonal/>
    </border>
    <border>
      <left style="thin">
        <color indexed="23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55"/>
      </bottom>
      <diagonal/>
    </border>
    <border>
      <left style="thin">
        <color indexed="64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64"/>
      </bottom>
      <diagonal/>
    </border>
    <border>
      <left style="thin">
        <color indexed="55"/>
      </left>
      <right style="thin">
        <color indexed="64"/>
      </right>
      <top style="thin">
        <color indexed="55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indexed="55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 style="thin">
        <color indexed="55"/>
      </top>
      <bottom style="thin">
        <color indexed="64"/>
      </bottom>
      <diagonal/>
    </border>
    <border>
      <left style="thin">
        <color indexed="55"/>
      </left>
      <right style="thin">
        <color indexed="64"/>
      </right>
      <top style="thin">
        <color indexed="64"/>
      </top>
      <bottom style="thin">
        <color indexed="55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0" applyFont="1"/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5" fillId="0" borderId="30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0" borderId="37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3"/>
  <sheetViews>
    <sheetView tabSelected="1" workbookViewId="0">
      <selection activeCell="E70" sqref="E70"/>
    </sheetView>
  </sheetViews>
  <sheetFormatPr baseColWidth="10" defaultRowHeight="12.75" x14ac:dyDescent="0.2"/>
  <cols>
    <col min="5" max="5" width="11.5703125" bestFit="1" customWidth="1"/>
    <col min="8" max="8" width="11.5703125" bestFit="1" customWidth="1"/>
    <col min="15" max="15" width="16.140625" customWidth="1"/>
  </cols>
  <sheetData>
    <row r="1" spans="1:15" x14ac:dyDescent="0.2">
      <c r="A1" s="61" t="s">
        <v>69</v>
      </c>
      <c r="B1" s="62"/>
      <c r="C1" s="62"/>
      <c r="D1" s="62"/>
      <c r="E1" s="62"/>
      <c r="F1" s="62"/>
      <c r="G1" s="62"/>
      <c r="H1" s="62"/>
      <c r="I1" s="62"/>
      <c r="J1" s="63"/>
      <c r="L1" s="46" t="s">
        <v>66</v>
      </c>
      <c r="M1" s="46"/>
      <c r="N1" s="46"/>
      <c r="O1" s="46"/>
    </row>
    <row r="2" spans="1:15" x14ac:dyDescent="0.2">
      <c r="A2" s="64"/>
      <c r="B2" s="65"/>
      <c r="C2" s="65"/>
      <c r="D2" s="65"/>
      <c r="E2" s="65"/>
      <c r="F2" s="65"/>
      <c r="G2" s="65"/>
      <c r="H2" s="65"/>
      <c r="I2" s="65"/>
      <c r="J2" s="66"/>
      <c r="L2" s="45" t="s">
        <v>65</v>
      </c>
      <c r="M2" s="45"/>
      <c r="N2" s="45"/>
      <c r="O2" s="45"/>
    </row>
    <row r="3" spans="1:15" x14ac:dyDescent="0.2">
      <c r="A3" s="67"/>
      <c r="B3" s="68"/>
      <c r="C3" s="68"/>
      <c r="D3" s="68"/>
      <c r="E3" s="68"/>
      <c r="F3" s="68"/>
      <c r="G3" s="68"/>
      <c r="H3" s="68"/>
      <c r="I3" s="68"/>
      <c r="J3" s="69"/>
      <c r="L3" s="46" t="s">
        <v>67</v>
      </c>
      <c r="M3" s="46"/>
      <c r="N3" s="46"/>
      <c r="O3" s="46"/>
    </row>
    <row r="4" spans="1:15" x14ac:dyDescent="0.2">
      <c r="A4" s="58" t="s">
        <v>9</v>
      </c>
      <c r="B4" s="59"/>
      <c r="C4" s="58" t="s">
        <v>8</v>
      </c>
      <c r="D4" s="60"/>
      <c r="E4" s="58" t="s">
        <v>7</v>
      </c>
      <c r="F4" s="59"/>
      <c r="G4" s="60"/>
      <c r="H4" s="59" t="s">
        <v>6</v>
      </c>
      <c r="I4" s="59"/>
      <c r="J4" s="60"/>
      <c r="L4" s="46" t="s">
        <v>68</v>
      </c>
      <c r="M4" s="46"/>
      <c r="N4" s="46"/>
      <c r="O4" s="46"/>
    </row>
    <row r="5" spans="1:15" x14ac:dyDescent="0.2">
      <c r="A5" s="54"/>
      <c r="B5" s="55"/>
      <c r="C5" s="56" t="s">
        <v>5</v>
      </c>
      <c r="D5" s="57"/>
      <c r="E5" s="1" t="s">
        <v>4</v>
      </c>
      <c r="F5" s="11" t="s">
        <v>3</v>
      </c>
      <c r="G5" s="2" t="s">
        <v>2</v>
      </c>
      <c r="H5" s="12" t="s">
        <v>4</v>
      </c>
      <c r="I5" s="11" t="s">
        <v>3</v>
      </c>
      <c r="J5" s="2" t="s">
        <v>2</v>
      </c>
    </row>
    <row r="6" spans="1:15" x14ac:dyDescent="0.2">
      <c r="A6" s="51" t="s">
        <v>70</v>
      </c>
      <c r="B6" s="53"/>
      <c r="C6" s="51">
        <v>90</v>
      </c>
      <c r="D6" s="52"/>
      <c r="E6" s="6">
        <v>2.2000000000000002</v>
      </c>
      <c r="F6" s="4">
        <v>6</v>
      </c>
      <c r="G6" s="23">
        <f>E6*N45</f>
        <v>8.6460000000000009E-2</v>
      </c>
      <c r="H6" s="37">
        <f>I6/3</f>
        <v>2.6666666666666665</v>
      </c>
      <c r="I6" s="4">
        <v>8</v>
      </c>
      <c r="J6" s="38">
        <f t="shared" ref="J6:J13" si="0">H6*0.0393</f>
        <v>0.1048</v>
      </c>
    </row>
    <row r="7" spans="1:15" x14ac:dyDescent="0.2">
      <c r="A7" s="51" t="s">
        <v>71</v>
      </c>
      <c r="B7" s="53"/>
      <c r="C7" s="51" t="s">
        <v>13</v>
      </c>
      <c r="D7" s="52"/>
      <c r="E7" s="6">
        <v>2.2400000000000002</v>
      </c>
      <c r="F7" s="22">
        <f t="shared" ref="F7:F13" si="1">3*E7</f>
        <v>6.7200000000000006</v>
      </c>
      <c r="G7" s="3">
        <v>8.7999999999999995E-2</v>
      </c>
      <c r="H7" s="37">
        <f>I7/3</f>
        <v>2.6666666666666665</v>
      </c>
      <c r="I7" s="4">
        <v>8</v>
      </c>
      <c r="J7" s="38">
        <f t="shared" si="0"/>
        <v>0.1048</v>
      </c>
    </row>
    <row r="8" spans="1:15" x14ac:dyDescent="0.2">
      <c r="A8" s="51" t="s">
        <v>72</v>
      </c>
      <c r="B8" s="53"/>
      <c r="C8" s="51" t="s">
        <v>10</v>
      </c>
      <c r="D8" s="52"/>
      <c r="E8" s="6">
        <v>1.78</v>
      </c>
      <c r="F8" s="22">
        <f t="shared" si="1"/>
        <v>5.34</v>
      </c>
      <c r="G8" s="3">
        <v>7.0000000000000007E-2</v>
      </c>
      <c r="H8" s="5">
        <v>2.0299999999999998</v>
      </c>
      <c r="I8" s="4">
        <v>6</v>
      </c>
      <c r="J8" s="38">
        <f t="shared" si="0"/>
        <v>7.9778999999999989E-2</v>
      </c>
    </row>
    <row r="9" spans="1:15" x14ac:dyDescent="0.2">
      <c r="A9" s="51" t="s">
        <v>73</v>
      </c>
      <c r="B9" s="53"/>
      <c r="C9" s="47">
        <v>110</v>
      </c>
      <c r="D9" s="49"/>
      <c r="E9" s="6">
        <v>1.89</v>
      </c>
      <c r="F9" s="22">
        <f t="shared" si="1"/>
        <v>5.67</v>
      </c>
      <c r="G9" s="3">
        <v>7.3999999999999996E-2</v>
      </c>
      <c r="H9" s="37">
        <f>I9/3</f>
        <v>2.6666666666666665</v>
      </c>
      <c r="I9" s="4">
        <v>8</v>
      </c>
      <c r="J9" s="38">
        <f t="shared" si="0"/>
        <v>0.1048</v>
      </c>
      <c r="M9" s="18" t="s">
        <v>3</v>
      </c>
      <c r="N9" s="18" t="s">
        <v>17</v>
      </c>
      <c r="O9" s="18" t="s">
        <v>17</v>
      </c>
    </row>
    <row r="10" spans="1:15" x14ac:dyDescent="0.2">
      <c r="A10" s="51" t="s">
        <v>74</v>
      </c>
      <c r="B10" s="53"/>
      <c r="C10" s="47">
        <v>90</v>
      </c>
      <c r="D10" s="49"/>
      <c r="E10" s="6">
        <v>1.4</v>
      </c>
      <c r="F10" s="22">
        <f t="shared" si="1"/>
        <v>4.1999999999999993</v>
      </c>
      <c r="G10" s="3">
        <v>5.6000000000000001E-2</v>
      </c>
      <c r="H10" s="5">
        <v>1.65</v>
      </c>
      <c r="I10" s="4">
        <v>5</v>
      </c>
      <c r="J10" s="38">
        <f t="shared" si="0"/>
        <v>6.4845E-2</v>
      </c>
      <c r="M10" s="18" t="s">
        <v>16</v>
      </c>
      <c r="N10" s="19" t="s">
        <v>18</v>
      </c>
      <c r="O10" s="19" t="s">
        <v>19</v>
      </c>
    </row>
    <row r="11" spans="1:15" x14ac:dyDescent="0.2">
      <c r="A11" s="51" t="s">
        <v>75</v>
      </c>
      <c r="B11" s="53"/>
      <c r="C11" s="47" t="s">
        <v>14</v>
      </c>
      <c r="D11" s="49"/>
      <c r="E11" s="6">
        <v>1.8</v>
      </c>
      <c r="F11" s="22">
        <f t="shared" si="1"/>
        <v>5.4</v>
      </c>
      <c r="G11" s="3">
        <v>7.0000000000000007E-2</v>
      </c>
      <c r="H11" s="5">
        <v>2</v>
      </c>
      <c r="I11" s="4">
        <v>6</v>
      </c>
      <c r="J11" s="38">
        <f t="shared" si="0"/>
        <v>7.8600000000000003E-2</v>
      </c>
      <c r="M11" s="20">
        <v>3</v>
      </c>
      <c r="N11" s="20">
        <v>1</v>
      </c>
      <c r="O11" s="20" t="s">
        <v>20</v>
      </c>
    </row>
    <row r="12" spans="1:15" x14ac:dyDescent="0.2">
      <c r="A12" s="51" t="s">
        <v>76</v>
      </c>
      <c r="B12" s="53"/>
      <c r="C12" s="47">
        <v>90</v>
      </c>
      <c r="D12" s="49"/>
      <c r="E12" s="6">
        <v>1.85</v>
      </c>
      <c r="F12" s="22">
        <f t="shared" si="1"/>
        <v>5.5500000000000007</v>
      </c>
      <c r="G12" s="3">
        <v>7.2999999999999995E-2</v>
      </c>
      <c r="H12" s="37">
        <f>I12/3</f>
        <v>2.3333333333333335</v>
      </c>
      <c r="I12" s="4">
        <v>7</v>
      </c>
      <c r="J12" s="38">
        <f t="shared" si="0"/>
        <v>9.1700000000000004E-2</v>
      </c>
      <c r="M12" s="20">
        <v>4</v>
      </c>
      <c r="N12" s="20" t="s">
        <v>21</v>
      </c>
      <c r="O12" s="20" t="s">
        <v>22</v>
      </c>
    </row>
    <row r="13" spans="1:15" x14ac:dyDescent="0.2">
      <c r="A13" s="51" t="s">
        <v>77</v>
      </c>
      <c r="B13" s="53"/>
      <c r="C13" s="47">
        <v>100</v>
      </c>
      <c r="D13" s="49"/>
      <c r="E13" s="6">
        <v>2.1800000000000002</v>
      </c>
      <c r="F13" s="22">
        <f t="shared" si="1"/>
        <v>6.5400000000000009</v>
      </c>
      <c r="G13" s="3">
        <v>8.5999999999999993E-2</v>
      </c>
      <c r="H13" s="37">
        <f>I13/3</f>
        <v>2.6666666666666665</v>
      </c>
      <c r="I13" s="4">
        <v>8</v>
      </c>
      <c r="J13" s="38">
        <f t="shared" si="0"/>
        <v>0.1048</v>
      </c>
      <c r="M13" s="20">
        <v>5</v>
      </c>
      <c r="N13" s="20" t="s">
        <v>23</v>
      </c>
      <c r="O13" s="20" t="s">
        <v>24</v>
      </c>
    </row>
    <row r="14" spans="1:15" x14ac:dyDescent="0.2">
      <c r="A14" s="43"/>
      <c r="B14" s="44"/>
      <c r="C14" s="43"/>
      <c r="D14" s="50"/>
      <c r="E14" s="14"/>
      <c r="F14" s="15"/>
      <c r="G14" s="16"/>
      <c r="H14" s="17"/>
      <c r="I14" s="15"/>
      <c r="J14" s="16"/>
      <c r="M14" s="20">
        <v>6</v>
      </c>
      <c r="N14" s="20">
        <v>2</v>
      </c>
      <c r="O14" s="20" t="s">
        <v>25</v>
      </c>
    </row>
    <row r="15" spans="1:15" x14ac:dyDescent="0.2">
      <c r="A15" s="61" t="s">
        <v>78</v>
      </c>
      <c r="B15" s="62"/>
      <c r="C15" s="62"/>
      <c r="D15" s="62"/>
      <c r="E15" s="62"/>
      <c r="F15" s="62"/>
      <c r="G15" s="62"/>
      <c r="H15" s="62"/>
      <c r="I15" s="62"/>
      <c r="J15" s="63"/>
      <c r="M15" s="20">
        <v>7</v>
      </c>
      <c r="N15" s="20" t="s">
        <v>26</v>
      </c>
      <c r="O15" s="20" t="s">
        <v>27</v>
      </c>
    </row>
    <row r="16" spans="1:15" x14ac:dyDescent="0.2">
      <c r="A16" s="64"/>
      <c r="B16" s="65"/>
      <c r="C16" s="65"/>
      <c r="D16" s="65"/>
      <c r="E16" s="65"/>
      <c r="F16" s="65"/>
      <c r="G16" s="65"/>
      <c r="H16" s="65"/>
      <c r="I16" s="65"/>
      <c r="J16" s="66"/>
      <c r="M16" s="20">
        <v>8</v>
      </c>
      <c r="N16" s="20" t="s">
        <v>28</v>
      </c>
      <c r="O16" s="20" t="s">
        <v>29</v>
      </c>
    </row>
    <row r="17" spans="1:15" x14ac:dyDescent="0.2">
      <c r="A17" s="67"/>
      <c r="B17" s="68"/>
      <c r="C17" s="68"/>
      <c r="D17" s="68"/>
      <c r="E17" s="68"/>
      <c r="F17" s="68"/>
      <c r="G17" s="68"/>
      <c r="H17" s="68"/>
      <c r="I17" s="68"/>
      <c r="J17" s="69"/>
      <c r="M17" s="20">
        <v>9</v>
      </c>
      <c r="N17" s="20">
        <v>3</v>
      </c>
      <c r="O17" s="20" t="s">
        <v>30</v>
      </c>
    </row>
    <row r="18" spans="1:15" x14ac:dyDescent="0.2">
      <c r="A18" s="58" t="s">
        <v>9</v>
      </c>
      <c r="B18" s="59"/>
      <c r="C18" s="58" t="s">
        <v>8</v>
      </c>
      <c r="D18" s="60"/>
      <c r="E18" s="58" t="s">
        <v>7</v>
      </c>
      <c r="F18" s="59"/>
      <c r="G18" s="60"/>
      <c r="H18" s="59" t="s">
        <v>6</v>
      </c>
      <c r="I18" s="59"/>
      <c r="J18" s="60"/>
      <c r="M18" s="20">
        <v>10</v>
      </c>
      <c r="N18" s="20" t="s">
        <v>31</v>
      </c>
      <c r="O18" s="20" t="s">
        <v>32</v>
      </c>
    </row>
    <row r="19" spans="1:15" x14ac:dyDescent="0.2">
      <c r="A19" s="54"/>
      <c r="B19" s="55"/>
      <c r="C19" s="56" t="s">
        <v>5</v>
      </c>
      <c r="D19" s="57"/>
      <c r="E19" s="1" t="s">
        <v>4</v>
      </c>
      <c r="F19" s="11" t="s">
        <v>3</v>
      </c>
      <c r="G19" s="2" t="s">
        <v>2</v>
      </c>
      <c r="H19" s="12" t="s">
        <v>4</v>
      </c>
      <c r="I19" s="11" t="s">
        <v>3</v>
      </c>
      <c r="J19" s="2" t="s">
        <v>2</v>
      </c>
      <c r="M19" s="20">
        <v>11</v>
      </c>
      <c r="N19" s="20" t="s">
        <v>33</v>
      </c>
      <c r="O19" s="20" t="s">
        <v>34</v>
      </c>
    </row>
    <row r="20" spans="1:15" x14ac:dyDescent="0.2">
      <c r="A20" s="51" t="s">
        <v>79</v>
      </c>
      <c r="B20" s="53"/>
      <c r="C20" s="51">
        <v>100</v>
      </c>
      <c r="D20" s="52"/>
      <c r="E20" s="6">
        <v>0.97</v>
      </c>
      <c r="F20" s="22">
        <f t="shared" ref="F20:F40" si="2">E20*3</f>
        <v>2.91</v>
      </c>
      <c r="G20" s="3">
        <v>3.7999999999999999E-2</v>
      </c>
      <c r="H20" s="5">
        <v>1.7</v>
      </c>
      <c r="I20" s="4">
        <v>5</v>
      </c>
      <c r="J20" s="38">
        <f t="shared" ref="J20:J40" si="3">H20*0.0393</f>
        <v>6.6809999999999994E-2</v>
      </c>
      <c r="M20" s="20">
        <v>12</v>
      </c>
      <c r="N20" s="20">
        <v>4</v>
      </c>
      <c r="O20" s="20" t="s">
        <v>35</v>
      </c>
    </row>
    <row r="21" spans="1:15" x14ac:dyDescent="0.2">
      <c r="A21" s="51" t="s">
        <v>80</v>
      </c>
      <c r="B21" s="53"/>
      <c r="C21" s="51">
        <v>100</v>
      </c>
      <c r="D21" s="52"/>
      <c r="E21" s="6">
        <v>0.97</v>
      </c>
      <c r="F21" s="22">
        <f t="shared" si="2"/>
        <v>2.91</v>
      </c>
      <c r="G21" s="3">
        <v>3.7999999999999999E-2</v>
      </c>
      <c r="H21" s="5">
        <v>1.4</v>
      </c>
      <c r="I21" s="4">
        <v>4</v>
      </c>
      <c r="J21" s="38">
        <f t="shared" si="3"/>
        <v>5.5019999999999999E-2</v>
      </c>
      <c r="M21" s="20">
        <v>13</v>
      </c>
      <c r="N21" s="20" t="s">
        <v>36</v>
      </c>
      <c r="O21" s="20" t="s">
        <v>37</v>
      </c>
    </row>
    <row r="22" spans="1:15" x14ac:dyDescent="0.2">
      <c r="A22" s="51" t="s">
        <v>81</v>
      </c>
      <c r="B22" s="53"/>
      <c r="C22" s="51">
        <v>100</v>
      </c>
      <c r="D22" s="52"/>
      <c r="E22" s="6">
        <v>0.97</v>
      </c>
      <c r="F22" s="22">
        <f t="shared" si="2"/>
        <v>2.91</v>
      </c>
      <c r="G22" s="3">
        <v>3.7999999999999999E-2</v>
      </c>
      <c r="H22" s="5">
        <v>1.35</v>
      </c>
      <c r="I22" s="4">
        <v>4</v>
      </c>
      <c r="J22" s="38">
        <f t="shared" si="3"/>
        <v>5.3055000000000005E-2</v>
      </c>
      <c r="M22" s="20">
        <v>14</v>
      </c>
      <c r="N22" s="20" t="s">
        <v>38</v>
      </c>
      <c r="O22" s="20" t="s">
        <v>39</v>
      </c>
    </row>
    <row r="23" spans="1:15" x14ac:dyDescent="0.2">
      <c r="A23" s="51" t="s">
        <v>82</v>
      </c>
      <c r="B23" s="53"/>
      <c r="C23" s="47">
        <v>100</v>
      </c>
      <c r="D23" s="49"/>
      <c r="E23" s="6">
        <v>0.97</v>
      </c>
      <c r="F23" s="22">
        <f t="shared" si="2"/>
        <v>2.91</v>
      </c>
      <c r="G23" s="3">
        <v>3.7999999999999999E-2</v>
      </c>
      <c r="H23" s="5">
        <v>1.7</v>
      </c>
      <c r="I23" s="4">
        <v>5</v>
      </c>
      <c r="J23" s="38">
        <f t="shared" si="3"/>
        <v>6.6809999999999994E-2</v>
      </c>
      <c r="M23" s="20">
        <v>15</v>
      </c>
      <c r="N23" s="20">
        <v>5</v>
      </c>
      <c r="O23" s="20" t="s">
        <v>40</v>
      </c>
    </row>
    <row r="24" spans="1:15" x14ac:dyDescent="0.2">
      <c r="A24" s="51" t="s">
        <v>83</v>
      </c>
      <c r="B24" s="53"/>
      <c r="C24" s="47">
        <v>100</v>
      </c>
      <c r="D24" s="49"/>
      <c r="E24" s="6">
        <v>0.97</v>
      </c>
      <c r="F24" s="22">
        <f t="shared" si="2"/>
        <v>2.91</v>
      </c>
      <c r="G24" s="3">
        <v>3.7999999999999999E-2</v>
      </c>
      <c r="H24" s="5">
        <v>1.4</v>
      </c>
      <c r="I24" s="4">
        <v>4</v>
      </c>
      <c r="J24" s="38">
        <f t="shared" si="3"/>
        <v>5.5019999999999999E-2</v>
      </c>
      <c r="M24" s="20">
        <v>16</v>
      </c>
      <c r="N24" s="20" t="s">
        <v>41</v>
      </c>
      <c r="O24" s="20" t="s">
        <v>42</v>
      </c>
    </row>
    <row r="25" spans="1:15" x14ac:dyDescent="0.2">
      <c r="A25" s="51" t="s">
        <v>84</v>
      </c>
      <c r="B25" s="53"/>
      <c r="C25" s="47">
        <v>100</v>
      </c>
      <c r="D25" s="49"/>
      <c r="E25" s="6">
        <v>0.97</v>
      </c>
      <c r="F25" s="22">
        <f t="shared" si="2"/>
        <v>2.91</v>
      </c>
      <c r="G25" s="3">
        <v>3.7999999999999999E-2</v>
      </c>
      <c r="H25" s="5">
        <v>1.7</v>
      </c>
      <c r="I25" s="4">
        <v>5</v>
      </c>
      <c r="J25" s="38">
        <f t="shared" si="3"/>
        <v>6.6809999999999994E-2</v>
      </c>
      <c r="M25" s="20">
        <v>17</v>
      </c>
      <c r="N25" s="20" t="s">
        <v>43</v>
      </c>
      <c r="O25" s="20" t="s">
        <v>44</v>
      </c>
    </row>
    <row r="26" spans="1:15" x14ac:dyDescent="0.2">
      <c r="A26" s="51" t="s">
        <v>85</v>
      </c>
      <c r="B26" s="53"/>
      <c r="C26" s="47">
        <v>100</v>
      </c>
      <c r="D26" s="49"/>
      <c r="E26" s="6">
        <v>0.97</v>
      </c>
      <c r="F26" s="22">
        <f t="shared" si="2"/>
        <v>2.91</v>
      </c>
      <c r="G26" s="3">
        <v>3.7999999999999999E-2</v>
      </c>
      <c r="H26" s="5">
        <v>1.7</v>
      </c>
      <c r="I26" s="4">
        <v>5</v>
      </c>
      <c r="J26" s="38">
        <f t="shared" si="3"/>
        <v>6.6809999999999994E-2</v>
      </c>
      <c r="M26" s="20">
        <v>18</v>
      </c>
      <c r="N26" s="20">
        <v>6</v>
      </c>
      <c r="O26" s="20" t="s">
        <v>45</v>
      </c>
    </row>
    <row r="27" spans="1:15" x14ac:dyDescent="0.2">
      <c r="A27" s="51" t="s">
        <v>86</v>
      </c>
      <c r="B27" s="53"/>
      <c r="C27" s="47">
        <v>80</v>
      </c>
      <c r="D27" s="49"/>
      <c r="E27" s="6">
        <v>0.97</v>
      </c>
      <c r="F27" s="22">
        <f t="shared" si="2"/>
        <v>2.91</v>
      </c>
      <c r="G27" s="3">
        <v>3.7999999999999999E-2</v>
      </c>
      <c r="H27" s="5">
        <v>1.7</v>
      </c>
      <c r="I27" s="4">
        <v>5</v>
      </c>
      <c r="J27" s="38">
        <f t="shared" si="3"/>
        <v>6.6809999999999994E-2</v>
      </c>
      <c r="M27" s="20">
        <v>19</v>
      </c>
      <c r="N27" s="20" t="s">
        <v>46</v>
      </c>
      <c r="O27" s="20" t="s">
        <v>47</v>
      </c>
    </row>
    <row r="28" spans="1:15" x14ac:dyDescent="0.2">
      <c r="A28" s="51" t="s">
        <v>131</v>
      </c>
      <c r="B28" s="53"/>
      <c r="C28" s="47">
        <v>80</v>
      </c>
      <c r="D28" s="49"/>
      <c r="E28" s="6">
        <v>0.97</v>
      </c>
      <c r="F28" s="22">
        <f t="shared" si="2"/>
        <v>2.91</v>
      </c>
      <c r="G28" s="3">
        <v>3.7999999999999999E-2</v>
      </c>
      <c r="H28" s="5">
        <v>1.4</v>
      </c>
      <c r="I28" s="4">
        <v>4</v>
      </c>
      <c r="J28" s="38">
        <f t="shared" si="3"/>
        <v>5.5019999999999999E-2</v>
      </c>
      <c r="M28" s="20">
        <v>20</v>
      </c>
      <c r="N28" s="20" t="s">
        <v>48</v>
      </c>
      <c r="O28" s="20" t="s">
        <v>49</v>
      </c>
    </row>
    <row r="29" spans="1:15" x14ac:dyDescent="0.2">
      <c r="A29" s="51" t="s">
        <v>132</v>
      </c>
      <c r="B29" s="53"/>
      <c r="C29" s="51" t="s">
        <v>15</v>
      </c>
      <c r="D29" s="52"/>
      <c r="E29" s="6">
        <v>0.97</v>
      </c>
      <c r="F29" s="22">
        <f t="shared" si="2"/>
        <v>2.91</v>
      </c>
      <c r="G29" s="3">
        <v>3.7999999999999999E-2</v>
      </c>
      <c r="H29" s="5">
        <v>1.35</v>
      </c>
      <c r="I29" s="4">
        <v>4</v>
      </c>
      <c r="J29" s="38">
        <f t="shared" si="3"/>
        <v>5.3055000000000005E-2</v>
      </c>
      <c r="M29" s="20">
        <v>22</v>
      </c>
      <c r="N29" s="20" t="s">
        <v>50</v>
      </c>
      <c r="O29" s="20" t="s">
        <v>51</v>
      </c>
    </row>
    <row r="30" spans="1:15" x14ac:dyDescent="0.2">
      <c r="A30" s="51" t="s">
        <v>133</v>
      </c>
      <c r="B30" s="53"/>
      <c r="C30" s="47">
        <v>100</v>
      </c>
      <c r="D30" s="49"/>
      <c r="E30" s="6">
        <v>0.89</v>
      </c>
      <c r="F30" s="22">
        <f t="shared" si="2"/>
        <v>2.67</v>
      </c>
      <c r="G30" s="3">
        <v>3.5000000000000003E-2</v>
      </c>
      <c r="H30" s="5">
        <v>1.7</v>
      </c>
      <c r="I30" s="4">
        <v>5</v>
      </c>
      <c r="J30" s="38">
        <f t="shared" si="3"/>
        <v>6.6809999999999994E-2</v>
      </c>
      <c r="M30" s="20">
        <v>24</v>
      </c>
      <c r="N30" s="20">
        <v>8</v>
      </c>
      <c r="O30" s="20" t="s">
        <v>52</v>
      </c>
    </row>
    <row r="31" spans="1:15" x14ac:dyDescent="0.2">
      <c r="A31" s="51" t="s">
        <v>134</v>
      </c>
      <c r="B31" s="53"/>
      <c r="C31" s="47">
        <v>110</v>
      </c>
      <c r="D31" s="49"/>
      <c r="E31" s="6">
        <v>0.89</v>
      </c>
      <c r="F31" s="22">
        <f t="shared" si="2"/>
        <v>2.67</v>
      </c>
      <c r="G31" s="3">
        <v>3.5000000000000003E-2</v>
      </c>
      <c r="H31" s="5">
        <v>1.35</v>
      </c>
      <c r="I31" s="4">
        <v>4</v>
      </c>
      <c r="J31" s="38">
        <f t="shared" si="3"/>
        <v>5.3055000000000005E-2</v>
      </c>
      <c r="M31" s="20">
        <v>26</v>
      </c>
      <c r="N31" s="20" t="s">
        <v>53</v>
      </c>
      <c r="O31" s="20" t="s">
        <v>54</v>
      </c>
    </row>
    <row r="32" spans="1:15" x14ac:dyDescent="0.2">
      <c r="A32" s="51" t="s">
        <v>135</v>
      </c>
      <c r="B32" s="53"/>
      <c r="C32" s="47">
        <v>100</v>
      </c>
      <c r="D32" s="49"/>
      <c r="E32" s="6">
        <v>0.97</v>
      </c>
      <c r="F32" s="22">
        <f t="shared" si="2"/>
        <v>2.91</v>
      </c>
      <c r="G32" s="3">
        <v>3.7999999999999999E-2</v>
      </c>
      <c r="H32" s="5">
        <v>1.75</v>
      </c>
      <c r="I32" s="4">
        <v>5.2</v>
      </c>
      <c r="J32" s="38">
        <f t="shared" si="3"/>
        <v>6.8775000000000003E-2</v>
      </c>
      <c r="M32" s="20">
        <v>28</v>
      </c>
      <c r="N32" s="20" t="s">
        <v>55</v>
      </c>
      <c r="O32" s="20" t="s">
        <v>56</v>
      </c>
    </row>
    <row r="33" spans="1:15" x14ac:dyDescent="0.2">
      <c r="A33" s="51" t="s">
        <v>136</v>
      </c>
      <c r="B33" s="53"/>
      <c r="C33" s="47">
        <v>65</v>
      </c>
      <c r="D33" s="49"/>
      <c r="E33" s="6">
        <v>0.97</v>
      </c>
      <c r="F33" s="22">
        <f t="shared" si="2"/>
        <v>2.91</v>
      </c>
      <c r="G33" s="3">
        <v>3.7999999999999999E-2</v>
      </c>
      <c r="H33" s="5">
        <v>1.7</v>
      </c>
      <c r="I33" s="4">
        <v>5</v>
      </c>
      <c r="J33" s="38">
        <f t="shared" si="3"/>
        <v>6.6809999999999994E-2</v>
      </c>
      <c r="M33" s="20">
        <v>30</v>
      </c>
      <c r="N33" s="20">
        <v>10</v>
      </c>
      <c r="O33" s="20" t="s">
        <v>57</v>
      </c>
    </row>
    <row r="34" spans="1:15" x14ac:dyDescent="0.2">
      <c r="A34" s="51" t="s">
        <v>137</v>
      </c>
      <c r="B34" s="53"/>
      <c r="C34" s="47">
        <v>80</v>
      </c>
      <c r="D34" s="49"/>
      <c r="E34" s="6">
        <v>0.97</v>
      </c>
      <c r="F34" s="22">
        <f t="shared" si="2"/>
        <v>2.91</v>
      </c>
      <c r="G34" s="3">
        <v>3.7999999999999999E-2</v>
      </c>
      <c r="H34" s="5">
        <v>1.7</v>
      </c>
      <c r="I34" s="4">
        <v>5</v>
      </c>
      <c r="J34" s="38">
        <f t="shared" si="3"/>
        <v>6.6809999999999994E-2</v>
      </c>
      <c r="M34" s="20">
        <v>32</v>
      </c>
      <c r="N34" s="20" t="s">
        <v>58</v>
      </c>
      <c r="O34" s="20" t="s">
        <v>59</v>
      </c>
    </row>
    <row r="35" spans="1:15" x14ac:dyDescent="0.2">
      <c r="A35" s="51" t="s">
        <v>138</v>
      </c>
      <c r="B35" s="53"/>
      <c r="C35" s="47">
        <v>100</v>
      </c>
      <c r="D35" s="49"/>
      <c r="E35" s="6">
        <v>0.97</v>
      </c>
      <c r="F35" s="22">
        <f t="shared" si="2"/>
        <v>2.91</v>
      </c>
      <c r="G35" s="3">
        <v>3.7999999999999999E-2</v>
      </c>
      <c r="H35" s="5">
        <v>1.35</v>
      </c>
      <c r="I35" s="4">
        <v>4</v>
      </c>
      <c r="J35" s="38">
        <f t="shared" si="3"/>
        <v>5.3055000000000005E-2</v>
      </c>
      <c r="M35" s="20">
        <v>34</v>
      </c>
      <c r="N35" s="20" t="s">
        <v>60</v>
      </c>
      <c r="O35" s="20" t="s">
        <v>61</v>
      </c>
    </row>
    <row r="36" spans="1:15" x14ac:dyDescent="0.2">
      <c r="A36" s="51" t="s">
        <v>139</v>
      </c>
      <c r="B36" s="53"/>
      <c r="C36" s="47">
        <v>125</v>
      </c>
      <c r="D36" s="49"/>
      <c r="E36" s="6">
        <v>0.97</v>
      </c>
      <c r="F36" s="22">
        <f t="shared" si="2"/>
        <v>2.91</v>
      </c>
      <c r="G36" s="3">
        <v>3.7999999999999999E-2</v>
      </c>
      <c r="H36" s="37">
        <f>I36/3</f>
        <v>1.6666666666666667</v>
      </c>
      <c r="I36" s="4">
        <v>5</v>
      </c>
      <c r="J36" s="38">
        <f t="shared" si="3"/>
        <v>6.5500000000000003E-2</v>
      </c>
    </row>
    <row r="37" spans="1:15" x14ac:dyDescent="0.2">
      <c r="A37" s="51" t="s">
        <v>140</v>
      </c>
      <c r="B37" s="53"/>
      <c r="C37" s="47">
        <v>125</v>
      </c>
      <c r="D37" s="49"/>
      <c r="E37" s="6">
        <v>0.97</v>
      </c>
      <c r="F37" s="22">
        <f t="shared" si="2"/>
        <v>2.91</v>
      </c>
      <c r="G37" s="3">
        <v>3.7999999999999999E-2</v>
      </c>
      <c r="H37" s="37">
        <f>I37/3</f>
        <v>1.6666666666666667</v>
      </c>
      <c r="I37" s="4">
        <v>5</v>
      </c>
      <c r="J37" s="38">
        <f t="shared" si="3"/>
        <v>6.5500000000000003E-2</v>
      </c>
    </row>
    <row r="38" spans="1:15" ht="17.25" x14ac:dyDescent="0.25">
      <c r="A38" s="51" t="s">
        <v>141</v>
      </c>
      <c r="B38" s="53"/>
      <c r="C38" s="47">
        <v>145</v>
      </c>
      <c r="D38" s="49"/>
      <c r="E38" s="6">
        <v>0.97</v>
      </c>
      <c r="F38" s="22">
        <f t="shared" si="2"/>
        <v>2.91</v>
      </c>
      <c r="G38" s="3">
        <v>3.7999999999999999E-2</v>
      </c>
      <c r="H38" s="37">
        <f>I38/3</f>
        <v>1.6666666666666667</v>
      </c>
      <c r="I38" s="4">
        <v>5</v>
      </c>
      <c r="J38" s="38">
        <f t="shared" si="3"/>
        <v>6.5500000000000003E-2</v>
      </c>
      <c r="M38" s="21"/>
    </row>
    <row r="39" spans="1:15" x14ac:dyDescent="0.2">
      <c r="A39" s="51" t="s">
        <v>142</v>
      </c>
      <c r="B39" s="53"/>
      <c r="C39" s="47">
        <v>80</v>
      </c>
      <c r="D39" s="49"/>
      <c r="E39" s="6">
        <v>0.97</v>
      </c>
      <c r="F39" s="22">
        <f t="shared" si="2"/>
        <v>2.91</v>
      </c>
      <c r="G39" s="3">
        <v>3.7999999999999999E-2</v>
      </c>
      <c r="H39" s="37">
        <f>I39/3</f>
        <v>1.6666666666666667</v>
      </c>
      <c r="I39" s="4">
        <v>5</v>
      </c>
      <c r="J39" s="38">
        <f t="shared" si="3"/>
        <v>6.5500000000000003E-2</v>
      </c>
    </row>
    <row r="40" spans="1:15" x14ac:dyDescent="0.2">
      <c r="A40" s="51" t="s">
        <v>143</v>
      </c>
      <c r="B40" s="53"/>
      <c r="C40" s="43">
        <v>125</v>
      </c>
      <c r="D40" s="50"/>
      <c r="E40" s="14">
        <v>0.97</v>
      </c>
      <c r="F40" s="42">
        <f t="shared" si="2"/>
        <v>2.91</v>
      </c>
      <c r="G40" s="16">
        <v>3.7999999999999999E-2</v>
      </c>
      <c r="H40" s="40">
        <f>I40/3</f>
        <v>1.6666666666666667</v>
      </c>
      <c r="I40" s="15">
        <v>5</v>
      </c>
      <c r="J40" s="39">
        <f t="shared" si="3"/>
        <v>6.5500000000000003E-2</v>
      </c>
      <c r="N40" t="s">
        <v>64</v>
      </c>
    </row>
    <row r="41" spans="1:15" x14ac:dyDescent="0.2">
      <c r="A41" s="61" t="s">
        <v>87</v>
      </c>
      <c r="B41" s="62"/>
      <c r="C41" s="62"/>
      <c r="D41" s="62"/>
      <c r="E41" s="62"/>
      <c r="F41" s="62"/>
      <c r="G41" s="62"/>
      <c r="H41" s="62"/>
      <c r="I41" s="62"/>
      <c r="J41" s="63"/>
    </row>
    <row r="42" spans="1:15" x14ac:dyDescent="0.2">
      <c r="A42" s="64"/>
      <c r="B42" s="65"/>
      <c r="C42" s="65"/>
      <c r="D42" s="65"/>
      <c r="E42" s="65"/>
      <c r="F42" s="65"/>
      <c r="G42" s="65"/>
      <c r="H42" s="65"/>
      <c r="I42" s="65"/>
      <c r="J42" s="66"/>
    </row>
    <row r="43" spans="1:15" x14ac:dyDescent="0.2">
      <c r="A43" s="67"/>
      <c r="B43" s="68"/>
      <c r="C43" s="68"/>
      <c r="D43" s="68"/>
      <c r="E43" s="68"/>
      <c r="F43" s="68"/>
      <c r="G43" s="68"/>
      <c r="H43" s="68"/>
      <c r="I43" s="68"/>
      <c r="J43" s="69"/>
    </row>
    <row r="44" spans="1:15" x14ac:dyDescent="0.2">
      <c r="A44" s="58" t="s">
        <v>9</v>
      </c>
      <c r="B44" s="59"/>
      <c r="C44" s="58" t="s">
        <v>8</v>
      </c>
      <c r="D44" s="59"/>
      <c r="E44" s="58" t="s">
        <v>7</v>
      </c>
      <c r="F44" s="59"/>
      <c r="G44" s="59"/>
      <c r="H44" s="58" t="s">
        <v>6</v>
      </c>
      <c r="I44" s="59"/>
      <c r="J44" s="60"/>
      <c r="N44" t="s">
        <v>62</v>
      </c>
    </row>
    <row r="45" spans="1:15" x14ac:dyDescent="0.2">
      <c r="A45" s="54"/>
      <c r="B45" s="55"/>
      <c r="C45" s="56" t="s">
        <v>5</v>
      </c>
      <c r="D45" s="70"/>
      <c r="E45" s="1" t="s">
        <v>4</v>
      </c>
      <c r="F45" s="11" t="s">
        <v>3</v>
      </c>
      <c r="G45" s="10" t="s">
        <v>2</v>
      </c>
      <c r="H45" s="25" t="s">
        <v>4</v>
      </c>
      <c r="I45" s="26" t="s">
        <v>3</v>
      </c>
      <c r="J45" s="27" t="s">
        <v>2</v>
      </c>
      <c r="N45">
        <v>3.9300000000000002E-2</v>
      </c>
    </row>
    <row r="46" spans="1:15" x14ac:dyDescent="0.2">
      <c r="A46" s="51" t="s">
        <v>88</v>
      </c>
      <c r="B46" s="53"/>
      <c r="C46" s="51">
        <v>170</v>
      </c>
      <c r="D46" s="53"/>
      <c r="E46" s="6">
        <v>0.5</v>
      </c>
      <c r="F46" s="22">
        <f t="shared" ref="F46:F51" si="4">3*E46</f>
        <v>1.5</v>
      </c>
      <c r="G46" s="9">
        <v>2.1000000000000001E-2</v>
      </c>
      <c r="H46" s="28">
        <v>0.95</v>
      </c>
      <c r="I46" s="29">
        <v>2.8</v>
      </c>
      <c r="J46" s="41">
        <f t="shared" ref="J46:J54" si="5">I46*0.013</f>
        <v>3.6399999999999995E-2</v>
      </c>
    </row>
    <row r="47" spans="1:15" ht="14.25" customHeight="1" x14ac:dyDescent="0.2">
      <c r="A47" s="51" t="s">
        <v>89</v>
      </c>
      <c r="B47" s="53"/>
      <c r="C47" s="51">
        <v>150</v>
      </c>
      <c r="D47" s="53"/>
      <c r="E47" s="6">
        <v>0.69</v>
      </c>
      <c r="F47" s="22">
        <f t="shared" si="4"/>
        <v>2.0699999999999998</v>
      </c>
      <c r="G47" s="9">
        <v>2.7E-2</v>
      </c>
      <c r="H47" s="30">
        <v>0.97</v>
      </c>
      <c r="I47" s="31">
        <v>2.9</v>
      </c>
      <c r="J47" s="38">
        <f t="shared" si="5"/>
        <v>3.7699999999999997E-2</v>
      </c>
      <c r="N47" t="s">
        <v>63</v>
      </c>
    </row>
    <row r="48" spans="1:15" x14ac:dyDescent="0.2">
      <c r="A48" s="51" t="s">
        <v>90</v>
      </c>
      <c r="B48" s="53"/>
      <c r="C48" s="51">
        <v>150</v>
      </c>
      <c r="D48" s="53"/>
      <c r="E48" s="6">
        <v>0.48</v>
      </c>
      <c r="F48" s="22">
        <f t="shared" si="4"/>
        <v>1.44</v>
      </c>
      <c r="G48" s="9">
        <v>1.9E-2</v>
      </c>
      <c r="H48" s="30">
        <v>0.9</v>
      </c>
      <c r="I48" s="31">
        <v>2.6</v>
      </c>
      <c r="J48" s="38">
        <f t="shared" si="5"/>
        <v>3.3799999999999997E-2</v>
      </c>
    </row>
    <row r="49" spans="1:10" x14ac:dyDescent="0.2">
      <c r="A49" s="51" t="s">
        <v>91</v>
      </c>
      <c r="B49" s="53"/>
      <c r="C49" s="47">
        <v>150</v>
      </c>
      <c r="D49" s="48"/>
      <c r="E49" s="6">
        <v>0.43</v>
      </c>
      <c r="F49" s="22">
        <f t="shared" si="4"/>
        <v>1.29</v>
      </c>
      <c r="G49" s="9">
        <v>1.7000000000000001E-2</v>
      </c>
      <c r="H49" s="30">
        <v>0.8</v>
      </c>
      <c r="I49" s="31">
        <v>2.4</v>
      </c>
      <c r="J49" s="38">
        <f t="shared" si="5"/>
        <v>3.1199999999999999E-2</v>
      </c>
    </row>
    <row r="50" spans="1:10" x14ac:dyDescent="0.2">
      <c r="A50" s="51" t="s">
        <v>92</v>
      </c>
      <c r="B50" s="53"/>
      <c r="C50" s="47">
        <v>156</v>
      </c>
      <c r="D50" s="48"/>
      <c r="E50" s="6">
        <v>0.69</v>
      </c>
      <c r="F50" s="22">
        <f t="shared" si="4"/>
        <v>2.0699999999999998</v>
      </c>
      <c r="G50" s="9">
        <v>2.7E-2</v>
      </c>
      <c r="H50" s="30">
        <v>1.03</v>
      </c>
      <c r="I50" s="31">
        <v>3.1</v>
      </c>
      <c r="J50" s="38">
        <f t="shared" si="5"/>
        <v>4.0300000000000002E-2</v>
      </c>
    </row>
    <row r="51" spans="1:10" x14ac:dyDescent="0.2">
      <c r="A51" s="51" t="s">
        <v>93</v>
      </c>
      <c r="B51" s="53"/>
      <c r="C51" s="47">
        <v>167</v>
      </c>
      <c r="D51" s="48"/>
      <c r="E51" s="24">
        <v>0.42</v>
      </c>
      <c r="F51" s="22">
        <f t="shared" si="4"/>
        <v>1.26</v>
      </c>
      <c r="G51" s="9">
        <v>1.6500000000000001E-2</v>
      </c>
      <c r="H51" s="30">
        <v>0.7</v>
      </c>
      <c r="I51" s="31">
        <v>2.1</v>
      </c>
      <c r="J51" s="38">
        <f t="shared" si="5"/>
        <v>2.7300000000000001E-2</v>
      </c>
    </row>
    <row r="52" spans="1:10" x14ac:dyDescent="0.2">
      <c r="A52" s="51" t="s">
        <v>94</v>
      </c>
      <c r="B52" s="53"/>
      <c r="C52" s="47">
        <v>130</v>
      </c>
      <c r="D52" s="48"/>
      <c r="E52" s="6">
        <v>1.1000000000000001</v>
      </c>
      <c r="F52" s="4">
        <v>3.3</v>
      </c>
      <c r="G52" s="9">
        <v>4.3999999999999997E-2</v>
      </c>
      <c r="H52" s="30">
        <v>1.45</v>
      </c>
      <c r="I52" s="31">
        <v>4.3</v>
      </c>
      <c r="J52" s="38">
        <f t="shared" si="5"/>
        <v>5.5899999999999998E-2</v>
      </c>
    </row>
    <row r="53" spans="1:10" x14ac:dyDescent="0.2">
      <c r="A53" s="51" t="s">
        <v>95</v>
      </c>
      <c r="B53" s="53"/>
      <c r="C53" s="47">
        <v>125</v>
      </c>
      <c r="D53" s="48"/>
      <c r="E53" s="6">
        <v>1.4</v>
      </c>
      <c r="F53" s="4">
        <v>4.3</v>
      </c>
      <c r="G53" s="9">
        <v>5.7000000000000002E-2</v>
      </c>
      <c r="H53" s="30">
        <v>1.75</v>
      </c>
      <c r="I53" s="31">
        <v>5.2</v>
      </c>
      <c r="J53" s="38">
        <f t="shared" si="5"/>
        <v>6.7599999999999993E-2</v>
      </c>
    </row>
    <row r="54" spans="1:10" x14ac:dyDescent="0.2">
      <c r="A54" s="51" t="s">
        <v>96</v>
      </c>
      <c r="B54" s="53"/>
      <c r="C54" s="47">
        <v>120</v>
      </c>
      <c r="D54" s="48"/>
      <c r="E54" s="6">
        <v>1.8</v>
      </c>
      <c r="F54" s="4">
        <v>5.3</v>
      </c>
      <c r="G54" s="9">
        <v>7.0000000000000007E-2</v>
      </c>
      <c r="H54" s="30">
        <v>2.1</v>
      </c>
      <c r="I54" s="31">
        <v>6.3</v>
      </c>
      <c r="J54" s="38">
        <f t="shared" si="5"/>
        <v>8.1900000000000001E-2</v>
      </c>
    </row>
    <row r="55" spans="1:10" x14ac:dyDescent="0.2">
      <c r="A55" s="51" t="s">
        <v>97</v>
      </c>
      <c r="B55" s="53"/>
      <c r="C55" s="51" t="s">
        <v>10</v>
      </c>
      <c r="D55" s="53"/>
      <c r="E55" s="6">
        <v>1.5</v>
      </c>
      <c r="F55" s="22">
        <f t="shared" ref="F55:F63" si="6">3*E55</f>
        <v>4.5</v>
      </c>
      <c r="G55" s="9">
        <v>5.8000000000000003E-2</v>
      </c>
      <c r="H55" s="37">
        <f>J55/0.0393</f>
        <v>1.78117048346056</v>
      </c>
      <c r="I55" s="31">
        <v>5</v>
      </c>
      <c r="J55" s="32">
        <v>7.0000000000000007E-2</v>
      </c>
    </row>
    <row r="56" spans="1:10" x14ac:dyDescent="0.2">
      <c r="A56" s="51" t="s">
        <v>98</v>
      </c>
      <c r="B56" s="53"/>
      <c r="C56" s="47" t="s">
        <v>10</v>
      </c>
      <c r="D56" s="48"/>
      <c r="E56" s="6">
        <v>1.8</v>
      </c>
      <c r="F56" s="22">
        <f t="shared" si="6"/>
        <v>5.4</v>
      </c>
      <c r="G56" s="9">
        <v>7.1999999999999995E-2</v>
      </c>
      <c r="H56" s="37">
        <f>J56/0.0393</f>
        <v>2.1246819338422394</v>
      </c>
      <c r="I56" s="31">
        <v>6</v>
      </c>
      <c r="J56" s="32">
        <v>8.3500000000000005E-2</v>
      </c>
    </row>
    <row r="57" spans="1:10" x14ac:dyDescent="0.2">
      <c r="A57" s="51" t="s">
        <v>99</v>
      </c>
      <c r="B57" s="53"/>
      <c r="C57" s="47">
        <v>120</v>
      </c>
      <c r="D57" s="48"/>
      <c r="E57" s="6">
        <v>1.02</v>
      </c>
      <c r="F57" s="22">
        <f t="shared" si="6"/>
        <v>3.06</v>
      </c>
      <c r="G57" s="9">
        <v>0.04</v>
      </c>
      <c r="H57" s="37">
        <f>I57/3</f>
        <v>1.4000000000000001</v>
      </c>
      <c r="I57" s="31">
        <v>4.2</v>
      </c>
      <c r="J57" s="38">
        <f>H57*0.0393</f>
        <v>5.5020000000000006E-2</v>
      </c>
    </row>
    <row r="58" spans="1:10" x14ac:dyDescent="0.2">
      <c r="A58" s="51" t="s">
        <v>100</v>
      </c>
      <c r="B58" s="53"/>
      <c r="C58" s="47">
        <v>150</v>
      </c>
      <c r="D58" s="48"/>
      <c r="E58" s="6">
        <v>0.43</v>
      </c>
      <c r="F58" s="22">
        <f t="shared" si="6"/>
        <v>1.29</v>
      </c>
      <c r="G58" s="9">
        <v>1.7000000000000001E-2</v>
      </c>
      <c r="H58" s="30">
        <v>0.7</v>
      </c>
      <c r="I58" s="31">
        <v>2.1</v>
      </c>
      <c r="J58" s="38">
        <f>H58*0.0393</f>
        <v>2.751E-2</v>
      </c>
    </row>
    <row r="59" spans="1:10" x14ac:dyDescent="0.2">
      <c r="A59" s="51" t="s">
        <v>101</v>
      </c>
      <c r="B59" s="53"/>
      <c r="C59" s="47">
        <v>135</v>
      </c>
      <c r="D59" s="48"/>
      <c r="E59" s="6">
        <v>0.71</v>
      </c>
      <c r="F59" s="22">
        <f t="shared" si="6"/>
        <v>2.13</v>
      </c>
      <c r="G59" s="9">
        <v>2.8000000000000001E-2</v>
      </c>
      <c r="H59" s="30">
        <v>1</v>
      </c>
      <c r="I59" s="31">
        <v>3</v>
      </c>
      <c r="J59" s="32">
        <v>3.9E-2</v>
      </c>
    </row>
    <row r="60" spans="1:10" x14ac:dyDescent="0.2">
      <c r="A60" s="51" t="s">
        <v>102</v>
      </c>
      <c r="B60" s="53"/>
      <c r="C60" s="47">
        <v>149</v>
      </c>
      <c r="D60" s="48"/>
      <c r="E60" s="6">
        <v>0.6</v>
      </c>
      <c r="F60" s="22">
        <f t="shared" si="6"/>
        <v>1.7999999999999998</v>
      </c>
      <c r="G60" s="9">
        <v>2.4E-2</v>
      </c>
      <c r="H60" s="37">
        <f>I60/3</f>
        <v>0.9</v>
      </c>
      <c r="I60" s="31">
        <v>2.7</v>
      </c>
      <c r="J60" s="38">
        <f t="shared" ref="J60:J69" si="7">H60*0.0393</f>
        <v>3.5370000000000006E-2</v>
      </c>
    </row>
    <row r="61" spans="1:10" x14ac:dyDescent="0.2">
      <c r="A61" s="51" t="s">
        <v>103</v>
      </c>
      <c r="B61" s="53"/>
      <c r="C61" s="47">
        <v>149</v>
      </c>
      <c r="D61" s="48"/>
      <c r="E61" s="6">
        <v>0.74</v>
      </c>
      <c r="F61" s="22">
        <f t="shared" si="6"/>
        <v>2.2199999999999998</v>
      </c>
      <c r="G61" s="9">
        <v>2.9000000000000001E-2</v>
      </c>
      <c r="H61" s="37">
        <f>I61/3</f>
        <v>1.0999999999999999</v>
      </c>
      <c r="I61" s="31">
        <v>3.3</v>
      </c>
      <c r="J61" s="38">
        <f t="shared" si="7"/>
        <v>4.3229999999999998E-2</v>
      </c>
    </row>
    <row r="62" spans="1:10" x14ac:dyDescent="0.2">
      <c r="A62" s="51" t="s">
        <v>104</v>
      </c>
      <c r="B62" s="53"/>
      <c r="C62" s="47">
        <v>149</v>
      </c>
      <c r="D62" s="48"/>
      <c r="E62" s="6">
        <v>0.82</v>
      </c>
      <c r="F62" s="22">
        <f t="shared" si="6"/>
        <v>2.46</v>
      </c>
      <c r="G62" s="9">
        <v>3.2000000000000001E-2</v>
      </c>
      <c r="H62" s="37">
        <f>I62/3</f>
        <v>1.1333333333333333</v>
      </c>
      <c r="I62" s="31">
        <v>3.4</v>
      </c>
      <c r="J62" s="38">
        <f t="shared" si="7"/>
        <v>4.4540000000000003E-2</v>
      </c>
    </row>
    <row r="63" spans="1:10" x14ac:dyDescent="0.2">
      <c r="A63" s="51" t="s">
        <v>105</v>
      </c>
      <c r="B63" s="53"/>
      <c r="C63" s="47">
        <v>165</v>
      </c>
      <c r="D63" s="48"/>
      <c r="E63" s="6">
        <v>0.21</v>
      </c>
      <c r="F63" s="4">
        <f t="shared" si="6"/>
        <v>0.63</v>
      </c>
      <c r="G63" s="9" t="s">
        <v>11</v>
      </c>
      <c r="H63" s="37">
        <f>I63/3</f>
        <v>0.9</v>
      </c>
      <c r="I63" s="31">
        <v>2.7</v>
      </c>
      <c r="J63" s="38">
        <f t="shared" si="7"/>
        <v>3.5370000000000006E-2</v>
      </c>
    </row>
    <row r="64" spans="1:10" x14ac:dyDescent="0.2">
      <c r="A64" s="51" t="s">
        <v>106</v>
      </c>
      <c r="B64" s="53"/>
      <c r="C64" s="47">
        <v>165</v>
      </c>
      <c r="D64" s="48"/>
      <c r="E64" s="6"/>
      <c r="F64" s="4"/>
      <c r="G64" s="9" t="s">
        <v>12</v>
      </c>
      <c r="H64" s="37">
        <f>I64/3</f>
        <v>0.9</v>
      </c>
      <c r="I64" s="31">
        <v>2.7</v>
      </c>
      <c r="J64" s="38">
        <f t="shared" si="7"/>
        <v>3.5370000000000006E-2</v>
      </c>
    </row>
    <row r="65" spans="1:10" x14ac:dyDescent="0.2">
      <c r="A65" s="51" t="s">
        <v>107</v>
      </c>
      <c r="B65" s="53"/>
      <c r="C65" s="47">
        <v>153</v>
      </c>
      <c r="D65" s="48"/>
      <c r="E65" s="6">
        <v>0.53</v>
      </c>
      <c r="F65" s="22">
        <f t="shared" ref="F65:F70" si="8">3*E65</f>
        <v>1.59</v>
      </c>
      <c r="G65" s="9">
        <v>2.1000000000000001E-2</v>
      </c>
      <c r="H65" s="30">
        <v>0.91</v>
      </c>
      <c r="I65" s="31">
        <v>2.7</v>
      </c>
      <c r="J65" s="38">
        <f t="shared" si="7"/>
        <v>3.5763000000000003E-2</v>
      </c>
    </row>
    <row r="66" spans="1:10" x14ac:dyDescent="0.2">
      <c r="A66" s="51" t="s">
        <v>108</v>
      </c>
      <c r="B66" s="53"/>
      <c r="C66" s="47">
        <v>145</v>
      </c>
      <c r="D66" s="48"/>
      <c r="E66" s="6">
        <v>0.69</v>
      </c>
      <c r="F66" s="22">
        <f t="shared" si="8"/>
        <v>2.0699999999999998</v>
      </c>
      <c r="G66" s="9">
        <v>2.7E-2</v>
      </c>
      <c r="H66" s="30">
        <v>0.94</v>
      </c>
      <c r="I66" s="31">
        <v>2.8</v>
      </c>
      <c r="J66" s="38">
        <f t="shared" si="7"/>
        <v>3.6942000000000003E-2</v>
      </c>
    </row>
    <row r="67" spans="1:10" x14ac:dyDescent="0.2">
      <c r="A67" s="51" t="s">
        <v>109</v>
      </c>
      <c r="B67" s="53"/>
      <c r="C67" s="47">
        <v>150</v>
      </c>
      <c r="D67" s="48"/>
      <c r="E67" s="7">
        <v>0.5</v>
      </c>
      <c r="F67" s="22">
        <f t="shared" si="8"/>
        <v>1.5</v>
      </c>
      <c r="G67" s="8">
        <v>2.1000000000000001E-2</v>
      </c>
      <c r="H67" s="37">
        <f>I67/3</f>
        <v>0.9</v>
      </c>
      <c r="I67" s="33">
        <v>2.7</v>
      </c>
      <c r="J67" s="38">
        <f t="shared" si="7"/>
        <v>3.5370000000000006E-2</v>
      </c>
    </row>
    <row r="68" spans="1:10" x14ac:dyDescent="0.2">
      <c r="A68" s="51" t="s">
        <v>110</v>
      </c>
      <c r="B68" s="53"/>
      <c r="C68" s="47">
        <v>165</v>
      </c>
      <c r="D68" s="48"/>
      <c r="E68" s="7">
        <v>0.33</v>
      </c>
      <c r="F68" s="22">
        <f t="shared" si="8"/>
        <v>0.99</v>
      </c>
      <c r="G68" s="8">
        <v>1.2999999999999999E-2</v>
      </c>
      <c r="H68" s="30">
        <v>0.91</v>
      </c>
      <c r="I68" s="33">
        <v>2.7</v>
      </c>
      <c r="J68" s="38">
        <f t="shared" si="7"/>
        <v>3.5763000000000003E-2</v>
      </c>
    </row>
    <row r="69" spans="1:10" x14ac:dyDescent="0.2">
      <c r="A69" s="51" t="s">
        <v>111</v>
      </c>
      <c r="B69" s="53"/>
      <c r="C69" s="47">
        <v>165</v>
      </c>
      <c r="D69" s="48"/>
      <c r="E69" s="7">
        <v>0.33</v>
      </c>
      <c r="F69" s="22">
        <f t="shared" si="8"/>
        <v>0.99</v>
      </c>
      <c r="G69" s="8">
        <v>1.2999999999999999E-2</v>
      </c>
      <c r="H69" s="34">
        <v>0.91</v>
      </c>
      <c r="I69" s="33">
        <v>2.7</v>
      </c>
      <c r="J69" s="38">
        <f t="shared" si="7"/>
        <v>3.5763000000000003E-2</v>
      </c>
    </row>
    <row r="70" spans="1:10" x14ac:dyDescent="0.2">
      <c r="A70" s="51" t="s">
        <v>112</v>
      </c>
      <c r="B70" s="53"/>
      <c r="C70" s="47">
        <v>150</v>
      </c>
      <c r="D70" s="48"/>
      <c r="E70" s="24">
        <v>0.69</v>
      </c>
      <c r="F70" s="22">
        <f t="shared" si="8"/>
        <v>2.0699999999999998</v>
      </c>
      <c r="G70" s="8">
        <v>2.7E-2</v>
      </c>
      <c r="H70" s="37">
        <f t="shared" ref="H70:H77" si="9">I70/3</f>
        <v>1.0666666666666667</v>
      </c>
      <c r="I70" s="33">
        <v>3.2</v>
      </c>
      <c r="J70" s="38">
        <f>H70*0.0393</f>
        <v>4.1919999999999999E-2</v>
      </c>
    </row>
    <row r="71" spans="1:10" x14ac:dyDescent="0.2">
      <c r="A71" s="51" t="s">
        <v>113</v>
      </c>
      <c r="B71" s="53"/>
      <c r="C71" s="47">
        <v>154</v>
      </c>
      <c r="D71" s="48"/>
      <c r="E71" s="24">
        <f>F71/3</f>
        <v>0.70000000000000007</v>
      </c>
      <c r="F71" s="4">
        <v>2.1</v>
      </c>
      <c r="G71" s="8">
        <v>2.7E-2</v>
      </c>
      <c r="H71" s="37">
        <f t="shared" si="9"/>
        <v>1.0666666666666667</v>
      </c>
      <c r="I71" s="33">
        <v>3.2</v>
      </c>
      <c r="J71" s="32">
        <v>4.2000000000000003E-2</v>
      </c>
    </row>
    <row r="72" spans="1:10" x14ac:dyDescent="0.2">
      <c r="A72" s="51" t="s">
        <v>114</v>
      </c>
      <c r="B72" s="53"/>
      <c r="C72" s="43">
        <v>133</v>
      </c>
      <c r="D72" s="44"/>
      <c r="E72" s="24">
        <f>F72/3</f>
        <v>0.83333333333333337</v>
      </c>
      <c r="F72" s="15">
        <v>2.5</v>
      </c>
      <c r="G72" s="13">
        <v>3.3000000000000002E-2</v>
      </c>
      <c r="H72" s="37">
        <f t="shared" si="9"/>
        <v>1.2666666666666666</v>
      </c>
      <c r="I72" s="35">
        <v>3.8</v>
      </c>
      <c r="J72" s="36">
        <v>0.05</v>
      </c>
    </row>
    <row r="73" spans="1:10" x14ac:dyDescent="0.2">
      <c r="A73" s="51" t="s">
        <v>115</v>
      </c>
      <c r="B73" s="53"/>
      <c r="C73" s="43">
        <v>154</v>
      </c>
      <c r="D73" s="44"/>
      <c r="E73" s="24">
        <f>F73/3</f>
        <v>0.53333333333333333</v>
      </c>
      <c r="F73" s="15">
        <v>1.6</v>
      </c>
      <c r="G73" s="13">
        <v>2.1000000000000001E-2</v>
      </c>
      <c r="H73" s="37">
        <f t="shared" si="9"/>
        <v>0.93333333333333324</v>
      </c>
      <c r="I73" s="35">
        <v>2.8</v>
      </c>
      <c r="J73" s="36">
        <v>3.5999999999999997E-2</v>
      </c>
    </row>
    <row r="74" spans="1:10" x14ac:dyDescent="0.2">
      <c r="A74" s="51" t="s">
        <v>116</v>
      </c>
      <c r="B74" s="53"/>
      <c r="C74" s="43">
        <v>129</v>
      </c>
      <c r="D74" s="44"/>
      <c r="E74" s="24">
        <f>F74/3</f>
        <v>1</v>
      </c>
      <c r="F74" s="15">
        <v>3</v>
      </c>
      <c r="G74" s="13">
        <v>0.04</v>
      </c>
      <c r="H74" s="37">
        <f t="shared" si="9"/>
        <v>1.3333333333333333</v>
      </c>
      <c r="I74" s="35">
        <v>4</v>
      </c>
      <c r="J74" s="36">
        <f>H74*0.0393</f>
        <v>5.2400000000000002E-2</v>
      </c>
    </row>
    <row r="75" spans="1:10" x14ac:dyDescent="0.2">
      <c r="A75" s="51" t="s">
        <v>117</v>
      </c>
      <c r="B75" s="53"/>
      <c r="C75" s="43">
        <v>115</v>
      </c>
      <c r="D75" s="44"/>
      <c r="E75" s="24">
        <f>G75/0.0393</f>
        <v>1.4758269720101782</v>
      </c>
      <c r="F75" s="15">
        <f>E75*3</f>
        <v>4.4274809160305342</v>
      </c>
      <c r="G75" s="13">
        <v>5.8000000000000003E-2</v>
      </c>
      <c r="H75" s="37">
        <f t="shared" si="9"/>
        <v>1.7666666666666666</v>
      </c>
      <c r="I75" s="35">
        <v>5.3</v>
      </c>
      <c r="J75" s="36">
        <v>7.0000000000000007E-2</v>
      </c>
    </row>
    <row r="76" spans="1:10" x14ac:dyDescent="0.2">
      <c r="A76" s="51" t="s">
        <v>118</v>
      </c>
      <c r="B76" s="53"/>
      <c r="C76" s="43">
        <v>132</v>
      </c>
      <c r="D76" s="44"/>
      <c r="E76" s="24">
        <f>G76/0.0393</f>
        <v>1.5267175572519083</v>
      </c>
      <c r="F76" s="15">
        <f>E76*3</f>
        <v>4.5801526717557248</v>
      </c>
      <c r="G76" s="13">
        <v>0.06</v>
      </c>
      <c r="H76" s="37">
        <f t="shared" si="9"/>
        <v>2</v>
      </c>
      <c r="I76" s="35">
        <v>6</v>
      </c>
      <c r="J76" s="36">
        <f>I76*0.013</f>
        <v>7.8E-2</v>
      </c>
    </row>
    <row r="77" spans="1:10" x14ac:dyDescent="0.2">
      <c r="A77" s="51" t="s">
        <v>119</v>
      </c>
      <c r="B77" s="53"/>
      <c r="C77" s="43">
        <v>150</v>
      </c>
      <c r="D77" s="44"/>
      <c r="E77" s="24">
        <f>G77/0.0393</f>
        <v>0.53435114503816794</v>
      </c>
      <c r="F77" s="15">
        <f>E77*3</f>
        <v>1.6030534351145038</v>
      </c>
      <c r="G77" s="13">
        <v>2.1000000000000001E-2</v>
      </c>
      <c r="H77" s="37">
        <f t="shared" si="9"/>
        <v>1</v>
      </c>
      <c r="I77" s="35">
        <v>3</v>
      </c>
      <c r="J77" s="36">
        <f>I77*0.013</f>
        <v>3.9E-2</v>
      </c>
    </row>
    <row r="78" spans="1:10" x14ac:dyDescent="0.2">
      <c r="A78" s="61" t="s">
        <v>120</v>
      </c>
      <c r="B78" s="62"/>
      <c r="C78" s="62"/>
      <c r="D78" s="62"/>
      <c r="E78" s="62"/>
      <c r="F78" s="62"/>
      <c r="G78" s="62"/>
      <c r="H78" s="62"/>
      <c r="I78" s="62"/>
      <c r="J78" s="63"/>
    </row>
    <row r="79" spans="1:10" x14ac:dyDescent="0.2">
      <c r="A79" s="64"/>
      <c r="B79" s="65"/>
      <c r="C79" s="65"/>
      <c r="D79" s="65"/>
      <c r="E79" s="65"/>
      <c r="F79" s="65"/>
      <c r="G79" s="65"/>
      <c r="H79" s="65"/>
      <c r="I79" s="65"/>
      <c r="J79" s="66"/>
    </row>
    <row r="80" spans="1:10" x14ac:dyDescent="0.2">
      <c r="A80" s="67"/>
      <c r="B80" s="68"/>
      <c r="C80" s="68"/>
      <c r="D80" s="68"/>
      <c r="E80" s="68"/>
      <c r="F80" s="68"/>
      <c r="G80" s="68"/>
      <c r="H80" s="68"/>
      <c r="I80" s="68"/>
      <c r="J80" s="69"/>
    </row>
    <row r="81" spans="1:10" x14ac:dyDescent="0.2">
      <c r="A81" s="58" t="s">
        <v>9</v>
      </c>
      <c r="B81" s="59"/>
      <c r="C81" s="58" t="s">
        <v>8</v>
      </c>
      <c r="D81" s="60"/>
      <c r="E81" s="58" t="s">
        <v>7</v>
      </c>
      <c r="F81" s="59"/>
      <c r="G81" s="60"/>
      <c r="H81" s="59" t="s">
        <v>6</v>
      </c>
      <c r="I81" s="59"/>
      <c r="J81" s="60"/>
    </row>
    <row r="82" spans="1:10" x14ac:dyDescent="0.2">
      <c r="A82" s="54"/>
      <c r="B82" s="55"/>
      <c r="C82" s="56" t="s">
        <v>5</v>
      </c>
      <c r="D82" s="57"/>
      <c r="E82" s="1" t="s">
        <v>4</v>
      </c>
      <c r="F82" s="11" t="s">
        <v>3</v>
      </c>
      <c r="G82" s="2" t="s">
        <v>2</v>
      </c>
      <c r="H82" s="12" t="s">
        <v>4</v>
      </c>
      <c r="I82" s="11" t="s">
        <v>3</v>
      </c>
      <c r="J82" s="2" t="s">
        <v>2</v>
      </c>
    </row>
    <row r="83" spans="1:10" x14ac:dyDescent="0.2">
      <c r="A83" s="51" t="s">
        <v>121</v>
      </c>
      <c r="B83" s="53"/>
      <c r="C83" s="51" t="s">
        <v>1</v>
      </c>
      <c r="D83" s="52"/>
      <c r="E83" s="6"/>
      <c r="F83" s="4"/>
      <c r="G83" s="3"/>
      <c r="H83" s="5">
        <v>0.3</v>
      </c>
      <c r="I83" s="22">
        <f>3*H83</f>
        <v>0.89999999999999991</v>
      </c>
      <c r="J83" s="3">
        <v>1.2E-2</v>
      </c>
    </row>
    <row r="84" spans="1:10" x14ac:dyDescent="0.2">
      <c r="A84" s="51" t="s">
        <v>122</v>
      </c>
      <c r="B84" s="53"/>
      <c r="C84" s="51" t="s">
        <v>1</v>
      </c>
      <c r="D84" s="52"/>
      <c r="E84" s="6"/>
      <c r="F84" s="4"/>
      <c r="G84" s="3"/>
      <c r="H84" s="5">
        <v>0.41</v>
      </c>
      <c r="I84" s="22">
        <f t="shared" ref="I84:I92" si="10">3*H84</f>
        <v>1.23</v>
      </c>
      <c r="J84" s="3">
        <v>1.6E-2</v>
      </c>
    </row>
    <row r="85" spans="1:10" x14ac:dyDescent="0.2">
      <c r="A85" s="51" t="s">
        <v>123</v>
      </c>
      <c r="B85" s="53"/>
      <c r="C85" s="51" t="s">
        <v>0</v>
      </c>
      <c r="D85" s="52"/>
      <c r="E85" s="6"/>
      <c r="F85" s="4"/>
      <c r="G85" s="3"/>
      <c r="H85" s="5">
        <v>0.36</v>
      </c>
      <c r="I85" s="22">
        <f t="shared" si="10"/>
        <v>1.08</v>
      </c>
      <c r="J85" s="3">
        <v>1.4E-2</v>
      </c>
    </row>
    <row r="86" spans="1:10" x14ac:dyDescent="0.2">
      <c r="A86" s="51" t="s">
        <v>124</v>
      </c>
      <c r="B86" s="53"/>
      <c r="C86" s="47">
        <v>205</v>
      </c>
      <c r="D86" s="49"/>
      <c r="E86" s="6"/>
      <c r="F86" s="4"/>
      <c r="G86" s="3"/>
      <c r="H86" s="5">
        <v>0.37</v>
      </c>
      <c r="I86" s="22">
        <f t="shared" si="10"/>
        <v>1.1099999999999999</v>
      </c>
      <c r="J86" s="3">
        <v>1.4E-2</v>
      </c>
    </row>
    <row r="87" spans="1:10" x14ac:dyDescent="0.2">
      <c r="A87" s="51" t="s">
        <v>125</v>
      </c>
      <c r="B87" s="53"/>
      <c r="C87" s="47">
        <v>200</v>
      </c>
      <c r="D87" s="49"/>
      <c r="E87" s="6"/>
      <c r="F87" s="4"/>
      <c r="G87" s="3"/>
      <c r="H87" s="5">
        <v>0.36</v>
      </c>
      <c r="I87" s="22">
        <f t="shared" si="10"/>
        <v>1.08</v>
      </c>
      <c r="J87" s="3">
        <v>1.4E-2</v>
      </c>
    </row>
    <row r="88" spans="1:10" x14ac:dyDescent="0.2">
      <c r="A88" s="51" t="s">
        <v>126</v>
      </c>
      <c r="B88" s="53"/>
      <c r="C88" s="47">
        <v>200</v>
      </c>
      <c r="D88" s="49"/>
      <c r="E88" s="6"/>
      <c r="F88" s="4"/>
      <c r="G88" s="3"/>
      <c r="H88" s="5">
        <v>0.36</v>
      </c>
      <c r="I88" s="22">
        <f t="shared" si="10"/>
        <v>1.08</v>
      </c>
      <c r="J88" s="3">
        <v>1.4E-2</v>
      </c>
    </row>
    <row r="89" spans="1:10" x14ac:dyDescent="0.2">
      <c r="A89" s="51" t="s">
        <v>127</v>
      </c>
      <c r="B89" s="53"/>
      <c r="C89" s="47">
        <v>205</v>
      </c>
      <c r="D89" s="49"/>
      <c r="E89" s="6"/>
      <c r="F89" s="4"/>
      <c r="G89" s="3"/>
      <c r="H89" s="5">
        <v>0.36</v>
      </c>
      <c r="I89" s="22">
        <f t="shared" si="10"/>
        <v>1.08</v>
      </c>
      <c r="J89" s="3">
        <v>1.4E-2</v>
      </c>
    </row>
    <row r="90" spans="1:10" x14ac:dyDescent="0.2">
      <c r="A90" s="51" t="s">
        <v>128</v>
      </c>
      <c r="B90" s="53"/>
      <c r="C90" s="47">
        <v>200</v>
      </c>
      <c r="D90" s="49"/>
      <c r="E90" s="6"/>
      <c r="F90" s="4"/>
      <c r="G90" s="3"/>
      <c r="H90" s="5">
        <v>0.25</v>
      </c>
      <c r="I90" s="22">
        <f t="shared" si="10"/>
        <v>0.75</v>
      </c>
      <c r="J90" s="3">
        <v>0.01</v>
      </c>
    </row>
    <row r="91" spans="1:10" x14ac:dyDescent="0.2">
      <c r="A91" s="51" t="s">
        <v>129</v>
      </c>
      <c r="B91" s="53"/>
      <c r="C91" s="47">
        <v>300</v>
      </c>
      <c r="D91" s="49"/>
      <c r="E91" s="6"/>
      <c r="F91" s="4"/>
      <c r="G91" s="3"/>
      <c r="H91" s="5">
        <v>0.25</v>
      </c>
      <c r="I91" s="22">
        <f t="shared" si="10"/>
        <v>0.75</v>
      </c>
      <c r="J91" s="3">
        <v>0.01</v>
      </c>
    </row>
    <row r="92" spans="1:10" x14ac:dyDescent="0.2">
      <c r="A92" s="51" t="s">
        <v>130</v>
      </c>
      <c r="B92" s="53"/>
      <c r="C92" s="51">
        <v>200</v>
      </c>
      <c r="D92" s="52"/>
      <c r="E92" s="6"/>
      <c r="F92" s="4"/>
      <c r="G92" s="3"/>
      <c r="H92" s="5">
        <v>0.25</v>
      </c>
      <c r="I92" s="22">
        <f t="shared" si="10"/>
        <v>0.75</v>
      </c>
      <c r="J92" s="3">
        <v>0.01</v>
      </c>
    </row>
    <row r="93" spans="1:10" x14ac:dyDescent="0.2">
      <c r="A93" s="43"/>
      <c r="B93" s="44"/>
      <c r="C93" s="43"/>
      <c r="D93" s="50"/>
      <c r="E93" s="14"/>
      <c r="F93" s="15"/>
      <c r="G93" s="16"/>
      <c r="H93" s="17"/>
      <c r="I93" s="15"/>
      <c r="J93" s="16"/>
    </row>
  </sheetData>
  <mergeCells count="178">
    <mergeCell ref="C90:D90"/>
    <mergeCell ref="C87:D87"/>
    <mergeCell ref="H81:J81"/>
    <mergeCell ref="A84:B84"/>
    <mergeCell ref="A85:B85"/>
    <mergeCell ref="A81:B81"/>
    <mergeCell ref="A82:B82"/>
    <mergeCell ref="C85:D85"/>
    <mergeCell ref="E81:G81"/>
    <mergeCell ref="C84:D84"/>
    <mergeCell ref="A86:B86"/>
    <mergeCell ref="A87:B87"/>
    <mergeCell ref="C86:D86"/>
    <mergeCell ref="A91:B91"/>
    <mergeCell ref="A92:B92"/>
    <mergeCell ref="C91:D91"/>
    <mergeCell ref="A88:B88"/>
    <mergeCell ref="A89:B89"/>
    <mergeCell ref="C88:D88"/>
    <mergeCell ref="C89:D89"/>
    <mergeCell ref="A44:B44"/>
    <mergeCell ref="C44:D44"/>
    <mergeCell ref="E44:G44"/>
    <mergeCell ref="H44:J44"/>
    <mergeCell ref="A78:J80"/>
    <mergeCell ref="A90:B90"/>
    <mergeCell ref="A83:B83"/>
    <mergeCell ref="C81:D81"/>
    <mergeCell ref="C82:D82"/>
    <mergeCell ref="C83:D83"/>
    <mergeCell ref="A46:B46"/>
    <mergeCell ref="C46:D46"/>
    <mergeCell ref="A47:B47"/>
    <mergeCell ref="C47:D47"/>
    <mergeCell ref="C92:D92"/>
    <mergeCell ref="C93:D93"/>
    <mergeCell ref="A93:B93"/>
    <mergeCell ref="A45:B45"/>
    <mergeCell ref="C45:D45"/>
    <mergeCell ref="A41:J43"/>
    <mergeCell ref="A50:B50"/>
    <mergeCell ref="C50:D50"/>
    <mergeCell ref="A51:B51"/>
    <mergeCell ref="C51:D51"/>
    <mergeCell ref="A48:B48"/>
    <mergeCell ref="C48:D48"/>
    <mergeCell ref="A49:B49"/>
    <mergeCell ref="C49:D49"/>
    <mergeCell ref="A54:B54"/>
    <mergeCell ref="C54:D54"/>
    <mergeCell ref="A55:B55"/>
    <mergeCell ref="C55:D55"/>
    <mergeCell ref="A52:B52"/>
    <mergeCell ref="C52:D52"/>
    <mergeCell ref="A53:B53"/>
    <mergeCell ref="C53:D53"/>
    <mergeCell ref="A58:B58"/>
    <mergeCell ref="C58:D58"/>
    <mergeCell ref="A59:B59"/>
    <mergeCell ref="C59:D59"/>
    <mergeCell ref="A56:B56"/>
    <mergeCell ref="C56:D56"/>
    <mergeCell ref="A57:B57"/>
    <mergeCell ref="C57:D57"/>
    <mergeCell ref="A62:B62"/>
    <mergeCell ref="C62:D62"/>
    <mergeCell ref="A63:B63"/>
    <mergeCell ref="C63:D63"/>
    <mergeCell ref="A60:B60"/>
    <mergeCell ref="C60:D60"/>
    <mergeCell ref="A61:B61"/>
    <mergeCell ref="C61:D61"/>
    <mergeCell ref="A66:B66"/>
    <mergeCell ref="C66:D66"/>
    <mergeCell ref="A67:B67"/>
    <mergeCell ref="C67:D67"/>
    <mergeCell ref="A64:B64"/>
    <mergeCell ref="C64:D64"/>
    <mergeCell ref="A65:B65"/>
    <mergeCell ref="C65:D65"/>
    <mergeCell ref="A70:B70"/>
    <mergeCell ref="C70:D70"/>
    <mergeCell ref="A71:B71"/>
    <mergeCell ref="C71:D71"/>
    <mergeCell ref="A68:B68"/>
    <mergeCell ref="C68:D68"/>
    <mergeCell ref="A69:B69"/>
    <mergeCell ref="C69:D69"/>
    <mergeCell ref="A77:B77"/>
    <mergeCell ref="C77:D77"/>
    <mergeCell ref="A5:B5"/>
    <mergeCell ref="C5:D5"/>
    <mergeCell ref="A1:J3"/>
    <mergeCell ref="A4:B4"/>
    <mergeCell ref="C4:D4"/>
    <mergeCell ref="E4:G4"/>
    <mergeCell ref="H4:J4"/>
    <mergeCell ref="A8:B8"/>
    <mergeCell ref="C8:D8"/>
    <mergeCell ref="A9:B9"/>
    <mergeCell ref="C9:D9"/>
    <mergeCell ref="A6:B6"/>
    <mergeCell ref="C6:D6"/>
    <mergeCell ref="A7:B7"/>
    <mergeCell ref="C7:D7"/>
    <mergeCell ref="A12:B12"/>
    <mergeCell ref="C12:D12"/>
    <mergeCell ref="A13:B13"/>
    <mergeCell ref="C13:D13"/>
    <mergeCell ref="A10:B10"/>
    <mergeCell ref="C10:D10"/>
    <mergeCell ref="A11:B11"/>
    <mergeCell ref="C11:D11"/>
    <mergeCell ref="A14:B14"/>
    <mergeCell ref="C14:D14"/>
    <mergeCell ref="A18:B18"/>
    <mergeCell ref="C18:D18"/>
    <mergeCell ref="A15:J17"/>
    <mergeCell ref="E18:G18"/>
    <mergeCell ref="H18:J18"/>
    <mergeCell ref="A21:B21"/>
    <mergeCell ref="C21:D21"/>
    <mergeCell ref="A22:B22"/>
    <mergeCell ref="C22:D22"/>
    <mergeCell ref="A19:B19"/>
    <mergeCell ref="C19:D19"/>
    <mergeCell ref="A20:B20"/>
    <mergeCell ref="C20:D20"/>
    <mergeCell ref="A25:B25"/>
    <mergeCell ref="C25:D25"/>
    <mergeCell ref="A26:B26"/>
    <mergeCell ref="C26:D26"/>
    <mergeCell ref="A23:B23"/>
    <mergeCell ref="C23:D23"/>
    <mergeCell ref="A24:B24"/>
    <mergeCell ref="C24:D24"/>
    <mergeCell ref="A30:B30"/>
    <mergeCell ref="C30:D30"/>
    <mergeCell ref="A27:B27"/>
    <mergeCell ref="C27:D27"/>
    <mergeCell ref="A28:B28"/>
    <mergeCell ref="C28:D28"/>
    <mergeCell ref="A29:B29"/>
    <mergeCell ref="C29:D29"/>
    <mergeCell ref="A33:B33"/>
    <mergeCell ref="C33:D33"/>
    <mergeCell ref="A34:B34"/>
    <mergeCell ref="C34:D34"/>
    <mergeCell ref="A31:B31"/>
    <mergeCell ref="C31:D31"/>
    <mergeCell ref="A32:B32"/>
    <mergeCell ref="C32:D32"/>
    <mergeCell ref="A40:B40"/>
    <mergeCell ref="C40:D40"/>
    <mergeCell ref="A37:B37"/>
    <mergeCell ref="C37:D37"/>
    <mergeCell ref="A38:B38"/>
    <mergeCell ref="C38:D38"/>
    <mergeCell ref="L2:O2"/>
    <mergeCell ref="L1:O1"/>
    <mergeCell ref="L3:O3"/>
    <mergeCell ref="L4:O4"/>
    <mergeCell ref="A39:B39"/>
    <mergeCell ref="C39:D39"/>
    <mergeCell ref="A35:B35"/>
    <mergeCell ref="C35:D35"/>
    <mergeCell ref="A36:B36"/>
    <mergeCell ref="C36:D36"/>
    <mergeCell ref="A75:B75"/>
    <mergeCell ref="C75:D75"/>
    <mergeCell ref="A76:B76"/>
    <mergeCell ref="C76:D76"/>
    <mergeCell ref="A72:B72"/>
    <mergeCell ref="C72:D72"/>
    <mergeCell ref="A73:B73"/>
    <mergeCell ref="C73:D73"/>
    <mergeCell ref="A74:B74"/>
    <mergeCell ref="C74:D74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Famille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Kipassdankoi</dc:title>
  <dc:subject>Compatibilité Matérielle en vasculaire</dc:subject>
  <dc:creator>Philippe BERNARD</dc:creator>
  <cp:lastModifiedBy>Aurélie DUMESNIL</cp:lastModifiedBy>
  <cp:lastPrinted>2015-03-06T12:05:30Z</cp:lastPrinted>
  <dcterms:created xsi:type="dcterms:W3CDTF">2013-10-23T16:17:38Z</dcterms:created>
  <dcterms:modified xsi:type="dcterms:W3CDTF">2017-11-07T13:45:08Z</dcterms:modified>
</cp:coreProperties>
</file>