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bookViews>
    <workbookView xWindow="0" yWindow="0" windowWidth="11052" windowHeight="9096" tabRatio="843"/>
  </bookViews>
  <sheets>
    <sheet name="Facture" sheetId="1" r:id="rId1"/>
    <sheet name="Clients" sheetId="2" r:id="rId2"/>
  </sheets>
  <definedNames>
    <definedName name="Cash">Facture!$D$35:$D$36</definedName>
    <definedName name="Nometprenom">Facture!$AC$2:$AD$5</definedName>
    <definedName name="_xlnm.Print_Area" localSheetId="0">Facture!$D$1:$G$35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5" i="1"/>
  <c r="D23" i="1"/>
  <c r="F13" i="1"/>
  <c r="D24" i="1"/>
  <c r="F14" i="1"/>
  <c r="F15" i="1"/>
  <c r="E11" i="1"/>
  <c r="E10" i="1"/>
  <c r="G18" i="1"/>
  <c r="G22" i="1"/>
  <c r="G23" i="1"/>
  <c r="G19" i="1"/>
  <c r="G20" i="1"/>
  <c r="G21" i="1"/>
  <c r="F7" i="1"/>
  <c r="G24" i="1"/>
</calcChain>
</file>

<file path=xl/sharedStrings.xml><?xml version="1.0" encoding="utf-8"?>
<sst xmlns="http://schemas.openxmlformats.org/spreadsheetml/2006/main" count="37" uniqueCount="34">
  <si>
    <t>Nom</t>
  </si>
  <si>
    <t>Prénom</t>
  </si>
  <si>
    <t>N° de TVA</t>
  </si>
  <si>
    <t>N° de tel</t>
  </si>
  <si>
    <t>ville</t>
  </si>
  <si>
    <t>N° client</t>
  </si>
  <si>
    <t>Article</t>
  </si>
  <si>
    <t xml:space="preserve">Date : </t>
  </si>
  <si>
    <t>Quantité</t>
  </si>
  <si>
    <t>Montant</t>
  </si>
  <si>
    <t>Client</t>
  </si>
  <si>
    <t>N° de facture :</t>
  </si>
  <si>
    <t xml:space="preserve">N° de client : </t>
  </si>
  <si>
    <t>TVA :</t>
  </si>
  <si>
    <t>E-mail :</t>
  </si>
  <si>
    <t>E-mail</t>
  </si>
  <si>
    <t>TVA</t>
  </si>
  <si>
    <t>Tel :</t>
  </si>
  <si>
    <t>Prix unitaire</t>
  </si>
  <si>
    <t>Total HTVA</t>
  </si>
  <si>
    <t>Facture</t>
  </si>
  <si>
    <t>TOTAL TVAC</t>
  </si>
  <si>
    <t>Civilité</t>
  </si>
  <si>
    <t>N°</t>
  </si>
  <si>
    <t>Rue</t>
  </si>
  <si>
    <t>Bte</t>
  </si>
  <si>
    <t/>
  </si>
  <si>
    <t>Liege</t>
  </si>
  <si>
    <t>Mode de paiement:</t>
  </si>
  <si>
    <t>Cash</t>
  </si>
  <si>
    <t>Impression couleur</t>
  </si>
  <si>
    <t>A Facturer</t>
  </si>
  <si>
    <t>Dashboard</t>
  </si>
  <si>
    <t>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</si>
</sst>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_-* #,##0.00\ [$€-80C]_-;\-* #,##0.00\ [$€-80C]_-;_-* &quot;-&quot;??\ [$€-80C]_-;_-@_-"/>
    <numFmt numFmtId="168" formatCode="&quot;A payer avant le&quot;\ dd/mm/yy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000000"/>
      <name val="Calibri"/>
      <family val="2"/>
    </font>
    <font>
      <u/>
      <sz val="14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7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3" borderId="0" xfId="0" applyFill="1" applyBorder="1"/>
    <xf numFmtId="0" fontId="7" fillId="0" borderId="0" xfId="0" applyFont="1" applyFill="1" applyAlignment="1">
      <alignment horizontal="center" vertical="center"/>
    </xf>
    <xf numFmtId="0" fontId="1" fillId="0" borderId="0" xfId="0" applyFont="1" applyBorder="1"/>
    <xf numFmtId="0" fontId="1" fillId="0" borderId="0" xfId="0" applyNumberFormat="1" applyFont="1" applyBorder="1" applyAlignment="1">
      <alignment vertical="top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1" fillId="0" borderId="0" xfId="0" applyFont="1" applyBorder="1" applyAlignment="1">
      <alignment horizontal="right"/>
    </xf>
    <xf numFmtId="14" fontId="3" fillId="0" borderId="0" xfId="0" applyNumberFormat="1" applyFont="1" applyBorder="1" applyAlignment="1">
      <alignment horizontal="left"/>
    </xf>
    <xf numFmtId="2" fontId="3" fillId="3" borderId="1" xfId="3" applyNumberFormat="1" applyFont="1" applyFill="1" applyBorder="1" applyAlignment="1">
      <alignment horizontal="center" vertical="center"/>
    </xf>
    <xf numFmtId="2" fontId="1" fillId="3" borderId="1" xfId="3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right" vertical="center"/>
    </xf>
    <xf numFmtId="166" fontId="3" fillId="2" borderId="7" xfId="0" applyNumberFormat="1" applyFont="1" applyFill="1" applyBorder="1" applyAlignment="1">
      <alignment horizontal="center"/>
    </xf>
    <xf numFmtId="0" fontId="3" fillId="0" borderId="0" xfId="0" applyFont="1" applyBorder="1" applyAlignment="1" applyProtection="1">
      <alignment horizontal="right" vertical="top"/>
      <protection locked="0"/>
    </xf>
    <xf numFmtId="0" fontId="3" fillId="0" borderId="0" xfId="0" applyFont="1" applyAlignment="1" applyProtection="1">
      <alignment horizontal="left" vertical="center"/>
    </xf>
    <xf numFmtId="0" fontId="1" fillId="0" borderId="0" xfId="0" applyFont="1"/>
    <xf numFmtId="1" fontId="1" fillId="3" borderId="1" xfId="3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1" fillId="2" borderId="6" xfId="0" applyFont="1" applyFill="1" applyBorder="1" applyAlignment="1">
      <alignment horizontal="right" vertical="center"/>
    </xf>
    <xf numFmtId="0" fontId="0" fillId="3" borderId="8" xfId="0" applyFill="1" applyBorder="1"/>
    <xf numFmtId="0" fontId="3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7" fontId="1" fillId="0" borderId="13" xfId="2" applyNumberFormat="1" applyFont="1" applyBorder="1"/>
    <xf numFmtId="2" fontId="1" fillId="0" borderId="11" xfId="0" applyNumberFormat="1" applyFont="1" applyBorder="1" applyAlignment="1" applyProtection="1">
      <alignment vertical="center"/>
      <protection locked="0"/>
    </xf>
    <xf numFmtId="1" fontId="1" fillId="0" borderId="10" xfId="0" applyNumberFormat="1" applyFont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12" fillId="0" borderId="2" xfId="0" applyFont="1" applyFill="1" applyBorder="1" applyAlignment="1">
      <alignment horizontal="center" vertical="center"/>
    </xf>
    <xf numFmtId="166" fontId="1" fillId="0" borderId="10" xfId="0" applyNumberFormat="1" applyFont="1" applyBorder="1" applyAlignment="1" applyProtection="1">
      <alignment horizontal="center" vertical="center"/>
      <protection locked="0"/>
    </xf>
    <xf numFmtId="166" fontId="1" fillId="0" borderId="11" xfId="0" applyNumberFormat="1" applyFont="1" applyBorder="1" applyAlignment="1" applyProtection="1">
      <alignment horizontal="center" vertical="center"/>
      <protection locked="0"/>
    </xf>
    <xf numFmtId="166" fontId="1" fillId="0" borderId="12" xfId="0" applyNumberFormat="1" applyFont="1" applyBorder="1" applyAlignment="1" applyProtection="1">
      <alignment horizontal="center" vertical="center"/>
      <protection locked="0"/>
    </xf>
    <xf numFmtId="166" fontId="1" fillId="2" borderId="14" xfId="0" applyNumberFormat="1" applyFont="1" applyFill="1" applyBorder="1" applyAlignment="1">
      <alignment horizontal="center" vertical="center"/>
    </xf>
    <xf numFmtId="167" fontId="1" fillId="0" borderId="9" xfId="2" applyNumberFormat="1" applyFont="1" applyBorder="1"/>
    <xf numFmtId="2" fontId="1" fillId="0" borderId="12" xfId="0" applyNumberFormat="1" applyFont="1" applyBorder="1" applyAlignment="1" applyProtection="1">
      <alignment vertical="center"/>
      <protection locked="0"/>
    </xf>
    <xf numFmtId="0" fontId="1" fillId="0" borderId="9" xfId="0" applyFont="1" applyBorder="1" applyAlignment="1">
      <alignment horizontal="center" vertical="center"/>
    </xf>
    <xf numFmtId="0" fontId="14" fillId="3" borderId="1" xfId="1" applyNumberFormat="1" applyFont="1" applyFill="1" applyBorder="1" applyAlignment="1">
      <alignment horizontal="center" vertical="center"/>
    </xf>
    <xf numFmtId="168" fontId="0" fillId="0" borderId="0" xfId="0" applyNumberFormat="1"/>
    <xf numFmtId="0" fontId="15" fillId="0" borderId="0" xfId="0" applyFont="1"/>
    <xf numFmtId="0" fontId="0" fillId="3" borderId="0" xfId="0" applyFill="1"/>
    <xf numFmtId="0" fontId="0" fillId="4" borderId="0" xfId="0" applyFill="1"/>
    <xf numFmtId="0" fontId="16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8" fontId="3" fillId="0" borderId="0" xfId="0" applyNumberFormat="1" applyFont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0" fontId="3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741195</xdr:colOff>
      <xdr:row>24</xdr:row>
      <xdr:rowOff>84166</xdr:rowOff>
    </xdr:from>
    <xdr:to>
      <xdr:col>7</xdr:col>
      <xdr:colOff>30174</xdr:colOff>
      <xdr:row>32</xdr:row>
      <xdr:rowOff>165488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4" t="76331" r="144" b="3621"/>
        <a:stretch/>
      </xdr:blipFill>
      <xdr:spPr>
        <a:xfrm>
          <a:off x="2269382" y="5715430"/>
          <a:ext cx="7097385" cy="20597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251460</xdr:colOff>
          <xdr:row>19</xdr:row>
          <xdr:rowOff>22860</xdr:rowOff>
        </xdr:from>
        <xdr:to>
          <xdr:col>8</xdr:col>
          <xdr:colOff>251460</xdr:colOff>
          <xdr:row>20</xdr:row>
          <xdr:rowOff>175260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par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236220</xdr:colOff>
          <xdr:row>21</xdr:row>
          <xdr:rowOff>38100</xdr:rowOff>
        </xdr:from>
        <xdr:to>
          <xdr:col>8</xdr:col>
          <xdr:colOff>236220</xdr:colOff>
          <xdr:row>22</xdr:row>
          <xdr:rowOff>182880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236220</xdr:colOff>
          <xdr:row>16</xdr:row>
          <xdr:rowOff>236220</xdr:rowOff>
        </xdr:from>
        <xdr:to>
          <xdr:col>8</xdr:col>
          <xdr:colOff>259080</xdr:colOff>
          <xdr:row>18</xdr:row>
          <xdr:rowOff>152400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nouveau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G42"/>
  <sheetViews>
    <sheetView showGridLines="0" tabSelected="1" zoomScale="82" zoomScaleNormal="82" workbookViewId="0">
      <selection activeCell="L11" sqref="L11"/>
    </sheetView>
  </sheetViews>
  <sheetFormatPr baseColWidth="10" defaultRowHeight="18" x14ac:dyDescent="0.3"/>
  <cols>
    <col min="4" max="4" width="55.33203125" customWidth="1"/>
    <col min="5" max="5" width="17.33203125" customWidth="1"/>
    <col min="6" max="6" width="14" customWidth="1"/>
    <col min="7" max="7" width="19.109375" customWidth="1"/>
    <col min="8" max="8" width="24.88671875" customWidth="1"/>
    <col min="12" max="12" width="39" customWidth="1"/>
    <col min="25" max="25" width="8" customWidth="1"/>
    <col min="26" max="26" width="11.44140625" hidden="1" customWidth="1"/>
    <col min="27" max="27" width="20.44140625" style="3" customWidth="1"/>
    <col min="28" max="28" width="31.6640625" style="3" customWidth="1"/>
    <col min="29" max="29" width="33.109375" style="3" customWidth="1"/>
    <col min="30" max="30" width="28.6640625" style="3" customWidth="1"/>
    <col min="31" max="31" width="34.6640625" style="3" customWidth="1"/>
    <col min="32" max="33" width="11.44140625" style="3"/>
    <col min="34" max="34" width="25.6640625" style="3" customWidth="1"/>
    <col min="35" max="35" width="29.109375" style="3" customWidth="1"/>
    <col min="36" max="36" width="36" style="3" customWidth="1"/>
    <col min="37" max="37" width="28.109375" style="3" customWidth="1"/>
    <col min="38" max="38" width="38.5546875" style="3" customWidth="1"/>
  </cols>
  <sheetData>
    <row r="1" spans="1:189" x14ac:dyDescent="0.3">
      <c r="A1" s="58" t="s">
        <v>32</v>
      </c>
      <c r="B1" s="58"/>
      <c r="C1" s="10"/>
      <c r="D1" s="10"/>
      <c r="E1" s="10"/>
      <c r="F1" s="10"/>
      <c r="G1" s="10"/>
      <c r="H1" s="12"/>
      <c r="AA1" s="22"/>
      <c r="AB1" s="22"/>
      <c r="AC1" s="5"/>
      <c r="AD1" s="5"/>
      <c r="AE1" s="5"/>
      <c r="AF1" s="5"/>
      <c r="AG1" s="5"/>
      <c r="AH1" s="5"/>
      <c r="AI1" s="5"/>
      <c r="AJ1" s="5"/>
      <c r="AK1" s="8"/>
      <c r="AL1" s="8"/>
    </row>
    <row r="2" spans="1:189" ht="15" customHeight="1" x14ac:dyDescent="0.3">
      <c r="A2" s="56"/>
      <c r="B2" s="57"/>
      <c r="C2" s="11"/>
      <c r="D2" s="10"/>
      <c r="E2" s="66" t="s">
        <v>10</v>
      </c>
      <c r="F2" s="67"/>
      <c r="G2" s="67"/>
      <c r="J2" s="59"/>
      <c r="K2" s="59"/>
      <c r="L2" s="59"/>
      <c r="AA2" s="33"/>
      <c r="AB2" s="23"/>
      <c r="AC2" s="6"/>
      <c r="AD2" s="6"/>
      <c r="AE2" s="6"/>
      <c r="AF2" s="6"/>
      <c r="AG2" s="6"/>
      <c r="AH2" s="6"/>
      <c r="AI2" s="6"/>
      <c r="AJ2" s="6"/>
      <c r="AK2" s="9"/>
      <c r="AL2" s="53"/>
    </row>
    <row r="3" spans="1:189" ht="15" customHeight="1" x14ac:dyDescent="0.3">
      <c r="A3" s="56"/>
      <c r="B3" s="57"/>
      <c r="C3" s="11"/>
      <c r="D3" s="10"/>
      <c r="E3" s="67"/>
      <c r="F3" s="67"/>
      <c r="G3" s="67"/>
      <c r="H3" t="s">
        <v>26</v>
      </c>
      <c r="I3" t="s">
        <v>26</v>
      </c>
      <c r="AA3" s="6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189" x14ac:dyDescent="0.3">
      <c r="A4" s="56"/>
      <c r="B4" s="57"/>
      <c r="C4" s="11"/>
      <c r="D4" s="10"/>
      <c r="E4" s="10"/>
      <c r="F4" s="10"/>
      <c r="G4" s="10"/>
      <c r="H4" s="1"/>
      <c r="AA4" s="33"/>
      <c r="AB4" s="23"/>
      <c r="AC4" s="6"/>
      <c r="AD4" s="6"/>
      <c r="AE4" s="6"/>
      <c r="AF4" s="6"/>
      <c r="AG4" s="6"/>
      <c r="AH4" s="6"/>
      <c r="AI4" s="6"/>
      <c r="AJ4" s="6"/>
      <c r="AK4" s="9"/>
      <c r="AL4" s="53"/>
    </row>
    <row r="5" spans="1:189" x14ac:dyDescent="0.35">
      <c r="A5" s="56"/>
      <c r="B5" s="57"/>
      <c r="C5" s="11"/>
      <c r="D5" s="10"/>
      <c r="E5" s="20" t="s">
        <v>7</v>
      </c>
      <c r="F5" s="21">
        <f ca="1">TODAY()</f>
        <v>43044</v>
      </c>
      <c r="G5" s="10"/>
      <c r="AA5" s="6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189" x14ac:dyDescent="0.35">
      <c r="A6" s="56"/>
      <c r="B6" s="57"/>
      <c r="C6" s="11"/>
      <c r="D6" s="10"/>
      <c r="E6" s="20" t="s">
        <v>11</v>
      </c>
      <c r="F6" s="30" t="s">
        <v>27</v>
      </c>
      <c r="G6" s="31">
        <v>10871</v>
      </c>
      <c r="H6" s="71"/>
      <c r="I6" s="4"/>
      <c r="J6" s="4"/>
      <c r="AA6" s="6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189" x14ac:dyDescent="0.35">
      <c r="A7" s="56"/>
      <c r="B7" s="57"/>
      <c r="C7" s="11"/>
      <c r="D7" s="10"/>
      <c r="E7" s="20" t="s">
        <v>12</v>
      </c>
      <c r="F7" s="19">
        <f>H7</f>
        <v>0</v>
      </c>
      <c r="G7" s="10"/>
      <c r="H7" s="72"/>
      <c r="M7" s="13"/>
      <c r="AA7" s="6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</row>
    <row r="8" spans="1:189" x14ac:dyDescent="0.35">
      <c r="A8" s="56"/>
      <c r="B8" s="57"/>
      <c r="C8" s="11"/>
      <c r="D8" s="10"/>
      <c r="E8" s="13"/>
      <c r="F8" s="13"/>
      <c r="G8" s="13"/>
      <c r="H8" s="71"/>
      <c r="AA8" s="6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</row>
    <row r="9" spans="1:189" x14ac:dyDescent="0.35">
      <c r="A9" s="56"/>
      <c r="B9" s="57"/>
      <c r="C9" s="11"/>
      <c r="D9" s="68"/>
      <c r="E9" s="69" t="e">
        <f>CONCATENATE(VLOOKUP(H7,AC:AL,1,FALSE)," ",VLOOKUP(H7,AC:AL,2,FALSE))</f>
        <v>#N/A</v>
      </c>
      <c r="F9" s="69"/>
      <c r="G9" s="69"/>
      <c r="H9" s="72"/>
      <c r="AA9" s="6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0" spans="1:189" ht="15" customHeight="1" x14ac:dyDescent="0.3">
      <c r="A10" s="56"/>
      <c r="B10" s="57"/>
      <c r="C10" s="11"/>
      <c r="D10" s="68"/>
      <c r="E10" s="65" t="e">
        <f>CONCATENATE(VLOOKUP(H7,AC:AL,3,FALSE)," ",VLOOKUP(H7,AC:AL,4,FALSE),",    Bte ",VLOOKUP(H7,AC:AL,5,FALSE))</f>
        <v>#N/A</v>
      </c>
      <c r="F10" s="65"/>
      <c r="G10" s="65"/>
      <c r="AA10" s="6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</row>
    <row r="11" spans="1:189" ht="15" customHeight="1" x14ac:dyDescent="0.35">
      <c r="A11" s="56"/>
      <c r="B11" s="57"/>
      <c r="C11" s="11"/>
      <c r="D11" s="68"/>
      <c r="E11" s="70" t="e">
        <f>CONCATENATE(VLOOKUP(H7,AC:AL,6,FALSE)," ",VLOOKUP(H7,AC:AL,7,FALSE))</f>
        <v>#N/A</v>
      </c>
      <c r="F11" s="70"/>
      <c r="G11" s="70"/>
      <c r="AA11" s="6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</row>
    <row r="12" spans="1:189" ht="21" customHeight="1" x14ac:dyDescent="0.3">
      <c r="A12" s="56"/>
      <c r="B12" s="57"/>
      <c r="C12" s="11"/>
      <c r="D12" s="35"/>
      <c r="E12" s="14"/>
      <c r="F12" s="14"/>
      <c r="G12" s="10"/>
      <c r="H12" s="26"/>
      <c r="AA12" s="6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GG12" t="s">
        <v>26</v>
      </c>
    </row>
    <row r="13" spans="1:189" x14ac:dyDescent="0.35">
      <c r="A13" s="56"/>
      <c r="B13" s="57"/>
      <c r="C13" s="11"/>
      <c r="D13" s="34"/>
      <c r="E13" s="16" t="s">
        <v>17</v>
      </c>
      <c r="F13" s="17" t="e">
        <f>CONCATENATE(VLOOKUP(H7,AC:AL,9,FALSE))</f>
        <v>#N/A</v>
      </c>
      <c r="G13" s="10"/>
      <c r="H13" s="15"/>
      <c r="AA13" s="6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32"/>
    </row>
    <row r="14" spans="1:189" x14ac:dyDescent="0.35">
      <c r="A14" s="56"/>
      <c r="B14" s="57"/>
      <c r="C14" s="11"/>
      <c r="D14" s="36"/>
      <c r="E14" s="16" t="s">
        <v>14</v>
      </c>
      <c r="F14" s="18" t="e">
        <f>CONCATENATE(VLOOKUP(H7,AC:AL,10,FALSE))</f>
        <v>#N/A</v>
      </c>
      <c r="G14" s="10"/>
      <c r="AA14" s="6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32"/>
    </row>
    <row r="15" spans="1:189" ht="15.75" customHeight="1" x14ac:dyDescent="0.35">
      <c r="A15" s="56"/>
      <c r="B15" s="57"/>
      <c r="C15" s="11"/>
      <c r="D15" s="34"/>
      <c r="E15" s="16" t="s">
        <v>13</v>
      </c>
      <c r="F15" s="18" t="e">
        <f>CONCATENATE(VLOOKUP(H7,AC:AL,8,FALSE))</f>
        <v>#N/A</v>
      </c>
      <c r="G15" s="10"/>
      <c r="AA15" s="6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</row>
    <row r="16" spans="1:189" ht="21.75" customHeight="1" thickBot="1" x14ac:dyDescent="0.35">
      <c r="A16" s="56"/>
      <c r="B16" s="57"/>
      <c r="C16" s="11"/>
      <c r="D16" s="64" t="s">
        <v>20</v>
      </c>
      <c r="E16" s="64"/>
      <c r="F16" s="64"/>
      <c r="G16" s="64"/>
      <c r="AA16" s="6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</row>
    <row r="17" spans="1:38" ht="18.600000000000001" thickBot="1" x14ac:dyDescent="0.35">
      <c r="A17" s="56"/>
      <c r="B17" s="57"/>
      <c r="C17" s="38"/>
      <c r="D17" s="39" t="s">
        <v>6</v>
      </c>
      <c r="E17" s="39" t="s">
        <v>18</v>
      </c>
      <c r="F17" s="39" t="s">
        <v>8</v>
      </c>
      <c r="G17" s="39" t="s">
        <v>9</v>
      </c>
      <c r="H17" s="2"/>
      <c r="I17" s="2"/>
      <c r="J17" s="2"/>
      <c r="AA17" s="6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</row>
    <row r="18" spans="1:38" ht="18.600000000000001" thickBot="1" x14ac:dyDescent="0.4">
      <c r="A18" s="56"/>
      <c r="B18" s="57"/>
      <c r="C18" s="38"/>
      <c r="D18" s="40" t="s">
        <v>30</v>
      </c>
      <c r="E18" s="46"/>
      <c r="F18" s="43"/>
      <c r="G18" s="41">
        <f>E18*F18</f>
        <v>0</v>
      </c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</row>
    <row r="19" spans="1:38" ht="18.600000000000001" thickBot="1" x14ac:dyDescent="0.4">
      <c r="A19" s="56"/>
      <c r="B19" s="57"/>
      <c r="C19" s="38"/>
      <c r="D19" s="40"/>
      <c r="E19" s="47"/>
      <c r="F19" s="42"/>
      <c r="G19" s="41">
        <f t="shared" ref="G19:G21" si="0">E19*F19</f>
        <v>0</v>
      </c>
      <c r="AA19" s="6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</row>
    <row r="20" spans="1:38" ht="18.600000000000001" thickBot="1" x14ac:dyDescent="0.4">
      <c r="A20" s="56"/>
      <c r="B20" s="57"/>
      <c r="C20" s="38"/>
      <c r="D20" s="40"/>
      <c r="E20" s="47"/>
      <c r="F20" s="42"/>
      <c r="G20" s="41">
        <f t="shared" si="0"/>
        <v>0</v>
      </c>
      <c r="AA20" s="6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</row>
    <row r="21" spans="1:38" ht="18.600000000000001" thickBot="1" x14ac:dyDescent="0.4">
      <c r="A21" s="56"/>
      <c r="B21" s="57"/>
      <c r="C21" s="38"/>
      <c r="D21" s="52"/>
      <c r="E21" s="48"/>
      <c r="F21" s="51"/>
      <c r="G21" s="50">
        <f t="shared" si="0"/>
        <v>0</v>
      </c>
      <c r="K21" s="10"/>
      <c r="AA21" s="6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</row>
    <row r="22" spans="1:38" ht="18.600000000000001" thickBot="1" x14ac:dyDescent="0.35">
      <c r="A22" s="56"/>
      <c r="B22" s="57"/>
      <c r="C22" s="10"/>
      <c r="D22" s="44" t="s">
        <v>28</v>
      </c>
      <c r="E22" s="45" t="s">
        <v>31</v>
      </c>
      <c r="F22" s="37" t="s">
        <v>19</v>
      </c>
      <c r="G22" s="49">
        <f>G18+G19+G20+G21</f>
        <v>0</v>
      </c>
      <c r="H22" s="24"/>
      <c r="AA22" s="6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</row>
    <row r="23" spans="1:38" ht="18.600000000000001" thickBot="1" x14ac:dyDescent="0.35">
      <c r="A23" s="56"/>
      <c r="B23" s="57"/>
      <c r="D23" s="60">
        <f ca="1">F5+30</f>
        <v>43074</v>
      </c>
      <c r="E23" s="61"/>
      <c r="F23" s="28" t="s">
        <v>16</v>
      </c>
      <c r="G23" s="49">
        <f>(G22*6)/100</f>
        <v>0</v>
      </c>
      <c r="H23" s="24"/>
      <c r="AA23" s="6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</row>
    <row r="24" spans="1:38" ht="20.25" customHeight="1" thickBot="1" x14ac:dyDescent="0.4">
      <c r="A24" s="56"/>
      <c r="B24" s="57"/>
      <c r="D24" s="62" t="str">
        <f>"Communication : Liege" &amp; G6</f>
        <v>Communication : Liege10871</v>
      </c>
      <c r="E24" s="63"/>
      <c r="F24" s="27" t="s">
        <v>21</v>
      </c>
      <c r="G24" s="29">
        <f>G22+G23</f>
        <v>0</v>
      </c>
      <c r="H24" s="24"/>
      <c r="AA24" s="6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</row>
    <row r="25" spans="1:38" ht="18.600000000000001" thickTop="1" x14ac:dyDescent="0.3">
      <c r="A25" s="57"/>
      <c r="B25" s="57"/>
      <c r="F25" s="25"/>
      <c r="G25" s="25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</row>
    <row r="26" spans="1:38" x14ac:dyDescent="0.3">
      <c r="A26" s="57"/>
      <c r="B26" s="5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x14ac:dyDescent="0.3">
      <c r="A27" s="57"/>
      <c r="B27" s="5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38" x14ac:dyDescent="0.3">
      <c r="A28" s="57"/>
      <c r="B28" s="5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38" x14ac:dyDescent="0.3">
      <c r="A29" s="57"/>
      <c r="B29" s="5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38" x14ac:dyDescent="0.3">
      <c r="A30" s="57"/>
      <c r="B30" s="5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x14ac:dyDescent="0.3">
      <c r="A31" s="57"/>
      <c r="B31" s="5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x14ac:dyDescent="0.3">
      <c r="A32" s="57"/>
      <c r="B32" s="5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x14ac:dyDescent="0.3">
      <c r="A33" s="57"/>
      <c r="B33" s="5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x14ac:dyDescent="0.3">
      <c r="A34" s="57"/>
      <c r="B34" s="5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x14ac:dyDescent="0.3">
      <c r="A35" s="57"/>
      <c r="B35" s="57"/>
      <c r="D35" s="55" t="s">
        <v>29</v>
      </c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x14ac:dyDescent="0.3">
      <c r="A36" s="57"/>
      <c r="B36" s="57"/>
      <c r="D36" s="55" t="s">
        <v>31</v>
      </c>
      <c r="E36" s="54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x14ac:dyDescent="0.3">
      <c r="A37" s="57"/>
      <c r="B37" s="5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x14ac:dyDescent="0.3">
      <c r="A38" s="57"/>
      <c r="B38" s="5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x14ac:dyDescent="0.3">
      <c r="A39" s="57"/>
      <c r="B39" s="5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x14ac:dyDescent="0.3">
      <c r="A40" s="57"/>
      <c r="B40" s="5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x14ac:dyDescent="0.3">
      <c r="A41" s="57"/>
      <c r="B41" s="57"/>
    </row>
    <row r="42" spans="1:38" x14ac:dyDescent="0.3">
      <c r="A42" s="57"/>
      <c r="B42" s="57"/>
    </row>
  </sheetData>
  <sheetProtection selectLockedCells="1"/>
  <protectedRanges>
    <protectedRange algorithmName="SHA-512" hashValue="nlWMqP6NWYzpuMTQBAJ0NNwV0nozmPADd0norMHB/7WkoDCy7Ec4StyjCsEgKWnDZUWA30ZdFM04z51QkRv6BQ==" saltValue="BUQrpfigYyvizrNTA8uZGg==" spinCount="100000" sqref="E11:F16 G12:G16 G9:G10 E9" name="Nom client" securityDescriptor="O:WDG:WDD:(A;;CC;;;S-1-5-21-541880487-3730933516-3262136383-1001)"/>
  </protectedRanges>
  <sortState ref="AA2:AL5">
    <sortCondition ref="AC2:AC5"/>
  </sortState>
  <dataConsolidate/>
  <mergeCells count="10">
    <mergeCell ref="A1:B1"/>
    <mergeCell ref="J2:L2"/>
    <mergeCell ref="D23:E23"/>
    <mergeCell ref="D24:E24"/>
    <mergeCell ref="D16:G16"/>
    <mergeCell ref="E10:G10"/>
    <mergeCell ref="E2:G3"/>
    <mergeCell ref="D9:D11"/>
    <mergeCell ref="E9:G9"/>
    <mergeCell ref="E11:G11"/>
  </mergeCells>
  <dataValidations count="2">
    <dataValidation type="list" allowBlank="1" showInputMessage="1" showErrorMessage="1" sqref="E22">
      <formula1>Cash</formula1>
    </dataValidation>
    <dataValidation type="list" allowBlank="1" showInputMessage="1" showErrorMessage="1" sqref="D18:D21">
      <formula1>#REF!</formula1>
    </dataValidation>
  </dataValidations>
  <pageMargins left="0.7" right="0.7" top="0.75" bottom="0.75" header="0.3" footer="0.3"/>
  <pageSetup paperSize="9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Enregistrer_et_Envoyer_par_mail">
                <anchor moveWithCells="1" sizeWithCells="1">
                  <from>
                    <xdr:col>7</xdr:col>
                    <xdr:colOff>251460</xdr:colOff>
                    <xdr:row>19</xdr:row>
                    <xdr:rowOff>22860</xdr:rowOff>
                  </from>
                  <to>
                    <xdr:col>8</xdr:col>
                    <xdr:colOff>251460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Enregister_Imprimer">
                <anchor moveWithCells="1" sizeWithCells="1">
                  <from>
                    <xdr:col>7</xdr:col>
                    <xdr:colOff>236220</xdr:colOff>
                    <xdr:row>21</xdr:row>
                    <xdr:rowOff>38100</xdr:rowOff>
                  </from>
                  <to>
                    <xdr:col>8</xdr:col>
                    <xdr:colOff>236220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Button 21">
              <controlPr defaultSize="0" print="0" autoFill="0" autoPict="0" macro="[0]!Lancer_formulaire">
                <anchor moveWithCells="1" sizeWithCells="1">
                  <from>
                    <xdr:col>7</xdr:col>
                    <xdr:colOff>236220</xdr:colOff>
                    <xdr:row>16</xdr:row>
                    <xdr:rowOff>236220</xdr:rowOff>
                  </from>
                  <to>
                    <xdr:col>8</xdr:col>
                    <xdr:colOff>259080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0"/>
  <sheetViews>
    <sheetView workbookViewId="0">
      <selection activeCell="N7" sqref="N7"/>
    </sheetView>
  </sheetViews>
  <sheetFormatPr baseColWidth="10" defaultRowHeight="14.4" x14ac:dyDescent="0.3"/>
  <cols>
    <col min="1" max="1" width="11.44140625" customWidth="1"/>
    <col min="8" max="8" width="9.6640625" customWidth="1"/>
    <col min="10" max="10" width="16.33203125" customWidth="1"/>
    <col min="11" max="11" width="13" customWidth="1"/>
    <col min="12" max="12" width="15.5546875" customWidth="1"/>
  </cols>
  <sheetData>
    <row r="1" spans="1:12" ht="18" x14ac:dyDescent="0.3">
      <c r="A1" s="22" t="s">
        <v>5</v>
      </c>
      <c r="B1" s="22" t="s">
        <v>22</v>
      </c>
      <c r="C1" s="5" t="s">
        <v>0</v>
      </c>
      <c r="D1" s="5" t="s">
        <v>1</v>
      </c>
      <c r="E1" s="5" t="s">
        <v>24</v>
      </c>
      <c r="F1" s="5" t="s">
        <v>23</v>
      </c>
      <c r="G1" s="5" t="s">
        <v>25</v>
      </c>
      <c r="H1" s="5" t="s">
        <v>33</v>
      </c>
      <c r="I1" s="5" t="s">
        <v>4</v>
      </c>
      <c r="J1" s="5" t="s">
        <v>2</v>
      </c>
      <c r="K1" s="8" t="s">
        <v>3</v>
      </c>
      <c r="L1" s="8" t="s">
        <v>15</v>
      </c>
    </row>
    <row r="2" spans="1:12" ht="18" x14ac:dyDescent="0.3">
      <c r="A2" s="33"/>
      <c r="B2" s="23"/>
      <c r="C2" s="6"/>
      <c r="D2" s="6"/>
      <c r="E2" s="6"/>
      <c r="F2" s="6"/>
      <c r="G2" s="6"/>
      <c r="H2" s="6"/>
      <c r="I2" s="6"/>
      <c r="J2" s="6"/>
      <c r="K2" s="9"/>
      <c r="L2" s="53"/>
    </row>
    <row r="3" spans="1:12" ht="18" x14ac:dyDescent="0.3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8" x14ac:dyDescent="0.3">
      <c r="A4" s="33"/>
      <c r="B4" s="23"/>
      <c r="C4" s="6"/>
      <c r="D4" s="6"/>
      <c r="E4" s="6"/>
      <c r="F4" s="6"/>
      <c r="G4" s="6"/>
      <c r="H4" s="6"/>
      <c r="I4" s="6"/>
      <c r="J4" s="6"/>
      <c r="K4" s="9"/>
      <c r="L4" s="53"/>
    </row>
    <row r="5" spans="1:12" ht="18" x14ac:dyDescent="0.3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18" x14ac:dyDescent="0.3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18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8" x14ac:dyDescent="0.3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8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8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" x14ac:dyDescent="0.3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Clients</vt:lpstr>
      <vt:lpstr>Cash</vt:lpstr>
      <vt:lpstr>Nometprenom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2017-11-05T09:31:41Z</cp:lastPrinted>
  <dcterms:created xsi:type="dcterms:W3CDTF">2017-08-22T12:32:32Z</dcterms:created>
  <dcterms:modified xsi:type="dcterms:W3CDTF">2017-11-05T09:50:50Z</dcterms:modified>
</cp:coreProperties>
</file>