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 firstSheet="1" activeTab="3"/>
  </bookViews>
  <sheets>
    <sheet name="Cognos_Office_Connection_Cache" sheetId="2" state="veryHidden" r:id="rId1"/>
    <sheet name="test" sheetId="1" r:id="rId2"/>
    <sheet name="test1" sheetId="3" r:id="rId3"/>
    <sheet name="avec tri" sheetId="4" r:id="rId4"/>
  </sheets>
  <definedNames>
    <definedName name="_xlnm._FilterDatabase" localSheetId="3" hidden="1">'avec tri'!$A$6:$C$18</definedName>
    <definedName name="ID" localSheetId="0" hidden="1">"c8bf798e-bef6-45f6-afae-764667628663"</definedName>
    <definedName name="ID" localSheetId="1" hidden="1">"4911814e-b7aa-4f2f-9a36-881ff9295a3d"</definedName>
  </definedNames>
  <calcPr calcId="145621"/>
</workbook>
</file>

<file path=xl/calcChain.xml><?xml version="1.0" encoding="utf-8"?>
<calcChain xmlns="http://schemas.openxmlformats.org/spreadsheetml/2006/main">
  <c r="E7" i="4" l="1"/>
  <c r="D18" i="4"/>
  <c r="D17" i="4"/>
  <c r="D16" i="4"/>
  <c r="D15" i="4"/>
  <c r="D14" i="4"/>
  <c r="D13" i="4"/>
  <c r="E13" i="4" s="1"/>
  <c r="F13" i="4" s="1"/>
  <c r="G13" i="4" s="1"/>
  <c r="D12" i="4"/>
  <c r="D11" i="4"/>
  <c r="D10" i="4"/>
  <c r="E10" i="4" s="1"/>
  <c r="F10" i="4" s="1"/>
  <c r="G10" i="4" s="1"/>
  <c r="D9" i="4"/>
  <c r="D8" i="4"/>
  <c r="D7" i="4"/>
  <c r="F7" i="4" s="1"/>
  <c r="G7" i="4" s="1"/>
  <c r="E14" i="4" l="1"/>
  <c r="F14" i="4" s="1"/>
  <c r="G14" i="4" s="1"/>
  <c r="E11" i="4"/>
  <c r="F11" i="4" s="1"/>
  <c r="G11" i="4" s="1"/>
  <c r="E12" i="4"/>
  <c r="F12" i="4" s="1"/>
  <c r="G12" i="4" s="1"/>
  <c r="E8" i="4"/>
  <c r="F8" i="4" s="1"/>
  <c r="E15" i="4" l="1"/>
  <c r="G8" i="4"/>
  <c r="E9" i="4"/>
  <c r="F9" i="4" s="1"/>
  <c r="F15" i="4" l="1"/>
  <c r="G15" i="4" s="1"/>
  <c r="E16" i="4"/>
  <c r="G9" i="4"/>
  <c r="F16" i="4" l="1"/>
  <c r="G16" i="4" s="1"/>
  <c r="E17" i="4"/>
  <c r="F17" i="4" l="1"/>
  <c r="G17" i="4" s="1"/>
  <c r="E18" i="4"/>
  <c r="F18" i="4" s="1"/>
  <c r="G18" i="4" s="1"/>
  <c r="D25" i="3" l="1"/>
  <c r="D26" i="3" s="1"/>
  <c r="D24" i="3"/>
  <c r="E25" i="3"/>
  <c r="E24" i="3"/>
  <c r="I16" i="3"/>
  <c r="I15" i="3"/>
  <c r="E20" i="3"/>
  <c r="E19" i="3"/>
  <c r="E18" i="3"/>
  <c r="E17" i="3"/>
  <c r="E16" i="3"/>
  <c r="E15" i="3"/>
  <c r="E12" i="3"/>
  <c r="E11" i="3"/>
  <c r="E10" i="3"/>
  <c r="E9" i="3"/>
  <c r="I8" i="3"/>
  <c r="E8" i="3"/>
  <c r="I7" i="3"/>
  <c r="E7" i="3"/>
  <c r="E26" i="3" l="1"/>
  <c r="E8" i="1"/>
  <c r="E9" i="1"/>
  <c r="E10" i="1"/>
  <c r="E11" i="1"/>
  <c r="E12" i="1"/>
  <c r="E7" i="1"/>
  <c r="I8" i="1"/>
  <c r="I7" i="1"/>
</calcChain>
</file>

<file path=xl/sharedStrings.xml><?xml version="1.0" encoding="utf-8"?>
<sst xmlns="http://schemas.openxmlformats.org/spreadsheetml/2006/main" count="33" uniqueCount="11">
  <si>
    <t>code article</t>
  </si>
  <si>
    <t>PU achat</t>
  </si>
  <si>
    <t>Qtités achat</t>
  </si>
  <si>
    <t>Qtités attendues</t>
  </si>
  <si>
    <t>Code Article</t>
  </si>
  <si>
    <t>Qtités vendues</t>
  </si>
  <si>
    <t>mtt attendu</t>
  </si>
  <si>
    <t>Mtt attendu</t>
  </si>
  <si>
    <t>PU</t>
  </si>
  <si>
    <t>Q A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</si>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</sst>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8"/>
      <color indexed="12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329664"/>
      <name val="Calibri"/>
      <family val="2"/>
      <scheme val="minor"/>
    </font>
    <font>
      <b/>
      <sz val="11"/>
      <color rgb="FF0000C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lightTrellis">
        <fgColor rgb="FFAFAFAF"/>
        <bgColor rgb="FFEBEBEB"/>
      </patternFill>
    </fill>
    <fill>
      <patternFill patternType="solid">
        <fgColor rgb="FFEBEBEB"/>
        <bgColor indexed="64"/>
      </patternFill>
    </fill>
    <fill>
      <patternFill patternType="solid">
        <fgColor rgb="FFFFFACD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5F2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3" fillId="0" borderId="1">
      <alignment horizontal="right" vertical="center"/>
    </xf>
    <xf numFmtId="0" fontId="1" fillId="2" borderId="1">
      <alignment horizontal="center" vertical="center"/>
    </xf>
    <xf numFmtId="0" fontId="3" fillId="0" borderId="1">
      <alignment horizontal="right" vertical="center"/>
    </xf>
    <xf numFmtId="0" fontId="1" fillId="2" borderId="1">
      <alignment horizontal="left" vertical="center"/>
    </xf>
    <xf numFmtId="0" fontId="1" fillId="2" borderId="1">
      <alignment horizontal="center" vertical="center"/>
    </xf>
    <xf numFmtId="0" fontId="4" fillId="2" borderId="1">
      <alignment horizontal="center" vertical="center"/>
    </xf>
    <xf numFmtId="0" fontId="3" fillId="3" borderId="1"/>
    <xf numFmtId="0" fontId="1" fillId="0" borderId="1">
      <alignment horizontal="left" vertical="top"/>
    </xf>
    <xf numFmtId="0" fontId="1" fillId="4" borderId="1"/>
    <xf numFmtId="0" fontId="1" fillId="0" borderId="1">
      <alignment horizontal="left" vertical="center"/>
    </xf>
    <xf numFmtId="0" fontId="3" fillId="5" borderId="1"/>
    <xf numFmtId="0" fontId="3" fillId="0" borderId="1">
      <alignment horizontal="right" vertical="center"/>
    </xf>
    <xf numFmtId="0" fontId="3" fillId="6" borderId="1">
      <alignment horizontal="right" vertical="center"/>
    </xf>
    <xf numFmtId="0" fontId="3" fillId="0" borderId="1">
      <alignment horizontal="center" vertical="center"/>
    </xf>
    <xf numFmtId="0" fontId="4" fillId="7" borderId="1"/>
    <xf numFmtId="0" fontId="4" fillId="8" borderId="1"/>
    <xf numFmtId="0" fontId="4" fillId="0" borderId="1">
      <alignment horizontal="center" vertical="center" wrapText="1"/>
    </xf>
    <xf numFmtId="0" fontId="5" fillId="2" borderId="1">
      <alignment horizontal="left" vertical="center" indent="1"/>
    </xf>
    <xf numFmtId="0" fontId="6" fillId="0" borderId="0"/>
    <xf numFmtId="0" fontId="7" fillId="0" borderId="1"/>
    <xf numFmtId="0" fontId="1" fillId="2" borderId="1">
      <alignment horizontal="left" vertical="center"/>
    </xf>
    <xf numFmtId="0" fontId="4" fillId="2" borderId="1">
      <alignment horizontal="center" vertical="center"/>
    </xf>
    <xf numFmtId="0" fontId="2" fillId="7" borderId="1">
      <alignment horizontal="center" vertical="center"/>
    </xf>
    <xf numFmtId="0" fontId="2" fillId="8" borderId="1">
      <alignment horizontal="center" vertical="center"/>
    </xf>
    <xf numFmtId="0" fontId="2" fillId="7" borderId="1">
      <alignment horizontal="left" vertical="center"/>
    </xf>
    <xf numFmtId="0" fontId="2" fillId="8" borderId="1">
      <alignment horizontal="left" vertical="center"/>
    </xf>
    <xf numFmtId="0" fontId="8" fillId="0" borderId="1"/>
  </cellStyleXfs>
  <cellXfs count="5">
    <xf numFmtId="0" fontId="0" fillId="0" borderId="0" xfId="0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</cellXfs>
  <cellStyles count="28">
    <cellStyle name="Calculated Column - IBM Cognos" xfId="1"/>
    <cellStyle name="Calculated Column Name - IBM Cognos" xfId="2"/>
    <cellStyle name="Calculated Row - IBM Cognos" xfId="3"/>
    <cellStyle name="Calculated Row Name - IBM Cognos" xfId="4"/>
    <cellStyle name="Column Name - IBM Cognos" xfId="5"/>
    <cellStyle name="Column Template - IBM Cognos" xfId="6"/>
    <cellStyle name="Differs From Base - IBM Cognos" xfId="7"/>
    <cellStyle name="Group Name - IBM Cognos" xfId="8"/>
    <cellStyle name="Hold Values - IBM Cognos" xfId="9"/>
    <cellStyle name="List Name - IBM Cognos" xfId="10"/>
    <cellStyle name="Locked - IBM Cognos" xfId="11"/>
    <cellStyle name="Measure - IBM Cognos" xfId="12"/>
    <cellStyle name="Measure Header - IBM Cognos" xfId="13"/>
    <cellStyle name="Measure Name - IBM Cognos" xfId="14"/>
    <cellStyle name="Measure Summary - IBM Cognos" xfId="15"/>
    <cellStyle name="Measure Summary TM1 - IBM Cognos" xfId="16"/>
    <cellStyle name="Measure Template - IBM Cognos" xfId="17"/>
    <cellStyle name="More - IBM Cognos" xfId="18"/>
    <cellStyle name="Normal" xfId="0" builtinId="0"/>
    <cellStyle name="Normal 2" xfId="19"/>
    <cellStyle name="Pending Change - IBM Cognos" xfId="20"/>
    <cellStyle name="Row Name - IBM Cognos" xfId="21"/>
    <cellStyle name="Row Template - IBM Cognos" xfId="22"/>
    <cellStyle name="Summary Column Name - IBM Cognos" xfId="23"/>
    <cellStyle name="Summary Column Name TM1 - IBM Cognos" xfId="24"/>
    <cellStyle name="Summary Row Name - IBM Cognos" xfId="25"/>
    <cellStyle name="Summary Row Name TM1 - IBM Cognos" xfId="26"/>
    <cellStyle name="Unsaved Change - IBM Cognos" xfId="2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FFDFDFD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FFBDD6E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LastTupleSet_COR_Mappings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12"/>
  <sheetViews>
    <sheetView workbookViewId="0">
      <selection activeCell="E8" sqref="E8"/>
    </sheetView>
  </sheetViews>
  <sheetFormatPr baseColWidth="10" defaultRowHeight="15" x14ac:dyDescent="0.25"/>
  <cols>
    <col min="2" max="2" width="8.7109375" customWidth="1"/>
    <col min="4" max="4" width="15.85546875" bestFit="1" customWidth="1"/>
    <col min="5" max="5" width="11.5703125" bestFit="1" customWidth="1"/>
    <col min="6" max="6" width="7" customWidth="1"/>
    <col min="7" max="7" width="13.140625" customWidth="1"/>
    <col min="8" max="8" width="14.85546875" customWidth="1"/>
  </cols>
  <sheetData>
    <row r="6" spans="1:9" x14ac:dyDescent="0.25">
      <c r="A6" t="s">
        <v>0</v>
      </c>
      <c r="B6" t="s">
        <v>1</v>
      </c>
      <c r="C6" t="s">
        <v>2</v>
      </c>
      <c r="D6" t="s">
        <v>3</v>
      </c>
      <c r="E6" t="s">
        <v>7</v>
      </c>
      <c r="G6" t="s">
        <v>4</v>
      </c>
      <c r="H6" t="s">
        <v>5</v>
      </c>
      <c r="I6" t="s">
        <v>6</v>
      </c>
    </row>
    <row r="7" spans="1:9" x14ac:dyDescent="0.25">
      <c r="A7">
        <v>123</v>
      </c>
      <c r="B7">
        <v>4.2</v>
      </c>
      <c r="C7">
        <v>5</v>
      </c>
      <c r="D7">
        <v>0</v>
      </c>
      <c r="E7">
        <f t="shared" ref="E7:E12" si="0">+D7*B7</f>
        <v>0</v>
      </c>
      <c r="G7">
        <v>123</v>
      </c>
      <c r="H7">
        <v>10</v>
      </c>
      <c r="I7">
        <f>+C9*B9+B8*7</f>
        <v>33.6</v>
      </c>
    </row>
    <row r="8" spans="1:9" x14ac:dyDescent="0.25">
      <c r="A8">
        <v>123</v>
      </c>
      <c r="B8">
        <v>3.9</v>
      </c>
      <c r="C8">
        <v>8</v>
      </c>
      <c r="D8">
        <v>7</v>
      </c>
      <c r="E8">
        <f t="shared" si="0"/>
        <v>27.3</v>
      </c>
      <c r="G8">
        <v>124</v>
      </c>
      <c r="H8">
        <v>12</v>
      </c>
      <c r="I8">
        <f>+C11*B11+C12*B12+2*B10</f>
        <v>41.400000000000006</v>
      </c>
    </row>
    <row r="9" spans="1:9" x14ac:dyDescent="0.25">
      <c r="A9">
        <v>123</v>
      </c>
      <c r="B9">
        <v>2.1</v>
      </c>
      <c r="C9">
        <v>3</v>
      </c>
      <c r="D9">
        <v>3</v>
      </c>
      <c r="E9">
        <f t="shared" si="0"/>
        <v>6.3000000000000007</v>
      </c>
    </row>
    <row r="10" spans="1:9" x14ac:dyDescent="0.25">
      <c r="A10">
        <v>124</v>
      </c>
      <c r="B10">
        <v>5.9</v>
      </c>
      <c r="C10">
        <v>3</v>
      </c>
      <c r="D10">
        <v>2</v>
      </c>
      <c r="E10">
        <f t="shared" si="0"/>
        <v>11.8</v>
      </c>
    </row>
    <row r="11" spans="1:9" x14ac:dyDescent="0.25">
      <c r="A11">
        <v>124</v>
      </c>
      <c r="B11">
        <v>2.6</v>
      </c>
      <c r="C11">
        <v>6</v>
      </c>
      <c r="D11">
        <v>6</v>
      </c>
      <c r="E11">
        <f t="shared" si="0"/>
        <v>15.600000000000001</v>
      </c>
    </row>
    <row r="12" spans="1:9" x14ac:dyDescent="0.25">
      <c r="A12">
        <v>124</v>
      </c>
      <c r="B12">
        <v>3.5</v>
      </c>
      <c r="C12">
        <v>4</v>
      </c>
      <c r="D12">
        <v>4</v>
      </c>
      <c r="E12">
        <f t="shared" si="0"/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26"/>
  <sheetViews>
    <sheetView topLeftCell="A7" workbookViewId="0">
      <selection activeCell="A7" sqref="A1:XFD1048576"/>
    </sheetView>
  </sheetViews>
  <sheetFormatPr baseColWidth="10" defaultRowHeight="15" x14ac:dyDescent="0.25"/>
  <cols>
    <col min="2" max="2" width="8.7109375" customWidth="1"/>
    <col min="4" max="4" width="15.85546875" bestFit="1" customWidth="1"/>
    <col min="5" max="5" width="11.5703125" bestFit="1" customWidth="1"/>
    <col min="6" max="6" width="7" customWidth="1"/>
    <col min="7" max="7" width="13.140625" customWidth="1"/>
    <col min="8" max="8" width="14.85546875" customWidth="1"/>
  </cols>
  <sheetData>
    <row r="6" spans="1:9" x14ac:dyDescent="0.25">
      <c r="A6" t="s">
        <v>0</v>
      </c>
      <c r="B6" t="s">
        <v>1</v>
      </c>
      <c r="C6" t="s">
        <v>2</v>
      </c>
      <c r="D6" t="s">
        <v>3</v>
      </c>
      <c r="E6" t="s">
        <v>7</v>
      </c>
      <c r="G6" t="s">
        <v>4</v>
      </c>
      <c r="H6" t="s">
        <v>5</v>
      </c>
      <c r="I6" t="s">
        <v>6</v>
      </c>
    </row>
    <row r="7" spans="1:9" x14ac:dyDescent="0.25">
      <c r="A7">
        <v>123</v>
      </c>
      <c r="B7">
        <v>4.2</v>
      </c>
      <c r="C7">
        <v>5</v>
      </c>
      <c r="D7" s="1">
        <v>0</v>
      </c>
      <c r="E7" s="2">
        <f t="shared" ref="E7:E12" si="0">+D7*B7</f>
        <v>0</v>
      </c>
      <c r="G7">
        <v>123</v>
      </c>
      <c r="H7">
        <v>10</v>
      </c>
      <c r="I7" s="2">
        <f>+C9*B9+B8*7</f>
        <v>33.6</v>
      </c>
    </row>
    <row r="8" spans="1:9" x14ac:dyDescent="0.25">
      <c r="A8">
        <v>123</v>
      </c>
      <c r="B8">
        <v>3.9</v>
      </c>
      <c r="C8">
        <v>8</v>
      </c>
      <c r="D8" s="1">
        <v>7</v>
      </c>
      <c r="E8" s="2">
        <f t="shared" si="0"/>
        <v>27.3</v>
      </c>
      <c r="G8">
        <v>124</v>
      </c>
      <c r="H8">
        <v>12</v>
      </c>
      <c r="I8" s="2">
        <f>+C11*B11+C12*B12+2*B10</f>
        <v>41.400000000000006</v>
      </c>
    </row>
    <row r="9" spans="1:9" x14ac:dyDescent="0.25">
      <c r="A9">
        <v>123</v>
      </c>
      <c r="B9">
        <v>2.1</v>
      </c>
      <c r="C9">
        <v>3</v>
      </c>
      <c r="D9" s="1">
        <v>3</v>
      </c>
      <c r="E9" s="2">
        <f t="shared" si="0"/>
        <v>6.3000000000000007</v>
      </c>
    </row>
    <row r="10" spans="1:9" x14ac:dyDescent="0.25">
      <c r="A10">
        <v>124</v>
      </c>
      <c r="B10">
        <v>5.9</v>
      </c>
      <c r="C10">
        <v>3</v>
      </c>
      <c r="D10" s="1">
        <v>2</v>
      </c>
      <c r="E10" s="2">
        <f t="shared" si="0"/>
        <v>11.8</v>
      </c>
    </row>
    <row r="11" spans="1:9" x14ac:dyDescent="0.25">
      <c r="A11">
        <v>124</v>
      </c>
      <c r="B11">
        <v>2.6</v>
      </c>
      <c r="C11">
        <v>6</v>
      </c>
      <c r="D11" s="1">
        <v>6</v>
      </c>
      <c r="E11" s="2">
        <f t="shared" si="0"/>
        <v>15.600000000000001</v>
      </c>
    </row>
    <row r="12" spans="1:9" x14ac:dyDescent="0.25">
      <c r="A12">
        <v>124</v>
      </c>
      <c r="B12">
        <v>3.5</v>
      </c>
      <c r="C12">
        <v>4</v>
      </c>
      <c r="D12" s="1">
        <v>4</v>
      </c>
      <c r="E12" s="2">
        <f t="shared" si="0"/>
        <v>14</v>
      </c>
    </row>
    <row r="14" spans="1:9" x14ac:dyDescent="0.25">
      <c r="A14" t="s">
        <v>0</v>
      </c>
      <c r="B14" t="s">
        <v>1</v>
      </c>
      <c r="C14" t="s">
        <v>2</v>
      </c>
      <c r="D14" t="s">
        <v>3</v>
      </c>
      <c r="E14" t="s">
        <v>7</v>
      </c>
      <c r="G14" t="s">
        <v>4</v>
      </c>
      <c r="H14" t="s">
        <v>5</v>
      </c>
      <c r="I14" t="s">
        <v>6</v>
      </c>
    </row>
    <row r="15" spans="1:9" x14ac:dyDescent="0.25">
      <c r="A15">
        <v>123</v>
      </c>
      <c r="B15">
        <v>4.2</v>
      </c>
      <c r="C15">
        <v>5</v>
      </c>
      <c r="D15">
        <v>0</v>
      </c>
      <c r="E15">
        <f t="shared" ref="E15:E20" si="1">+D15*B15</f>
        <v>0</v>
      </c>
      <c r="G15">
        <v>123</v>
      </c>
      <c r="H15">
        <v>10</v>
      </c>
      <c r="I15" s="2">
        <f>+C17*B17+B16*7</f>
        <v>33.6</v>
      </c>
    </row>
    <row r="16" spans="1:9" x14ac:dyDescent="0.25">
      <c r="A16">
        <v>123</v>
      </c>
      <c r="B16">
        <v>3.9</v>
      </c>
      <c r="C16">
        <v>8</v>
      </c>
      <c r="D16">
        <v>7</v>
      </c>
      <c r="E16">
        <f t="shared" si="1"/>
        <v>27.3</v>
      </c>
      <c r="G16">
        <v>124</v>
      </c>
      <c r="H16">
        <v>12</v>
      </c>
      <c r="I16" s="2">
        <f>+C19*B19+C20*B20+2*B18</f>
        <v>41.400000000000006</v>
      </c>
    </row>
    <row r="17" spans="1:5" x14ac:dyDescent="0.25">
      <c r="A17">
        <v>123</v>
      </c>
      <c r="B17">
        <v>2.1</v>
      </c>
      <c r="C17">
        <v>3</v>
      </c>
      <c r="D17">
        <v>3</v>
      </c>
      <c r="E17">
        <f t="shared" si="1"/>
        <v>6.3000000000000007</v>
      </c>
    </row>
    <row r="18" spans="1:5" x14ac:dyDescent="0.25">
      <c r="A18">
        <v>124</v>
      </c>
      <c r="B18">
        <v>5.9</v>
      </c>
      <c r="C18">
        <v>3</v>
      </c>
      <c r="D18">
        <v>2</v>
      </c>
      <c r="E18">
        <f t="shared" si="1"/>
        <v>11.8</v>
      </c>
    </row>
    <row r="19" spans="1:5" x14ac:dyDescent="0.25">
      <c r="A19">
        <v>124</v>
      </c>
      <c r="B19">
        <v>2.6</v>
      </c>
      <c r="C19">
        <v>6</v>
      </c>
      <c r="D19">
        <v>6</v>
      </c>
      <c r="E19">
        <f t="shared" si="1"/>
        <v>15.600000000000001</v>
      </c>
    </row>
    <row r="20" spans="1:5" x14ac:dyDescent="0.25">
      <c r="A20">
        <v>124</v>
      </c>
      <c r="B20">
        <v>3.5</v>
      </c>
      <c r="C20">
        <v>4</v>
      </c>
      <c r="D20">
        <v>4</v>
      </c>
      <c r="E20">
        <f t="shared" si="1"/>
        <v>14</v>
      </c>
    </row>
    <row r="22" spans="1:5" x14ac:dyDescent="0.25">
      <c r="B22" t="s">
        <v>8</v>
      </c>
      <c r="C22" t="s">
        <v>9</v>
      </c>
    </row>
    <row r="23" spans="1:5" x14ac:dyDescent="0.25">
      <c r="C23">
        <v>0</v>
      </c>
      <c r="D23">
        <v>10</v>
      </c>
    </row>
    <row r="24" spans="1:5" x14ac:dyDescent="0.25">
      <c r="B24">
        <v>2.1</v>
      </c>
      <c r="C24">
        <v>3</v>
      </c>
      <c r="D24">
        <f>IF(D23&gt;=C24,D23-C24,0)</f>
        <v>7</v>
      </c>
      <c r="E24">
        <f>IF(D23&gt;=C24,C24,D23)</f>
        <v>3</v>
      </c>
    </row>
    <row r="25" spans="1:5" x14ac:dyDescent="0.25">
      <c r="B25">
        <v>3.9</v>
      </c>
      <c r="C25">
        <v>8</v>
      </c>
      <c r="D25">
        <f t="shared" ref="D25:D26" si="2">IF(D24&gt;=C25,D24-C25,0)</f>
        <v>0</v>
      </c>
      <c r="E25">
        <f t="shared" ref="E25:E26" si="3">IF(D24&gt;=C25,C25,D24)</f>
        <v>7</v>
      </c>
    </row>
    <row r="26" spans="1:5" x14ac:dyDescent="0.25">
      <c r="B26">
        <v>4.2</v>
      </c>
      <c r="C26">
        <v>5</v>
      </c>
      <c r="D26">
        <f t="shared" si="2"/>
        <v>0</v>
      </c>
      <c r="E26">
        <f t="shared" si="3"/>
        <v>0</v>
      </c>
    </row>
  </sheetData>
  <sortState ref="B23:E25">
    <sortCondition ref="B2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18"/>
  <sheetViews>
    <sheetView tabSelected="1" workbookViewId="0">
      <selection activeCell="G7" sqref="G7"/>
    </sheetView>
  </sheetViews>
  <sheetFormatPr baseColWidth="10" defaultRowHeight="15" x14ac:dyDescent="0.25"/>
  <cols>
    <col min="2" max="2" width="8.7109375" customWidth="1"/>
    <col min="4" max="4" width="9" customWidth="1"/>
    <col min="5" max="7" width="11.5703125" customWidth="1"/>
    <col min="8" max="8" width="7" customWidth="1"/>
    <col min="9" max="9" width="13.140625" customWidth="1"/>
    <col min="10" max="10" width="14.85546875" customWidth="1"/>
  </cols>
  <sheetData>
    <row r="6" spans="1:11" x14ac:dyDescent="0.25">
      <c r="A6" t="s">
        <v>0</v>
      </c>
      <c r="B6" t="s">
        <v>1</v>
      </c>
      <c r="C6" t="s">
        <v>2</v>
      </c>
      <c r="D6" t="s">
        <v>10</v>
      </c>
      <c r="I6" t="s">
        <v>4</v>
      </c>
      <c r="J6" t="s">
        <v>5</v>
      </c>
      <c r="K6" t="s">
        <v>6</v>
      </c>
    </row>
    <row r="7" spans="1:11" x14ac:dyDescent="0.25">
      <c r="A7">
        <v>123</v>
      </c>
      <c r="B7">
        <v>2.1</v>
      </c>
      <c r="C7">
        <v>3</v>
      </c>
      <c r="D7" s="2">
        <f>1+COUNTIFS($A$7:$A$18,A7,$B$7:$B$18,"&lt;"&amp;B7)</f>
        <v>1</v>
      </c>
      <c r="E7" s="2">
        <f>IF(D7=1,VLOOKUP(A7,$I$7:$J$9,2,FALSE),IF(E6&gt;=C6,E6-C6,0))</f>
        <v>10</v>
      </c>
      <c r="F7" s="2">
        <f>IF(E7&gt;=C7,C7,E7)</f>
        <v>3</v>
      </c>
      <c r="G7" s="2">
        <f>F7*B7</f>
        <v>6.3000000000000007</v>
      </c>
      <c r="I7">
        <v>123</v>
      </c>
      <c r="J7">
        <v>10</v>
      </c>
      <c r="K7" s="4"/>
    </row>
    <row r="8" spans="1:11" x14ac:dyDescent="0.25">
      <c r="A8">
        <v>123</v>
      </c>
      <c r="B8">
        <v>3.9</v>
      </c>
      <c r="C8">
        <v>8</v>
      </c>
      <c r="D8" s="2">
        <f>1+COUNTIFS($A$7:$A$18,A8,$B$7:$B$18,"&lt;"&amp;B8)</f>
        <v>2</v>
      </c>
      <c r="E8" s="2">
        <f>IF(D8=1,VLOOKUP(A8,$I$7:$J$9,2,FALSE),IF(E7&gt;=C7,E7-C7,0))</f>
        <v>7</v>
      </c>
      <c r="F8" s="2">
        <f>IF(E8&gt;=C8,C8,E8)</f>
        <v>7</v>
      </c>
      <c r="G8" s="2">
        <f>F8*B8</f>
        <v>27.3</v>
      </c>
      <c r="I8">
        <v>124</v>
      </c>
      <c r="J8">
        <v>12</v>
      </c>
      <c r="K8" s="4"/>
    </row>
    <row r="9" spans="1:11" x14ac:dyDescent="0.25">
      <c r="A9">
        <v>123</v>
      </c>
      <c r="B9">
        <v>4.2</v>
      </c>
      <c r="C9">
        <v>5</v>
      </c>
      <c r="D9" s="2">
        <f>1+COUNTIFS($A$7:$A$18,A9,$B$7:$B$18,"&lt;"&amp;B9)</f>
        <v>3</v>
      </c>
      <c r="E9" s="2">
        <f>IF(D9=1,VLOOKUP(A9,$I$7:$J$9,2,FALSE),IF(E8&gt;=C8,E8-C8,0))</f>
        <v>0</v>
      </c>
      <c r="F9" s="2">
        <f>IF(E9&gt;=C9,C9,E9)</f>
        <v>0</v>
      </c>
      <c r="G9" s="2">
        <f>F9*B9</f>
        <v>0</v>
      </c>
      <c r="I9">
        <v>125</v>
      </c>
      <c r="J9">
        <v>25</v>
      </c>
      <c r="K9" s="4"/>
    </row>
    <row r="10" spans="1:11" x14ac:dyDescent="0.25">
      <c r="A10">
        <v>124</v>
      </c>
      <c r="B10">
        <v>2.6</v>
      </c>
      <c r="C10">
        <v>6</v>
      </c>
      <c r="D10" s="2">
        <f t="shared" ref="D10:D18" si="0">1+COUNTIFS($A$7:$A$18,A10,$B$7:$B$18,"&lt;"&amp;B10)</f>
        <v>1</v>
      </c>
      <c r="E10" s="2">
        <f t="shared" ref="E10:E18" si="1">IF(D10=1,VLOOKUP(A10,$I$7:$J$9,2,FALSE),IF(E9&gt;=C9,E9-C9,0))</f>
        <v>12</v>
      </c>
      <c r="F10" s="2">
        <f t="shared" ref="F10:F18" si="2">IF(E10&gt;=C10,C10,E10)</f>
        <v>6</v>
      </c>
      <c r="G10" s="2">
        <f t="shared" ref="G10:G18" si="3">F10*B10</f>
        <v>15.600000000000001</v>
      </c>
    </row>
    <row r="11" spans="1:11" x14ac:dyDescent="0.25">
      <c r="A11">
        <v>124</v>
      </c>
      <c r="B11">
        <v>3.5</v>
      </c>
      <c r="C11">
        <v>4</v>
      </c>
      <c r="D11" s="2">
        <f t="shared" si="0"/>
        <v>2</v>
      </c>
      <c r="E11" s="2">
        <f t="shared" si="1"/>
        <v>6</v>
      </c>
      <c r="F11" s="2">
        <f t="shared" si="2"/>
        <v>4</v>
      </c>
      <c r="G11" s="2">
        <f t="shared" si="3"/>
        <v>14</v>
      </c>
    </row>
    <row r="12" spans="1:11" x14ac:dyDescent="0.25">
      <c r="A12">
        <v>124</v>
      </c>
      <c r="B12">
        <v>5.9</v>
      </c>
      <c r="C12">
        <v>3</v>
      </c>
      <c r="D12" s="2">
        <f t="shared" si="0"/>
        <v>3</v>
      </c>
      <c r="E12" s="2">
        <f t="shared" si="1"/>
        <v>2</v>
      </c>
      <c r="F12" s="2">
        <f t="shared" si="2"/>
        <v>2</v>
      </c>
      <c r="G12" s="2">
        <f t="shared" si="3"/>
        <v>11.8</v>
      </c>
    </row>
    <row r="13" spans="1:11" x14ac:dyDescent="0.25">
      <c r="A13">
        <v>125</v>
      </c>
      <c r="B13">
        <v>3.5</v>
      </c>
      <c r="C13">
        <v>2</v>
      </c>
      <c r="D13" s="2">
        <f t="shared" si="0"/>
        <v>1</v>
      </c>
      <c r="E13" s="2">
        <f t="shared" si="1"/>
        <v>25</v>
      </c>
      <c r="F13" s="2">
        <f t="shared" si="2"/>
        <v>2</v>
      </c>
      <c r="G13" s="2">
        <f t="shared" si="3"/>
        <v>7</v>
      </c>
    </row>
    <row r="14" spans="1:11" x14ac:dyDescent="0.25">
      <c r="A14">
        <v>125</v>
      </c>
      <c r="B14">
        <v>5</v>
      </c>
      <c r="C14">
        <v>3</v>
      </c>
      <c r="D14" s="2">
        <f t="shared" si="0"/>
        <v>2</v>
      </c>
      <c r="E14" s="2">
        <f t="shared" si="1"/>
        <v>23</v>
      </c>
      <c r="F14" s="2">
        <f t="shared" si="2"/>
        <v>3</v>
      </c>
      <c r="G14" s="2">
        <f t="shared" si="3"/>
        <v>15</v>
      </c>
      <c r="K14" s="3"/>
    </row>
    <row r="15" spans="1:11" x14ac:dyDescent="0.25">
      <c r="A15">
        <v>125</v>
      </c>
      <c r="B15">
        <v>6</v>
      </c>
      <c r="C15">
        <v>2</v>
      </c>
      <c r="D15" s="2">
        <f t="shared" si="0"/>
        <v>3</v>
      </c>
      <c r="E15" s="2">
        <f t="shared" si="1"/>
        <v>20</v>
      </c>
      <c r="F15" s="2">
        <f t="shared" si="2"/>
        <v>2</v>
      </c>
      <c r="G15" s="2">
        <f t="shared" si="3"/>
        <v>12</v>
      </c>
      <c r="K15" s="3"/>
    </row>
    <row r="16" spans="1:11" x14ac:dyDescent="0.25">
      <c r="A16">
        <v>125</v>
      </c>
      <c r="B16">
        <v>7</v>
      </c>
      <c r="C16">
        <v>4</v>
      </c>
      <c r="D16" s="2">
        <f t="shared" si="0"/>
        <v>4</v>
      </c>
      <c r="E16" s="2">
        <f t="shared" si="1"/>
        <v>18</v>
      </c>
      <c r="F16" s="2">
        <f t="shared" si="2"/>
        <v>4</v>
      </c>
      <c r="G16" s="2">
        <f t="shared" si="3"/>
        <v>28</v>
      </c>
    </row>
    <row r="17" spans="1:7" x14ac:dyDescent="0.25">
      <c r="A17">
        <v>125</v>
      </c>
      <c r="B17">
        <v>7.5</v>
      </c>
      <c r="C17">
        <v>7</v>
      </c>
      <c r="D17" s="2">
        <f t="shared" si="0"/>
        <v>5</v>
      </c>
      <c r="E17" s="2">
        <f t="shared" si="1"/>
        <v>14</v>
      </c>
      <c r="F17" s="2">
        <f t="shared" si="2"/>
        <v>7</v>
      </c>
      <c r="G17" s="2">
        <f t="shared" si="3"/>
        <v>52.5</v>
      </c>
    </row>
    <row r="18" spans="1:7" x14ac:dyDescent="0.25">
      <c r="A18">
        <v>125</v>
      </c>
      <c r="B18">
        <v>7.8</v>
      </c>
      <c r="C18">
        <v>10</v>
      </c>
      <c r="D18" s="2">
        <f t="shared" si="0"/>
        <v>6</v>
      </c>
      <c r="E18" s="2">
        <f t="shared" si="1"/>
        <v>7</v>
      </c>
      <c r="F18" s="2">
        <f t="shared" si="2"/>
        <v>7</v>
      </c>
      <c r="G18" s="2">
        <f t="shared" si="3"/>
        <v>54.6</v>
      </c>
    </row>
  </sheetData>
  <autoFilter ref="A6:C18">
    <sortState ref="A15:F21">
      <sortCondition ref="B6:B2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test1</vt:lpstr>
      <vt:lpstr>avec tri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Emeline</dc:creator>
  <cp:lastModifiedBy>David, Emeline</cp:lastModifiedBy>
  <dcterms:created xsi:type="dcterms:W3CDTF">2017-11-03T18:02:07Z</dcterms:created>
  <dcterms:modified xsi:type="dcterms:W3CDTF">2017-11-05T14:38:57Z</dcterms:modified>
</cp:coreProperties>
</file>