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19368" windowHeight="10452" firstSheet="1" activeTab="1"/>
  </bookViews>
  <sheets>
    <sheet name="Feuil1" sheetId="1" state="hidden" r:id="rId1"/>
    <sheet name="Feuil2" sheetId="2" r:id="rId2"/>
    <sheet name="Feuil3" sheetId="3" r:id="rId3"/>
  </sheets>
  <definedNames>
    <definedName name="solver_adj" localSheetId="0" hidden="1">Feuil1!$B$2:$H$13</definedName>
    <definedName name="solver_adj" localSheetId="1" hidden="1">Feuil2!$B$2:$H$21</definedName>
    <definedName name="solver_cvg" localSheetId="0" hidden="1">0.0001</definedName>
    <definedName name="solver_cvg" localSheetId="1" hidden="1">0.0001</definedName>
    <definedName name="solver_drv" localSheetId="0" hidden="1">2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lhs1" localSheetId="0" hidden="1">Feuil1!$N$18:$N$29</definedName>
    <definedName name="solver_lhs1" localSheetId="1" hidden="1">Feuil2!$B$23</definedName>
    <definedName name="solver_lhs2" localSheetId="0" hidden="1">Feuil1!$P$18:$P$29</definedName>
    <definedName name="solver_lhs2" localSheetId="1" hidden="1">Feuil2!$B$24</definedName>
    <definedName name="solver_lhs3" localSheetId="0" hidden="1">Feuil1!$P$18:$P$29</definedName>
    <definedName name="solver_lhs3" localSheetId="1" hidden="1">Feuil2!$B$25</definedName>
    <definedName name="solver_lhs4" localSheetId="0" hidden="1">Feuil1!$P$18:$P$29</definedName>
    <definedName name="solver_lhs4" localSheetId="1" hidden="1">Feuil2!$L$22</definedName>
    <definedName name="solver_lhs5" localSheetId="0" hidden="1">Feuil1!$P$18:$P$29</definedName>
    <definedName name="solver_lhs5" localSheetId="1" hidden="1">Feuil2!$M$22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2</definedName>
    <definedName name="solver_num" localSheetId="1" hidden="1">4</definedName>
    <definedName name="solver_nwt" localSheetId="0" hidden="1">1</definedName>
    <definedName name="solver_nwt" localSheetId="1" hidden="1">1</definedName>
    <definedName name="solver_opt" localSheetId="0" hidden="1">Feuil1!$P$31</definedName>
    <definedName name="solver_opt" localSheetId="1" hidden="1">Feuil2!$M$22</definedName>
    <definedName name="solver_pre" localSheetId="0" hidden="1">0.000001</definedName>
    <definedName name="solver_pre" localSheetId="1" hidden="1">0.000001</definedName>
    <definedName name="solver_rbv" localSheetId="0" hidden="1">2</definedName>
    <definedName name="solver_rbv" localSheetId="1" hidden="1">1</definedName>
    <definedName name="solver_rel1" localSheetId="0" hidden="1">2</definedName>
    <definedName name="solver_rel1" localSheetId="1" hidden="1">2</definedName>
    <definedName name="solver_rel2" localSheetId="0" hidden="1">2</definedName>
    <definedName name="solver_rel2" localSheetId="1" hidden="1">2</definedName>
    <definedName name="solver_rel3" localSheetId="0" hidden="1">2</definedName>
    <definedName name="solver_rel3" localSheetId="1" hidden="1">2</definedName>
    <definedName name="solver_rel4" localSheetId="0" hidden="1">2</definedName>
    <definedName name="solver_rel4" localSheetId="1" hidden="1">1</definedName>
    <definedName name="solver_rel5" localSheetId="0" hidden="1">2</definedName>
    <definedName name="solver_rel5" localSheetId="1" hidden="1">2</definedName>
    <definedName name="solver_rhs1" localSheetId="0" hidden="1">5</definedName>
    <definedName name="solver_rhs1" localSheetId="1" hidden="1">Feuil2!$B$31</definedName>
    <definedName name="solver_rhs2" localSheetId="0" hidden="1">2</definedName>
    <definedName name="solver_rhs2" localSheetId="1" hidden="1">Feuil2!$B$32</definedName>
    <definedName name="solver_rhs3" localSheetId="0" hidden="1">2</definedName>
    <definedName name="solver_rhs3" localSheetId="1" hidden="1">Feuil2!$B$33</definedName>
    <definedName name="solver_rhs4" localSheetId="0" hidden="1">2</definedName>
    <definedName name="solver_rhs4" localSheetId="1" hidden="1">100</definedName>
    <definedName name="solver_rhs5" localSheetId="0" hidden="1">2</definedName>
    <definedName name="solver_rhs5" localSheetId="1" hidden="1">40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2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1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2" l="1"/>
  <c r="J20" i="2"/>
  <c r="K20" i="2"/>
  <c r="M20" i="2"/>
  <c r="I21" i="2"/>
  <c r="J21" i="2"/>
  <c r="K21" i="2"/>
  <c r="M21" i="2"/>
  <c r="I14" i="2"/>
  <c r="J14" i="2"/>
  <c r="K14" i="2"/>
  <c r="M14" i="2"/>
  <c r="I15" i="2"/>
  <c r="J15" i="2"/>
  <c r="K15" i="2"/>
  <c r="M15" i="2"/>
  <c r="I16" i="2"/>
  <c r="J16" i="2"/>
  <c r="K16" i="2"/>
  <c r="M16" i="2"/>
  <c r="I17" i="2"/>
  <c r="J17" i="2"/>
  <c r="K17" i="2"/>
  <c r="M17" i="2"/>
  <c r="I18" i="2"/>
  <c r="J18" i="2"/>
  <c r="K18" i="2"/>
  <c r="M18" i="2"/>
  <c r="I19" i="2"/>
  <c r="J19" i="2"/>
  <c r="K19" i="2"/>
  <c r="M19" i="2"/>
  <c r="L20" i="2" l="1"/>
  <c r="L14" i="2"/>
  <c r="L17" i="2"/>
  <c r="L18" i="2"/>
  <c r="L19" i="2"/>
  <c r="L16" i="2"/>
  <c r="L21" i="2"/>
  <c r="L15" i="2"/>
  <c r="C2" i="3"/>
  <c r="D2" i="3"/>
  <c r="E2" i="3"/>
  <c r="F2" i="3"/>
  <c r="G2" i="3"/>
  <c r="H2" i="3"/>
  <c r="C3" i="3"/>
  <c r="D3" i="3"/>
  <c r="E3" i="3"/>
  <c r="F3" i="3"/>
  <c r="G3" i="3"/>
  <c r="H3" i="3"/>
  <c r="C4" i="3"/>
  <c r="D4" i="3"/>
  <c r="E4" i="3"/>
  <c r="F4" i="3"/>
  <c r="G4" i="3"/>
  <c r="H4" i="3"/>
  <c r="C5" i="3"/>
  <c r="D5" i="3"/>
  <c r="E5" i="3"/>
  <c r="F5" i="3"/>
  <c r="G5" i="3"/>
  <c r="H5" i="3"/>
  <c r="C6" i="3"/>
  <c r="D6" i="3"/>
  <c r="E6" i="3"/>
  <c r="F6" i="3"/>
  <c r="G6" i="3"/>
  <c r="H6" i="3"/>
  <c r="C7" i="3"/>
  <c r="D7" i="3"/>
  <c r="E7" i="3"/>
  <c r="F7" i="3"/>
  <c r="G7" i="3"/>
  <c r="H7" i="3"/>
  <c r="C8" i="3"/>
  <c r="D8" i="3"/>
  <c r="E8" i="3"/>
  <c r="F8" i="3"/>
  <c r="G8" i="3"/>
  <c r="H8" i="3"/>
  <c r="C9" i="3"/>
  <c r="D9" i="3"/>
  <c r="E9" i="3"/>
  <c r="F9" i="3"/>
  <c r="G9" i="3"/>
  <c r="H9" i="3"/>
  <c r="C10" i="3"/>
  <c r="D10" i="3"/>
  <c r="E10" i="3"/>
  <c r="F10" i="3"/>
  <c r="G10" i="3"/>
  <c r="H10" i="3"/>
  <c r="C11" i="3"/>
  <c r="D11" i="3"/>
  <c r="E11" i="3"/>
  <c r="F11" i="3"/>
  <c r="G11" i="3"/>
  <c r="H11" i="3"/>
  <c r="C12" i="3"/>
  <c r="D12" i="3"/>
  <c r="E12" i="3"/>
  <c r="F12" i="3"/>
  <c r="G12" i="3"/>
  <c r="H12" i="3"/>
  <c r="C13" i="3"/>
  <c r="D13" i="3"/>
  <c r="E13" i="3"/>
  <c r="F13" i="3"/>
  <c r="G13" i="3"/>
  <c r="H13" i="3"/>
  <c r="B3" i="3"/>
  <c r="B4" i="3"/>
  <c r="B5" i="3"/>
  <c r="B6" i="3"/>
  <c r="B7" i="3"/>
  <c r="B8" i="3"/>
  <c r="B9" i="3"/>
  <c r="B10" i="3"/>
  <c r="B11" i="3"/>
  <c r="B12" i="3"/>
  <c r="B13" i="3"/>
  <c r="B2" i="3"/>
  <c r="J3" i="2"/>
  <c r="K3" i="2"/>
  <c r="M3" i="2"/>
  <c r="J4" i="2"/>
  <c r="K4" i="2"/>
  <c r="M4" i="2"/>
  <c r="J5" i="2"/>
  <c r="K5" i="2"/>
  <c r="M5" i="2"/>
  <c r="J6" i="2"/>
  <c r="K6" i="2"/>
  <c r="M6" i="2"/>
  <c r="J7" i="2"/>
  <c r="K7" i="2"/>
  <c r="M7" i="2"/>
  <c r="J8" i="2"/>
  <c r="K8" i="2"/>
  <c r="M8" i="2"/>
  <c r="J9" i="2"/>
  <c r="K9" i="2"/>
  <c r="M9" i="2"/>
  <c r="J10" i="2"/>
  <c r="K10" i="2"/>
  <c r="M10" i="2"/>
  <c r="J11" i="2"/>
  <c r="K11" i="2"/>
  <c r="M11" i="2"/>
  <c r="J12" i="2"/>
  <c r="K12" i="2"/>
  <c r="M12" i="2"/>
  <c r="J13" i="2"/>
  <c r="K13" i="2"/>
  <c r="M13" i="2"/>
  <c r="M2" i="2"/>
  <c r="K2" i="2"/>
  <c r="J2" i="2"/>
  <c r="I3" i="2"/>
  <c r="I4" i="2"/>
  <c r="I5" i="2"/>
  <c r="I6" i="2"/>
  <c r="I7" i="2"/>
  <c r="I8" i="2"/>
  <c r="I9" i="2"/>
  <c r="I10" i="2"/>
  <c r="I11" i="2"/>
  <c r="I12" i="2"/>
  <c r="I13" i="2"/>
  <c r="I2" i="2"/>
  <c r="C23" i="2"/>
  <c r="D23" i="2"/>
  <c r="E23" i="2"/>
  <c r="F23" i="2"/>
  <c r="G23" i="2"/>
  <c r="H23" i="2"/>
  <c r="C24" i="2"/>
  <c r="D24" i="2"/>
  <c r="E24" i="2"/>
  <c r="F24" i="2"/>
  <c r="G24" i="2"/>
  <c r="H24" i="2"/>
  <c r="C25" i="2"/>
  <c r="D25" i="2"/>
  <c r="E25" i="2"/>
  <c r="F25" i="2"/>
  <c r="G25" i="2"/>
  <c r="H25" i="2"/>
  <c r="B24" i="2"/>
  <c r="B25" i="2"/>
  <c r="B23" i="2"/>
  <c r="H38" i="2"/>
  <c r="G38" i="2"/>
  <c r="F38" i="2"/>
  <c r="E38" i="2"/>
  <c r="D38" i="2"/>
  <c r="C38" i="2"/>
  <c r="B38" i="2"/>
  <c r="K2" i="1"/>
  <c r="L2" i="1"/>
  <c r="M2" i="1"/>
  <c r="N2" i="1"/>
  <c r="O2" i="1"/>
  <c r="P2" i="1"/>
  <c r="K3" i="1"/>
  <c r="L3" i="1"/>
  <c r="M3" i="1"/>
  <c r="N3" i="1"/>
  <c r="O3" i="1"/>
  <c r="P3" i="1"/>
  <c r="K4" i="1"/>
  <c r="L4" i="1"/>
  <c r="M4" i="1"/>
  <c r="N4" i="1"/>
  <c r="O4" i="1"/>
  <c r="P4" i="1"/>
  <c r="K5" i="1"/>
  <c r="L5" i="1"/>
  <c r="M5" i="1"/>
  <c r="N5" i="1"/>
  <c r="O5" i="1"/>
  <c r="P5" i="1"/>
  <c r="K6" i="1"/>
  <c r="L6" i="1"/>
  <c r="M6" i="1"/>
  <c r="N6" i="1"/>
  <c r="O6" i="1"/>
  <c r="P6" i="1"/>
  <c r="K7" i="1"/>
  <c r="L7" i="1"/>
  <c r="M7" i="1"/>
  <c r="N7" i="1"/>
  <c r="O7" i="1"/>
  <c r="P7" i="1"/>
  <c r="K8" i="1"/>
  <c r="L8" i="1"/>
  <c r="M8" i="1"/>
  <c r="N8" i="1"/>
  <c r="O8" i="1"/>
  <c r="P8" i="1"/>
  <c r="K9" i="1"/>
  <c r="L9" i="1"/>
  <c r="M9" i="1"/>
  <c r="N9" i="1"/>
  <c r="O9" i="1"/>
  <c r="P9" i="1"/>
  <c r="K10" i="1"/>
  <c r="L10" i="1"/>
  <c r="M10" i="1"/>
  <c r="N10" i="1"/>
  <c r="O10" i="1"/>
  <c r="P10" i="1"/>
  <c r="K11" i="1"/>
  <c r="L11" i="1"/>
  <c r="M11" i="1"/>
  <c r="N11" i="1"/>
  <c r="O11" i="1"/>
  <c r="P11" i="1"/>
  <c r="K12" i="1"/>
  <c r="L12" i="1"/>
  <c r="M12" i="1"/>
  <c r="N12" i="1"/>
  <c r="O12" i="1"/>
  <c r="P12" i="1"/>
  <c r="K13" i="1"/>
  <c r="L13" i="1"/>
  <c r="M13" i="1"/>
  <c r="N13" i="1"/>
  <c r="O13" i="1"/>
  <c r="P13" i="1"/>
  <c r="J3" i="1"/>
  <c r="J4" i="1"/>
  <c r="J5" i="1"/>
  <c r="J6" i="1"/>
  <c r="J7" i="1"/>
  <c r="J8" i="1"/>
  <c r="J9" i="1"/>
  <c r="J10" i="1"/>
  <c r="J11" i="1"/>
  <c r="J12" i="1"/>
  <c r="J13" i="1"/>
  <c r="J2" i="1"/>
  <c r="P19" i="1"/>
  <c r="P20" i="1"/>
  <c r="P21" i="1"/>
  <c r="P22" i="1"/>
  <c r="P23" i="1"/>
  <c r="P24" i="1"/>
  <c r="P25" i="1"/>
  <c r="P26" i="1"/>
  <c r="P27" i="1"/>
  <c r="P28" i="1"/>
  <c r="P29" i="1"/>
  <c r="P18" i="1"/>
  <c r="K27" i="1"/>
  <c r="N27" i="1" s="1"/>
  <c r="L27" i="1"/>
  <c r="M27" i="1"/>
  <c r="K28" i="1"/>
  <c r="L28" i="1"/>
  <c r="M28" i="1"/>
  <c r="K29" i="1"/>
  <c r="L29" i="1"/>
  <c r="M29" i="1"/>
  <c r="J22" i="2" l="1"/>
  <c r="I22" i="2"/>
  <c r="K22" i="2"/>
  <c r="M22" i="2"/>
  <c r="L13" i="2"/>
  <c r="L11" i="2"/>
  <c r="L9" i="2"/>
  <c r="L7" i="2"/>
  <c r="L5" i="2"/>
  <c r="G26" i="2"/>
  <c r="L3" i="2"/>
  <c r="L2" i="2"/>
  <c r="L10" i="2"/>
  <c r="L6" i="2"/>
  <c r="L12" i="2"/>
  <c r="L8" i="2"/>
  <c r="L4" i="2"/>
  <c r="C26" i="2"/>
  <c r="H26" i="2"/>
  <c r="D26" i="2"/>
  <c r="E26" i="2"/>
  <c r="F26" i="2"/>
  <c r="B26" i="2"/>
  <c r="N28" i="1"/>
  <c r="P31" i="1"/>
  <c r="N29" i="1"/>
  <c r="M19" i="1"/>
  <c r="M20" i="1"/>
  <c r="M21" i="1"/>
  <c r="M22" i="1"/>
  <c r="M23" i="1"/>
  <c r="M24" i="1"/>
  <c r="M25" i="1"/>
  <c r="M26" i="1"/>
  <c r="L19" i="1"/>
  <c r="L20" i="1"/>
  <c r="L21" i="1"/>
  <c r="L22" i="1"/>
  <c r="L23" i="1"/>
  <c r="L24" i="1"/>
  <c r="L25" i="1"/>
  <c r="L26" i="1"/>
  <c r="K19" i="1"/>
  <c r="K20" i="1"/>
  <c r="K21" i="1"/>
  <c r="K22" i="1"/>
  <c r="K23" i="1"/>
  <c r="K24" i="1"/>
  <c r="K25" i="1"/>
  <c r="K26" i="1"/>
  <c r="K18" i="1"/>
  <c r="L22" i="2" l="1"/>
  <c r="C18" i="1"/>
  <c r="D18" i="1"/>
  <c r="E18" i="1"/>
  <c r="F18" i="1"/>
  <c r="G18" i="1"/>
  <c r="H18" i="1"/>
  <c r="C17" i="1"/>
  <c r="D17" i="1"/>
  <c r="E17" i="1"/>
  <c r="F17" i="1"/>
  <c r="G17" i="1"/>
  <c r="H17" i="1"/>
  <c r="C16" i="1"/>
  <c r="D16" i="1"/>
  <c r="E16" i="1"/>
  <c r="E19" i="1" s="1"/>
  <c r="F16" i="1"/>
  <c r="F19" i="1" s="1"/>
  <c r="G16" i="1"/>
  <c r="H16" i="1"/>
  <c r="B18" i="1"/>
  <c r="B17" i="1"/>
  <c r="B16" i="1"/>
  <c r="M18" i="1"/>
  <c r="L18" i="1"/>
  <c r="C27" i="1"/>
  <c r="D27" i="1"/>
  <c r="E27" i="1"/>
  <c r="F27" i="1"/>
  <c r="G27" i="1"/>
  <c r="H27" i="1"/>
  <c r="B27" i="1"/>
  <c r="H19" i="1" l="1"/>
  <c r="D19" i="1"/>
  <c r="B19" i="1"/>
  <c r="G19" i="1"/>
  <c r="C19" i="1"/>
  <c r="N18" i="1"/>
  <c r="N26" i="1"/>
  <c r="N22" i="1"/>
  <c r="N19" i="1"/>
  <c r="N24" i="1"/>
  <c r="N23" i="1"/>
  <c r="N20" i="1"/>
  <c r="N25" i="1"/>
  <c r="N21" i="1"/>
</calcChain>
</file>

<file path=xl/sharedStrings.xml><?xml version="1.0" encoding="utf-8"?>
<sst xmlns="http://schemas.openxmlformats.org/spreadsheetml/2006/main" count="244" uniqueCount="82">
  <si>
    <t>Vacations</t>
  </si>
  <si>
    <t>Lun</t>
  </si>
  <si>
    <t>Mar</t>
  </si>
  <si>
    <t>Mer</t>
  </si>
  <si>
    <t>Jeu</t>
  </si>
  <si>
    <t>Ven</t>
  </si>
  <si>
    <t>Sam</t>
  </si>
  <si>
    <t>Dim</t>
  </si>
  <si>
    <t>Matin</t>
  </si>
  <si>
    <t>Soir</t>
  </si>
  <si>
    <t>Nuit</t>
  </si>
  <si>
    <t>,</t>
  </si>
  <si>
    <t>lundi</t>
  </si>
  <si>
    <t>mardi</t>
  </si>
  <si>
    <t>mercredi</t>
  </si>
  <si>
    <t>jeudi</t>
  </si>
  <si>
    <t>vendredi</t>
  </si>
  <si>
    <t>samedi</t>
  </si>
  <si>
    <t>dimanche</t>
  </si>
  <si>
    <t>employé n°1</t>
  </si>
  <si>
    <t>employé n°2</t>
  </si>
  <si>
    <t>employé n°3</t>
  </si>
  <si>
    <t>employé n°4</t>
  </si>
  <si>
    <t>employé n°5</t>
  </si>
  <si>
    <t>employé n°6</t>
  </si>
  <si>
    <t>employé n°7</t>
  </si>
  <si>
    <t>employé n°8</t>
  </si>
  <si>
    <t>employé n°9</t>
  </si>
  <si>
    <t>repos</t>
  </si>
  <si>
    <t>matin</t>
  </si>
  <si>
    <t>nuit</t>
  </si>
  <si>
    <t>soir</t>
  </si>
  <si>
    <t>Jour ouvré</t>
  </si>
  <si>
    <t>changement interdit</t>
  </si>
  <si>
    <t>Employé total besoin</t>
  </si>
  <si>
    <t>jour RT</t>
  </si>
  <si>
    <t>employé n°10</t>
  </si>
  <si>
    <t>employé n°11</t>
  </si>
  <si>
    <t>employé n°12</t>
  </si>
  <si>
    <t>TOTAL</t>
  </si>
  <si>
    <t>EM N°1</t>
  </si>
  <si>
    <t>EM N°2</t>
  </si>
  <si>
    <t>EM N°3</t>
  </si>
  <si>
    <t>EM N°4</t>
  </si>
  <si>
    <t>EM N°5</t>
  </si>
  <si>
    <t>EM N°6</t>
  </si>
  <si>
    <t>EM N°7</t>
  </si>
  <si>
    <t>EM N°8</t>
  </si>
  <si>
    <t>EM N°9</t>
  </si>
  <si>
    <t>EM N°10</t>
  </si>
  <si>
    <t>EM N°11</t>
  </si>
  <si>
    <t>EM N°12</t>
  </si>
  <si>
    <t>DEMANDE RH :</t>
  </si>
  <si>
    <t>SOIR MATIN</t>
  </si>
  <si>
    <t>NUIT SOIR</t>
  </si>
  <si>
    <t>NUIT MATIN</t>
  </si>
  <si>
    <t>2+1</t>
  </si>
  <si>
    <t>3+2</t>
  </si>
  <si>
    <t>3+1</t>
  </si>
  <si>
    <t>OBLIGATION:</t>
  </si>
  <si>
    <t>Repos deux jours concécutifs</t>
  </si>
  <si>
    <t>0+0</t>
  </si>
  <si>
    <t>MATIN</t>
  </si>
  <si>
    <t>SOIR</t>
  </si>
  <si>
    <t>NUIT</t>
  </si>
  <si>
    <t>REPOS</t>
  </si>
  <si>
    <t>JOUR OUVRE TOTAL</t>
  </si>
  <si>
    <t>SOIR-MATIN</t>
  </si>
  <si>
    <t>NUIT-SOIR</t>
  </si>
  <si>
    <t>NUIT-MATIN</t>
  </si>
  <si>
    <t>Repos de 2 jours concécutifs</t>
  </si>
  <si>
    <t>repos Total :</t>
  </si>
  <si>
    <t>employé n°13</t>
  </si>
  <si>
    <t>employé n°14</t>
  </si>
  <si>
    <t>employé n°15</t>
  </si>
  <si>
    <t>employé n°16</t>
  </si>
  <si>
    <t>employé n°17</t>
  </si>
  <si>
    <t>employé n°18</t>
  </si>
  <si>
    <t>employé n°19</t>
  </si>
  <si>
    <t>employé n°20</t>
  </si>
  <si>
    <t>total</t>
  </si>
  <si>
    <t xml:space="preserve">Somme Employé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</si>
</sst>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5" xfId="0" applyBorder="1"/>
    <xf numFmtId="0" fontId="2" fillId="0" borderId="0" xfId="0" applyFont="1" applyFill="1" applyBorder="1" applyAlignment="1">
      <alignment vertical="center" wrapText="1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5" fillId="0" borderId="0" xfId="0" applyFont="1"/>
    <xf numFmtId="0" fontId="0" fillId="7" borderId="0" xfId="0" applyFill="1"/>
    <xf numFmtId="0" fontId="4" fillId="3" borderId="0" xfId="0" applyFont="1" applyFill="1"/>
    <xf numFmtId="0" fontId="4" fillId="9" borderId="0" xfId="0" applyFont="1" applyFill="1"/>
    <xf numFmtId="0" fontId="0" fillId="10" borderId="0" xfId="0" applyFill="1"/>
    <xf numFmtId="0" fontId="0" fillId="11" borderId="0" xfId="0" applyFill="1"/>
    <xf numFmtId="0" fontId="0" fillId="8" borderId="0" xfId="0" applyFont="1" applyFill="1"/>
    <xf numFmtId="0" fontId="0" fillId="12" borderId="0" xfId="0" applyFill="1"/>
    <xf numFmtId="0" fontId="0" fillId="13" borderId="0" xfId="0" applyFill="1"/>
    <xf numFmtId="0" fontId="5" fillId="13" borderId="0" xfId="0" applyFont="1" applyFill="1"/>
    <xf numFmtId="0" fontId="1" fillId="13" borderId="1" xfId="0" applyFont="1" applyFill="1" applyBorder="1" applyAlignment="1">
      <alignment vertical="center" wrapText="1"/>
    </xf>
    <xf numFmtId="0" fontId="1" fillId="13" borderId="2" xfId="0" applyFont="1" applyFill="1" applyBorder="1" applyAlignment="1">
      <alignment vertical="center" wrapText="1"/>
    </xf>
    <xf numFmtId="0" fontId="2" fillId="13" borderId="3" xfId="0" applyFont="1" applyFill="1" applyBorder="1" applyAlignment="1">
      <alignment vertical="center" wrapText="1"/>
    </xf>
    <xf numFmtId="0" fontId="3" fillId="13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="90" zoomScaleNormal="90" workbookViewId="0">
      <selection activeCell="G33" sqref="B30:G33"/>
    </sheetView>
  </sheetViews>
  <sheetFormatPr baseColWidth="10" defaultRowHeight="14.4" x14ac:dyDescent="0.3"/>
  <cols>
    <col min="1" max="1" width="16.21875" customWidth="1"/>
    <col min="17" max="17" width="8.5546875" customWidth="1"/>
  </cols>
  <sheetData>
    <row r="1" spans="1:16" x14ac:dyDescent="0.3">
      <c r="A1" s="5"/>
      <c r="B1" s="5" t="s">
        <v>12</v>
      </c>
      <c r="C1" s="5" t="s">
        <v>13</v>
      </c>
      <c r="D1" s="5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</row>
    <row r="2" spans="1:16" x14ac:dyDescent="0.3">
      <c r="A2" s="5" t="s">
        <v>19</v>
      </c>
      <c r="B2" s="5" t="s">
        <v>8</v>
      </c>
      <c r="C2" s="5" t="s">
        <v>29</v>
      </c>
      <c r="D2" s="5" t="s">
        <v>8</v>
      </c>
      <c r="E2" s="5" t="s">
        <v>29</v>
      </c>
      <c r="F2" s="5" t="s">
        <v>29</v>
      </c>
      <c r="G2" s="5" t="s">
        <v>31</v>
      </c>
      <c r="H2" s="5" t="s">
        <v>10</v>
      </c>
      <c r="J2">
        <f>VLOOKUP(B2,$R$17:S20,2,FALSE)</f>
        <v>1</v>
      </c>
      <c r="K2">
        <f>VLOOKUP(C2,$R$17:T20,2,FALSE)</f>
        <v>1</v>
      </c>
      <c r="L2">
        <f>VLOOKUP(D2,$R$17:U20,2,FALSE)</f>
        <v>1</v>
      </c>
      <c r="M2">
        <f>VLOOKUP(E2,$R$17:V20,2,FALSE)</f>
        <v>1</v>
      </c>
      <c r="N2">
        <f>VLOOKUP(F2,$R$17:W20,2,FALSE)</f>
        <v>1</v>
      </c>
      <c r="O2">
        <f>VLOOKUP(G2,$R$17:X20,2,FALSE)</f>
        <v>2</v>
      </c>
      <c r="P2">
        <f>VLOOKUP(H2,$R$17:Y20,2,FALSE)</f>
        <v>3</v>
      </c>
    </row>
    <row r="3" spans="1:16" x14ac:dyDescent="0.3">
      <c r="A3" s="5" t="s">
        <v>20</v>
      </c>
      <c r="B3" s="5" t="s">
        <v>8</v>
      </c>
      <c r="C3" s="5" t="s">
        <v>29</v>
      </c>
      <c r="D3" s="5" t="s">
        <v>8</v>
      </c>
      <c r="E3" s="5" t="s">
        <v>10</v>
      </c>
      <c r="F3" s="5" t="s">
        <v>9</v>
      </c>
      <c r="G3" s="5" t="s">
        <v>31</v>
      </c>
      <c r="H3" s="5" t="s">
        <v>10</v>
      </c>
      <c r="J3">
        <f>VLOOKUP(B3,$R$17:S21,2,FALSE)</f>
        <v>1</v>
      </c>
      <c r="K3">
        <f>VLOOKUP(C3,$R$17:T21,2,FALSE)</f>
        <v>1</v>
      </c>
      <c r="L3">
        <f>VLOOKUP(D3,$R$17:U21,2,FALSE)</f>
        <v>1</v>
      </c>
      <c r="M3">
        <f>VLOOKUP(E3,$R$17:V21,2,FALSE)</f>
        <v>3</v>
      </c>
      <c r="N3">
        <f>VLOOKUP(F3,$R$17:W21,2,FALSE)</f>
        <v>2</v>
      </c>
      <c r="O3">
        <f>VLOOKUP(G3,$R$17:X21,2,FALSE)</f>
        <v>2</v>
      </c>
      <c r="P3">
        <f>VLOOKUP(H3,$R$17:Y21,2,FALSE)</f>
        <v>3</v>
      </c>
    </row>
    <row r="4" spans="1:16" x14ac:dyDescent="0.3">
      <c r="A4" s="5" t="s">
        <v>21</v>
      </c>
      <c r="B4" s="5" t="s">
        <v>8</v>
      </c>
      <c r="C4" s="5" t="s">
        <v>29</v>
      </c>
      <c r="D4" s="5" t="s">
        <v>8</v>
      </c>
      <c r="E4" s="5" t="s">
        <v>10</v>
      </c>
      <c r="F4" s="5" t="s">
        <v>28</v>
      </c>
      <c r="G4" s="5" t="s">
        <v>31</v>
      </c>
      <c r="H4" s="5" t="s">
        <v>10</v>
      </c>
      <c r="J4">
        <f>VLOOKUP(B4,$R$17:S22,2,FALSE)</f>
        <v>1</v>
      </c>
      <c r="K4">
        <f>VLOOKUP(C4,$R$17:T22,2,FALSE)</f>
        <v>1</v>
      </c>
      <c r="L4">
        <f>VLOOKUP(D4,$R$17:U22,2,FALSE)</f>
        <v>1</v>
      </c>
      <c r="M4">
        <f>VLOOKUP(E4,$R$17:V22,2,FALSE)</f>
        <v>3</v>
      </c>
      <c r="N4">
        <f>VLOOKUP(F4,$R$17:W22,2,FALSE)</f>
        <v>0</v>
      </c>
      <c r="O4">
        <f>VLOOKUP(G4,$R$17:X22,2,FALSE)</f>
        <v>2</v>
      </c>
      <c r="P4">
        <f>VLOOKUP(H4,$R$17:Y22,2,FALSE)</f>
        <v>3</v>
      </c>
    </row>
    <row r="5" spans="1:16" x14ac:dyDescent="0.3">
      <c r="A5" s="5" t="s">
        <v>22</v>
      </c>
      <c r="B5" s="5" t="s">
        <v>8</v>
      </c>
      <c r="C5" s="5" t="s">
        <v>29</v>
      </c>
      <c r="D5" s="5" t="s">
        <v>8</v>
      </c>
      <c r="E5" s="5" t="s">
        <v>10</v>
      </c>
      <c r="F5" s="5" t="s">
        <v>28</v>
      </c>
      <c r="G5" s="5" t="s">
        <v>31</v>
      </c>
      <c r="H5" s="5" t="s">
        <v>10</v>
      </c>
      <c r="J5">
        <f>VLOOKUP(B5,$R$17:S23,2,FALSE)</f>
        <v>1</v>
      </c>
      <c r="K5">
        <f>VLOOKUP(C5,$R$17:T23,2,FALSE)</f>
        <v>1</v>
      </c>
      <c r="L5">
        <f>VLOOKUP(D5,$R$17:U23,2,FALSE)</f>
        <v>1</v>
      </c>
      <c r="M5">
        <f>VLOOKUP(E5,$R$17:V23,2,FALSE)</f>
        <v>3</v>
      </c>
      <c r="N5">
        <f>VLOOKUP(F5,$R$17:W23,2,FALSE)</f>
        <v>0</v>
      </c>
      <c r="O5">
        <f>VLOOKUP(G5,$R$17:X23,2,FALSE)</f>
        <v>2</v>
      </c>
      <c r="P5">
        <f>VLOOKUP(H5,$R$17:Y23,2,FALSE)</f>
        <v>3</v>
      </c>
    </row>
    <row r="6" spans="1:16" x14ac:dyDescent="0.3">
      <c r="A6" s="5" t="s">
        <v>23</v>
      </c>
      <c r="B6" s="5" t="s">
        <v>8</v>
      </c>
      <c r="C6" s="5" t="s">
        <v>29</v>
      </c>
      <c r="D6" s="5" t="s">
        <v>8</v>
      </c>
      <c r="E6" s="5" t="s">
        <v>10</v>
      </c>
      <c r="F6" s="5" t="s">
        <v>9</v>
      </c>
      <c r="G6" s="5" t="s">
        <v>31</v>
      </c>
      <c r="H6" s="5" t="s">
        <v>10</v>
      </c>
      <c r="J6">
        <f>VLOOKUP(B6,$R$17:S24,2,FALSE)</f>
        <v>1</v>
      </c>
      <c r="K6">
        <f>VLOOKUP(C6,$R$17:T24,2,FALSE)</f>
        <v>1</v>
      </c>
      <c r="L6">
        <f>VLOOKUP(D6,$R$17:U24,2,FALSE)</f>
        <v>1</v>
      </c>
      <c r="M6">
        <f>VLOOKUP(E6,$R$17:V24,2,FALSE)</f>
        <v>3</v>
      </c>
      <c r="N6">
        <f>VLOOKUP(F6,$R$17:W24,2,FALSE)</f>
        <v>2</v>
      </c>
      <c r="O6">
        <f>VLOOKUP(G6,$R$17:X24,2,FALSE)</f>
        <v>2</v>
      </c>
      <c r="P6">
        <f>VLOOKUP(H6,$R$17:Y24,2,FALSE)</f>
        <v>3</v>
      </c>
    </row>
    <row r="7" spans="1:16" x14ac:dyDescent="0.3">
      <c r="A7" s="5" t="s">
        <v>24</v>
      </c>
      <c r="B7" s="5" t="s">
        <v>8</v>
      </c>
      <c r="C7" s="5" t="s">
        <v>29</v>
      </c>
      <c r="D7" s="5" t="s">
        <v>8</v>
      </c>
      <c r="E7" s="5" t="s">
        <v>10</v>
      </c>
      <c r="F7" s="5" t="s">
        <v>9</v>
      </c>
      <c r="G7" s="5" t="s">
        <v>31</v>
      </c>
      <c r="H7" s="5" t="s">
        <v>10</v>
      </c>
      <c r="J7">
        <f>VLOOKUP(B7,$R$17:S25,2,FALSE)</f>
        <v>1</v>
      </c>
      <c r="K7">
        <f>VLOOKUP(C7,$R$17:T25,2,FALSE)</f>
        <v>1</v>
      </c>
      <c r="L7">
        <f>VLOOKUP(D7,$R$17:U25,2,FALSE)</f>
        <v>1</v>
      </c>
      <c r="M7">
        <f>VLOOKUP(E7,$R$17:V25,2,FALSE)</f>
        <v>3</v>
      </c>
      <c r="N7">
        <f>VLOOKUP(F7,$R$17:W25,2,FALSE)</f>
        <v>2</v>
      </c>
      <c r="O7">
        <f>VLOOKUP(G7,$R$17:X25,2,FALSE)</f>
        <v>2</v>
      </c>
      <c r="P7">
        <f>VLOOKUP(H7,$R$17:Y25,2,FALSE)</f>
        <v>3</v>
      </c>
    </row>
    <row r="8" spans="1:16" x14ac:dyDescent="0.3">
      <c r="A8" s="5" t="s">
        <v>25</v>
      </c>
      <c r="B8" s="5" t="s">
        <v>28</v>
      </c>
      <c r="C8" s="5" t="s">
        <v>28</v>
      </c>
      <c r="D8" s="5" t="s">
        <v>8</v>
      </c>
      <c r="E8" s="5" t="s">
        <v>10</v>
      </c>
      <c r="F8" s="5" t="s">
        <v>9</v>
      </c>
      <c r="G8" s="5" t="s">
        <v>31</v>
      </c>
      <c r="H8" s="5" t="s">
        <v>10</v>
      </c>
      <c r="J8">
        <f>VLOOKUP(B8,$R$17:S26,2,FALSE)</f>
        <v>0</v>
      </c>
      <c r="K8">
        <f>VLOOKUP(C8,$R$17:T26,2,FALSE)</f>
        <v>0</v>
      </c>
      <c r="L8">
        <f>VLOOKUP(D8,$R$17:U26,2,FALSE)</f>
        <v>1</v>
      </c>
      <c r="M8">
        <f>VLOOKUP(E8,$R$17:V26,2,FALSE)</f>
        <v>3</v>
      </c>
      <c r="N8">
        <f>VLOOKUP(F8,$R$17:W26,2,FALSE)</f>
        <v>2</v>
      </c>
      <c r="O8">
        <f>VLOOKUP(G8,$R$17:X26,2,FALSE)</f>
        <v>2</v>
      </c>
      <c r="P8">
        <f>VLOOKUP(H8,$R$17:Y26,2,FALSE)</f>
        <v>3</v>
      </c>
    </row>
    <row r="9" spans="1:16" x14ac:dyDescent="0.3">
      <c r="A9" s="5" t="s">
        <v>26</v>
      </c>
      <c r="B9" s="5" t="s">
        <v>8</v>
      </c>
      <c r="C9" s="5" t="s">
        <v>29</v>
      </c>
      <c r="D9" s="5" t="s">
        <v>8</v>
      </c>
      <c r="E9" s="5" t="s">
        <v>10</v>
      </c>
      <c r="F9" s="5" t="s">
        <v>9</v>
      </c>
      <c r="G9" s="5" t="s">
        <v>28</v>
      </c>
      <c r="H9" s="5" t="s">
        <v>28</v>
      </c>
      <c r="J9">
        <f>VLOOKUP(B9,$R$17:S27,2,FALSE)</f>
        <v>1</v>
      </c>
      <c r="K9">
        <f>VLOOKUP(C9,$R$17:T27,2,FALSE)</f>
        <v>1</v>
      </c>
      <c r="L9">
        <f>VLOOKUP(D9,$R$17:U27,2,FALSE)</f>
        <v>1</v>
      </c>
      <c r="M9">
        <f>VLOOKUP(E9,$R$17:V27,2,FALSE)</f>
        <v>3</v>
      </c>
      <c r="N9">
        <f>VLOOKUP(F9,$R$17:W27,2,FALSE)</f>
        <v>2</v>
      </c>
      <c r="O9">
        <f>VLOOKUP(G9,$R$17:X27,2,FALSE)</f>
        <v>0</v>
      </c>
      <c r="P9">
        <f>VLOOKUP(H9,$R$17:Y27,2,FALSE)</f>
        <v>0</v>
      </c>
    </row>
    <row r="10" spans="1:16" x14ac:dyDescent="0.3">
      <c r="A10" s="5" t="s">
        <v>27</v>
      </c>
      <c r="B10" s="5" t="s">
        <v>8</v>
      </c>
      <c r="C10" s="5" t="s">
        <v>29</v>
      </c>
      <c r="D10" s="5" t="s">
        <v>8</v>
      </c>
      <c r="E10" s="5" t="s">
        <v>10</v>
      </c>
      <c r="F10" s="5" t="s">
        <v>9</v>
      </c>
      <c r="G10" s="5" t="s">
        <v>31</v>
      </c>
      <c r="H10" s="5" t="s">
        <v>10</v>
      </c>
      <c r="J10">
        <f>VLOOKUP(B10,$R$17:S28,2,FALSE)</f>
        <v>1</v>
      </c>
      <c r="K10">
        <f>VLOOKUP(C10,$R$17:T28,2,FALSE)</f>
        <v>1</v>
      </c>
      <c r="L10">
        <f>VLOOKUP(D10,$R$17:U28,2,FALSE)</f>
        <v>1</v>
      </c>
      <c r="M10">
        <f>VLOOKUP(E10,$R$17:V28,2,FALSE)</f>
        <v>3</v>
      </c>
      <c r="N10">
        <f>VLOOKUP(F10,$R$17:W28,2,FALSE)</f>
        <v>2</v>
      </c>
      <c r="O10">
        <f>VLOOKUP(G10,$R$17:X28,2,FALSE)</f>
        <v>2</v>
      </c>
      <c r="P10">
        <f>VLOOKUP(H10,$R$17:Y28,2,FALSE)</f>
        <v>3</v>
      </c>
    </row>
    <row r="11" spans="1:16" x14ac:dyDescent="0.3">
      <c r="A11" s="5" t="s">
        <v>36</v>
      </c>
      <c r="B11" s="5" t="s">
        <v>8</v>
      </c>
      <c r="C11" s="5" t="s">
        <v>29</v>
      </c>
      <c r="D11" s="5" t="s">
        <v>8</v>
      </c>
      <c r="E11" s="5" t="s">
        <v>10</v>
      </c>
      <c r="F11" s="5" t="s">
        <v>9</v>
      </c>
      <c r="G11" s="5" t="s">
        <v>31</v>
      </c>
      <c r="H11" s="5" t="s">
        <v>10</v>
      </c>
      <c r="J11">
        <f>VLOOKUP(B11,$R$17:S29,2,FALSE)</f>
        <v>1</v>
      </c>
      <c r="K11">
        <f>VLOOKUP(C11,$R$17:T29,2,FALSE)</f>
        <v>1</v>
      </c>
      <c r="L11">
        <f>VLOOKUP(D11,$R$17:U29,2,FALSE)</f>
        <v>1</v>
      </c>
      <c r="M11">
        <f>VLOOKUP(E11,$R$17:V29,2,FALSE)</f>
        <v>3</v>
      </c>
      <c r="N11">
        <f>VLOOKUP(F11,$R$17:W29,2,FALSE)</f>
        <v>2</v>
      </c>
      <c r="O11">
        <f>VLOOKUP(G11,$R$17:X29,2,FALSE)</f>
        <v>2</v>
      </c>
      <c r="P11">
        <f>VLOOKUP(H11,$R$17:Y29,2,FALSE)</f>
        <v>3</v>
      </c>
    </row>
    <row r="12" spans="1:16" x14ac:dyDescent="0.3">
      <c r="A12" s="5" t="s">
        <v>37</v>
      </c>
      <c r="B12" s="5" t="s">
        <v>8</v>
      </c>
      <c r="C12" s="5" t="s">
        <v>29</v>
      </c>
      <c r="D12" s="5" t="s">
        <v>8</v>
      </c>
      <c r="E12" s="5" t="s">
        <v>10</v>
      </c>
      <c r="F12" s="5" t="s">
        <v>9</v>
      </c>
      <c r="G12" s="5" t="s">
        <v>31</v>
      </c>
      <c r="H12" s="5" t="s">
        <v>10</v>
      </c>
      <c r="J12">
        <f>VLOOKUP(B12,$R$17:S30,2,FALSE)</f>
        <v>1</v>
      </c>
      <c r="K12">
        <f>VLOOKUP(C12,$R$17:T30,2,FALSE)</f>
        <v>1</v>
      </c>
      <c r="L12">
        <f>VLOOKUP(D12,$R$17:U30,2,FALSE)</f>
        <v>1</v>
      </c>
      <c r="M12">
        <f>VLOOKUP(E12,$R$17:V30,2,FALSE)</f>
        <v>3</v>
      </c>
      <c r="N12">
        <f>VLOOKUP(F12,$R$17:W30,2,FALSE)</f>
        <v>2</v>
      </c>
      <c r="O12">
        <f>VLOOKUP(G12,$R$17:X30,2,FALSE)</f>
        <v>2</v>
      </c>
      <c r="P12">
        <f>VLOOKUP(H12,$R$17:Y30,2,FALSE)</f>
        <v>3</v>
      </c>
    </row>
    <row r="13" spans="1:16" x14ac:dyDescent="0.3">
      <c r="A13" s="5" t="s">
        <v>38</v>
      </c>
      <c r="B13" s="5" t="s">
        <v>8</v>
      </c>
      <c r="C13" s="5" t="s">
        <v>29</v>
      </c>
      <c r="D13" s="5" t="s">
        <v>8</v>
      </c>
      <c r="E13" s="5" t="s">
        <v>10</v>
      </c>
      <c r="F13" s="5" t="s">
        <v>9</v>
      </c>
      <c r="G13" s="5" t="s">
        <v>31</v>
      </c>
      <c r="H13" s="5" t="s">
        <v>10</v>
      </c>
      <c r="J13">
        <f>VLOOKUP(B13,$R$17:S31,2,FALSE)</f>
        <v>1</v>
      </c>
      <c r="K13">
        <f>VLOOKUP(C13,$R$17:T31,2,FALSE)</f>
        <v>1</v>
      </c>
      <c r="L13">
        <f>VLOOKUP(D13,$R$17:U31,2,FALSE)</f>
        <v>1</v>
      </c>
      <c r="M13">
        <f>VLOOKUP(E13,$R$17:V31,2,FALSE)</f>
        <v>3</v>
      </c>
      <c r="N13">
        <f>VLOOKUP(F13,$R$17:W31,2,FALSE)</f>
        <v>2</v>
      </c>
      <c r="O13">
        <f>VLOOKUP(G13,$R$17:X31,2,FALSE)</f>
        <v>2</v>
      </c>
      <c r="P13">
        <f>VLOOKUP(H13,$R$17:Y31,2,FALSE)</f>
        <v>3</v>
      </c>
    </row>
    <row r="14" spans="1:16" x14ac:dyDescent="0.3">
      <c r="I14" t="s">
        <v>11</v>
      </c>
    </row>
    <row r="16" spans="1:16" x14ac:dyDescent="0.3">
      <c r="A16" t="s">
        <v>29</v>
      </c>
      <c r="B16">
        <f t="shared" ref="B16:H16" si="0">COUNTIF(B2:B10,"matin")</f>
        <v>8</v>
      </c>
      <c r="C16">
        <f t="shared" si="0"/>
        <v>8</v>
      </c>
      <c r="D16">
        <f t="shared" si="0"/>
        <v>9</v>
      </c>
      <c r="E16">
        <f t="shared" si="0"/>
        <v>1</v>
      </c>
      <c r="F16">
        <f t="shared" si="0"/>
        <v>1</v>
      </c>
      <c r="G16">
        <f t="shared" si="0"/>
        <v>0</v>
      </c>
      <c r="H16">
        <f t="shared" si="0"/>
        <v>0</v>
      </c>
    </row>
    <row r="17" spans="1:19" x14ac:dyDescent="0.3">
      <c r="A17" t="s">
        <v>31</v>
      </c>
      <c r="B17">
        <f t="shared" ref="B17:H17" si="1">COUNTIF(B2:B10,"soir")</f>
        <v>0</v>
      </c>
      <c r="C17">
        <f t="shared" si="1"/>
        <v>0</v>
      </c>
      <c r="D17">
        <f t="shared" si="1"/>
        <v>0</v>
      </c>
      <c r="E17">
        <f t="shared" si="1"/>
        <v>0</v>
      </c>
      <c r="F17">
        <f t="shared" si="1"/>
        <v>6</v>
      </c>
      <c r="G17">
        <f t="shared" si="1"/>
        <v>8</v>
      </c>
      <c r="H17">
        <f t="shared" si="1"/>
        <v>0</v>
      </c>
      <c r="K17" t="s">
        <v>29</v>
      </c>
      <c r="L17" t="s">
        <v>30</v>
      </c>
      <c r="M17" t="s">
        <v>31</v>
      </c>
      <c r="N17" s="9" t="s">
        <v>32</v>
      </c>
      <c r="P17" s="7" t="s">
        <v>28</v>
      </c>
      <c r="R17" s="13" t="s">
        <v>29</v>
      </c>
      <c r="S17" s="13">
        <v>1</v>
      </c>
    </row>
    <row r="18" spans="1:19" x14ac:dyDescent="0.3">
      <c r="A18" t="s">
        <v>30</v>
      </c>
      <c r="B18">
        <f t="shared" ref="B18:H18" si="2">COUNTIF(B2:B10,"nuit")</f>
        <v>0</v>
      </c>
      <c r="C18">
        <f t="shared" si="2"/>
        <v>0</v>
      </c>
      <c r="D18">
        <f t="shared" si="2"/>
        <v>0</v>
      </c>
      <c r="E18">
        <f t="shared" si="2"/>
        <v>8</v>
      </c>
      <c r="F18">
        <f t="shared" si="2"/>
        <v>0</v>
      </c>
      <c r="G18">
        <f t="shared" si="2"/>
        <v>0</v>
      </c>
      <c r="H18">
        <f t="shared" si="2"/>
        <v>8</v>
      </c>
      <c r="J18" t="s">
        <v>40</v>
      </c>
      <c r="K18">
        <f t="shared" ref="K18:K26" si="3">COUNTIF(B2:H2,"matin")</f>
        <v>5</v>
      </c>
      <c r="L18">
        <f t="shared" ref="L18:L26" si="4">COUNTIF(B2:H2,"nuit")</f>
        <v>1</v>
      </c>
      <c r="M18">
        <f t="shared" ref="M18:M26" si="5">COUNTIF(B2:H2,"soir")</f>
        <v>1</v>
      </c>
      <c r="N18" s="9">
        <f>SUM(K18:M18)</f>
        <v>7</v>
      </c>
      <c r="P18" s="7">
        <f>COUNTIF(B2:H2,"repos")</f>
        <v>0</v>
      </c>
      <c r="R18" s="13" t="s">
        <v>31</v>
      </c>
      <c r="S18" s="13">
        <v>2</v>
      </c>
    </row>
    <row r="19" spans="1:19" x14ac:dyDescent="0.3">
      <c r="A19" t="s">
        <v>39</v>
      </c>
      <c r="B19" s="10">
        <f>SUM(B16:B18)</f>
        <v>8</v>
      </c>
      <c r="C19" s="10">
        <f t="shared" ref="C19:H19" si="6">SUM(C16:C18)</f>
        <v>8</v>
      </c>
      <c r="D19" s="10">
        <f t="shared" si="6"/>
        <v>9</v>
      </c>
      <c r="E19" s="10">
        <f t="shared" si="6"/>
        <v>9</v>
      </c>
      <c r="F19" s="10">
        <f t="shared" si="6"/>
        <v>7</v>
      </c>
      <c r="G19" s="10">
        <f t="shared" si="6"/>
        <v>8</v>
      </c>
      <c r="H19" s="10">
        <f t="shared" si="6"/>
        <v>8</v>
      </c>
      <c r="J19" t="s">
        <v>41</v>
      </c>
      <c r="K19">
        <f t="shared" si="3"/>
        <v>3</v>
      </c>
      <c r="L19">
        <f t="shared" si="4"/>
        <v>2</v>
      </c>
      <c r="M19">
        <f t="shared" si="5"/>
        <v>2</v>
      </c>
      <c r="N19" s="9">
        <f t="shared" ref="N19:N26" si="7">SUM(K19:M19)</f>
        <v>7</v>
      </c>
      <c r="P19" s="7">
        <f t="shared" ref="P19:P29" si="8">COUNTIF(B3:H3,"repos")</f>
        <v>0</v>
      </c>
      <c r="R19" s="13" t="s">
        <v>30</v>
      </c>
      <c r="S19" s="13">
        <v>3</v>
      </c>
    </row>
    <row r="20" spans="1:19" x14ac:dyDescent="0.3">
      <c r="J20" t="s">
        <v>42</v>
      </c>
      <c r="K20">
        <f t="shared" si="3"/>
        <v>3</v>
      </c>
      <c r="L20">
        <f t="shared" si="4"/>
        <v>2</v>
      </c>
      <c r="M20">
        <f t="shared" si="5"/>
        <v>1</v>
      </c>
      <c r="N20" s="9">
        <f t="shared" si="7"/>
        <v>6</v>
      </c>
      <c r="P20" s="7">
        <f t="shared" si="8"/>
        <v>1</v>
      </c>
      <c r="R20" s="14" t="s">
        <v>28</v>
      </c>
      <c r="S20" s="14">
        <v>0</v>
      </c>
    </row>
    <row r="21" spans="1:19" x14ac:dyDescent="0.3">
      <c r="J21" t="s">
        <v>43</v>
      </c>
      <c r="K21">
        <f t="shared" si="3"/>
        <v>3</v>
      </c>
      <c r="L21">
        <f t="shared" si="4"/>
        <v>2</v>
      </c>
      <c r="M21">
        <f t="shared" si="5"/>
        <v>1</v>
      </c>
      <c r="N21" s="9">
        <f t="shared" si="7"/>
        <v>6</v>
      </c>
      <c r="P21" s="7">
        <f t="shared" si="8"/>
        <v>1</v>
      </c>
    </row>
    <row r="22" spans="1:19" ht="24" thickBot="1" x14ac:dyDescent="0.5">
      <c r="A22" s="11" t="s">
        <v>52</v>
      </c>
      <c r="J22" t="s">
        <v>44</v>
      </c>
      <c r="K22">
        <f t="shared" si="3"/>
        <v>3</v>
      </c>
      <c r="L22">
        <f t="shared" si="4"/>
        <v>2</v>
      </c>
      <c r="M22">
        <f t="shared" si="5"/>
        <v>2</v>
      </c>
      <c r="N22" s="9">
        <f t="shared" si="7"/>
        <v>7</v>
      </c>
      <c r="P22" s="7">
        <f t="shared" si="8"/>
        <v>0</v>
      </c>
    </row>
    <row r="23" spans="1:19" ht="16.2" thickBot="1" x14ac:dyDescent="0.35">
      <c r="A23" s="1" t="s">
        <v>0</v>
      </c>
      <c r="B23" s="2" t="s">
        <v>1</v>
      </c>
      <c r="C23" s="2" t="s">
        <v>2</v>
      </c>
      <c r="D23" s="2" t="s">
        <v>3</v>
      </c>
      <c r="E23" s="2" t="s">
        <v>4</v>
      </c>
      <c r="F23" s="2" t="s">
        <v>5</v>
      </c>
      <c r="G23" s="2" t="s">
        <v>6</v>
      </c>
      <c r="H23" s="2" t="s">
        <v>7</v>
      </c>
      <c r="J23" t="s">
        <v>45</v>
      </c>
      <c r="K23">
        <f t="shared" si="3"/>
        <v>3</v>
      </c>
      <c r="L23">
        <f t="shared" si="4"/>
        <v>2</v>
      </c>
      <c r="M23">
        <f t="shared" si="5"/>
        <v>2</v>
      </c>
      <c r="N23" s="9">
        <f t="shared" si="7"/>
        <v>7</v>
      </c>
      <c r="P23" s="7">
        <f t="shared" si="8"/>
        <v>0</v>
      </c>
    </row>
    <row r="24" spans="1:19" ht="16.8" thickBot="1" x14ac:dyDescent="0.35">
      <c r="A24" s="3" t="s">
        <v>8</v>
      </c>
      <c r="B24" s="4">
        <v>5</v>
      </c>
      <c r="C24" s="4">
        <v>5</v>
      </c>
      <c r="D24" s="4">
        <v>4</v>
      </c>
      <c r="E24" s="4">
        <v>5</v>
      </c>
      <c r="F24" s="4">
        <v>6</v>
      </c>
      <c r="G24" s="4">
        <v>5</v>
      </c>
      <c r="H24" s="4">
        <v>7</v>
      </c>
      <c r="J24" t="s">
        <v>46</v>
      </c>
      <c r="K24">
        <f t="shared" si="3"/>
        <v>1</v>
      </c>
      <c r="L24">
        <f t="shared" si="4"/>
        <v>2</v>
      </c>
      <c r="M24">
        <f t="shared" si="5"/>
        <v>2</v>
      </c>
      <c r="N24" s="9">
        <f t="shared" si="7"/>
        <v>5</v>
      </c>
      <c r="P24" s="7">
        <f t="shared" si="8"/>
        <v>2</v>
      </c>
    </row>
    <row r="25" spans="1:19" ht="16.8" thickBot="1" x14ac:dyDescent="0.35">
      <c r="A25" s="3" t="s">
        <v>9</v>
      </c>
      <c r="B25" s="4">
        <v>1</v>
      </c>
      <c r="C25" s="4">
        <v>1</v>
      </c>
      <c r="D25" s="4">
        <v>2</v>
      </c>
      <c r="E25" s="4">
        <v>2</v>
      </c>
      <c r="F25" s="4">
        <v>2</v>
      </c>
      <c r="G25" s="4">
        <v>3</v>
      </c>
      <c r="H25" s="4">
        <v>1</v>
      </c>
      <c r="J25" t="s">
        <v>47</v>
      </c>
      <c r="K25">
        <f t="shared" si="3"/>
        <v>3</v>
      </c>
      <c r="L25">
        <f t="shared" si="4"/>
        <v>1</v>
      </c>
      <c r="M25">
        <f t="shared" si="5"/>
        <v>1</v>
      </c>
      <c r="N25" s="9">
        <f t="shared" si="7"/>
        <v>5</v>
      </c>
      <c r="P25" s="7">
        <f t="shared" si="8"/>
        <v>2</v>
      </c>
    </row>
    <row r="26" spans="1:19" ht="16.8" thickBot="1" x14ac:dyDescent="0.35">
      <c r="A26" s="3" t="s">
        <v>10</v>
      </c>
      <c r="B26" s="4">
        <v>1</v>
      </c>
      <c r="C26" s="4">
        <v>1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J26" t="s">
        <v>48</v>
      </c>
      <c r="K26">
        <f t="shared" si="3"/>
        <v>3</v>
      </c>
      <c r="L26">
        <f t="shared" si="4"/>
        <v>2</v>
      </c>
      <c r="M26">
        <f t="shared" si="5"/>
        <v>2</v>
      </c>
      <c r="N26" s="9">
        <f t="shared" si="7"/>
        <v>7</v>
      </c>
      <c r="P26" s="7">
        <f t="shared" si="8"/>
        <v>0</v>
      </c>
    </row>
    <row r="27" spans="1:19" ht="32.4" x14ac:dyDescent="0.3">
      <c r="A27" s="6" t="s">
        <v>34</v>
      </c>
      <c r="B27" s="10">
        <f>SUM(B24:B26)</f>
        <v>7</v>
      </c>
      <c r="C27" s="10">
        <f t="shared" ref="C27:H27" si="9">SUM(C24:C26)</f>
        <v>7</v>
      </c>
      <c r="D27" s="10">
        <f t="shared" si="9"/>
        <v>7</v>
      </c>
      <c r="E27" s="10">
        <f t="shared" si="9"/>
        <v>8</v>
      </c>
      <c r="F27" s="10">
        <f t="shared" si="9"/>
        <v>9</v>
      </c>
      <c r="G27" s="10">
        <f t="shared" si="9"/>
        <v>9</v>
      </c>
      <c r="H27" s="10">
        <f t="shared" si="9"/>
        <v>9</v>
      </c>
      <c r="J27" t="s">
        <v>49</v>
      </c>
      <c r="K27">
        <f t="shared" ref="K27:K29" si="10">COUNTIF(B11:H11,"matin")</f>
        <v>3</v>
      </c>
      <c r="L27">
        <f t="shared" ref="L27:L29" si="11">COUNTIF(B11:H11,"nuit")</f>
        <v>2</v>
      </c>
      <c r="M27">
        <f t="shared" ref="M27:M29" si="12">COUNTIF(B11:H11,"soir")</f>
        <v>2</v>
      </c>
      <c r="N27" s="9">
        <f t="shared" ref="N27:N29" si="13">SUM(K27:M27)</f>
        <v>7</v>
      </c>
      <c r="P27" s="7">
        <f t="shared" si="8"/>
        <v>0</v>
      </c>
    </row>
    <row r="28" spans="1:19" x14ac:dyDescent="0.3">
      <c r="J28" t="s">
        <v>50</v>
      </c>
      <c r="K28">
        <f t="shared" si="10"/>
        <v>3</v>
      </c>
      <c r="L28">
        <f t="shared" si="11"/>
        <v>2</v>
      </c>
      <c r="M28">
        <f t="shared" si="12"/>
        <v>2</v>
      </c>
      <c r="N28" s="9">
        <f t="shared" si="13"/>
        <v>7</v>
      </c>
      <c r="P28" s="7">
        <f t="shared" si="8"/>
        <v>0</v>
      </c>
    </row>
    <row r="29" spans="1:19" x14ac:dyDescent="0.3">
      <c r="J29" t="s">
        <v>51</v>
      </c>
      <c r="K29">
        <f t="shared" si="10"/>
        <v>3</v>
      </c>
      <c r="L29">
        <f t="shared" si="11"/>
        <v>2</v>
      </c>
      <c r="M29">
        <f t="shared" si="12"/>
        <v>2</v>
      </c>
      <c r="N29" s="9">
        <f t="shared" si="13"/>
        <v>7</v>
      </c>
      <c r="P29" s="7">
        <f t="shared" si="8"/>
        <v>0</v>
      </c>
    </row>
    <row r="30" spans="1:19" x14ac:dyDescent="0.3">
      <c r="B30" s="8" t="s">
        <v>33</v>
      </c>
      <c r="C30" s="8"/>
      <c r="E30" s="15" t="s">
        <v>59</v>
      </c>
      <c r="F30" s="15"/>
    </row>
    <row r="31" spans="1:19" x14ac:dyDescent="0.3">
      <c r="B31" t="s">
        <v>53</v>
      </c>
      <c r="C31" t="s">
        <v>56</v>
      </c>
      <c r="E31" t="s">
        <v>60</v>
      </c>
      <c r="O31" t="s">
        <v>35</v>
      </c>
      <c r="P31" s="7">
        <f>SUM(P18:P26)</f>
        <v>6</v>
      </c>
    </row>
    <row r="32" spans="1:19" x14ac:dyDescent="0.3">
      <c r="B32" t="s">
        <v>54</v>
      </c>
      <c r="C32" t="s">
        <v>57</v>
      </c>
      <c r="E32" t="s">
        <v>61</v>
      </c>
    </row>
    <row r="33" spans="2:3" x14ac:dyDescent="0.3">
      <c r="B33" t="s">
        <v>55</v>
      </c>
      <c r="C33" t="s">
        <v>58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zoomScale="80" zoomScaleNormal="80" workbookViewId="0">
      <selection activeCell="A38" sqref="A38"/>
    </sheetView>
  </sheetViews>
  <sheetFormatPr baseColWidth="10" defaultRowHeight="14.4" x14ac:dyDescent="0.3"/>
  <cols>
    <col min="1" max="1" width="14.77734375" customWidth="1"/>
    <col min="13" max="13" width="14" customWidth="1"/>
    <col min="15" max="15" width="14" customWidth="1"/>
  </cols>
  <sheetData>
    <row r="1" spans="1:13" x14ac:dyDescent="0.3">
      <c r="A1" s="5"/>
      <c r="B1" s="5" t="s">
        <v>12</v>
      </c>
      <c r="C1" s="5" t="s">
        <v>13</v>
      </c>
      <c r="D1" s="5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I1" s="12" t="s">
        <v>62</v>
      </c>
      <c r="J1" s="16" t="s">
        <v>63</v>
      </c>
      <c r="K1" s="17" t="s">
        <v>64</v>
      </c>
      <c r="L1" s="15" t="s">
        <v>66</v>
      </c>
      <c r="M1" s="9" t="s">
        <v>65</v>
      </c>
    </row>
    <row r="2" spans="1:13" x14ac:dyDescent="0.3">
      <c r="A2" s="5" t="s">
        <v>19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12">
        <f t="shared" ref="I2:I13" si="0">COUNTIF(B2:H2,1)</f>
        <v>0</v>
      </c>
      <c r="J2" s="16">
        <f t="shared" ref="J2:J13" si="1">COUNTIF(B2:H2,2)</f>
        <v>0</v>
      </c>
      <c r="K2" s="17">
        <f t="shared" ref="K2:K13" si="2">COUNTIF(B2:H2,3)</f>
        <v>0</v>
      </c>
      <c r="L2" s="15">
        <f t="shared" ref="L2:L13" si="3">SUM(I2:K2)</f>
        <v>0</v>
      </c>
      <c r="M2" s="9">
        <f t="shared" ref="M2:M13" si="4">COUNTIF(B2:H2,0)</f>
        <v>7</v>
      </c>
    </row>
    <row r="3" spans="1:13" x14ac:dyDescent="0.3">
      <c r="A3" s="5" t="s">
        <v>20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12">
        <f t="shared" si="0"/>
        <v>0</v>
      </c>
      <c r="J3" s="16">
        <f t="shared" si="1"/>
        <v>0</v>
      </c>
      <c r="K3" s="17">
        <f t="shared" si="2"/>
        <v>0</v>
      </c>
      <c r="L3" s="15">
        <f t="shared" si="3"/>
        <v>0</v>
      </c>
      <c r="M3" s="9">
        <f t="shared" si="4"/>
        <v>7</v>
      </c>
    </row>
    <row r="4" spans="1:13" x14ac:dyDescent="0.3">
      <c r="A4" s="5" t="s">
        <v>21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12">
        <f t="shared" si="0"/>
        <v>0</v>
      </c>
      <c r="J4" s="16">
        <f t="shared" si="1"/>
        <v>0</v>
      </c>
      <c r="K4" s="17">
        <f t="shared" si="2"/>
        <v>0</v>
      </c>
      <c r="L4" s="15">
        <f t="shared" si="3"/>
        <v>0</v>
      </c>
      <c r="M4" s="9">
        <f t="shared" si="4"/>
        <v>7</v>
      </c>
    </row>
    <row r="5" spans="1:13" x14ac:dyDescent="0.3">
      <c r="A5" s="5" t="s">
        <v>22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12">
        <f t="shared" si="0"/>
        <v>0</v>
      </c>
      <c r="J5" s="16">
        <f t="shared" si="1"/>
        <v>0</v>
      </c>
      <c r="K5" s="17">
        <f t="shared" si="2"/>
        <v>0</v>
      </c>
      <c r="L5" s="15">
        <f t="shared" si="3"/>
        <v>0</v>
      </c>
      <c r="M5" s="9">
        <f t="shared" si="4"/>
        <v>7</v>
      </c>
    </row>
    <row r="6" spans="1:13" x14ac:dyDescent="0.3">
      <c r="A6" s="5" t="s">
        <v>23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12">
        <f t="shared" si="0"/>
        <v>0</v>
      </c>
      <c r="J6" s="16">
        <f t="shared" si="1"/>
        <v>0</v>
      </c>
      <c r="K6" s="17">
        <f t="shared" si="2"/>
        <v>0</v>
      </c>
      <c r="L6" s="15">
        <f t="shared" si="3"/>
        <v>0</v>
      </c>
      <c r="M6" s="9">
        <f t="shared" si="4"/>
        <v>7</v>
      </c>
    </row>
    <row r="7" spans="1:13" x14ac:dyDescent="0.3">
      <c r="A7" s="5" t="s">
        <v>24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12">
        <f t="shared" si="0"/>
        <v>0</v>
      </c>
      <c r="J7" s="16">
        <f t="shared" si="1"/>
        <v>0</v>
      </c>
      <c r="K7" s="17">
        <f t="shared" si="2"/>
        <v>0</v>
      </c>
      <c r="L7" s="15">
        <f t="shared" si="3"/>
        <v>0</v>
      </c>
      <c r="M7" s="9">
        <f t="shared" si="4"/>
        <v>7</v>
      </c>
    </row>
    <row r="8" spans="1:13" x14ac:dyDescent="0.3">
      <c r="A8" s="5" t="s">
        <v>25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12">
        <f t="shared" si="0"/>
        <v>0</v>
      </c>
      <c r="J8" s="16">
        <f t="shared" si="1"/>
        <v>0</v>
      </c>
      <c r="K8" s="17">
        <f t="shared" si="2"/>
        <v>0</v>
      </c>
      <c r="L8" s="15">
        <f t="shared" si="3"/>
        <v>0</v>
      </c>
      <c r="M8" s="9">
        <f t="shared" si="4"/>
        <v>7</v>
      </c>
    </row>
    <row r="9" spans="1:13" x14ac:dyDescent="0.3">
      <c r="A9" s="5" t="s">
        <v>26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12">
        <f t="shared" si="0"/>
        <v>0</v>
      </c>
      <c r="J9" s="16">
        <f t="shared" si="1"/>
        <v>0</v>
      </c>
      <c r="K9" s="17">
        <f t="shared" si="2"/>
        <v>0</v>
      </c>
      <c r="L9" s="15">
        <f t="shared" si="3"/>
        <v>0</v>
      </c>
      <c r="M9" s="9">
        <f t="shared" si="4"/>
        <v>7</v>
      </c>
    </row>
    <row r="10" spans="1:13" x14ac:dyDescent="0.3">
      <c r="A10" s="5" t="s">
        <v>27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12">
        <f t="shared" si="0"/>
        <v>0</v>
      </c>
      <c r="J10" s="16">
        <f t="shared" si="1"/>
        <v>0</v>
      </c>
      <c r="K10" s="17">
        <f t="shared" si="2"/>
        <v>0</v>
      </c>
      <c r="L10" s="15">
        <f t="shared" si="3"/>
        <v>0</v>
      </c>
      <c r="M10" s="9">
        <f t="shared" si="4"/>
        <v>7</v>
      </c>
    </row>
    <row r="11" spans="1:13" x14ac:dyDescent="0.3">
      <c r="A11" s="5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12">
        <f t="shared" si="0"/>
        <v>0</v>
      </c>
      <c r="J11" s="16">
        <f t="shared" si="1"/>
        <v>0</v>
      </c>
      <c r="K11" s="17">
        <f t="shared" si="2"/>
        <v>0</v>
      </c>
      <c r="L11" s="15">
        <f t="shared" si="3"/>
        <v>0</v>
      </c>
      <c r="M11" s="9">
        <f t="shared" si="4"/>
        <v>7</v>
      </c>
    </row>
    <row r="12" spans="1:13" x14ac:dyDescent="0.3">
      <c r="A12" s="5" t="s">
        <v>37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12">
        <f t="shared" si="0"/>
        <v>0</v>
      </c>
      <c r="J12" s="16">
        <f t="shared" si="1"/>
        <v>0</v>
      </c>
      <c r="K12" s="17">
        <f t="shared" si="2"/>
        <v>0</v>
      </c>
      <c r="L12" s="15">
        <f t="shared" si="3"/>
        <v>0</v>
      </c>
      <c r="M12" s="9">
        <f t="shared" si="4"/>
        <v>7</v>
      </c>
    </row>
    <row r="13" spans="1:13" x14ac:dyDescent="0.3">
      <c r="A13" s="5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12">
        <f t="shared" si="0"/>
        <v>0</v>
      </c>
      <c r="J13" s="16">
        <f t="shared" si="1"/>
        <v>0</v>
      </c>
      <c r="K13" s="17">
        <f t="shared" si="2"/>
        <v>0</v>
      </c>
      <c r="L13" s="15">
        <f t="shared" si="3"/>
        <v>0</v>
      </c>
      <c r="M13" s="9">
        <f t="shared" si="4"/>
        <v>7</v>
      </c>
    </row>
    <row r="14" spans="1:13" x14ac:dyDescent="0.3">
      <c r="A14" s="5" t="s">
        <v>72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12">
        <f t="shared" ref="I14:I19" si="5">COUNTIF(B14:H14,1)</f>
        <v>0</v>
      </c>
      <c r="J14" s="16">
        <f t="shared" ref="J14:J19" si="6">COUNTIF(B14:H14,2)</f>
        <v>0</v>
      </c>
      <c r="K14" s="17">
        <f t="shared" ref="K14:K19" si="7">COUNTIF(B14:H14,3)</f>
        <v>0</v>
      </c>
      <c r="L14" s="15">
        <f t="shared" ref="L14:L19" si="8">SUM(I14:K14)</f>
        <v>0</v>
      </c>
      <c r="M14" s="9">
        <f t="shared" ref="M14:M19" si="9">COUNTIF(B14:H14,0)</f>
        <v>7</v>
      </c>
    </row>
    <row r="15" spans="1:13" x14ac:dyDescent="0.3">
      <c r="A15" s="5" t="s">
        <v>73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12">
        <f t="shared" si="5"/>
        <v>0</v>
      </c>
      <c r="J15" s="16">
        <f t="shared" si="6"/>
        <v>0</v>
      </c>
      <c r="K15" s="17">
        <f t="shared" si="7"/>
        <v>0</v>
      </c>
      <c r="L15" s="15">
        <f t="shared" si="8"/>
        <v>0</v>
      </c>
      <c r="M15" s="9">
        <f t="shared" si="9"/>
        <v>7</v>
      </c>
    </row>
    <row r="16" spans="1:13" x14ac:dyDescent="0.3">
      <c r="A16" s="5" t="s">
        <v>74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12">
        <f t="shared" si="5"/>
        <v>0</v>
      </c>
      <c r="J16" s="16">
        <f t="shared" si="6"/>
        <v>0</v>
      </c>
      <c r="K16" s="17">
        <f t="shared" si="7"/>
        <v>0</v>
      </c>
      <c r="L16" s="15">
        <f t="shared" si="8"/>
        <v>0</v>
      </c>
      <c r="M16" s="9">
        <f t="shared" si="9"/>
        <v>7</v>
      </c>
    </row>
    <row r="17" spans="1:15" x14ac:dyDescent="0.3">
      <c r="A17" s="5" t="s">
        <v>75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12">
        <f t="shared" si="5"/>
        <v>0</v>
      </c>
      <c r="J17" s="16">
        <f t="shared" si="6"/>
        <v>0</v>
      </c>
      <c r="K17" s="17">
        <f t="shared" si="7"/>
        <v>0</v>
      </c>
      <c r="L17" s="15">
        <f t="shared" si="8"/>
        <v>0</v>
      </c>
      <c r="M17" s="9">
        <f t="shared" si="9"/>
        <v>7</v>
      </c>
    </row>
    <row r="18" spans="1:15" x14ac:dyDescent="0.3">
      <c r="A18" s="5" t="s">
        <v>76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12">
        <f t="shared" si="5"/>
        <v>0</v>
      </c>
      <c r="J18" s="16">
        <f t="shared" si="6"/>
        <v>0</v>
      </c>
      <c r="K18" s="17">
        <f t="shared" si="7"/>
        <v>0</v>
      </c>
      <c r="L18" s="15">
        <f t="shared" si="8"/>
        <v>0</v>
      </c>
      <c r="M18" s="9">
        <f t="shared" si="9"/>
        <v>7</v>
      </c>
    </row>
    <row r="19" spans="1:15" x14ac:dyDescent="0.3">
      <c r="A19" s="5" t="s">
        <v>77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12">
        <f t="shared" si="5"/>
        <v>0</v>
      </c>
      <c r="J19" s="16">
        <f t="shared" si="6"/>
        <v>0</v>
      </c>
      <c r="K19" s="17">
        <f t="shared" si="7"/>
        <v>0</v>
      </c>
      <c r="L19" s="15">
        <f t="shared" si="8"/>
        <v>0</v>
      </c>
      <c r="M19" s="9">
        <f t="shared" si="9"/>
        <v>7</v>
      </c>
    </row>
    <row r="20" spans="1:15" x14ac:dyDescent="0.3">
      <c r="A20" s="5" t="s">
        <v>78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12">
        <f t="shared" ref="I20:I21" si="10">COUNTIF(B20:H20,1)</f>
        <v>0</v>
      </c>
      <c r="J20" s="16">
        <f t="shared" ref="J20:J21" si="11">COUNTIF(B20:H20,2)</f>
        <v>0</v>
      </c>
      <c r="K20" s="17">
        <f t="shared" ref="K20:K21" si="12">COUNTIF(B20:H20,3)</f>
        <v>0</v>
      </c>
      <c r="L20" s="15">
        <f t="shared" ref="L20:L21" si="13">SUM(I20:K20)</f>
        <v>0</v>
      </c>
      <c r="M20" s="9">
        <f t="shared" ref="M20:M21" si="14">COUNTIF(B20:H20,0)</f>
        <v>7</v>
      </c>
    </row>
    <row r="21" spans="1:15" x14ac:dyDescent="0.3">
      <c r="A21" s="5" t="s">
        <v>79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12">
        <f t="shared" si="10"/>
        <v>0</v>
      </c>
      <c r="J21" s="16">
        <f t="shared" si="11"/>
        <v>0</v>
      </c>
      <c r="K21" s="17">
        <f t="shared" si="12"/>
        <v>0</v>
      </c>
      <c r="L21" s="15">
        <f t="shared" si="13"/>
        <v>0</v>
      </c>
      <c r="M21" s="9">
        <f t="shared" si="14"/>
        <v>7</v>
      </c>
      <c r="O21" t="s">
        <v>71</v>
      </c>
    </row>
    <row r="22" spans="1:15" x14ac:dyDescent="0.3">
      <c r="H22" t="s">
        <v>80</v>
      </c>
      <c r="I22" s="19">
        <f>SUM(I2:I21)</f>
        <v>0</v>
      </c>
      <c r="J22" s="19">
        <f t="shared" ref="J22:L22" si="15">SUM(J2:J21)</f>
        <v>0</v>
      </c>
      <c r="K22" s="19">
        <f t="shared" si="15"/>
        <v>0</v>
      </c>
      <c r="L22" s="19">
        <f t="shared" si="15"/>
        <v>0</v>
      </c>
      <c r="M22" s="19">
        <f>SUM(M2:M21)</f>
        <v>140</v>
      </c>
    </row>
    <row r="23" spans="1:15" x14ac:dyDescent="0.3">
      <c r="A23" t="s">
        <v>29</v>
      </c>
      <c r="B23">
        <f t="shared" ref="B23:H23" si="16">COUNTIF(B3:B11,1)</f>
        <v>0</v>
      </c>
      <c r="C23">
        <f t="shared" si="16"/>
        <v>0</v>
      </c>
      <c r="D23">
        <f t="shared" si="16"/>
        <v>0</v>
      </c>
      <c r="E23">
        <f t="shared" si="16"/>
        <v>0</v>
      </c>
      <c r="F23">
        <f t="shared" si="16"/>
        <v>0</v>
      </c>
      <c r="G23">
        <f t="shared" si="16"/>
        <v>0</v>
      </c>
      <c r="H23">
        <f t="shared" si="16"/>
        <v>0</v>
      </c>
    </row>
    <row r="24" spans="1:15" x14ac:dyDescent="0.3">
      <c r="A24" t="s">
        <v>31</v>
      </c>
      <c r="B24">
        <f t="shared" ref="B24:H24" si="17">COUNTIF(B3:B11,2)</f>
        <v>0</v>
      </c>
      <c r="C24">
        <f t="shared" si="17"/>
        <v>0</v>
      </c>
      <c r="D24">
        <f t="shared" si="17"/>
        <v>0</v>
      </c>
      <c r="E24">
        <f t="shared" si="17"/>
        <v>0</v>
      </c>
      <c r="F24">
        <f t="shared" si="17"/>
        <v>0</v>
      </c>
      <c r="G24">
        <f t="shared" si="17"/>
        <v>0</v>
      </c>
      <c r="H24">
        <f t="shared" si="17"/>
        <v>0</v>
      </c>
    </row>
    <row r="25" spans="1:15" x14ac:dyDescent="0.3">
      <c r="A25" t="s">
        <v>30</v>
      </c>
      <c r="B25">
        <f t="shared" ref="B25:H25" si="18">COUNTIF(B3:B11,3)</f>
        <v>0</v>
      </c>
      <c r="C25">
        <f t="shared" si="18"/>
        <v>0</v>
      </c>
      <c r="D25">
        <f t="shared" si="18"/>
        <v>0</v>
      </c>
      <c r="E25">
        <f t="shared" si="18"/>
        <v>0</v>
      </c>
      <c r="F25">
        <f t="shared" si="18"/>
        <v>0</v>
      </c>
      <c r="G25">
        <f t="shared" si="18"/>
        <v>0</v>
      </c>
      <c r="H25">
        <f t="shared" si="18"/>
        <v>0</v>
      </c>
    </row>
    <row r="26" spans="1:15" x14ac:dyDescent="0.3">
      <c r="A26" t="s">
        <v>39</v>
      </c>
      <c r="B26" s="10">
        <f>SUM(B23:B25)</f>
        <v>0</v>
      </c>
      <c r="C26" s="10">
        <f t="shared" ref="C26:H26" si="19">SUM(C23:C25)</f>
        <v>0</v>
      </c>
      <c r="D26" s="10">
        <f t="shared" si="19"/>
        <v>0</v>
      </c>
      <c r="E26" s="10">
        <f t="shared" si="19"/>
        <v>0</v>
      </c>
      <c r="F26" s="10">
        <f t="shared" si="19"/>
        <v>0</v>
      </c>
      <c r="G26" s="10">
        <f t="shared" si="19"/>
        <v>0</v>
      </c>
      <c r="H26" s="10">
        <f t="shared" si="19"/>
        <v>0</v>
      </c>
      <c r="J26" s="15" t="s">
        <v>33</v>
      </c>
      <c r="K26" s="15"/>
      <c r="M26" s="9" t="s">
        <v>59</v>
      </c>
      <c r="N26" s="9"/>
    </row>
    <row r="27" spans="1:15" x14ac:dyDescent="0.3">
      <c r="J27" s="15" t="s">
        <v>67</v>
      </c>
      <c r="K27" s="15" t="s">
        <v>56</v>
      </c>
      <c r="M27" t="s">
        <v>70</v>
      </c>
    </row>
    <row r="28" spans="1:15" ht="40.200000000000003" customHeight="1" x14ac:dyDescent="0.3">
      <c r="J28" s="15" t="s">
        <v>68</v>
      </c>
      <c r="K28" s="15" t="s">
        <v>57</v>
      </c>
      <c r="M28" t="s">
        <v>61</v>
      </c>
    </row>
    <row r="29" spans="1:15" ht="24" thickBot="1" x14ac:dyDescent="0.5">
      <c r="A29" s="20" t="s">
        <v>52</v>
      </c>
      <c r="B29" s="19"/>
      <c r="C29" s="19"/>
      <c r="D29" s="19"/>
      <c r="E29" s="19"/>
      <c r="F29" s="19"/>
      <c r="G29" s="19"/>
      <c r="H29" s="19"/>
      <c r="J29" s="15" t="s">
        <v>69</v>
      </c>
      <c r="K29" s="15" t="s">
        <v>58</v>
      </c>
    </row>
    <row r="30" spans="1:15" ht="16.2" thickBot="1" x14ac:dyDescent="0.35">
      <c r="A30" s="21" t="s">
        <v>0</v>
      </c>
      <c r="B30" s="22" t="s">
        <v>1</v>
      </c>
      <c r="C30" s="22" t="s">
        <v>2</v>
      </c>
      <c r="D30" s="22" t="s">
        <v>3</v>
      </c>
      <c r="E30" s="22" t="s">
        <v>4</v>
      </c>
      <c r="F30" s="22" t="s">
        <v>5</v>
      </c>
      <c r="G30" s="22" t="s">
        <v>6</v>
      </c>
      <c r="H30" s="22" t="s">
        <v>7</v>
      </c>
      <c r="J30" s="18">
        <v>0</v>
      </c>
      <c r="K30" s="18" t="s">
        <v>28</v>
      </c>
    </row>
    <row r="31" spans="1:15" ht="16.8" thickBot="1" x14ac:dyDescent="0.35">
      <c r="A31" s="23" t="s">
        <v>8</v>
      </c>
      <c r="B31" s="24">
        <v>5</v>
      </c>
      <c r="C31" s="24">
        <v>5</v>
      </c>
      <c r="D31" s="24">
        <v>4</v>
      </c>
      <c r="E31" s="24">
        <v>5</v>
      </c>
      <c r="F31" s="24">
        <v>6</v>
      </c>
      <c r="G31" s="24">
        <v>5</v>
      </c>
      <c r="H31" s="24">
        <v>7</v>
      </c>
      <c r="J31" s="18">
        <v>1</v>
      </c>
      <c r="K31" s="18" t="s">
        <v>29</v>
      </c>
    </row>
    <row r="32" spans="1:15" ht="16.8" thickBot="1" x14ac:dyDescent="0.35">
      <c r="A32" s="23" t="s">
        <v>9</v>
      </c>
      <c r="B32" s="24">
        <v>1</v>
      </c>
      <c r="C32" s="24">
        <v>1</v>
      </c>
      <c r="D32" s="24">
        <v>2</v>
      </c>
      <c r="E32" s="24">
        <v>2</v>
      </c>
      <c r="F32" s="24">
        <v>2</v>
      </c>
      <c r="G32" s="24">
        <v>3</v>
      </c>
      <c r="H32" s="24">
        <v>1</v>
      </c>
      <c r="J32" s="18">
        <v>2</v>
      </c>
      <c r="K32" s="18" t="s">
        <v>31</v>
      </c>
    </row>
    <row r="33" spans="1:11" ht="16.8" thickBot="1" x14ac:dyDescent="0.35">
      <c r="A33" s="23" t="s">
        <v>10</v>
      </c>
      <c r="B33" s="24">
        <v>1</v>
      </c>
      <c r="C33" s="24">
        <v>1</v>
      </c>
      <c r="D33" s="24">
        <v>1</v>
      </c>
      <c r="E33" s="24">
        <v>1</v>
      </c>
      <c r="F33" s="24">
        <v>1</v>
      </c>
      <c r="G33" s="24">
        <v>1</v>
      </c>
      <c r="H33" s="24">
        <v>1</v>
      </c>
      <c r="J33" s="18">
        <v>3</v>
      </c>
      <c r="K33" s="18" t="s">
        <v>30</v>
      </c>
    </row>
    <row r="38" spans="1:11" ht="32.4" x14ac:dyDescent="0.3">
      <c r="A38" s="6" t="s">
        <v>81</v>
      </c>
      <c r="B38" s="10">
        <f>SUM(B31:B33)</f>
        <v>7</v>
      </c>
      <c r="C38" s="10">
        <f>SUM(C31:C33)</f>
        <v>7</v>
      </c>
      <c r="D38" s="10">
        <f>SUM(D31:D33)</f>
        <v>7</v>
      </c>
      <c r="E38" s="10">
        <f>SUM(E31:E33)</f>
        <v>8</v>
      </c>
      <c r="F38" s="10">
        <f>SUM(F31:F33)</f>
        <v>9</v>
      </c>
      <c r="G38" s="10">
        <f>SUM(G31:G33)</f>
        <v>9</v>
      </c>
      <c r="H38" s="10">
        <f>SUM(H31:H33)</f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D13" sqref="D13"/>
    </sheetView>
  </sheetViews>
  <sheetFormatPr baseColWidth="10" defaultRowHeight="14.4" x14ac:dyDescent="0.3"/>
  <sheetData>
    <row r="1" spans="1:8" x14ac:dyDescent="0.3">
      <c r="A1" s="5"/>
      <c r="B1" s="5" t="s">
        <v>12</v>
      </c>
      <c r="C1" s="5" t="s">
        <v>13</v>
      </c>
      <c r="D1" s="5" t="s">
        <v>14</v>
      </c>
      <c r="E1" s="5" t="s">
        <v>15</v>
      </c>
      <c r="F1" s="5" t="s">
        <v>16</v>
      </c>
      <c r="G1" s="5" t="s">
        <v>17</v>
      </c>
      <c r="H1" s="5" t="s">
        <v>18</v>
      </c>
    </row>
    <row r="2" spans="1:8" x14ac:dyDescent="0.3">
      <c r="A2" s="5" t="s">
        <v>19</v>
      </c>
      <c r="B2" s="5" t="str">
        <f>VLOOKUP(Feuil2!B2,Feuil2!$J$30:$K$33,2,FALSE)</f>
        <v>repos</v>
      </c>
      <c r="C2" s="5" t="str">
        <f>VLOOKUP(Feuil2!C2,Feuil2!$J$30:$K$33,2,FALSE)</f>
        <v>repos</v>
      </c>
      <c r="D2" s="5" t="str">
        <f>VLOOKUP(Feuil2!D2,Feuil2!$J$30:$K$33,2,FALSE)</f>
        <v>repos</v>
      </c>
      <c r="E2" s="5" t="str">
        <f>VLOOKUP(Feuil2!E2,Feuil2!$J$30:$K$33,2,FALSE)</f>
        <v>repos</v>
      </c>
      <c r="F2" s="5" t="str">
        <f>VLOOKUP(Feuil2!F2,Feuil2!$J$30:$K$33,2,FALSE)</f>
        <v>repos</v>
      </c>
      <c r="G2" s="5" t="str">
        <f>VLOOKUP(Feuil2!G2,Feuil2!$J$30:$K$33,2,FALSE)</f>
        <v>repos</v>
      </c>
      <c r="H2" s="5" t="str">
        <f>VLOOKUP(Feuil2!H2,Feuil2!$J$30:$K$33,2,FALSE)</f>
        <v>repos</v>
      </c>
    </row>
    <row r="3" spans="1:8" x14ac:dyDescent="0.3">
      <c r="A3" s="5" t="s">
        <v>20</v>
      </c>
      <c r="B3" s="5" t="str">
        <f>VLOOKUP(Feuil2!B3,Feuil2!$J$30:$K$33,2,FALSE)</f>
        <v>repos</v>
      </c>
      <c r="C3" s="5" t="str">
        <f>VLOOKUP(Feuil2!C3,Feuil2!$J$30:$K$33,2,FALSE)</f>
        <v>repos</v>
      </c>
      <c r="D3" s="5" t="str">
        <f>VLOOKUP(Feuil2!D3,Feuil2!$J$30:$K$33,2,FALSE)</f>
        <v>repos</v>
      </c>
      <c r="E3" s="5" t="str">
        <f>VLOOKUP(Feuil2!E3,Feuil2!$J$30:$K$33,2,FALSE)</f>
        <v>repos</v>
      </c>
      <c r="F3" s="5" t="str">
        <f>VLOOKUP(Feuil2!F3,Feuil2!$J$30:$K$33,2,FALSE)</f>
        <v>repos</v>
      </c>
      <c r="G3" s="5" t="str">
        <f>VLOOKUP(Feuil2!G3,Feuil2!$J$30:$K$33,2,FALSE)</f>
        <v>repos</v>
      </c>
      <c r="H3" s="5" t="str">
        <f>VLOOKUP(Feuil2!H3,Feuil2!$J$30:$K$33,2,FALSE)</f>
        <v>repos</v>
      </c>
    </row>
    <row r="4" spans="1:8" x14ac:dyDescent="0.3">
      <c r="A4" s="5" t="s">
        <v>21</v>
      </c>
      <c r="B4" s="5" t="str">
        <f>VLOOKUP(Feuil2!B4,Feuil2!$J$30:$K$33,2,FALSE)</f>
        <v>repos</v>
      </c>
      <c r="C4" s="5" t="str">
        <f>VLOOKUP(Feuil2!C4,Feuil2!$J$30:$K$33,2,FALSE)</f>
        <v>repos</v>
      </c>
      <c r="D4" s="5" t="str">
        <f>VLOOKUP(Feuil2!D4,Feuil2!$J$30:$K$33,2,FALSE)</f>
        <v>repos</v>
      </c>
      <c r="E4" s="5" t="str">
        <f>VLOOKUP(Feuil2!E4,Feuil2!$J$30:$K$33,2,FALSE)</f>
        <v>repos</v>
      </c>
      <c r="F4" s="5" t="str">
        <f>VLOOKUP(Feuil2!F4,Feuil2!$J$30:$K$33,2,FALSE)</f>
        <v>repos</v>
      </c>
      <c r="G4" s="5" t="str">
        <f>VLOOKUP(Feuil2!G4,Feuil2!$J$30:$K$33,2,FALSE)</f>
        <v>repos</v>
      </c>
      <c r="H4" s="5" t="str">
        <f>VLOOKUP(Feuil2!H4,Feuil2!$J$30:$K$33,2,FALSE)</f>
        <v>repos</v>
      </c>
    </row>
    <row r="5" spans="1:8" x14ac:dyDescent="0.3">
      <c r="A5" s="5" t="s">
        <v>22</v>
      </c>
      <c r="B5" s="5" t="str">
        <f>VLOOKUP(Feuil2!B5,Feuil2!$J$30:$K$33,2,FALSE)</f>
        <v>repos</v>
      </c>
      <c r="C5" s="5" t="str">
        <f>VLOOKUP(Feuil2!C5,Feuil2!$J$30:$K$33,2,FALSE)</f>
        <v>repos</v>
      </c>
      <c r="D5" s="5" t="str">
        <f>VLOOKUP(Feuil2!D5,Feuil2!$J$30:$K$33,2,FALSE)</f>
        <v>repos</v>
      </c>
      <c r="E5" s="5" t="str">
        <f>VLOOKUP(Feuil2!E5,Feuil2!$J$30:$K$33,2,FALSE)</f>
        <v>repos</v>
      </c>
      <c r="F5" s="5" t="str">
        <f>VLOOKUP(Feuil2!F5,Feuil2!$J$30:$K$33,2,FALSE)</f>
        <v>repos</v>
      </c>
      <c r="G5" s="5" t="str">
        <f>VLOOKUP(Feuil2!G5,Feuil2!$J$30:$K$33,2,FALSE)</f>
        <v>repos</v>
      </c>
      <c r="H5" s="5" t="str">
        <f>VLOOKUP(Feuil2!H5,Feuil2!$J$30:$K$33,2,FALSE)</f>
        <v>repos</v>
      </c>
    </row>
    <row r="6" spans="1:8" x14ac:dyDescent="0.3">
      <c r="A6" s="5" t="s">
        <v>23</v>
      </c>
      <c r="B6" s="5" t="str">
        <f>VLOOKUP(Feuil2!B6,Feuil2!$J$30:$K$33,2,FALSE)</f>
        <v>repos</v>
      </c>
      <c r="C6" s="5" t="str">
        <f>VLOOKUP(Feuil2!C6,Feuil2!$J$30:$K$33,2,FALSE)</f>
        <v>repos</v>
      </c>
      <c r="D6" s="5" t="str">
        <f>VLOOKUP(Feuil2!D6,Feuil2!$J$30:$K$33,2,FALSE)</f>
        <v>repos</v>
      </c>
      <c r="E6" s="5" t="str">
        <f>VLOOKUP(Feuil2!E6,Feuil2!$J$30:$K$33,2,FALSE)</f>
        <v>repos</v>
      </c>
      <c r="F6" s="5" t="str">
        <f>VLOOKUP(Feuil2!F6,Feuil2!$J$30:$K$33,2,FALSE)</f>
        <v>repos</v>
      </c>
      <c r="G6" s="5" t="str">
        <f>VLOOKUP(Feuil2!G6,Feuil2!$J$30:$K$33,2,FALSE)</f>
        <v>repos</v>
      </c>
      <c r="H6" s="5" t="str">
        <f>VLOOKUP(Feuil2!H6,Feuil2!$J$30:$K$33,2,FALSE)</f>
        <v>repos</v>
      </c>
    </row>
    <row r="7" spans="1:8" x14ac:dyDescent="0.3">
      <c r="A7" s="5" t="s">
        <v>24</v>
      </c>
      <c r="B7" s="5" t="str">
        <f>VLOOKUP(Feuil2!B7,Feuil2!$J$30:$K$33,2,FALSE)</f>
        <v>repos</v>
      </c>
      <c r="C7" s="5" t="str">
        <f>VLOOKUP(Feuil2!C7,Feuil2!$J$30:$K$33,2,FALSE)</f>
        <v>repos</v>
      </c>
      <c r="D7" s="5" t="str">
        <f>VLOOKUP(Feuil2!D7,Feuil2!$J$30:$K$33,2,FALSE)</f>
        <v>repos</v>
      </c>
      <c r="E7" s="5" t="str">
        <f>VLOOKUP(Feuil2!E7,Feuil2!$J$30:$K$33,2,FALSE)</f>
        <v>repos</v>
      </c>
      <c r="F7" s="5" t="str">
        <f>VLOOKUP(Feuil2!F7,Feuil2!$J$30:$K$33,2,FALSE)</f>
        <v>repos</v>
      </c>
      <c r="G7" s="5" t="str">
        <f>VLOOKUP(Feuil2!G7,Feuil2!$J$30:$K$33,2,FALSE)</f>
        <v>repos</v>
      </c>
      <c r="H7" s="5" t="str">
        <f>VLOOKUP(Feuil2!H7,Feuil2!$J$30:$K$33,2,FALSE)</f>
        <v>repos</v>
      </c>
    </row>
    <row r="8" spans="1:8" x14ac:dyDescent="0.3">
      <c r="A8" s="5" t="s">
        <v>25</v>
      </c>
      <c r="B8" s="5" t="str">
        <f>VLOOKUP(Feuil2!B8,Feuil2!$J$30:$K$33,2,FALSE)</f>
        <v>repos</v>
      </c>
      <c r="C8" s="5" t="str">
        <f>VLOOKUP(Feuil2!C8,Feuil2!$J$30:$K$33,2,FALSE)</f>
        <v>repos</v>
      </c>
      <c r="D8" s="5" t="str">
        <f>VLOOKUP(Feuil2!D8,Feuil2!$J$30:$K$33,2,FALSE)</f>
        <v>repos</v>
      </c>
      <c r="E8" s="5" t="str">
        <f>VLOOKUP(Feuil2!E8,Feuil2!$J$30:$K$33,2,FALSE)</f>
        <v>repos</v>
      </c>
      <c r="F8" s="5" t="str">
        <f>VLOOKUP(Feuil2!F8,Feuil2!$J$30:$K$33,2,FALSE)</f>
        <v>repos</v>
      </c>
      <c r="G8" s="5" t="str">
        <f>VLOOKUP(Feuil2!G8,Feuil2!$J$30:$K$33,2,FALSE)</f>
        <v>repos</v>
      </c>
      <c r="H8" s="5" t="str">
        <f>VLOOKUP(Feuil2!H8,Feuil2!$J$30:$K$33,2,FALSE)</f>
        <v>repos</v>
      </c>
    </row>
    <row r="9" spans="1:8" x14ac:dyDescent="0.3">
      <c r="A9" s="5" t="s">
        <v>26</v>
      </c>
      <c r="B9" s="5" t="str">
        <f>VLOOKUP(Feuil2!B9,Feuil2!$J$30:$K$33,2,FALSE)</f>
        <v>repos</v>
      </c>
      <c r="C9" s="5" t="str">
        <f>VLOOKUP(Feuil2!C9,Feuil2!$J$30:$K$33,2,FALSE)</f>
        <v>repos</v>
      </c>
      <c r="D9" s="5" t="str">
        <f>VLOOKUP(Feuil2!D9,Feuil2!$J$30:$K$33,2,FALSE)</f>
        <v>repos</v>
      </c>
      <c r="E9" s="5" t="str">
        <f>VLOOKUP(Feuil2!E9,Feuil2!$J$30:$K$33,2,FALSE)</f>
        <v>repos</v>
      </c>
      <c r="F9" s="5" t="str">
        <f>VLOOKUP(Feuil2!F9,Feuil2!$J$30:$K$33,2,FALSE)</f>
        <v>repos</v>
      </c>
      <c r="G9" s="5" t="str">
        <f>VLOOKUP(Feuil2!G9,Feuil2!$J$30:$K$33,2,FALSE)</f>
        <v>repos</v>
      </c>
      <c r="H9" s="5" t="str">
        <f>VLOOKUP(Feuil2!H9,Feuil2!$J$30:$K$33,2,FALSE)</f>
        <v>repos</v>
      </c>
    </row>
    <row r="10" spans="1:8" x14ac:dyDescent="0.3">
      <c r="A10" s="5" t="s">
        <v>27</v>
      </c>
      <c r="B10" s="5" t="str">
        <f>VLOOKUP(Feuil2!B10,Feuil2!$J$30:$K$33,2,FALSE)</f>
        <v>repos</v>
      </c>
      <c r="C10" s="5" t="str">
        <f>VLOOKUP(Feuil2!C10,Feuil2!$J$30:$K$33,2,FALSE)</f>
        <v>repos</v>
      </c>
      <c r="D10" s="5" t="str">
        <f>VLOOKUP(Feuil2!D10,Feuil2!$J$30:$K$33,2,FALSE)</f>
        <v>repos</v>
      </c>
      <c r="E10" s="5" t="str">
        <f>VLOOKUP(Feuil2!E10,Feuil2!$J$30:$K$33,2,FALSE)</f>
        <v>repos</v>
      </c>
      <c r="F10" s="5" t="str">
        <f>VLOOKUP(Feuil2!F10,Feuil2!$J$30:$K$33,2,FALSE)</f>
        <v>repos</v>
      </c>
      <c r="G10" s="5" t="str">
        <f>VLOOKUP(Feuil2!G10,Feuil2!$J$30:$K$33,2,FALSE)</f>
        <v>repos</v>
      </c>
      <c r="H10" s="5" t="str">
        <f>VLOOKUP(Feuil2!H10,Feuil2!$J$30:$K$33,2,FALSE)</f>
        <v>repos</v>
      </c>
    </row>
    <row r="11" spans="1:8" x14ac:dyDescent="0.3">
      <c r="A11" s="5" t="s">
        <v>36</v>
      </c>
      <c r="B11" s="5" t="str">
        <f>VLOOKUP(Feuil2!B11,Feuil2!$J$30:$K$33,2,FALSE)</f>
        <v>repos</v>
      </c>
      <c r="C11" s="5" t="str">
        <f>VLOOKUP(Feuil2!C11,Feuil2!$J$30:$K$33,2,FALSE)</f>
        <v>repos</v>
      </c>
      <c r="D11" s="5" t="str">
        <f>VLOOKUP(Feuil2!D11,Feuil2!$J$30:$K$33,2,FALSE)</f>
        <v>repos</v>
      </c>
      <c r="E11" s="5" t="str">
        <f>VLOOKUP(Feuil2!E11,Feuil2!$J$30:$K$33,2,FALSE)</f>
        <v>repos</v>
      </c>
      <c r="F11" s="5" t="str">
        <f>VLOOKUP(Feuil2!F11,Feuil2!$J$30:$K$33,2,FALSE)</f>
        <v>repos</v>
      </c>
      <c r="G11" s="5" t="str">
        <f>VLOOKUP(Feuil2!G11,Feuil2!$J$30:$K$33,2,FALSE)</f>
        <v>repos</v>
      </c>
      <c r="H11" s="5" t="str">
        <f>VLOOKUP(Feuil2!H11,Feuil2!$J$30:$K$33,2,FALSE)</f>
        <v>repos</v>
      </c>
    </row>
    <row r="12" spans="1:8" x14ac:dyDescent="0.3">
      <c r="A12" s="5" t="s">
        <v>37</v>
      </c>
      <c r="B12" s="5" t="str">
        <f>VLOOKUP(Feuil2!B12,Feuil2!$J$30:$K$33,2,FALSE)</f>
        <v>repos</v>
      </c>
      <c r="C12" s="5" t="str">
        <f>VLOOKUP(Feuil2!C12,Feuil2!$J$30:$K$33,2,FALSE)</f>
        <v>repos</v>
      </c>
      <c r="D12" s="5" t="str">
        <f>VLOOKUP(Feuil2!D12,Feuil2!$J$30:$K$33,2,FALSE)</f>
        <v>repos</v>
      </c>
      <c r="E12" s="5" t="str">
        <f>VLOOKUP(Feuil2!E12,Feuil2!$J$30:$K$33,2,FALSE)</f>
        <v>repos</v>
      </c>
      <c r="F12" s="5" t="str">
        <f>VLOOKUP(Feuil2!F12,Feuil2!$J$30:$K$33,2,FALSE)</f>
        <v>repos</v>
      </c>
      <c r="G12" s="5" t="str">
        <f>VLOOKUP(Feuil2!G12,Feuil2!$J$30:$K$33,2,FALSE)</f>
        <v>repos</v>
      </c>
      <c r="H12" s="5" t="str">
        <f>VLOOKUP(Feuil2!H12,Feuil2!$J$30:$K$33,2,FALSE)</f>
        <v>repos</v>
      </c>
    </row>
    <row r="13" spans="1:8" x14ac:dyDescent="0.3">
      <c r="A13" s="5" t="s">
        <v>38</v>
      </c>
      <c r="B13" s="5" t="str">
        <f>VLOOKUP(Feuil2!B13,Feuil2!$J$30:$K$33,2,FALSE)</f>
        <v>repos</v>
      </c>
      <c r="C13" s="5" t="str">
        <f>VLOOKUP(Feuil2!C13,Feuil2!$J$30:$K$33,2,FALSE)</f>
        <v>repos</v>
      </c>
      <c r="D13" s="5" t="str">
        <f>VLOOKUP(Feuil2!D13,Feuil2!$J$30:$K$33,2,FALSE)</f>
        <v>repos</v>
      </c>
      <c r="E13" s="5" t="str">
        <f>VLOOKUP(Feuil2!E13,Feuil2!$J$30:$K$33,2,FALSE)</f>
        <v>repos</v>
      </c>
      <c r="F13" s="5" t="str">
        <f>VLOOKUP(Feuil2!F13,Feuil2!$J$30:$K$33,2,FALSE)</f>
        <v>repos</v>
      </c>
      <c r="G13" s="5" t="str">
        <f>VLOOKUP(Feuil2!G13,Feuil2!$J$30:$K$33,2,FALSE)</f>
        <v>repos</v>
      </c>
      <c r="H13" s="5" t="str">
        <f>VLOOKUP(Feuil2!H13,Feuil2!$J$30:$K$33,2,FALSE)</f>
        <v>repos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2017-10-29T14:03:03Z</dcterms:created>
  <dcterms:modified xsi:type="dcterms:W3CDTF">2017-11-04T09:32:12Z</dcterms:modified>
</cp:coreProperties>
</file>