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05" windowWidth="28380" windowHeight="12300" tabRatio="855" activeTab="2"/>
  </bookViews>
  <sheets>
    <sheet name="SITE N°3" sheetId="1" r:id="rId1"/>
    <sheet name="QUAI" sheetId="2" r:id="rId2"/>
    <sheet name="SYSTEME CLASSIFICATION" sheetId="3" r:id="rId3"/>
    <sheet name="RAQUETTE EXTERIEUR" sheetId="4" state="hidden" r:id="rId4"/>
    <sheet name="LISTE REFERENCE STOCKABLE" sheetId="5" r:id="rId5"/>
    <sheet name="NOTE" sheetId="6" r:id="rId6"/>
    <sheet name="Feuil1" sheetId="7" state="hidden" r:id="rId7"/>
    <sheet name="Inventaire" sheetId="8" state="hidden" r:id="rId8"/>
  </sheets>
  <definedNames>
    <definedName name="_xlnm._FilterDatabase" localSheetId="4" hidden="1">'LISTE REFERENCE STOCKABLE'!$A$1:$G$98</definedName>
    <definedName name="_xlnm._FilterDatabase" localSheetId="3" hidden="1">'RAQUETTE EXTERIEUR'!$Y$3:$AB$3</definedName>
    <definedName name="_xlnm._FilterDatabase" localSheetId="2" hidden="1">'SYSTEME CLASSIFICATION'!$C$2:$X$442</definedName>
    <definedName name="A_T1_1">'SYSTEME CLASSIFICATION'!$D$3:$D$5</definedName>
    <definedName name="A_T1_2">'SYSTEME CLASSIFICATION'!$D$6:$D$8</definedName>
    <definedName name="A_T1_3">'SYSTEME CLASSIFICATION'!$D$9:$D$11</definedName>
    <definedName name="A_T1_4">'SYSTEME CLASSIFICATION'!$D$12:$D$14</definedName>
    <definedName name="A_T2_1">'SYSTEME CLASSIFICATION'!$D$15:$D$17</definedName>
    <definedName name="A_T2_2">'SYSTEME CLASSIFICATION'!$D$18:$D$21</definedName>
    <definedName name="A_T2_3">'SYSTEME CLASSIFICATION'!$D$22:$D$24</definedName>
    <definedName name="A_T3_1">'SYSTEME CLASSIFICATION'!$D$25:$D$27</definedName>
    <definedName name="A_T3_2">'SYSTEME CLASSIFICATION'!$D$28:$D$30</definedName>
    <definedName name="A_T3_3">'SYSTEME CLASSIFICATION'!$D$31:$D$33</definedName>
    <definedName name="A_T4_1">'SYSTEME CLASSIFICATION'!$D$34:$D$36</definedName>
    <definedName name="A_T4_2">'SYSTEME CLASSIFICATION'!$D$37:$D$39</definedName>
    <definedName name="A_T4_3">'SYSTEME CLASSIFICATION'!$D$40:$D$42</definedName>
    <definedName name="A_T5_1">'SYSTEME CLASSIFICATION'!$D$43:$D$45</definedName>
    <definedName name="A_T5_2">'SYSTEME CLASSIFICATION'!$D$46:$D$48</definedName>
    <definedName name="A_T5_3">'SYSTEME CLASSIFICATION'!$D$49:$D$51</definedName>
    <definedName name="B_T1_1">'SYSTEME CLASSIFICATION'!#REF!</definedName>
    <definedName name="B_T1_2">'SYSTEME CLASSIFICATION'!$D$52:$D$54</definedName>
    <definedName name="B_T1_3">'SYSTEME CLASSIFICATION'!$D$55:$D$57</definedName>
    <definedName name="B_T10_1">'SYSTEME CLASSIFICATION'!$D$130:$D$131</definedName>
    <definedName name="B_T10_2">'SYSTEME CLASSIFICATION'!$D$133:$D$134</definedName>
    <definedName name="B_T10_3">'SYSTEME CLASSIFICATION'!$D$136:$D$137</definedName>
    <definedName name="B_T2_1">'SYSTEME CLASSIFICATION'!$D$58:$D$60</definedName>
    <definedName name="B_T2_2">'SYSTEME CLASSIFICATION'!$D$61:$D$63</definedName>
    <definedName name="B_T2_3">'SYSTEME CLASSIFICATION'!$D$64:$D$66</definedName>
    <definedName name="B_T3_1">'SYSTEME CLASSIFICATION'!$D$67:$D$69</definedName>
    <definedName name="B_T3_2">'SYSTEME CLASSIFICATION'!$D$70:$D$72</definedName>
    <definedName name="B_T3_3">'SYSTEME CLASSIFICATION'!$D$73:$D$75</definedName>
    <definedName name="B_T4_1">'SYSTEME CLASSIFICATION'!$D$76:$D$78</definedName>
    <definedName name="B_T4_2">'SYSTEME CLASSIFICATION'!$D$79:$D$81</definedName>
    <definedName name="B_T4_3">'SYSTEME CLASSIFICATION'!$D$83:$D$84</definedName>
    <definedName name="B_T5_1">'SYSTEME CLASSIFICATION'!$D$85:$D$87</definedName>
    <definedName name="B_T5_2">'SYSTEME CLASSIFICATION'!$D$88:$D$90</definedName>
    <definedName name="B_T5_3">'SYSTEME CLASSIFICATION'!$D$92:$D$93</definedName>
    <definedName name="B_T6_1">'SYSTEME CLASSIFICATION'!$D$95:$D$96</definedName>
    <definedName name="B_T6_2">'SYSTEME CLASSIFICATION'!$D$98:$D$99</definedName>
    <definedName name="B_T6_3">'SYSTEME CLASSIFICATION'!$D$101:$D$102</definedName>
    <definedName name="B_T7_1">'SYSTEME CLASSIFICATION'!$D$104:$D$104</definedName>
    <definedName name="B_T7_2">'SYSTEME CLASSIFICATION'!$D$106:$D$107</definedName>
    <definedName name="B_T7_3">'SYSTEME CLASSIFICATION'!$D$109:$D$110</definedName>
    <definedName name="B_T8_1">'SYSTEME CLASSIFICATION'!$D$112:$D$113</definedName>
    <definedName name="B_T8_2">'SYSTEME CLASSIFICATION'!$D$115:$D$116</definedName>
    <definedName name="B_T8_3">'SYSTEME CLASSIFICATION'!$D$118:$D$119</definedName>
    <definedName name="B_T9_1">'SYSTEME CLASSIFICATION'!$D$121:$D$122</definedName>
    <definedName name="B_T9_2">'SYSTEME CLASSIFICATION'!$D$124:$D$125</definedName>
    <definedName name="B_T9_3">'SYSTEME CLASSIFICATION'!$D$127:$D$128</definedName>
    <definedName name="c_noms">'LISTE REFERENCE STOCKABLE'!$B:$B</definedName>
    <definedName name="C_T1_1">'SYSTEME CLASSIFICATION'!$D$139:$D$140</definedName>
    <definedName name="C_T1_2">'SYSTEME CLASSIFICATION'!$D$142:$D$143</definedName>
    <definedName name="C_T1_3">'SYSTEME CLASSIFICATION'!$D$145:$D$146</definedName>
    <definedName name="C_T2_1">'SYSTEME CLASSIFICATION'!$D$148:$D$149</definedName>
    <definedName name="C_T2_2">'SYSTEME CLASSIFICATION'!$D$151:$D$152</definedName>
    <definedName name="C_T2_3">'SYSTEME CLASSIFICATION'!$D$154:$D$155</definedName>
    <definedName name="C_T3_1">'SYSTEME CLASSIFICATION'!$D$157:$D$158</definedName>
    <definedName name="C_T3_2">'SYSTEME CLASSIFICATION'!$D$160:$D$161</definedName>
    <definedName name="C_T3_3">'SYSTEME CLASSIFICATION'!$D$163:$D$164</definedName>
    <definedName name="C_T4_1">'SYSTEME CLASSIFICATION'!$D$166:$D$167</definedName>
    <definedName name="C_T4_2">'SYSTEME CLASSIFICATION'!$D$169:$D$170</definedName>
    <definedName name="C_T4_3">'SYSTEME CLASSIFICATION'!$D$172:$D$173</definedName>
    <definedName name="C_T5_1">'SYSTEME CLASSIFICATION'!$D$175:$D$176</definedName>
    <definedName name="C_T5_2">'SYSTEME CLASSIFICATION'!$D$178:$D$179</definedName>
    <definedName name="C_T5_3">'SYSTEME CLASSIFICATION'!$D$181:$D$182</definedName>
    <definedName name="d_noms">'LISTE REFERENCE STOCKABLE'!$B$2</definedName>
    <definedName name="D_T1_1">'SYSTEME CLASSIFICATION'!$D$184:$D$185</definedName>
    <definedName name="D_T1_2">'SYSTEME CLASSIFICATION'!$D$187:$D$188</definedName>
    <definedName name="D_T1_3">'SYSTEME CLASSIFICATION'!$D$190:$D$191</definedName>
    <definedName name="D_T2_1">'SYSTEME CLASSIFICATION'!$D$193:$D$194</definedName>
    <definedName name="D_T2_2">'SYSTEME CLASSIFICATION'!$D$196:$D$197</definedName>
    <definedName name="D_T2_3">'SYSTEME CLASSIFICATION'!$D$199:$D$200</definedName>
    <definedName name="D_T3_1">'SYSTEME CLASSIFICATION'!$D$202:$D$203</definedName>
    <definedName name="D_T3_2">'SYSTEME CLASSIFICATION'!$D$205:$D$206</definedName>
    <definedName name="D_T3_3">'SYSTEME CLASSIFICATION'!$D$208:$D$209</definedName>
    <definedName name="D_T4_1">'SYSTEME CLASSIFICATION'!$D$211:$D$212</definedName>
    <definedName name="D_T4_2">'SYSTEME CLASSIFICATION'!$D$214:$D$215</definedName>
    <definedName name="D_T4_3">'SYSTEME CLASSIFICATION'!$D$217:$D$218</definedName>
    <definedName name="E_T1_1">'SYSTEME CLASSIFICATION'!$D$220:$D$221</definedName>
    <definedName name="E_T1_2">'SYSTEME CLASSIFICATION'!$D$223:$D$224</definedName>
    <definedName name="E_T1_3">'SYSTEME CLASSIFICATION'!$D$226:$D$227</definedName>
    <definedName name="E_T2_1">'SYSTEME CLASSIFICATION'!$D$229:$D$230</definedName>
    <definedName name="E_T2_2">'SYSTEME CLASSIFICATION'!$D$232:$D$233</definedName>
    <definedName name="E_T2_3">'SYSTEME CLASSIFICATION'!$D$235:$D$236</definedName>
    <definedName name="E_T3_1">'SYSTEME CLASSIFICATION'!$D$238:$D$239</definedName>
    <definedName name="E_T3_2">'SYSTEME CLASSIFICATION'!$D$241:$D$242</definedName>
    <definedName name="E_T3_3">'SYSTEME CLASSIFICATION'!$D$244:$D$245</definedName>
    <definedName name="E_T4_1">'SYSTEME CLASSIFICATION'!$D$247:$D$248</definedName>
    <definedName name="E_T4_2">'SYSTEME CLASSIFICATION'!$D$250:$D$251</definedName>
    <definedName name="E_T4_3">'SYSTEME CLASSIFICATION'!$D$253:$D$254</definedName>
    <definedName name="E_T5_1">'SYSTEME CLASSIFICATION'!$D$256:$D$257</definedName>
    <definedName name="E_T5_2">'SYSTEME CLASSIFICATION'!$D$259:$D$260</definedName>
    <definedName name="E_T5_3">'SYSTEME CLASSIFICATION'!$D$262:$D$263</definedName>
    <definedName name="Emplacement_disponible">'SYSTEME CLASSIFICATION'!$F$4:$F$5</definedName>
    <definedName name="F_T1_1">'SYSTEME CLASSIFICATION'!$D$265:$D$266</definedName>
    <definedName name="F_T1_2">'SYSTEME CLASSIFICATION'!$D$268:$D$269</definedName>
    <definedName name="F_T1_3">'SYSTEME CLASSIFICATION'!$D$271:$D$272</definedName>
    <definedName name="F_T2_1">'SYSTEME CLASSIFICATION'!$D$274:$D$275</definedName>
    <definedName name="F_T2_2">'SYSTEME CLASSIFICATION'!$D$277:$D$278</definedName>
    <definedName name="F_T2_3">'SYSTEME CLASSIFICATION'!$D$280:$D$281</definedName>
    <definedName name="F_T3_1">'SYSTEME CLASSIFICATION'!$D$283:$D$284</definedName>
    <definedName name="F_T3_2">'SYSTEME CLASSIFICATION'!$D$286:$D$287</definedName>
    <definedName name="F_T3_3">'SYSTEME CLASSIFICATION'!$D$289:$D$290</definedName>
    <definedName name="F_T4_1">'SYSTEME CLASSIFICATION'!$D$292:$D$293</definedName>
    <definedName name="F_T4_2">'SYSTEME CLASSIFICATION'!$D$295:$D$296</definedName>
    <definedName name="F_T4_3">'SYSTEME CLASSIFICATION'!$D$298:$D$299</definedName>
    <definedName name="G_T1_1">'SYSTEME CLASSIFICATION'!$D$301:$D$302</definedName>
    <definedName name="G_T1_2">'SYSTEME CLASSIFICATION'!$D$304:$D$305</definedName>
    <definedName name="G_T1_3">'SYSTEME CLASSIFICATION'!$D$307:$D$308</definedName>
    <definedName name="G_T2_1">'SYSTEME CLASSIFICATION'!$D$310:$D$311</definedName>
    <definedName name="G_T2_2">'SYSTEME CLASSIFICATION'!$D$313:$D$314</definedName>
    <definedName name="G_T2_3">'SYSTEME CLASSIFICATION'!$D$316:$D$317</definedName>
    <definedName name="G_T3_1">'SYSTEME CLASSIFICATION'!$D$319:$D$320</definedName>
    <definedName name="G_T3_2">'SYSTEME CLASSIFICATION'!$D$322:$D$323</definedName>
    <definedName name="G_T3_3">'SYSTEME CLASSIFICATION'!$D$325:$D$326</definedName>
    <definedName name="G_T4_1">'SYSTEME CLASSIFICATION'!$D$328:$D$329</definedName>
    <definedName name="G_T4_2">'SYSTEME CLASSIFICATION'!$D$331:$D$332</definedName>
    <definedName name="G_T4_3">'SYSTEME CLASSIFICATION'!$D$334:$D$335</definedName>
    <definedName name="G_T5_1">'SYSTEME CLASSIFICATION'!$D$337:$D$339</definedName>
    <definedName name="G_T5_2">'SYSTEME CLASSIFICATION'!$D$341:$D$343</definedName>
    <definedName name="G_T5_3">'SYSTEME CLASSIFICATION'!$D$345:$D$346</definedName>
    <definedName name="G_T6_1">'SYSTEME CLASSIFICATION'!$D$348:$D$350</definedName>
    <definedName name="G_T6_2">'SYSTEME CLASSIFICATION'!$D$352:$D$354</definedName>
    <definedName name="G_T6_3">'SYSTEME CLASSIFICATION'!$D$356:$D$358</definedName>
    <definedName name="H_T1_1">'SYSTEME CLASSIFICATION'!$D$360:$D$363</definedName>
    <definedName name="H_T1_2">'SYSTEME CLASSIFICATION'!$D$365:$D$366</definedName>
    <definedName name="H_T1_3">'SYSTEME CLASSIFICATION'!$D$368:$D$369</definedName>
    <definedName name="H_T2_1">'SYSTEME CLASSIFICATION'!$D$371:$D$373</definedName>
    <definedName name="H_T2_2">'SYSTEME CLASSIFICATION'!$D$375:$D$376</definedName>
    <definedName name="H_T2_3">'SYSTEME CLASSIFICATION'!$D$378:$D$379</definedName>
    <definedName name="H_T3_1">'SYSTEME CLASSIFICATION'!$D$381:$D$382</definedName>
    <definedName name="H_T3_2">'SYSTEME CLASSIFICATION'!$D$384:$D$385</definedName>
    <definedName name="H_T3_3">'SYSTEME CLASSIFICATION'!$D$387:$D$388</definedName>
    <definedName name="H_T4_1">'SYSTEME CLASSIFICATION'!$D$390:$D$391</definedName>
    <definedName name="H_T5_1">'SYSTEME CLASSIFICATION'!$D$393:$D$393</definedName>
    <definedName name="H_T5_2">'SYSTEME CLASSIFICATION'!$D$395:$D$395</definedName>
    <definedName name="H_T5_3">'SYSTEME CLASSIFICATION'!$D$397:$D$397</definedName>
    <definedName name="H_T6_1">'SYSTEME CLASSIFICATION'!$D$399:$D$400</definedName>
    <definedName name="H_T6_2">'SYSTEME CLASSIFICATION'!$D$402:$D$403</definedName>
    <definedName name="H_T6_3">'SYSTEME CLASSIFICATION'!$D$405:$D$406</definedName>
    <definedName name="I_T1_1">'SYSTEME CLASSIFICATION'!$D$408:$D$409</definedName>
    <definedName name="I_T1_2">'SYSTEME CLASSIFICATION'!$D$411:$D$412</definedName>
    <definedName name="I_T1_3">'SYSTEME CLASSIFICATION'!$D$414:$D$415</definedName>
    <definedName name="I_T2_1">'SYSTEME CLASSIFICATION'!$D$417:$D$418</definedName>
    <definedName name="I_T2_2">'SYSTEME CLASSIFICATION'!$D$420:$D$421</definedName>
    <definedName name="I_T2_3">'SYSTEME CLASSIFICATION'!$D$423:$D$424</definedName>
    <definedName name="I_T3_1">'SYSTEME CLASSIFICATION'!$D$426:$D$427</definedName>
    <definedName name="I_T3_2">'SYSTEME CLASSIFICATION'!$D$429:$D$430</definedName>
    <definedName name="I_T3_3">'SYSTEME CLASSIFICATION'!$D$432:$D$433</definedName>
    <definedName name="I_T4_1">'SYSTEME CLASSIFICATION'!$D$435:$D$436</definedName>
    <definedName name="I_T4_2">'SYSTEME CLASSIFICATION'!$D$438:$D$439</definedName>
    <definedName name="I_T4_3">'SYSTEME CLASSIFICATION'!$D$441:$D$442</definedName>
    <definedName name="_xlnm.Print_Titles" localSheetId="2">'SYSTEME CLASSIFICATION'!$2:$2</definedName>
    <definedName name="l_noms">OFFSET(d_noms,0,0,COUNTA(c_noms)-1,1)</definedName>
    <definedName name="Z_19F25EFF_6E86_46AF_8468_FCB436294B8D_.wvu.Cols" localSheetId="2" hidden="1">'SYSTEME CLASSIFICATION'!$B:$B,'SYSTEME CLASSIFICATION'!$O:$T</definedName>
    <definedName name="Z_19F25EFF_6E86_46AF_8468_FCB436294B8D_.wvu.FilterData" localSheetId="2" hidden="1">'SYSTEME CLASSIFICATION'!$D$2:$N$2</definedName>
    <definedName name="Z_19F25EFF_6E86_46AF_8468_FCB436294B8D_.wvu.PrintArea" localSheetId="0" hidden="1">'SITE N°3'!$B$5:$AH$58</definedName>
    <definedName name="Z_19F25EFF_6E86_46AF_8468_FCB436294B8D_.wvu.PrintTitles" localSheetId="2" hidden="1">'SYSTEME CLASSIFICATION'!$2:$2</definedName>
    <definedName name="Z_D330A257_E4DC_49DF_B15A_AA2484485E21_.wvu.Cols" localSheetId="2" hidden="1">'SYSTEME CLASSIFICATION'!$B:$B,'SYSTEME CLASSIFICATION'!$O:$T</definedName>
    <definedName name="Z_D330A257_E4DC_49DF_B15A_AA2484485E21_.wvu.FilterData" localSheetId="2" hidden="1">'SYSTEME CLASSIFICATION'!$D$2:$N$2</definedName>
    <definedName name="Z_D330A257_E4DC_49DF_B15A_AA2484485E21_.wvu.PrintArea" localSheetId="0" hidden="1">'SITE N°3'!$B$5:$AH$58</definedName>
    <definedName name="Z_D330A257_E4DC_49DF_B15A_AA2484485E21_.wvu.PrintTitles" localSheetId="2" hidden="1">'SYSTEME CLASSIFICATION'!$2:$2</definedName>
    <definedName name="_xlnm.Print_Area" localSheetId="0">'SITE N°3'!$B$5:$AH$58</definedName>
  </definedNames>
  <calcPr calcId="145621"/>
  <customWorkbookViews>
    <customWorkbookView name="USERAD1 - Affichage personnalisé" guid="{D330A257-E4DC-49DF-B15A-AA2484485E21}" mergeInterval="0" personalView="1" maximized="1" windowWidth="1916" windowHeight="881" tabRatio="935" activeSheetId="3" showFormulaBar="0"/>
    <customWorkbookView name="ENTEXP - Affichage personnalisé" guid="{19F25EFF-6E86-46AF-8468-FCB436294B8D}" mergeInterval="0" personalView="1" maximized="1" xWindow="-8" yWindow="-8" windowWidth="1936" windowHeight="1056" tabRatio="935" activeSheetId="3"/>
  </customWorkbookViews>
</workbook>
</file>

<file path=xl/calcChain.xml><?xml version="1.0" encoding="utf-8"?>
<calcChain xmlns="http://schemas.openxmlformats.org/spreadsheetml/2006/main">
  <c r="V4" i="3" l="1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3" i="3"/>
  <c r="W4" i="3" l="1"/>
  <c r="W8" i="3"/>
  <c r="W10" i="3"/>
  <c r="W13" i="3"/>
  <c r="W14" i="3"/>
  <c r="W15" i="3"/>
  <c r="W16" i="3"/>
  <c r="W17" i="3"/>
  <c r="W20" i="3"/>
  <c r="W21" i="3"/>
  <c r="W22" i="3"/>
  <c r="W23" i="3"/>
  <c r="W24" i="3"/>
  <c r="W26" i="3"/>
  <c r="W29" i="3"/>
  <c r="W30" i="3"/>
  <c r="W38" i="3"/>
  <c r="W41" i="3"/>
  <c r="W42" i="3"/>
  <c r="W43" i="3"/>
  <c r="W44" i="3"/>
  <c r="W45" i="3"/>
  <c r="W46" i="3"/>
  <c r="W51" i="3"/>
  <c r="W53" i="3"/>
  <c r="W54" i="3"/>
  <c r="W55" i="3"/>
  <c r="W56" i="3"/>
  <c r="W57" i="3"/>
  <c r="W66" i="3"/>
  <c r="W69" i="3"/>
  <c r="W70" i="3"/>
  <c r="W75" i="3"/>
  <c r="W82" i="3"/>
  <c r="W83" i="3"/>
  <c r="W84" i="3"/>
  <c r="W85" i="3"/>
  <c r="W86" i="3"/>
  <c r="W91" i="3"/>
  <c r="W92" i="3"/>
  <c r="W93" i="3"/>
  <c r="W98" i="3"/>
  <c r="W99" i="3"/>
  <c r="W100" i="3"/>
  <c r="W101" i="3"/>
  <c r="W102" i="3"/>
  <c r="W103" i="3"/>
  <c r="W105" i="3"/>
  <c r="W107" i="3"/>
  <c r="W108" i="3"/>
  <c r="W109" i="3"/>
  <c r="W111" i="3"/>
  <c r="W112" i="3"/>
  <c r="W114" i="3"/>
  <c r="W115" i="3"/>
  <c r="W116" i="3"/>
  <c r="W117" i="3"/>
  <c r="W118" i="3"/>
  <c r="W121" i="3"/>
  <c r="W123" i="3"/>
  <c r="W127" i="3"/>
  <c r="W128" i="3"/>
  <c r="W129" i="3"/>
  <c r="W130" i="3"/>
  <c r="W131" i="3"/>
  <c r="W139" i="3"/>
  <c r="W144" i="3"/>
  <c r="W150" i="3"/>
  <c r="W151" i="3"/>
  <c r="W162" i="3"/>
  <c r="W171" i="3"/>
  <c r="W172" i="3"/>
  <c r="W173" i="3"/>
  <c r="W175" i="3"/>
  <c r="W178" i="3"/>
  <c r="W182" i="3"/>
  <c r="W184" i="3"/>
  <c r="W215" i="3"/>
  <c r="W217" i="3"/>
  <c r="W220" i="3"/>
  <c r="W221" i="3"/>
  <c r="W223" i="3"/>
  <c r="W227" i="3"/>
  <c r="W228" i="3"/>
  <c r="W232" i="3"/>
  <c r="W234" i="3"/>
  <c r="W235" i="3"/>
  <c r="W236" i="3"/>
  <c r="W241" i="3"/>
  <c r="W244" i="3"/>
  <c r="W246" i="3"/>
  <c r="W247" i="3"/>
  <c r="W248" i="3"/>
  <c r="W250" i="3"/>
  <c r="W251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73" i="3"/>
  <c r="W274" i="3"/>
  <c r="W275" i="3"/>
  <c r="W280" i="3"/>
  <c r="W282" i="3"/>
  <c r="W283" i="3"/>
  <c r="W284" i="3"/>
  <c r="W286" i="3"/>
  <c r="W289" i="3"/>
  <c r="W291" i="3"/>
  <c r="W292" i="3"/>
  <c r="W293" i="3"/>
  <c r="W295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6" i="3"/>
  <c r="W337" i="3"/>
  <c r="W338" i="3"/>
  <c r="W339" i="3"/>
  <c r="W340" i="3"/>
  <c r="W341" i="3"/>
  <c r="W342" i="3"/>
  <c r="W343" i="3"/>
  <c r="W344" i="3"/>
  <c r="W345" i="3"/>
  <c r="W346" i="3"/>
  <c r="W347" i="3"/>
  <c r="W350" i="3"/>
  <c r="W351" i="3"/>
  <c r="W352" i="3"/>
  <c r="W353" i="3"/>
  <c r="W354" i="3"/>
  <c r="W358" i="3"/>
  <c r="W364" i="3"/>
  <c r="W365" i="3"/>
  <c r="W366" i="3"/>
  <c r="W368" i="3"/>
  <c r="W372" i="3"/>
  <c r="W374" i="3"/>
  <c r="W375" i="3"/>
  <c r="W376" i="3"/>
  <c r="W378" i="3"/>
  <c r="W379" i="3"/>
  <c r="W380" i="3"/>
  <c r="W381" i="3"/>
  <c r="W382" i="3"/>
  <c r="W383" i="3"/>
  <c r="W384" i="3"/>
  <c r="W385" i="3"/>
  <c r="W387" i="3"/>
  <c r="W388" i="3"/>
  <c r="W389" i="3"/>
  <c r="W390" i="3"/>
  <c r="W391" i="3"/>
  <c r="W392" i="3"/>
  <c r="W393" i="3"/>
  <c r="W394" i="3"/>
  <c r="W395" i="3"/>
  <c r="W398" i="3"/>
  <c r="W399" i="3"/>
  <c r="W400" i="3"/>
  <c r="W401" i="3"/>
  <c r="W402" i="3"/>
  <c r="W403" i="3"/>
  <c r="W404" i="3"/>
  <c r="W405" i="3"/>
  <c r="W406" i="3"/>
  <c r="W408" i="3"/>
  <c r="W409" i="3"/>
  <c r="W410" i="3"/>
  <c r="W411" i="3"/>
  <c r="W412" i="3"/>
  <c r="W413" i="3"/>
  <c r="W414" i="3"/>
  <c r="W415" i="3"/>
  <c r="W417" i="3"/>
  <c r="W418" i="3"/>
  <c r="W419" i="3"/>
  <c r="W420" i="3"/>
  <c r="W421" i="3"/>
  <c r="W422" i="3"/>
  <c r="W423" i="3"/>
  <c r="W424" i="3"/>
  <c r="W426" i="3"/>
  <c r="W429" i="3"/>
  <c r="W432" i="3"/>
  <c r="W435" i="3"/>
  <c r="W437" i="3"/>
  <c r="W439" i="3"/>
  <c r="W440" i="3"/>
  <c r="W441" i="3"/>
  <c r="W442" i="3"/>
  <c r="W3" i="3"/>
  <c r="K85" i="5"/>
  <c r="K21" i="5"/>
  <c r="K19" i="5"/>
  <c r="W177" i="3" s="1"/>
  <c r="K37" i="5"/>
  <c r="K35" i="5"/>
  <c r="K20" i="5"/>
  <c r="W32" i="3" s="1"/>
  <c r="K62" i="5"/>
  <c r="K51" i="5"/>
  <c r="K87" i="5"/>
  <c r="W168" i="3" s="1"/>
  <c r="K88" i="5"/>
  <c r="K24" i="5"/>
  <c r="K25" i="5"/>
  <c r="K70" i="5"/>
  <c r="K84" i="5"/>
  <c r="K94" i="5"/>
  <c r="K76" i="5"/>
  <c r="K86" i="5"/>
  <c r="K83" i="5"/>
  <c r="K89" i="5"/>
  <c r="K90" i="5"/>
  <c r="K91" i="5"/>
  <c r="W208" i="3" s="1"/>
  <c r="K92" i="5"/>
  <c r="K93" i="5"/>
  <c r="K14" i="5"/>
  <c r="W158" i="3" s="1"/>
  <c r="K13" i="5"/>
  <c r="W157" i="3" s="1"/>
  <c r="K82" i="5"/>
  <c r="K10" i="5"/>
  <c r="W363" i="3" s="1"/>
  <c r="K9" i="5"/>
  <c r="W361" i="3" s="1"/>
  <c r="K7" i="5"/>
  <c r="K8" i="5"/>
  <c r="K54" i="5"/>
  <c r="K28" i="5"/>
  <c r="K29" i="5"/>
  <c r="W64" i="3" s="1"/>
  <c r="K33" i="5"/>
  <c r="W61" i="3" s="1"/>
  <c r="K30" i="5"/>
  <c r="W96" i="3" s="1"/>
  <c r="K32" i="5"/>
  <c r="K63" i="5"/>
  <c r="K65" i="5"/>
  <c r="W48" i="3" s="1"/>
  <c r="K64" i="5"/>
  <c r="K46" i="5"/>
  <c r="W37" i="3" s="1"/>
  <c r="K78" i="5"/>
  <c r="K26" i="5"/>
  <c r="W156" i="3" s="1"/>
  <c r="K42" i="5"/>
  <c r="W136" i="3" s="1"/>
  <c r="K79" i="5"/>
  <c r="K74" i="5"/>
  <c r="W6" i="3" s="1"/>
  <c r="K75" i="5"/>
  <c r="W183" i="3" s="1"/>
  <c r="K67" i="5"/>
  <c r="K52" i="5"/>
  <c r="K80" i="5"/>
  <c r="K81" i="5"/>
  <c r="K61" i="5"/>
  <c r="W147" i="3" s="1"/>
  <c r="K60" i="5"/>
  <c r="K69" i="5"/>
  <c r="K55" i="5"/>
  <c r="K12" i="5"/>
  <c r="K11" i="5"/>
  <c r="K36" i="5"/>
  <c r="K45" i="5"/>
  <c r="W140" i="3" s="1"/>
  <c r="K43" i="5"/>
  <c r="W138" i="3" s="1"/>
  <c r="K15" i="5"/>
  <c r="W359" i="3" s="1"/>
  <c r="K16" i="5"/>
  <c r="W370" i="3" s="1"/>
  <c r="K18" i="5"/>
  <c r="W371" i="3" s="1"/>
  <c r="K57" i="5"/>
  <c r="W12" i="3" s="1"/>
  <c r="K17" i="5"/>
  <c r="W360" i="3" s="1"/>
  <c r="K49" i="5"/>
  <c r="K68" i="5"/>
  <c r="W373" i="3" s="1"/>
  <c r="K56" i="5"/>
  <c r="K47" i="5"/>
  <c r="W281" i="3" s="1"/>
  <c r="K22" i="5"/>
  <c r="K23" i="5"/>
  <c r="K50" i="5"/>
  <c r="K53" i="5"/>
  <c r="K66" i="5"/>
  <c r="K72" i="5"/>
  <c r="W377" i="3" s="1"/>
  <c r="K41" i="5"/>
  <c r="W288" i="3" s="1"/>
  <c r="K39" i="5"/>
  <c r="W386" i="3" s="1"/>
  <c r="K44" i="5"/>
  <c r="W396" i="3" s="1"/>
  <c r="K48" i="5"/>
  <c r="W252" i="3" s="1"/>
  <c r="W68" i="3"/>
  <c r="W219" i="3"/>
  <c r="W36" i="3"/>
  <c r="W58" i="3"/>
  <c r="K6" i="5"/>
  <c r="K27" i="5"/>
  <c r="K31" i="5"/>
  <c r="K34" i="5"/>
  <c r="K38" i="5"/>
  <c r="K40" i="5"/>
  <c r="W240" i="3" s="1"/>
  <c r="K58" i="5"/>
  <c r="K59" i="5"/>
  <c r="K71" i="5"/>
  <c r="K73" i="5"/>
  <c r="W185" i="3" l="1"/>
  <c r="W104" i="3"/>
  <c r="W167" i="3"/>
  <c r="W201" i="3"/>
  <c r="W213" i="3"/>
  <c r="W132" i="3"/>
  <c r="W216" i="3"/>
  <c r="W160" i="3"/>
  <c r="W152" i="3"/>
  <c r="W106" i="3"/>
  <c r="W176" i="3"/>
  <c r="W407" i="3"/>
  <c r="W204" i="3"/>
  <c r="W28" i="3"/>
  <c r="W166" i="3"/>
  <c r="W145" i="3"/>
  <c r="W224" i="3"/>
  <c r="W188" i="3"/>
  <c r="W362" i="3"/>
  <c r="W124" i="3"/>
  <c r="W97" i="3"/>
  <c r="W161" i="3"/>
  <c r="W52" i="3"/>
  <c r="W148" i="3"/>
  <c r="W356" i="3"/>
  <c r="W60" i="3"/>
  <c r="W229" i="3"/>
  <c r="W27" i="3"/>
  <c r="W230" i="3"/>
  <c r="W76" i="3"/>
  <c r="W77" i="3"/>
  <c r="W25" i="3"/>
  <c r="W348" i="3"/>
  <c r="W237" i="3"/>
  <c r="W431" i="3"/>
  <c r="W427" i="3"/>
  <c r="W367" i="3"/>
  <c r="W355" i="3"/>
  <c r="W335" i="3"/>
  <c r="W287" i="3"/>
  <c r="W279" i="3"/>
  <c r="W271" i="3"/>
  <c r="W267" i="3"/>
  <c r="W243" i="3"/>
  <c r="W239" i="3"/>
  <c r="W231" i="3"/>
  <c r="W211" i="3"/>
  <c r="W207" i="3"/>
  <c r="W203" i="3"/>
  <c r="W199" i="3"/>
  <c r="W195" i="3"/>
  <c r="W191" i="3"/>
  <c r="W187" i="3"/>
  <c r="W179" i="3"/>
  <c r="W163" i="3"/>
  <c r="W159" i="3"/>
  <c r="W155" i="3"/>
  <c r="W143" i="3"/>
  <c r="W135" i="3"/>
  <c r="W119" i="3"/>
  <c r="W95" i="3"/>
  <c r="W87" i="3"/>
  <c r="W79" i="3"/>
  <c r="W71" i="3"/>
  <c r="W67" i="3"/>
  <c r="W63" i="3"/>
  <c r="W59" i="3"/>
  <c r="W47" i="3"/>
  <c r="W39" i="3"/>
  <c r="W35" i="3"/>
  <c r="W31" i="3"/>
  <c r="W19" i="3"/>
  <c r="W11" i="3"/>
  <c r="W7" i="3"/>
  <c r="W438" i="3"/>
  <c r="W434" i="3"/>
  <c r="W430" i="3"/>
  <c r="W294" i="3"/>
  <c r="W290" i="3"/>
  <c r="W278" i="3"/>
  <c r="W270" i="3"/>
  <c r="W242" i="3"/>
  <c r="W238" i="3"/>
  <c r="W226" i="3"/>
  <c r="W222" i="3"/>
  <c r="W218" i="3"/>
  <c r="W214" i="3"/>
  <c r="W210" i="3"/>
  <c r="W206" i="3"/>
  <c r="W202" i="3"/>
  <c r="W198" i="3"/>
  <c r="W194" i="3"/>
  <c r="W190" i="3"/>
  <c r="W186" i="3"/>
  <c r="W174" i="3"/>
  <c r="W170" i="3"/>
  <c r="W154" i="3"/>
  <c r="W146" i="3"/>
  <c r="W142" i="3"/>
  <c r="W134" i="3"/>
  <c r="W126" i="3"/>
  <c r="W122" i="3"/>
  <c r="W110" i="3"/>
  <c r="W94" i="3"/>
  <c r="W90" i="3"/>
  <c r="W78" i="3"/>
  <c r="W74" i="3"/>
  <c r="W62" i="3"/>
  <c r="W50" i="3"/>
  <c r="W34" i="3"/>
  <c r="W18" i="3"/>
  <c r="W433" i="3"/>
  <c r="W425" i="3"/>
  <c r="W397" i="3"/>
  <c r="W369" i="3"/>
  <c r="W357" i="3"/>
  <c r="W349" i="3"/>
  <c r="W297" i="3"/>
  <c r="W285" i="3"/>
  <c r="W277" i="3"/>
  <c r="W269" i="3"/>
  <c r="W249" i="3"/>
  <c r="W245" i="3"/>
  <c r="W233" i="3"/>
  <c r="W225" i="3"/>
  <c r="W209" i="3"/>
  <c r="W205" i="3"/>
  <c r="W197" i="3"/>
  <c r="W193" i="3"/>
  <c r="W189" i="3"/>
  <c r="W181" i="3"/>
  <c r="W169" i="3"/>
  <c r="W165" i="3"/>
  <c r="W153" i="3"/>
  <c r="W149" i="3"/>
  <c r="W141" i="3"/>
  <c r="W137" i="3"/>
  <c r="W133" i="3"/>
  <c r="W125" i="3"/>
  <c r="W113" i="3"/>
  <c r="W89" i="3"/>
  <c r="W81" i="3"/>
  <c r="W73" i="3"/>
  <c r="W65" i="3"/>
  <c r="W49" i="3"/>
  <c r="W33" i="3"/>
  <c r="W9" i="3"/>
  <c r="W5" i="3"/>
  <c r="W436" i="3"/>
  <c r="W428" i="3"/>
  <c r="W416" i="3"/>
  <c r="W296" i="3"/>
  <c r="W276" i="3"/>
  <c r="W272" i="3"/>
  <c r="W268" i="3"/>
  <c r="W212" i="3"/>
  <c r="W200" i="3"/>
  <c r="W196" i="3"/>
  <c r="W192" i="3"/>
  <c r="W180" i="3"/>
  <c r="W164" i="3"/>
  <c r="W120" i="3"/>
  <c r="W88" i="3"/>
  <c r="W80" i="3"/>
  <c r="W72" i="3"/>
  <c r="W40" i="3"/>
  <c r="M25" i="4" l="1"/>
  <c r="AB15" i="4" l="1"/>
  <c r="M5" i="4" l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6" i="4"/>
  <c r="M27" i="4"/>
  <c r="M28" i="4"/>
  <c r="AB5" i="4"/>
  <c r="AB6" i="4"/>
  <c r="AB7" i="4"/>
  <c r="AB8" i="4"/>
  <c r="AB9" i="4"/>
  <c r="AB10" i="4"/>
  <c r="AB11" i="4"/>
  <c r="AB12" i="4"/>
  <c r="AB13" i="4"/>
  <c r="AB1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AB4" i="4"/>
  <c r="W4" i="4"/>
  <c r="R4" i="4"/>
  <c r="M4" i="4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3" i="3"/>
  <c r="A2" i="5" l="1"/>
  <c r="G2" i="5"/>
  <c r="A4" i="5"/>
  <c r="A3" i="5"/>
  <c r="G4" i="5"/>
  <c r="G3" i="5"/>
  <c r="E3" i="3" l="1"/>
  <c r="X3" i="3" s="1"/>
  <c r="E4" i="3"/>
  <c r="X4" i="3" s="1"/>
  <c r="E8" i="3"/>
  <c r="X8" i="3" s="1"/>
  <c r="E9" i="3"/>
  <c r="X9" i="3" s="1"/>
  <c r="E10" i="3"/>
  <c r="X10" i="3" s="1"/>
  <c r="E11" i="3"/>
  <c r="X11" i="3" s="1"/>
  <c r="E12" i="3"/>
  <c r="X12" i="3" s="1"/>
  <c r="E14" i="3"/>
  <c r="X14" i="3" s="1"/>
  <c r="E15" i="3"/>
  <c r="X15" i="3" s="1"/>
  <c r="E16" i="3"/>
  <c r="X16" i="3" s="1"/>
  <c r="E17" i="3"/>
  <c r="X17" i="3" s="1"/>
  <c r="E18" i="3"/>
  <c r="X18" i="3" s="1"/>
  <c r="E20" i="3"/>
  <c r="X20" i="3" s="1"/>
  <c r="E21" i="3"/>
  <c r="X21" i="3" s="1"/>
  <c r="E22" i="3"/>
  <c r="X22" i="3" s="1"/>
  <c r="E23" i="3"/>
  <c r="X23" i="3" s="1"/>
  <c r="E24" i="3"/>
  <c r="X24" i="3" s="1"/>
  <c r="E25" i="3"/>
  <c r="X25" i="3" s="1"/>
  <c r="E28" i="3"/>
  <c r="X28" i="3" s="1"/>
  <c r="E29" i="3"/>
  <c r="X29" i="3" s="1"/>
  <c r="E31" i="3"/>
  <c r="X31" i="3" s="1"/>
  <c r="E32" i="3"/>
  <c r="X32" i="3" s="1"/>
  <c r="E33" i="3"/>
  <c r="X33" i="3" s="1"/>
  <c r="E35" i="3"/>
  <c r="X35" i="3" s="1"/>
  <c r="E36" i="3"/>
  <c r="X36" i="3" s="1"/>
  <c r="E37" i="3"/>
  <c r="X37" i="3" s="1"/>
  <c r="E39" i="3"/>
  <c r="X39" i="3" s="1"/>
  <c r="E40" i="3"/>
  <c r="X40" i="3" s="1"/>
  <c r="E41" i="3"/>
  <c r="X41" i="3" s="1"/>
  <c r="E46" i="3"/>
  <c r="X46" i="3" s="1"/>
  <c r="E47" i="3"/>
  <c r="X47" i="3" s="1"/>
  <c r="E49" i="3"/>
  <c r="X49" i="3" s="1"/>
  <c r="E50" i="3"/>
  <c r="X50" i="3" s="1"/>
  <c r="E51" i="3"/>
  <c r="X51" i="3" s="1"/>
  <c r="E52" i="3"/>
  <c r="X52" i="3" s="1"/>
  <c r="E54" i="3"/>
  <c r="X54" i="3" s="1"/>
  <c r="E55" i="3"/>
  <c r="X55" i="3" s="1"/>
  <c r="E56" i="3"/>
  <c r="X56" i="3" s="1"/>
  <c r="E57" i="3"/>
  <c r="X57" i="3" s="1"/>
  <c r="E58" i="3"/>
  <c r="X58" i="3" s="1"/>
  <c r="E59" i="3"/>
  <c r="X59" i="3" s="1"/>
  <c r="E60" i="3"/>
  <c r="X60" i="3" s="1"/>
  <c r="E61" i="3"/>
  <c r="X61" i="3" s="1"/>
  <c r="E63" i="3"/>
  <c r="X63" i="3" s="1"/>
  <c r="E64" i="3"/>
  <c r="X64" i="3" s="1"/>
  <c r="E66" i="3"/>
  <c r="X66" i="3" s="1"/>
  <c r="E67" i="3"/>
  <c r="X67" i="3" s="1"/>
  <c r="E68" i="3"/>
  <c r="X68" i="3" s="1"/>
  <c r="E69" i="3"/>
  <c r="X69" i="3" s="1"/>
  <c r="E70" i="3"/>
  <c r="X70" i="3" s="1"/>
  <c r="E71" i="3"/>
  <c r="X71" i="3" s="1"/>
  <c r="E72" i="3"/>
  <c r="X72" i="3" s="1"/>
  <c r="E73" i="3"/>
  <c r="X73" i="3" s="1"/>
  <c r="E74" i="3"/>
  <c r="X74" i="3" s="1"/>
  <c r="E75" i="3"/>
  <c r="X75" i="3" s="1"/>
  <c r="E76" i="3"/>
  <c r="X76" i="3" s="1"/>
  <c r="E77" i="3"/>
  <c r="X77" i="3" s="1"/>
  <c r="E78" i="3"/>
  <c r="X78" i="3" s="1"/>
  <c r="E79" i="3"/>
  <c r="X79" i="3" s="1"/>
  <c r="E80" i="3"/>
  <c r="X80" i="3" s="1"/>
  <c r="E81" i="3"/>
  <c r="X81" i="3" s="1"/>
  <c r="E82" i="3"/>
  <c r="X82" i="3" s="1"/>
  <c r="E83" i="3"/>
  <c r="X83" i="3" s="1"/>
  <c r="E84" i="3"/>
  <c r="X84" i="3" s="1"/>
  <c r="E85" i="3"/>
  <c r="X85" i="3" s="1"/>
  <c r="E86" i="3"/>
  <c r="X86" i="3" s="1"/>
  <c r="E87" i="3"/>
  <c r="X87" i="3" s="1"/>
  <c r="E88" i="3"/>
  <c r="X88" i="3" s="1"/>
  <c r="E89" i="3"/>
  <c r="X89" i="3" s="1"/>
  <c r="E90" i="3"/>
  <c r="X90" i="3" s="1"/>
  <c r="E91" i="3"/>
  <c r="X91" i="3" s="1"/>
  <c r="E92" i="3"/>
  <c r="X92" i="3" s="1"/>
  <c r="E93" i="3"/>
  <c r="X93" i="3" s="1"/>
  <c r="E94" i="3"/>
  <c r="X94" i="3" s="1"/>
  <c r="E95" i="3"/>
  <c r="X95" i="3" s="1"/>
  <c r="E96" i="3"/>
  <c r="X96" i="3" s="1"/>
  <c r="E105" i="3"/>
  <c r="X105" i="3" s="1"/>
  <c r="E106" i="3"/>
  <c r="X106" i="3" s="1"/>
  <c r="E107" i="3"/>
  <c r="X107" i="3" s="1"/>
  <c r="E110" i="3"/>
  <c r="X110" i="3" s="1"/>
  <c r="E116" i="3"/>
  <c r="X116" i="3" s="1"/>
  <c r="E120" i="3"/>
  <c r="X120" i="3" s="1"/>
  <c r="E122" i="3"/>
  <c r="X122" i="3" s="1"/>
  <c r="E123" i="3"/>
  <c r="X123" i="3" s="1"/>
  <c r="E124" i="3"/>
  <c r="X124" i="3" s="1"/>
  <c r="E125" i="3"/>
  <c r="X125" i="3" s="1"/>
  <c r="E127" i="3"/>
  <c r="X127" i="3" s="1"/>
  <c r="E129" i="3"/>
  <c r="X129" i="3" s="1"/>
  <c r="E130" i="3"/>
  <c r="X130" i="3" s="1"/>
  <c r="E131" i="3"/>
  <c r="X131" i="3" s="1"/>
  <c r="E133" i="3"/>
  <c r="X133" i="3" s="1"/>
  <c r="E134" i="3"/>
  <c r="X134" i="3" s="1"/>
  <c r="E136" i="3"/>
  <c r="X136" i="3" s="1"/>
  <c r="E137" i="3"/>
  <c r="X137" i="3" s="1"/>
  <c r="E138" i="3"/>
  <c r="X138" i="3" s="1"/>
  <c r="E140" i="3"/>
  <c r="X140" i="3" s="1"/>
  <c r="E141" i="3"/>
  <c r="X141" i="3" s="1"/>
  <c r="E142" i="3"/>
  <c r="X142" i="3" s="1"/>
  <c r="E143" i="3"/>
  <c r="X143" i="3" s="1"/>
  <c r="E144" i="3"/>
  <c r="X144" i="3" s="1"/>
  <c r="E145" i="3"/>
  <c r="X145" i="3" s="1"/>
  <c r="E146" i="3"/>
  <c r="X146" i="3" s="1"/>
  <c r="E147" i="3"/>
  <c r="X147" i="3" s="1"/>
  <c r="E149" i="3"/>
  <c r="X149" i="3" s="1"/>
  <c r="E150" i="3"/>
  <c r="X150" i="3" s="1"/>
  <c r="E153" i="3"/>
  <c r="X153" i="3" s="1"/>
  <c r="E154" i="3"/>
  <c r="X154" i="3" s="1"/>
  <c r="E155" i="3"/>
  <c r="X155" i="3" s="1"/>
  <c r="E156" i="3"/>
  <c r="X156" i="3" s="1"/>
  <c r="E157" i="3"/>
  <c r="X157" i="3" s="1"/>
  <c r="E158" i="3"/>
  <c r="X158" i="3" s="1"/>
  <c r="E159" i="3"/>
  <c r="X159" i="3" s="1"/>
  <c r="E160" i="3"/>
  <c r="X160" i="3" s="1"/>
  <c r="E161" i="3"/>
  <c r="X161" i="3" s="1"/>
  <c r="E162" i="3"/>
  <c r="X162" i="3" s="1"/>
  <c r="E164" i="3"/>
  <c r="X164" i="3" s="1"/>
  <c r="E165" i="3"/>
  <c r="X165" i="3" s="1"/>
  <c r="E166" i="3"/>
  <c r="X166" i="3" s="1"/>
  <c r="E167" i="3"/>
  <c r="X167" i="3" s="1"/>
  <c r="E168" i="3"/>
  <c r="X168" i="3" s="1"/>
  <c r="E169" i="3"/>
  <c r="X169" i="3" s="1"/>
  <c r="E170" i="3"/>
  <c r="X170" i="3" s="1"/>
  <c r="E171" i="3"/>
  <c r="X171" i="3" s="1"/>
  <c r="E172" i="3"/>
  <c r="X172" i="3" s="1"/>
  <c r="E173" i="3"/>
  <c r="X173" i="3" s="1"/>
  <c r="E174" i="3"/>
  <c r="X174" i="3" s="1"/>
  <c r="E177" i="3"/>
  <c r="X177" i="3" s="1"/>
  <c r="E178" i="3"/>
  <c r="X178" i="3" s="1"/>
  <c r="E179" i="3"/>
  <c r="X179" i="3" s="1"/>
  <c r="E180" i="3"/>
  <c r="X180" i="3" s="1"/>
  <c r="E181" i="3"/>
  <c r="X181" i="3" s="1"/>
  <c r="E182" i="3"/>
  <c r="X182" i="3" s="1"/>
  <c r="E183" i="3"/>
  <c r="X183" i="3" s="1"/>
  <c r="E186" i="3"/>
  <c r="X186" i="3" s="1"/>
  <c r="E187" i="3"/>
  <c r="X187" i="3" s="1"/>
  <c r="E188" i="3"/>
  <c r="X188" i="3" s="1"/>
  <c r="E189" i="3"/>
  <c r="X189" i="3" s="1"/>
  <c r="E190" i="3"/>
  <c r="X190" i="3" s="1"/>
  <c r="E191" i="3"/>
  <c r="X191" i="3" s="1"/>
  <c r="E192" i="3"/>
  <c r="X192" i="3" s="1"/>
  <c r="E193" i="3"/>
  <c r="X193" i="3" s="1"/>
  <c r="E194" i="3"/>
  <c r="X194" i="3" s="1"/>
  <c r="E195" i="3"/>
  <c r="X195" i="3" s="1"/>
  <c r="E196" i="3"/>
  <c r="X196" i="3" s="1"/>
  <c r="E197" i="3"/>
  <c r="X197" i="3" s="1"/>
  <c r="E198" i="3"/>
  <c r="X198" i="3" s="1"/>
  <c r="E199" i="3"/>
  <c r="X199" i="3" s="1"/>
  <c r="E200" i="3"/>
  <c r="X200" i="3" s="1"/>
  <c r="E201" i="3"/>
  <c r="X201" i="3" s="1"/>
  <c r="E204" i="3"/>
  <c r="X204" i="3" s="1"/>
  <c r="E205" i="3"/>
  <c r="X205" i="3" s="1"/>
  <c r="E206" i="3"/>
  <c r="X206" i="3" s="1"/>
  <c r="E207" i="3"/>
  <c r="X207" i="3" s="1"/>
  <c r="E208" i="3"/>
  <c r="X208" i="3" s="1"/>
  <c r="E209" i="3"/>
  <c r="X209" i="3" s="1"/>
  <c r="E210" i="3"/>
  <c r="X210" i="3" s="1"/>
  <c r="E212" i="3"/>
  <c r="X212" i="3" s="1"/>
  <c r="E214" i="3"/>
  <c r="X214" i="3" s="1"/>
  <c r="E215" i="3"/>
  <c r="X215" i="3" s="1"/>
  <c r="E216" i="3"/>
  <c r="X216" i="3" s="1"/>
  <c r="E217" i="3"/>
  <c r="X217" i="3" s="1"/>
  <c r="E218" i="3"/>
  <c r="X218" i="3" s="1"/>
  <c r="E221" i="3"/>
  <c r="X221" i="3" s="1"/>
  <c r="E222" i="3"/>
  <c r="X222" i="3" s="1"/>
  <c r="E224" i="3"/>
  <c r="X224" i="3" s="1"/>
  <c r="E225" i="3"/>
  <c r="X225" i="3" s="1"/>
  <c r="E227" i="3"/>
  <c r="X227" i="3" s="1"/>
  <c r="E229" i="3"/>
  <c r="X229" i="3" s="1"/>
  <c r="E230" i="3"/>
  <c r="X230" i="3" s="1"/>
  <c r="E231" i="3"/>
  <c r="X231" i="3" s="1"/>
  <c r="E233" i="3"/>
  <c r="X233" i="3" s="1"/>
  <c r="E234" i="3"/>
  <c r="X234" i="3" s="1"/>
  <c r="E236" i="3"/>
  <c r="X236" i="3" s="1"/>
  <c r="E238" i="3"/>
  <c r="X238" i="3" s="1"/>
  <c r="E239" i="3"/>
  <c r="X239" i="3" s="1"/>
  <c r="E240" i="3"/>
  <c r="X240" i="3" s="1"/>
  <c r="E242" i="3"/>
  <c r="X242" i="3" s="1"/>
  <c r="E243" i="3"/>
  <c r="X243" i="3" s="1"/>
  <c r="E244" i="3"/>
  <c r="X244" i="3" s="1"/>
  <c r="E245" i="3"/>
  <c r="X245" i="3" s="1"/>
  <c r="E247" i="3"/>
  <c r="X247" i="3" s="1"/>
  <c r="E248" i="3"/>
  <c r="X248" i="3" s="1"/>
  <c r="E249" i="3"/>
  <c r="X249" i="3" s="1"/>
  <c r="E251" i="3"/>
  <c r="X251" i="3" s="1"/>
  <c r="E252" i="3"/>
  <c r="X252" i="3" s="1"/>
  <c r="E254" i="3"/>
  <c r="X254" i="3" s="1"/>
  <c r="E258" i="3"/>
  <c r="X258" i="3" s="1"/>
  <c r="E260" i="3"/>
  <c r="X260" i="3" s="1"/>
  <c r="E266" i="3"/>
  <c r="X266" i="3" s="1"/>
  <c r="E267" i="3"/>
  <c r="X267" i="3" s="1"/>
  <c r="E268" i="3"/>
  <c r="X268" i="3" s="1"/>
  <c r="E269" i="3"/>
  <c r="X269" i="3" s="1"/>
  <c r="E270" i="3"/>
  <c r="X270" i="3" s="1"/>
  <c r="E271" i="3"/>
  <c r="X271" i="3" s="1"/>
  <c r="E272" i="3"/>
  <c r="X272" i="3" s="1"/>
  <c r="E274" i="3"/>
  <c r="X274" i="3" s="1"/>
  <c r="E275" i="3"/>
  <c r="X275" i="3" s="1"/>
  <c r="E276" i="3"/>
  <c r="X276" i="3" s="1"/>
  <c r="E278" i="3"/>
  <c r="X278" i="3" s="1"/>
  <c r="E279" i="3"/>
  <c r="X279" i="3" s="1"/>
  <c r="E281" i="3"/>
  <c r="X281" i="3" s="1"/>
  <c r="E285" i="3"/>
  <c r="X285" i="3" s="1"/>
  <c r="E286" i="3"/>
  <c r="X286" i="3" s="1"/>
  <c r="E287" i="3"/>
  <c r="X287" i="3" s="1"/>
  <c r="E288" i="3"/>
  <c r="X288" i="3" s="1"/>
  <c r="E290" i="3"/>
  <c r="X290" i="3" s="1"/>
  <c r="E292" i="3"/>
  <c r="X292" i="3" s="1"/>
  <c r="E294" i="3"/>
  <c r="X294" i="3" s="1"/>
  <c r="E296" i="3"/>
  <c r="X296" i="3" s="1"/>
  <c r="E297" i="3"/>
  <c r="X297" i="3" s="1"/>
  <c r="E299" i="3"/>
  <c r="X299" i="3" s="1"/>
  <c r="E300" i="3"/>
  <c r="X300" i="3" s="1"/>
  <c r="E303" i="3"/>
  <c r="X303" i="3" s="1"/>
  <c r="E304" i="3"/>
  <c r="X304" i="3" s="1"/>
  <c r="E305" i="3"/>
  <c r="X305" i="3" s="1"/>
  <c r="E306" i="3"/>
  <c r="X306" i="3" s="1"/>
  <c r="E307" i="3"/>
  <c r="X307" i="3" s="1"/>
  <c r="E308" i="3"/>
  <c r="X308" i="3" s="1"/>
  <c r="E310" i="3"/>
  <c r="X310" i="3" s="1"/>
  <c r="E311" i="3"/>
  <c r="X311" i="3" s="1"/>
  <c r="E312" i="3"/>
  <c r="X312" i="3" s="1"/>
  <c r="E313" i="3"/>
  <c r="X313" i="3" s="1"/>
  <c r="E314" i="3"/>
  <c r="X314" i="3" s="1"/>
  <c r="E315" i="3"/>
  <c r="X315" i="3" s="1"/>
  <c r="E316" i="3"/>
  <c r="X316" i="3" s="1"/>
  <c r="E317" i="3"/>
  <c r="X317" i="3" s="1"/>
  <c r="E321" i="3"/>
  <c r="X321" i="3" s="1"/>
  <c r="E322" i="3"/>
  <c r="X322" i="3" s="1"/>
  <c r="E323" i="3"/>
  <c r="X323" i="3" s="1"/>
  <c r="E324" i="3"/>
  <c r="X324" i="3" s="1"/>
  <c r="E325" i="3"/>
  <c r="X325" i="3" s="1"/>
  <c r="E326" i="3"/>
  <c r="X326" i="3" s="1"/>
  <c r="E329" i="3"/>
  <c r="X329" i="3" s="1"/>
  <c r="E330" i="3"/>
  <c r="X330" i="3" s="1"/>
  <c r="E331" i="3"/>
  <c r="X331" i="3" s="1"/>
  <c r="E332" i="3"/>
  <c r="X332" i="3" s="1"/>
  <c r="E333" i="3"/>
  <c r="X333" i="3" s="1"/>
  <c r="E334" i="3"/>
  <c r="X334" i="3" s="1"/>
  <c r="E335" i="3"/>
  <c r="X335" i="3" s="1"/>
  <c r="E336" i="3"/>
  <c r="X336" i="3" s="1"/>
  <c r="E337" i="3"/>
  <c r="X337" i="3" s="1"/>
  <c r="E338" i="3"/>
  <c r="X338" i="3" s="1"/>
  <c r="E339" i="3"/>
  <c r="X339" i="3" s="1"/>
  <c r="E340" i="3"/>
  <c r="X340" i="3" s="1"/>
  <c r="E341" i="3"/>
  <c r="X341" i="3" s="1"/>
  <c r="E343" i="3"/>
  <c r="X343" i="3" s="1"/>
  <c r="E344" i="3"/>
  <c r="X344" i="3" s="1"/>
  <c r="E345" i="3"/>
  <c r="X345" i="3" s="1"/>
  <c r="E346" i="3"/>
  <c r="X346" i="3" s="1"/>
  <c r="E347" i="3"/>
  <c r="X347" i="3" s="1"/>
  <c r="E348" i="3"/>
  <c r="X348" i="3" s="1"/>
  <c r="E352" i="3"/>
  <c r="X352" i="3" s="1"/>
  <c r="E353" i="3"/>
  <c r="X353" i="3" s="1"/>
  <c r="E354" i="3"/>
  <c r="X354" i="3" s="1"/>
  <c r="E355" i="3"/>
  <c r="X355" i="3" s="1"/>
  <c r="E356" i="3"/>
  <c r="X356" i="3" s="1"/>
  <c r="E357" i="3"/>
  <c r="X357" i="3" s="1"/>
  <c r="E358" i="3"/>
  <c r="X358" i="3" s="1"/>
  <c r="E359" i="3"/>
  <c r="X359" i="3" s="1"/>
  <c r="E360" i="3"/>
  <c r="X360" i="3" s="1"/>
  <c r="E361" i="3"/>
  <c r="X361" i="3" s="1"/>
  <c r="E362" i="3"/>
  <c r="X362" i="3" s="1"/>
  <c r="E370" i="3"/>
  <c r="X370" i="3" s="1"/>
  <c r="E371" i="3"/>
  <c r="X371" i="3" s="1"/>
  <c r="E372" i="3"/>
  <c r="X372" i="3" s="1"/>
  <c r="E373" i="3"/>
  <c r="X373" i="3" s="1"/>
  <c r="E377" i="3"/>
  <c r="X377" i="3" s="1"/>
  <c r="E381" i="3"/>
  <c r="X381" i="3" s="1"/>
  <c r="E382" i="3"/>
  <c r="X382" i="3" s="1"/>
  <c r="E383" i="3"/>
  <c r="X383" i="3" s="1"/>
  <c r="E388" i="3"/>
  <c r="X388" i="3" s="1"/>
  <c r="E389" i="3"/>
  <c r="X389" i="3" s="1"/>
  <c r="E391" i="3"/>
  <c r="X391" i="3" s="1"/>
  <c r="E392" i="3"/>
  <c r="X392" i="3" s="1"/>
  <c r="E394" i="3"/>
  <c r="X394" i="3" s="1"/>
  <c r="E395" i="3"/>
  <c r="X395" i="3" s="1"/>
  <c r="E396" i="3"/>
  <c r="X396" i="3" s="1"/>
  <c r="E397" i="3"/>
  <c r="X397" i="3" s="1"/>
  <c r="E399" i="3"/>
  <c r="X399" i="3" s="1"/>
  <c r="E401" i="3"/>
  <c r="X401" i="3" s="1"/>
  <c r="E402" i="3"/>
  <c r="X402" i="3" s="1"/>
  <c r="E404" i="3"/>
  <c r="X404" i="3" s="1"/>
  <c r="E405" i="3"/>
  <c r="X405" i="3" s="1"/>
  <c r="E407" i="3"/>
  <c r="X407" i="3" s="1"/>
  <c r="E408" i="3"/>
  <c r="X408" i="3" s="1"/>
  <c r="E409" i="3"/>
  <c r="X409" i="3" s="1"/>
  <c r="E412" i="3"/>
  <c r="X412" i="3" s="1"/>
  <c r="E413" i="3"/>
  <c r="X413" i="3" s="1"/>
  <c r="E414" i="3"/>
  <c r="X414" i="3" s="1"/>
  <c r="E415" i="3"/>
  <c r="X415" i="3" s="1"/>
  <c r="E416" i="3"/>
  <c r="X416" i="3" s="1"/>
  <c r="E419" i="3"/>
  <c r="X419" i="3" s="1"/>
  <c r="E421" i="3"/>
  <c r="X421" i="3" s="1"/>
  <c r="E422" i="3"/>
  <c r="X422" i="3" s="1"/>
  <c r="E424" i="3"/>
  <c r="X424" i="3" s="1"/>
  <c r="E425" i="3"/>
  <c r="X425" i="3" s="1"/>
  <c r="E426" i="3"/>
  <c r="X426" i="3" s="1"/>
  <c r="E428" i="3"/>
  <c r="X428" i="3" s="1"/>
  <c r="E430" i="3"/>
  <c r="X430" i="3" s="1"/>
  <c r="E431" i="3"/>
  <c r="X431" i="3" s="1"/>
  <c r="E432" i="3"/>
  <c r="X432" i="3" s="1"/>
  <c r="E433" i="3"/>
  <c r="X433" i="3" s="1"/>
  <c r="E434" i="3"/>
  <c r="X434" i="3" s="1"/>
  <c r="E435" i="3"/>
  <c r="X435" i="3" s="1"/>
  <c r="E436" i="3"/>
  <c r="X436" i="3" s="1"/>
  <c r="E437" i="3"/>
  <c r="X437" i="3" s="1"/>
  <c r="E442" i="3"/>
  <c r="X442" i="3" s="1"/>
  <c r="N409" i="3" l="1"/>
  <c r="Q409" i="3"/>
  <c r="R409" i="3"/>
  <c r="N20" i="3" l="1"/>
  <c r="Q20" i="3"/>
  <c r="R20" i="3"/>
  <c r="E2" i="5" l="1"/>
  <c r="E3" i="5"/>
  <c r="E4" i="5"/>
  <c r="F4" i="5"/>
  <c r="F3" i="5"/>
  <c r="F2" i="5"/>
  <c r="D4" i="5"/>
  <c r="D3" i="5"/>
  <c r="D2" i="5"/>
  <c r="E5" i="3" l="1"/>
  <c r="X5" i="3" s="1"/>
  <c r="E13" i="3" l="1"/>
  <c r="X13" i="3" s="1"/>
  <c r="E45" i="3"/>
  <c r="X45" i="3" s="1"/>
  <c r="E97" i="3"/>
  <c r="X97" i="3" s="1"/>
  <c r="E101" i="3"/>
  <c r="X101" i="3" s="1"/>
  <c r="E108" i="3"/>
  <c r="X108" i="3" s="1"/>
  <c r="E112" i="3"/>
  <c r="X112" i="3" s="1"/>
  <c r="E128" i="3"/>
  <c r="X128" i="3" s="1"/>
  <c r="E132" i="3"/>
  <c r="X132" i="3" s="1"/>
  <c r="E152" i="3"/>
  <c r="X152" i="3" s="1"/>
  <c r="E176" i="3"/>
  <c r="X176" i="3" s="1"/>
  <c r="E184" i="3"/>
  <c r="X184" i="3" s="1"/>
  <c r="E220" i="3"/>
  <c r="X220" i="3" s="1"/>
  <c r="E228" i="3"/>
  <c r="X228" i="3" s="1"/>
  <c r="E256" i="3"/>
  <c r="X256" i="3" s="1"/>
  <c r="E264" i="3"/>
  <c r="X264" i="3" s="1"/>
  <c r="E284" i="3"/>
  <c r="X284" i="3" s="1"/>
  <c r="E320" i="3"/>
  <c r="X320" i="3" s="1"/>
  <c r="E328" i="3"/>
  <c r="X328" i="3" s="1"/>
  <c r="E351" i="3"/>
  <c r="X351" i="3" s="1"/>
  <c r="E367" i="3"/>
  <c r="X367" i="3" s="1"/>
  <c r="E393" i="3"/>
  <c r="X393" i="3" s="1"/>
  <c r="E398" i="3"/>
  <c r="X398" i="3" s="1"/>
  <c r="E417" i="3"/>
  <c r="X417" i="3" s="1"/>
  <c r="E441" i="3"/>
  <c r="X441" i="3" s="1"/>
  <c r="E418" i="3"/>
  <c r="X418" i="3" s="1"/>
  <c r="E438" i="3"/>
  <c r="X438" i="3" s="1"/>
  <c r="E6" i="3"/>
  <c r="X6" i="3" s="1"/>
  <c r="E26" i="3"/>
  <c r="X26" i="3" s="1"/>
  <c r="E30" i="3"/>
  <c r="X30" i="3" s="1"/>
  <c r="E34" i="3"/>
  <c r="X34" i="3" s="1"/>
  <c r="E38" i="3"/>
  <c r="X38" i="3" s="1"/>
  <c r="E42" i="3"/>
  <c r="X42" i="3" s="1"/>
  <c r="E98" i="3"/>
  <c r="X98" i="3" s="1"/>
  <c r="E102" i="3"/>
  <c r="X102" i="3" s="1"/>
  <c r="E109" i="3"/>
  <c r="X109" i="3" s="1"/>
  <c r="E113" i="3"/>
  <c r="X113" i="3" s="1"/>
  <c r="E117" i="3"/>
  <c r="X117" i="3" s="1"/>
  <c r="E185" i="3"/>
  <c r="X185" i="3" s="1"/>
  <c r="E213" i="3"/>
  <c r="X213" i="3" s="1"/>
  <c r="E237" i="3"/>
  <c r="X237" i="3" s="1"/>
  <c r="E257" i="3"/>
  <c r="X257" i="3" s="1"/>
  <c r="E265" i="3"/>
  <c r="X265" i="3" s="1"/>
  <c r="E273" i="3"/>
  <c r="X273" i="3" s="1"/>
  <c r="E293" i="3"/>
  <c r="X293" i="3" s="1"/>
  <c r="E301" i="3"/>
  <c r="X301" i="3" s="1"/>
  <c r="E309" i="3"/>
  <c r="X309" i="3" s="1"/>
  <c r="E364" i="3"/>
  <c r="X364" i="3" s="1"/>
  <c r="E368" i="3"/>
  <c r="X368" i="3" s="1"/>
  <c r="E374" i="3"/>
  <c r="X374" i="3" s="1"/>
  <c r="E386" i="3"/>
  <c r="X386" i="3" s="1"/>
  <c r="E390" i="3"/>
  <c r="X390" i="3" s="1"/>
  <c r="E403" i="3"/>
  <c r="X403" i="3" s="1"/>
  <c r="E410" i="3"/>
  <c r="X410" i="3" s="1"/>
  <c r="E411" i="3"/>
  <c r="X411" i="3" s="1"/>
  <c r="E7" i="3"/>
  <c r="X7" i="3" s="1"/>
  <c r="E19" i="3"/>
  <c r="X19" i="3" s="1"/>
  <c r="E27" i="3"/>
  <c r="X27" i="3" s="1"/>
  <c r="E43" i="3"/>
  <c r="X43" i="3" s="1"/>
  <c r="E99" i="3"/>
  <c r="X99" i="3" s="1"/>
  <c r="E103" i="3"/>
  <c r="X103" i="3" s="1"/>
  <c r="E114" i="3"/>
  <c r="X114" i="3" s="1"/>
  <c r="E118" i="3"/>
  <c r="X118" i="3" s="1"/>
  <c r="E126" i="3"/>
  <c r="X126" i="3" s="1"/>
  <c r="E202" i="3"/>
  <c r="X202" i="3" s="1"/>
  <c r="E246" i="3"/>
  <c r="X246" i="3" s="1"/>
  <c r="E262" i="3"/>
  <c r="X262" i="3" s="1"/>
  <c r="E282" i="3"/>
  <c r="X282" i="3" s="1"/>
  <c r="E302" i="3"/>
  <c r="X302" i="3" s="1"/>
  <c r="E318" i="3"/>
  <c r="X318" i="3" s="1"/>
  <c r="E342" i="3"/>
  <c r="X342" i="3" s="1"/>
  <c r="E349" i="3"/>
  <c r="X349" i="3" s="1"/>
  <c r="E365" i="3"/>
  <c r="X365" i="3" s="1"/>
  <c r="E369" i="3"/>
  <c r="X369" i="3" s="1"/>
  <c r="E44" i="3"/>
  <c r="X44" i="3" s="1"/>
  <c r="E48" i="3"/>
  <c r="X48" i="3" s="1"/>
  <c r="E100" i="3"/>
  <c r="X100" i="3" s="1"/>
  <c r="E104" i="3"/>
  <c r="X104" i="3" s="1"/>
  <c r="E111" i="3"/>
  <c r="X111" i="3" s="1"/>
  <c r="E115" i="3"/>
  <c r="X115" i="3" s="1"/>
  <c r="E119" i="3"/>
  <c r="X119" i="3" s="1"/>
  <c r="E135" i="3"/>
  <c r="X135" i="3" s="1"/>
  <c r="E151" i="3"/>
  <c r="X151" i="3" s="1"/>
  <c r="E203" i="3"/>
  <c r="X203" i="3" s="1"/>
  <c r="E211" i="3"/>
  <c r="X211" i="3" s="1"/>
  <c r="E219" i="3"/>
  <c r="X219" i="3" s="1"/>
  <c r="E255" i="3"/>
  <c r="X255" i="3" s="1"/>
  <c r="E263" i="3"/>
  <c r="X263" i="3" s="1"/>
  <c r="E283" i="3"/>
  <c r="X283" i="3" s="1"/>
  <c r="E291" i="3"/>
  <c r="X291" i="3" s="1"/>
  <c r="E319" i="3"/>
  <c r="X319" i="3" s="1"/>
  <c r="E327" i="3"/>
  <c r="X327" i="3" s="1"/>
  <c r="E350" i="3"/>
  <c r="X350" i="3" s="1"/>
  <c r="E366" i="3"/>
  <c r="X366" i="3" s="1"/>
  <c r="E380" i="3"/>
  <c r="X380" i="3" s="1"/>
  <c r="E384" i="3"/>
  <c r="X384" i="3" s="1"/>
  <c r="E440" i="3"/>
  <c r="X440" i="3" s="1"/>
  <c r="E439" i="3"/>
  <c r="X439" i="3" s="1"/>
  <c r="E53" i="3"/>
  <c r="X53" i="3" s="1"/>
  <c r="E65" i="3"/>
  <c r="X65" i="3" s="1"/>
  <c r="E148" i="3"/>
  <c r="X148" i="3" s="1"/>
  <c r="E232" i="3"/>
  <c r="X232" i="3" s="1"/>
  <c r="E280" i="3"/>
  <c r="X280" i="3" s="1"/>
  <c r="E363" i="3"/>
  <c r="X363" i="3" s="1"/>
  <c r="E385" i="3"/>
  <c r="X385" i="3" s="1"/>
  <c r="E406" i="3"/>
  <c r="X406" i="3" s="1"/>
  <c r="E429" i="3"/>
  <c r="X429" i="3" s="1"/>
  <c r="E387" i="3"/>
  <c r="X387" i="3" s="1"/>
  <c r="E400" i="3"/>
  <c r="X400" i="3" s="1"/>
  <c r="E423" i="3"/>
  <c r="X423" i="3" s="1"/>
  <c r="E62" i="3"/>
  <c r="X62" i="3" s="1"/>
  <c r="E121" i="3"/>
  <c r="X121" i="3" s="1"/>
  <c r="E241" i="3"/>
  <c r="X241" i="3" s="1"/>
  <c r="E253" i="3"/>
  <c r="X253" i="3" s="1"/>
  <c r="E261" i="3"/>
  <c r="X261" i="3" s="1"/>
  <c r="E277" i="3"/>
  <c r="X277" i="3" s="1"/>
  <c r="E289" i="3"/>
  <c r="X289" i="3" s="1"/>
  <c r="E378" i="3"/>
  <c r="X378" i="3" s="1"/>
  <c r="E226" i="3"/>
  <c r="X226" i="3" s="1"/>
  <c r="E250" i="3"/>
  <c r="X250" i="3" s="1"/>
  <c r="E298" i="3"/>
  <c r="X298" i="3" s="1"/>
  <c r="E375" i="3"/>
  <c r="X375" i="3" s="1"/>
  <c r="E379" i="3"/>
  <c r="X379" i="3" s="1"/>
  <c r="E139" i="3"/>
  <c r="X139" i="3" s="1"/>
  <c r="E163" i="3"/>
  <c r="X163" i="3" s="1"/>
  <c r="E175" i="3"/>
  <c r="X175" i="3" s="1"/>
  <c r="E223" i="3"/>
  <c r="X223" i="3" s="1"/>
  <c r="E235" i="3"/>
  <c r="X235" i="3" s="1"/>
  <c r="E259" i="3"/>
  <c r="X259" i="3" s="1"/>
  <c r="E295" i="3"/>
  <c r="X295" i="3" s="1"/>
  <c r="E376" i="3"/>
  <c r="X376" i="3" s="1"/>
  <c r="E420" i="3"/>
  <c r="X420" i="3" s="1"/>
  <c r="E427" i="3"/>
  <c r="X427" i="3" s="1"/>
  <c r="R396" i="3" l="1"/>
  <c r="Q397" i="3"/>
  <c r="R397" i="3"/>
  <c r="N396" i="3"/>
  <c r="Q396" i="3"/>
  <c r="N397" i="3"/>
  <c r="R390" i="3"/>
  <c r="N360" i="3"/>
  <c r="Q361" i="3"/>
  <c r="R360" i="3"/>
  <c r="N390" i="3"/>
  <c r="Q360" i="3"/>
  <c r="R361" i="3"/>
  <c r="Q390" i="3"/>
  <c r="N361" i="3"/>
  <c r="Q5" i="3"/>
  <c r="Q6" i="3"/>
  <c r="Q10" i="3"/>
  <c r="Q14" i="3"/>
  <c r="Q18" i="3"/>
  <c r="Q23" i="3"/>
  <c r="Q27" i="3"/>
  <c r="Q31" i="3"/>
  <c r="Q35" i="3"/>
  <c r="Q39" i="3"/>
  <c r="Q43" i="3"/>
  <c r="Q47" i="3"/>
  <c r="Q51" i="3"/>
  <c r="Q52" i="3"/>
  <c r="Q56" i="3"/>
  <c r="Q60" i="3"/>
  <c r="Q64" i="3"/>
  <c r="Q68" i="3"/>
  <c r="Q72" i="3"/>
  <c r="Q76" i="3"/>
  <c r="Q80" i="3"/>
  <c r="Q84" i="3"/>
  <c r="Q88" i="3"/>
  <c r="Q92" i="3"/>
  <c r="Q96" i="3"/>
  <c r="Q100" i="3"/>
  <c r="Q104" i="3"/>
  <c r="Q107" i="3"/>
  <c r="Q111" i="3"/>
  <c r="Q115" i="3"/>
  <c r="Q119" i="3"/>
  <c r="Q123" i="3"/>
  <c r="Q127" i="3"/>
  <c r="Q131" i="3"/>
  <c r="Q135" i="3"/>
  <c r="Q139" i="3"/>
  <c r="Q143" i="3"/>
  <c r="Q147" i="3"/>
  <c r="Q151" i="3"/>
  <c r="Q155" i="3"/>
  <c r="Q159" i="3"/>
  <c r="Q163" i="3"/>
  <c r="Q167" i="3"/>
  <c r="Q171" i="3"/>
  <c r="Q175" i="3"/>
  <c r="Q179" i="3"/>
  <c r="Q183" i="3"/>
  <c r="Q187" i="3"/>
  <c r="Q191" i="3"/>
  <c r="Q195" i="3"/>
  <c r="Q199" i="3"/>
  <c r="Q203" i="3"/>
  <c r="Q207" i="3"/>
  <c r="Q211" i="3"/>
  <c r="Q215" i="3"/>
  <c r="Q219" i="3"/>
  <c r="Q223" i="3"/>
  <c r="Q227" i="3"/>
  <c r="Q231" i="3"/>
  <c r="Q235" i="3"/>
  <c r="Q239" i="3"/>
  <c r="Q243" i="3"/>
  <c r="Q247" i="3"/>
  <c r="Q251" i="3"/>
  <c r="Q255" i="3"/>
  <c r="Q259" i="3"/>
  <c r="Q263" i="3"/>
  <c r="Q267" i="3"/>
  <c r="Q271" i="3"/>
  <c r="Q275" i="3"/>
  <c r="Q279" i="3"/>
  <c r="Q283" i="3"/>
  <c r="Q287" i="3"/>
  <c r="Q291" i="3"/>
  <c r="Q7" i="3"/>
  <c r="Q11" i="3"/>
  <c r="Q15" i="3"/>
  <c r="Q19" i="3"/>
  <c r="Q24" i="3"/>
  <c r="Q28" i="3"/>
  <c r="Q32" i="3"/>
  <c r="Q36" i="3"/>
  <c r="Q40" i="3"/>
  <c r="Q44" i="3"/>
  <c r="Q48" i="3"/>
  <c r="Q53" i="3"/>
  <c r="Q57" i="3"/>
  <c r="Q61" i="3"/>
  <c r="Q65" i="3"/>
  <c r="Q69" i="3"/>
  <c r="Q73" i="3"/>
  <c r="Q77" i="3"/>
  <c r="Q81" i="3"/>
  <c r="Q85" i="3"/>
  <c r="Q89" i="3"/>
  <c r="Q93" i="3"/>
  <c r="Q97" i="3"/>
  <c r="Q101" i="3"/>
  <c r="Q108" i="3"/>
  <c r="Q112" i="3"/>
  <c r="Q116" i="3"/>
  <c r="Q120" i="3"/>
  <c r="Q124" i="3"/>
  <c r="Q128" i="3"/>
  <c r="Q132" i="3"/>
  <c r="Q136" i="3"/>
  <c r="Q140" i="3"/>
  <c r="Q144" i="3"/>
  <c r="Q148" i="3"/>
  <c r="Q152" i="3"/>
  <c r="Q156" i="3"/>
  <c r="Q160" i="3"/>
  <c r="Q164" i="3"/>
  <c r="Q168" i="3"/>
  <c r="Q172" i="3"/>
  <c r="Q176" i="3"/>
  <c r="Q180" i="3"/>
  <c r="Q184" i="3"/>
  <c r="Q188" i="3"/>
  <c r="Q192" i="3"/>
  <c r="Q196" i="3"/>
  <c r="Q200" i="3"/>
  <c r="Q204" i="3"/>
  <c r="Q208" i="3"/>
  <c r="Q212" i="3"/>
  <c r="Q216" i="3"/>
  <c r="Q220" i="3"/>
  <c r="Q224" i="3"/>
  <c r="Q228" i="3"/>
  <c r="Q232" i="3"/>
  <c r="Q236" i="3"/>
  <c r="Q240" i="3"/>
  <c r="Q244" i="3"/>
  <c r="Q248" i="3"/>
  <c r="Q252" i="3"/>
  <c r="Q256" i="3"/>
  <c r="Q260" i="3"/>
  <c r="Q264" i="3"/>
  <c r="Q268" i="3"/>
  <c r="Q272" i="3"/>
  <c r="Q276" i="3"/>
  <c r="Q280" i="3"/>
  <c r="Q284" i="3"/>
  <c r="Q288" i="3"/>
  <c r="Q292" i="3"/>
  <c r="Q296" i="3"/>
  <c r="Q300" i="3"/>
  <c r="Q304" i="3"/>
  <c r="Q308" i="3"/>
  <c r="Q312" i="3"/>
  <c r="Q316" i="3"/>
  <c r="Q320" i="3"/>
  <c r="Q324" i="3"/>
  <c r="Q328" i="3"/>
  <c r="Q332" i="3"/>
  <c r="Q336" i="3"/>
  <c r="Q3" i="3"/>
  <c r="Q8" i="3"/>
  <c r="Q12" i="3"/>
  <c r="Q16" i="3"/>
  <c r="Q21" i="3"/>
  <c r="Q25" i="3"/>
  <c r="Q29" i="3"/>
  <c r="Q33" i="3"/>
  <c r="Q37" i="3"/>
  <c r="Q41" i="3"/>
  <c r="Q45" i="3"/>
  <c r="Q49" i="3"/>
  <c r="Q54" i="3"/>
  <c r="Q58" i="3"/>
  <c r="Q62" i="3"/>
  <c r="Q66" i="3"/>
  <c r="Q70" i="3"/>
  <c r="Q74" i="3"/>
  <c r="Q78" i="3"/>
  <c r="Q82" i="3"/>
  <c r="Q86" i="3"/>
  <c r="Q90" i="3"/>
  <c r="Q94" i="3"/>
  <c r="Q98" i="3"/>
  <c r="Q102" i="3"/>
  <c r="Q105" i="3"/>
  <c r="Q109" i="3"/>
  <c r="Q113" i="3"/>
  <c r="Q117" i="3"/>
  <c r="Q121" i="3"/>
  <c r="Q125" i="3"/>
  <c r="Q129" i="3"/>
  <c r="Q133" i="3"/>
  <c r="Q137" i="3"/>
  <c r="Q141" i="3"/>
  <c r="Q145" i="3"/>
  <c r="Q149" i="3"/>
  <c r="Q153" i="3"/>
  <c r="Q157" i="3"/>
  <c r="Q161" i="3"/>
  <c r="Q165" i="3"/>
  <c r="Q169" i="3"/>
  <c r="Q173" i="3"/>
  <c r="Q177" i="3"/>
  <c r="Q181" i="3"/>
  <c r="Q185" i="3"/>
  <c r="Q189" i="3"/>
  <c r="Q193" i="3"/>
  <c r="Q197" i="3"/>
  <c r="Q201" i="3"/>
  <c r="Q205" i="3"/>
  <c r="Q209" i="3"/>
  <c r="Q213" i="3"/>
  <c r="Q217" i="3"/>
  <c r="Q221" i="3"/>
  <c r="Q225" i="3"/>
  <c r="Q229" i="3"/>
  <c r="Q233" i="3"/>
  <c r="Q237" i="3"/>
  <c r="Q241" i="3"/>
  <c r="Q245" i="3"/>
  <c r="Q249" i="3"/>
  <c r="Q253" i="3"/>
  <c r="Q257" i="3"/>
  <c r="Q261" i="3"/>
  <c r="Q265" i="3"/>
  <c r="Q269" i="3"/>
  <c r="Q273" i="3"/>
  <c r="Q277" i="3"/>
  <c r="Q281" i="3"/>
  <c r="Q285" i="3"/>
  <c r="Q289" i="3"/>
  <c r="Q293" i="3"/>
  <c r="Q297" i="3"/>
  <c r="Q301" i="3"/>
  <c r="Q305" i="3"/>
  <c r="Q309" i="3"/>
  <c r="Q313" i="3"/>
  <c r="Q317" i="3"/>
  <c r="Q321" i="3"/>
  <c r="Q325" i="3"/>
  <c r="Q329" i="3"/>
  <c r="Q333" i="3"/>
  <c r="Q4" i="3"/>
  <c r="Q9" i="3"/>
  <c r="Q13" i="3"/>
  <c r="Q17" i="3"/>
  <c r="Q22" i="3"/>
  <c r="Q26" i="3"/>
  <c r="Q30" i="3"/>
  <c r="Q34" i="3"/>
  <c r="Q38" i="3"/>
  <c r="Q42" i="3"/>
  <c r="Q46" i="3"/>
  <c r="Q50" i="3"/>
  <c r="Q55" i="3"/>
  <c r="Q59" i="3"/>
  <c r="Q63" i="3"/>
  <c r="Q67" i="3"/>
  <c r="Q71" i="3"/>
  <c r="Q75" i="3"/>
  <c r="Q79" i="3"/>
  <c r="Q83" i="3"/>
  <c r="Q87" i="3"/>
  <c r="Q91" i="3"/>
  <c r="Q95" i="3"/>
  <c r="Q99" i="3"/>
  <c r="Q103" i="3"/>
  <c r="Q106" i="3"/>
  <c r="Q110" i="3"/>
  <c r="Q114" i="3"/>
  <c r="Q118" i="3"/>
  <c r="Q122" i="3"/>
  <c r="Q126" i="3"/>
  <c r="Q130" i="3"/>
  <c r="Q134" i="3"/>
  <c r="Q138" i="3"/>
  <c r="Q142" i="3"/>
  <c r="Q146" i="3"/>
  <c r="Q150" i="3"/>
  <c r="Q154" i="3"/>
  <c r="Q158" i="3"/>
  <c r="Q162" i="3"/>
  <c r="Q166" i="3"/>
  <c r="Q170" i="3"/>
  <c r="Q174" i="3"/>
  <c r="Q178" i="3"/>
  <c r="Q182" i="3"/>
  <c r="Q186" i="3"/>
  <c r="Q190" i="3"/>
  <c r="Q194" i="3"/>
  <c r="Q198" i="3"/>
  <c r="Q202" i="3"/>
  <c r="Q206" i="3"/>
  <c r="Q210" i="3"/>
  <c r="Q214" i="3"/>
  <c r="Q218" i="3"/>
  <c r="Q222" i="3"/>
  <c r="Q226" i="3"/>
  <c r="Q230" i="3"/>
  <c r="Q234" i="3"/>
  <c r="Q238" i="3"/>
  <c r="Q242" i="3"/>
  <c r="Q246" i="3"/>
  <c r="Q250" i="3"/>
  <c r="Q254" i="3"/>
  <c r="Q258" i="3"/>
  <c r="Q262" i="3"/>
  <c r="Q266" i="3"/>
  <c r="Q270" i="3"/>
  <c r="Q274" i="3"/>
  <c r="Q278" i="3"/>
  <c r="Q282" i="3"/>
  <c r="Q286" i="3"/>
  <c r="Q290" i="3"/>
  <c r="Q294" i="3"/>
  <c r="Q298" i="3"/>
  <c r="Q302" i="3"/>
  <c r="Q306" i="3"/>
  <c r="Q310" i="3"/>
  <c r="Q314" i="3"/>
  <c r="Q318" i="3"/>
  <c r="Q322" i="3"/>
  <c r="Q326" i="3"/>
  <c r="Q303" i="3"/>
  <c r="Q319" i="3"/>
  <c r="Q331" i="3"/>
  <c r="Q338" i="3"/>
  <c r="Q342" i="3"/>
  <c r="Q346" i="3"/>
  <c r="Q349" i="3"/>
  <c r="Q353" i="3"/>
  <c r="Q357" i="3"/>
  <c r="Q363" i="3"/>
  <c r="Q367" i="3"/>
  <c r="Q371" i="3"/>
  <c r="Q377" i="3"/>
  <c r="Q381" i="3"/>
  <c r="Q385" i="3"/>
  <c r="Q389" i="3"/>
  <c r="Q393" i="3"/>
  <c r="Q401" i="3"/>
  <c r="Q405" i="3"/>
  <c r="Q413" i="3"/>
  <c r="Q417" i="3"/>
  <c r="Q421" i="3"/>
  <c r="Q425" i="3"/>
  <c r="Q429" i="3"/>
  <c r="Q433" i="3"/>
  <c r="Q437" i="3"/>
  <c r="Q441" i="3"/>
  <c r="Q307" i="3"/>
  <c r="Q323" i="3"/>
  <c r="Q334" i="3"/>
  <c r="Q339" i="3"/>
  <c r="Q343" i="3"/>
  <c r="Q350" i="3"/>
  <c r="Q354" i="3"/>
  <c r="Q358" i="3"/>
  <c r="Q364" i="3"/>
  <c r="Q368" i="3"/>
  <c r="Q372" i="3"/>
  <c r="Q374" i="3"/>
  <c r="Q378" i="3"/>
  <c r="Q382" i="3"/>
  <c r="Q386" i="3"/>
  <c r="Q391" i="3"/>
  <c r="Q398" i="3"/>
  <c r="Q402" i="3"/>
  <c r="Q406" i="3"/>
  <c r="Q410" i="3"/>
  <c r="Q414" i="3"/>
  <c r="Q418" i="3"/>
  <c r="Q422" i="3"/>
  <c r="Q426" i="3"/>
  <c r="Q430" i="3"/>
  <c r="Q434" i="3"/>
  <c r="Q438" i="3"/>
  <c r="Q442" i="3"/>
  <c r="Q295" i="3"/>
  <c r="Q311" i="3"/>
  <c r="Q327" i="3"/>
  <c r="Q335" i="3"/>
  <c r="Q340" i="3"/>
  <c r="Q344" i="3"/>
  <c r="Q347" i="3"/>
  <c r="Q351" i="3"/>
  <c r="Q355" i="3"/>
  <c r="Q359" i="3"/>
  <c r="Q365" i="3"/>
  <c r="Q369" i="3"/>
  <c r="Q373" i="3"/>
  <c r="Q375" i="3"/>
  <c r="Q379" i="3"/>
  <c r="Q383" i="3"/>
  <c r="Q387" i="3"/>
  <c r="Q394" i="3"/>
  <c r="Q399" i="3"/>
  <c r="Q403" i="3"/>
  <c r="Q407" i="3"/>
  <c r="Q411" i="3"/>
  <c r="Q415" i="3"/>
  <c r="Q419" i="3"/>
  <c r="Q423" i="3"/>
  <c r="Q427" i="3"/>
  <c r="Q431" i="3"/>
  <c r="Q435" i="3"/>
  <c r="Q439" i="3"/>
  <c r="Q299" i="3"/>
  <c r="Q315" i="3"/>
  <c r="Q330" i="3"/>
  <c r="Q337" i="3"/>
  <c r="Q341" i="3"/>
  <c r="Q345" i="3"/>
  <c r="Q348" i="3"/>
  <c r="Q352" i="3"/>
  <c r="Q356" i="3"/>
  <c r="Q362" i="3"/>
  <c r="Q366" i="3"/>
  <c r="Q370" i="3"/>
  <c r="Q376" i="3"/>
  <c r="Q380" i="3"/>
  <c r="Q384" i="3"/>
  <c r="Q388" i="3"/>
  <c r="Q392" i="3"/>
  <c r="Q395" i="3"/>
  <c r="Q400" i="3"/>
  <c r="Q404" i="3"/>
  <c r="Q408" i="3"/>
  <c r="Q412" i="3"/>
  <c r="Q416" i="3"/>
  <c r="Q420" i="3"/>
  <c r="Q424" i="3"/>
  <c r="Q428" i="3"/>
  <c r="Q432" i="3"/>
  <c r="Q436" i="3"/>
  <c r="Q440" i="3"/>
  <c r="R5" i="3"/>
  <c r="R6" i="3"/>
  <c r="R10" i="3"/>
  <c r="R14" i="3"/>
  <c r="R18" i="3"/>
  <c r="R23" i="3"/>
  <c r="R27" i="3"/>
  <c r="R31" i="3"/>
  <c r="R35" i="3"/>
  <c r="R39" i="3"/>
  <c r="R43" i="3"/>
  <c r="R47" i="3"/>
  <c r="R51" i="3"/>
  <c r="R52" i="3"/>
  <c r="R56" i="3"/>
  <c r="R60" i="3"/>
  <c r="R64" i="3"/>
  <c r="R68" i="3"/>
  <c r="R72" i="3"/>
  <c r="R76" i="3"/>
  <c r="R80" i="3"/>
  <c r="R84" i="3"/>
  <c r="R88" i="3"/>
  <c r="R92" i="3"/>
  <c r="R96" i="3"/>
  <c r="R100" i="3"/>
  <c r="R104" i="3"/>
  <c r="R107" i="3"/>
  <c r="R111" i="3"/>
  <c r="R115" i="3"/>
  <c r="R119" i="3"/>
  <c r="R123" i="3"/>
  <c r="R127" i="3"/>
  <c r="R131" i="3"/>
  <c r="R135" i="3"/>
  <c r="R139" i="3"/>
  <c r="R143" i="3"/>
  <c r="R147" i="3"/>
  <c r="R151" i="3"/>
  <c r="R155" i="3"/>
  <c r="R159" i="3"/>
  <c r="R163" i="3"/>
  <c r="R167" i="3"/>
  <c r="R171" i="3"/>
  <c r="R175" i="3"/>
  <c r="R179" i="3"/>
  <c r="R183" i="3"/>
  <c r="R187" i="3"/>
  <c r="R191" i="3"/>
  <c r="R195" i="3"/>
  <c r="R199" i="3"/>
  <c r="R203" i="3"/>
  <c r="R207" i="3"/>
  <c r="R211" i="3"/>
  <c r="R215" i="3"/>
  <c r="R219" i="3"/>
  <c r="R223" i="3"/>
  <c r="R227" i="3"/>
  <c r="R231" i="3"/>
  <c r="R235" i="3"/>
  <c r="R239" i="3"/>
  <c r="R243" i="3"/>
  <c r="R247" i="3"/>
  <c r="R251" i="3"/>
  <c r="R255" i="3"/>
  <c r="R259" i="3"/>
  <c r="R263" i="3"/>
  <c r="R267" i="3"/>
  <c r="R271" i="3"/>
  <c r="R275" i="3"/>
  <c r="R279" i="3"/>
  <c r="R283" i="3"/>
  <c r="R287" i="3"/>
  <c r="R291" i="3"/>
  <c r="R295" i="3"/>
  <c r="R299" i="3"/>
  <c r="R303" i="3"/>
  <c r="R307" i="3"/>
  <c r="R311" i="3"/>
  <c r="R315" i="3"/>
  <c r="R319" i="3"/>
  <c r="R323" i="3"/>
  <c r="R327" i="3"/>
  <c r="R331" i="3"/>
  <c r="R335" i="3"/>
  <c r="R7" i="3"/>
  <c r="R11" i="3"/>
  <c r="R15" i="3"/>
  <c r="R19" i="3"/>
  <c r="R24" i="3"/>
  <c r="R28" i="3"/>
  <c r="R32" i="3"/>
  <c r="R36" i="3"/>
  <c r="R40" i="3"/>
  <c r="R44" i="3"/>
  <c r="R48" i="3"/>
  <c r="R53" i="3"/>
  <c r="R57" i="3"/>
  <c r="R61" i="3"/>
  <c r="R65" i="3"/>
  <c r="R69" i="3"/>
  <c r="R73" i="3"/>
  <c r="R77" i="3"/>
  <c r="R81" i="3"/>
  <c r="R85" i="3"/>
  <c r="R89" i="3"/>
  <c r="R93" i="3"/>
  <c r="R97" i="3"/>
  <c r="R101" i="3"/>
  <c r="R108" i="3"/>
  <c r="R112" i="3"/>
  <c r="R116" i="3"/>
  <c r="R120" i="3"/>
  <c r="R124" i="3"/>
  <c r="R128" i="3"/>
  <c r="R132" i="3"/>
  <c r="R136" i="3"/>
  <c r="R8" i="3"/>
  <c r="R12" i="3"/>
  <c r="R16" i="3"/>
  <c r="R21" i="3"/>
  <c r="R25" i="3"/>
  <c r="R29" i="3"/>
  <c r="R33" i="3"/>
  <c r="R37" i="3"/>
  <c r="R41" i="3"/>
  <c r="R45" i="3"/>
  <c r="R49" i="3"/>
  <c r="R54" i="3"/>
  <c r="R58" i="3"/>
  <c r="R62" i="3"/>
  <c r="R66" i="3"/>
  <c r="R70" i="3"/>
  <c r="R74" i="3"/>
  <c r="R78" i="3"/>
  <c r="R82" i="3"/>
  <c r="R86" i="3"/>
  <c r="R90" i="3"/>
  <c r="R94" i="3"/>
  <c r="R98" i="3"/>
  <c r="R102" i="3"/>
  <c r="R105" i="3"/>
  <c r="R109" i="3"/>
  <c r="R113" i="3"/>
  <c r="R117" i="3"/>
  <c r="R121" i="3"/>
  <c r="R125" i="3"/>
  <c r="R129" i="3"/>
  <c r="R133" i="3"/>
  <c r="R137" i="3"/>
  <c r="R141" i="3"/>
  <c r="R145" i="3"/>
  <c r="R149" i="3"/>
  <c r="R153" i="3"/>
  <c r="R157" i="3"/>
  <c r="R161" i="3"/>
  <c r="R165" i="3"/>
  <c r="R169" i="3"/>
  <c r="R22" i="3"/>
  <c r="R38" i="3"/>
  <c r="R67" i="3"/>
  <c r="R83" i="3"/>
  <c r="R99" i="3"/>
  <c r="R114" i="3"/>
  <c r="R130" i="3"/>
  <c r="R142" i="3"/>
  <c r="R150" i="3"/>
  <c r="R158" i="3"/>
  <c r="R166" i="3"/>
  <c r="R173" i="3"/>
  <c r="R178" i="3"/>
  <c r="R184" i="3"/>
  <c r="R189" i="3"/>
  <c r="R194" i="3"/>
  <c r="R200" i="3"/>
  <c r="R205" i="3"/>
  <c r="R210" i="3"/>
  <c r="R216" i="3"/>
  <c r="R221" i="3"/>
  <c r="R226" i="3"/>
  <c r="R232" i="3"/>
  <c r="R237" i="3"/>
  <c r="R242" i="3"/>
  <c r="R248" i="3"/>
  <c r="R253" i="3"/>
  <c r="R258" i="3"/>
  <c r="R264" i="3"/>
  <c r="R269" i="3"/>
  <c r="R274" i="3"/>
  <c r="R280" i="3"/>
  <c r="R285" i="3"/>
  <c r="R290" i="3"/>
  <c r="R296" i="3"/>
  <c r="R301" i="3"/>
  <c r="R306" i="3"/>
  <c r="R312" i="3"/>
  <c r="R317" i="3"/>
  <c r="R322" i="3"/>
  <c r="R328" i="3"/>
  <c r="R333" i="3"/>
  <c r="R338" i="3"/>
  <c r="R342" i="3"/>
  <c r="R346" i="3"/>
  <c r="R349" i="3"/>
  <c r="R353" i="3"/>
  <c r="R357" i="3"/>
  <c r="R363" i="3"/>
  <c r="R367" i="3"/>
  <c r="R371" i="3"/>
  <c r="R377" i="3"/>
  <c r="R381" i="3"/>
  <c r="R385" i="3"/>
  <c r="R389" i="3"/>
  <c r="R393" i="3"/>
  <c r="R401" i="3"/>
  <c r="R405" i="3"/>
  <c r="R413" i="3"/>
  <c r="R417" i="3"/>
  <c r="R421" i="3"/>
  <c r="R425" i="3"/>
  <c r="R429" i="3"/>
  <c r="R433" i="3"/>
  <c r="R437" i="3"/>
  <c r="R441" i="3"/>
  <c r="R9" i="3"/>
  <c r="R26" i="3"/>
  <c r="R42" i="3"/>
  <c r="R55" i="3"/>
  <c r="R71" i="3"/>
  <c r="R87" i="3"/>
  <c r="R103" i="3"/>
  <c r="R118" i="3"/>
  <c r="R134" i="3"/>
  <c r="R144" i="3"/>
  <c r="R152" i="3"/>
  <c r="R160" i="3"/>
  <c r="R168" i="3"/>
  <c r="R174" i="3"/>
  <c r="R180" i="3"/>
  <c r="R185" i="3"/>
  <c r="R190" i="3"/>
  <c r="R196" i="3"/>
  <c r="R201" i="3"/>
  <c r="R206" i="3"/>
  <c r="R212" i="3"/>
  <c r="R217" i="3"/>
  <c r="R222" i="3"/>
  <c r="R228" i="3"/>
  <c r="R233" i="3"/>
  <c r="R238" i="3"/>
  <c r="R244" i="3"/>
  <c r="R249" i="3"/>
  <c r="R254" i="3"/>
  <c r="R260" i="3"/>
  <c r="R265" i="3"/>
  <c r="R270" i="3"/>
  <c r="R276" i="3"/>
  <c r="R281" i="3"/>
  <c r="R286" i="3"/>
  <c r="R292" i="3"/>
  <c r="R297" i="3"/>
  <c r="R302" i="3"/>
  <c r="R308" i="3"/>
  <c r="R313" i="3"/>
  <c r="R318" i="3"/>
  <c r="R324" i="3"/>
  <c r="R329" i="3"/>
  <c r="R334" i="3"/>
  <c r="R339" i="3"/>
  <c r="R343" i="3"/>
  <c r="R350" i="3"/>
  <c r="R354" i="3"/>
  <c r="R358" i="3"/>
  <c r="R364" i="3"/>
  <c r="R368" i="3"/>
  <c r="R372" i="3"/>
  <c r="R374" i="3"/>
  <c r="R378" i="3"/>
  <c r="R382" i="3"/>
  <c r="R386" i="3"/>
  <c r="R391" i="3"/>
  <c r="R398" i="3"/>
  <c r="R402" i="3"/>
  <c r="R406" i="3"/>
  <c r="R410" i="3"/>
  <c r="R414" i="3"/>
  <c r="R418" i="3"/>
  <c r="R422" i="3"/>
  <c r="R13" i="3"/>
  <c r="R30" i="3"/>
  <c r="R46" i="3"/>
  <c r="R59" i="3"/>
  <c r="R75" i="3"/>
  <c r="R91" i="3"/>
  <c r="R106" i="3"/>
  <c r="R122" i="3"/>
  <c r="R138" i="3"/>
  <c r="R146" i="3"/>
  <c r="R154" i="3"/>
  <c r="R162" i="3"/>
  <c r="R170" i="3"/>
  <c r="R176" i="3"/>
  <c r="R181" i="3"/>
  <c r="R186" i="3"/>
  <c r="R192" i="3"/>
  <c r="R197" i="3"/>
  <c r="R202" i="3"/>
  <c r="R208" i="3"/>
  <c r="R213" i="3"/>
  <c r="R218" i="3"/>
  <c r="R224" i="3"/>
  <c r="R229" i="3"/>
  <c r="R234" i="3"/>
  <c r="R240" i="3"/>
  <c r="R245" i="3"/>
  <c r="R250" i="3"/>
  <c r="R256" i="3"/>
  <c r="R261" i="3"/>
  <c r="R266" i="3"/>
  <c r="R272" i="3"/>
  <c r="R277" i="3"/>
  <c r="R282" i="3"/>
  <c r="R288" i="3"/>
  <c r="R293" i="3"/>
  <c r="R298" i="3"/>
  <c r="R304" i="3"/>
  <c r="R309" i="3"/>
  <c r="R314" i="3"/>
  <c r="R320" i="3"/>
  <c r="R325" i="3"/>
  <c r="R330" i="3"/>
  <c r="R336" i="3"/>
  <c r="R340" i="3"/>
  <c r="R344" i="3"/>
  <c r="R347" i="3"/>
  <c r="R351" i="3"/>
  <c r="R355" i="3"/>
  <c r="R359" i="3"/>
  <c r="R365" i="3"/>
  <c r="R369" i="3"/>
  <c r="R373" i="3"/>
  <c r="R375" i="3"/>
  <c r="R379" i="3"/>
  <c r="R383" i="3"/>
  <c r="R387" i="3"/>
  <c r="R394" i="3"/>
  <c r="R399" i="3"/>
  <c r="R403" i="3"/>
  <c r="R407" i="3"/>
  <c r="R411" i="3"/>
  <c r="R415" i="3"/>
  <c r="R419" i="3"/>
  <c r="R423" i="3"/>
  <c r="R427" i="3"/>
  <c r="R431" i="3"/>
  <c r="R435" i="3"/>
  <c r="R439" i="3"/>
  <c r="R4" i="3"/>
  <c r="R17" i="3"/>
  <c r="R34" i="3"/>
  <c r="R50" i="3"/>
  <c r="R63" i="3"/>
  <c r="R79" i="3"/>
  <c r="R95" i="3"/>
  <c r="R110" i="3"/>
  <c r="R126" i="3"/>
  <c r="R140" i="3"/>
  <c r="R148" i="3"/>
  <c r="R156" i="3"/>
  <c r="R164" i="3"/>
  <c r="R172" i="3"/>
  <c r="R177" i="3"/>
  <c r="R182" i="3"/>
  <c r="R188" i="3"/>
  <c r="R193" i="3"/>
  <c r="R198" i="3"/>
  <c r="R204" i="3"/>
  <c r="R209" i="3"/>
  <c r="R214" i="3"/>
  <c r="R220" i="3"/>
  <c r="R225" i="3"/>
  <c r="R230" i="3"/>
  <c r="R236" i="3"/>
  <c r="R241" i="3"/>
  <c r="R246" i="3"/>
  <c r="R252" i="3"/>
  <c r="R257" i="3"/>
  <c r="R262" i="3"/>
  <c r="R268" i="3"/>
  <c r="R273" i="3"/>
  <c r="R278" i="3"/>
  <c r="R284" i="3"/>
  <c r="R289" i="3"/>
  <c r="R294" i="3"/>
  <c r="R300" i="3"/>
  <c r="R305" i="3"/>
  <c r="R310" i="3"/>
  <c r="R316" i="3"/>
  <c r="R321" i="3"/>
  <c r="R326" i="3"/>
  <c r="R332" i="3"/>
  <c r="R337" i="3"/>
  <c r="R341" i="3"/>
  <c r="R345" i="3"/>
  <c r="R348" i="3"/>
  <c r="R352" i="3"/>
  <c r="R356" i="3"/>
  <c r="R362" i="3"/>
  <c r="R366" i="3"/>
  <c r="R370" i="3"/>
  <c r="R376" i="3"/>
  <c r="R380" i="3"/>
  <c r="R384" i="3"/>
  <c r="R388" i="3"/>
  <c r="R392" i="3"/>
  <c r="R395" i="3"/>
  <c r="R400" i="3"/>
  <c r="R404" i="3"/>
  <c r="R408" i="3"/>
  <c r="R412" i="3"/>
  <c r="R416" i="3"/>
  <c r="R420" i="3"/>
  <c r="R424" i="3"/>
  <c r="R428" i="3"/>
  <c r="R432" i="3"/>
  <c r="R436" i="3"/>
  <c r="R440" i="3"/>
  <c r="R430" i="3"/>
  <c r="N5" i="3"/>
  <c r="N6" i="3"/>
  <c r="N10" i="3"/>
  <c r="N14" i="3"/>
  <c r="N18" i="3"/>
  <c r="N23" i="3"/>
  <c r="N27" i="3"/>
  <c r="N31" i="3"/>
  <c r="N35" i="3"/>
  <c r="N39" i="3"/>
  <c r="N43" i="3"/>
  <c r="N47" i="3"/>
  <c r="N51" i="3"/>
  <c r="N52" i="3"/>
  <c r="N56" i="3"/>
  <c r="N60" i="3"/>
  <c r="N64" i="3"/>
  <c r="N68" i="3"/>
  <c r="N72" i="3"/>
  <c r="N76" i="3"/>
  <c r="N80" i="3"/>
  <c r="N84" i="3"/>
  <c r="N88" i="3"/>
  <c r="N92" i="3"/>
  <c r="N96" i="3"/>
  <c r="N100" i="3"/>
  <c r="N104" i="3"/>
  <c r="R434" i="3"/>
  <c r="R438" i="3"/>
  <c r="R3" i="3"/>
  <c r="R426" i="3"/>
  <c r="R442" i="3"/>
  <c r="N4" i="3"/>
  <c r="N7" i="3"/>
  <c r="N12" i="3"/>
  <c r="N17" i="3"/>
  <c r="N24" i="3"/>
  <c r="N29" i="3"/>
  <c r="N34" i="3"/>
  <c r="N40" i="3"/>
  <c r="N45" i="3"/>
  <c r="N50" i="3"/>
  <c r="N53" i="3"/>
  <c r="N58" i="3"/>
  <c r="N63" i="3"/>
  <c r="N69" i="3"/>
  <c r="N74" i="3"/>
  <c r="N79" i="3"/>
  <c r="N85" i="3"/>
  <c r="N90" i="3"/>
  <c r="N95" i="3"/>
  <c r="N101" i="3"/>
  <c r="N105" i="3"/>
  <c r="N109" i="3"/>
  <c r="N113" i="3"/>
  <c r="N117" i="3"/>
  <c r="N121" i="3"/>
  <c r="N125" i="3"/>
  <c r="N129" i="3"/>
  <c r="N133" i="3"/>
  <c r="N137" i="3"/>
  <c r="N141" i="3"/>
  <c r="N145" i="3"/>
  <c r="N149" i="3"/>
  <c r="N153" i="3"/>
  <c r="N157" i="3"/>
  <c r="N161" i="3"/>
  <c r="N165" i="3"/>
  <c r="N169" i="3"/>
  <c r="N173" i="3"/>
  <c r="N177" i="3"/>
  <c r="N181" i="3"/>
  <c r="N185" i="3"/>
  <c r="N189" i="3"/>
  <c r="N193" i="3"/>
  <c r="N197" i="3"/>
  <c r="N201" i="3"/>
  <c r="N205" i="3"/>
  <c r="N209" i="3"/>
  <c r="N213" i="3"/>
  <c r="N217" i="3"/>
  <c r="N221" i="3"/>
  <c r="N225" i="3"/>
  <c r="N229" i="3"/>
  <c r="N233" i="3"/>
  <c r="N237" i="3"/>
  <c r="N241" i="3"/>
  <c r="N245" i="3"/>
  <c r="N249" i="3"/>
  <c r="N253" i="3"/>
  <c r="N257" i="3"/>
  <c r="N261" i="3"/>
  <c r="N265" i="3"/>
  <c r="N269" i="3"/>
  <c r="N273" i="3"/>
  <c r="N277" i="3"/>
  <c r="N281" i="3"/>
  <c r="N285" i="3"/>
  <c r="N289" i="3"/>
  <c r="N293" i="3"/>
  <c r="N297" i="3"/>
  <c r="N301" i="3"/>
  <c r="N305" i="3"/>
  <c r="N309" i="3"/>
  <c r="N313" i="3"/>
  <c r="N317" i="3"/>
  <c r="N321" i="3"/>
  <c r="N325" i="3"/>
  <c r="N329" i="3"/>
  <c r="N333" i="3"/>
  <c r="N337" i="3"/>
  <c r="N341" i="3"/>
  <c r="N345" i="3"/>
  <c r="N348" i="3"/>
  <c r="N352" i="3"/>
  <c r="N356" i="3"/>
  <c r="N362" i="3"/>
  <c r="N366" i="3"/>
  <c r="N370" i="3"/>
  <c r="N376" i="3"/>
  <c r="N380" i="3"/>
  <c r="N384" i="3"/>
  <c r="N388" i="3"/>
  <c r="N392" i="3"/>
  <c r="N395" i="3"/>
  <c r="N400" i="3"/>
  <c r="N404" i="3"/>
  <c r="N408" i="3"/>
  <c r="N412" i="3"/>
  <c r="N416" i="3"/>
  <c r="N420" i="3"/>
  <c r="N424" i="3"/>
  <c r="N428" i="3"/>
  <c r="N432" i="3"/>
  <c r="N436" i="3"/>
  <c r="N440" i="3"/>
  <c r="N150" i="3"/>
  <c r="N162" i="3"/>
  <c r="N170" i="3"/>
  <c r="N178" i="3"/>
  <c r="N186" i="3"/>
  <c r="N190" i="3"/>
  <c r="N198" i="3"/>
  <c r="N206" i="3"/>
  <c r="N214" i="3"/>
  <c r="N218" i="3"/>
  <c r="N226" i="3"/>
  <c r="N234" i="3"/>
  <c r="N242" i="3"/>
  <c r="N250" i="3"/>
  <c r="N254" i="3"/>
  <c r="N262" i="3"/>
  <c r="N270" i="3"/>
  <c r="N278" i="3"/>
  <c r="N286" i="3"/>
  <c r="N294" i="3"/>
  <c r="N302" i="3"/>
  <c r="N306" i="3"/>
  <c r="N314" i="3"/>
  <c r="N322" i="3"/>
  <c r="N330" i="3"/>
  <c r="N338" i="3"/>
  <c r="N346" i="3"/>
  <c r="N353" i="3"/>
  <c r="N363" i="3"/>
  <c r="N371" i="3"/>
  <c r="N377" i="3"/>
  <c r="N385" i="3"/>
  <c r="N393" i="3"/>
  <c r="N401" i="3"/>
  <c r="N417" i="3"/>
  <c r="N425" i="3"/>
  <c r="N433" i="3"/>
  <c r="N441" i="3"/>
  <c r="N21" i="3"/>
  <c r="N42" i="3"/>
  <c r="N55" i="3"/>
  <c r="N71" i="3"/>
  <c r="N87" i="3"/>
  <c r="N98" i="3"/>
  <c r="N111" i="3"/>
  <c r="N123" i="3"/>
  <c r="N135" i="3"/>
  <c r="N143" i="3"/>
  <c r="N155" i="3"/>
  <c r="N167" i="3"/>
  <c r="N179" i="3"/>
  <c r="N187" i="3"/>
  <c r="N199" i="3"/>
  <c r="N211" i="3"/>
  <c r="N8" i="3"/>
  <c r="N13" i="3"/>
  <c r="N19" i="3"/>
  <c r="N25" i="3"/>
  <c r="N30" i="3"/>
  <c r="N36" i="3"/>
  <c r="N41" i="3"/>
  <c r="N46" i="3"/>
  <c r="N54" i="3"/>
  <c r="N59" i="3"/>
  <c r="N65" i="3"/>
  <c r="N70" i="3"/>
  <c r="N75" i="3"/>
  <c r="N81" i="3"/>
  <c r="N86" i="3"/>
  <c r="N91" i="3"/>
  <c r="N97" i="3"/>
  <c r="N102" i="3"/>
  <c r="N106" i="3"/>
  <c r="N110" i="3"/>
  <c r="N114" i="3"/>
  <c r="N118" i="3"/>
  <c r="N122" i="3"/>
  <c r="N126" i="3"/>
  <c r="N130" i="3"/>
  <c r="N134" i="3"/>
  <c r="N138" i="3"/>
  <c r="N142" i="3"/>
  <c r="N146" i="3"/>
  <c r="N154" i="3"/>
  <c r="N158" i="3"/>
  <c r="N166" i="3"/>
  <c r="N174" i="3"/>
  <c r="N182" i="3"/>
  <c r="N194" i="3"/>
  <c r="N202" i="3"/>
  <c r="N210" i="3"/>
  <c r="N222" i="3"/>
  <c r="N230" i="3"/>
  <c r="N238" i="3"/>
  <c r="N246" i="3"/>
  <c r="N258" i="3"/>
  <c r="N266" i="3"/>
  <c r="N274" i="3"/>
  <c r="N282" i="3"/>
  <c r="N290" i="3"/>
  <c r="N298" i="3"/>
  <c r="N310" i="3"/>
  <c r="N318" i="3"/>
  <c r="N326" i="3"/>
  <c r="N334" i="3"/>
  <c r="N342" i="3"/>
  <c r="N349" i="3"/>
  <c r="N357" i="3"/>
  <c r="N367" i="3"/>
  <c r="N381" i="3"/>
  <c r="N389" i="3"/>
  <c r="N405" i="3"/>
  <c r="N413" i="3"/>
  <c r="N421" i="3"/>
  <c r="N429" i="3"/>
  <c r="N437" i="3"/>
  <c r="N26" i="3"/>
  <c r="N66" i="3"/>
  <c r="N77" i="3"/>
  <c r="N93" i="3"/>
  <c r="N107" i="3"/>
  <c r="N119" i="3"/>
  <c r="N127" i="3"/>
  <c r="N139" i="3"/>
  <c r="N151" i="3"/>
  <c r="N159" i="3"/>
  <c r="N171" i="3"/>
  <c r="N183" i="3"/>
  <c r="N195" i="3"/>
  <c r="N203" i="3"/>
  <c r="N9" i="3"/>
  <c r="N15" i="3"/>
  <c r="N32" i="3"/>
  <c r="N37" i="3"/>
  <c r="N48" i="3"/>
  <c r="N61" i="3"/>
  <c r="N82" i="3"/>
  <c r="N103" i="3"/>
  <c r="N115" i="3"/>
  <c r="N131" i="3"/>
  <c r="N147" i="3"/>
  <c r="N163" i="3"/>
  <c r="N175" i="3"/>
  <c r="N191" i="3"/>
  <c r="N207" i="3"/>
  <c r="N11" i="3"/>
  <c r="N16" i="3"/>
  <c r="N22" i="3"/>
  <c r="N28" i="3"/>
  <c r="N33" i="3"/>
  <c r="N38" i="3"/>
  <c r="N44" i="3"/>
  <c r="N49" i="3"/>
  <c r="N57" i="3"/>
  <c r="N62" i="3"/>
  <c r="N67" i="3"/>
  <c r="N73" i="3"/>
  <c r="N78" i="3"/>
  <c r="N83" i="3"/>
  <c r="N89" i="3"/>
  <c r="N94" i="3"/>
  <c r="N99" i="3"/>
  <c r="N108" i="3"/>
  <c r="N112" i="3"/>
  <c r="N116" i="3"/>
  <c r="N120" i="3"/>
  <c r="N124" i="3"/>
  <c r="N128" i="3"/>
  <c r="N132" i="3"/>
  <c r="N136" i="3"/>
  <c r="N140" i="3"/>
  <c r="N144" i="3"/>
  <c r="N148" i="3"/>
  <c r="N152" i="3"/>
  <c r="N164" i="3"/>
  <c r="N180" i="3"/>
  <c r="N196" i="3"/>
  <c r="N212" i="3"/>
  <c r="N220" i="3"/>
  <c r="N228" i="3"/>
  <c r="N236" i="3"/>
  <c r="N244" i="3"/>
  <c r="N252" i="3"/>
  <c r="N260" i="3"/>
  <c r="N268" i="3"/>
  <c r="N276" i="3"/>
  <c r="N284" i="3"/>
  <c r="N292" i="3"/>
  <c r="N300" i="3"/>
  <c r="N308" i="3"/>
  <c r="N316" i="3"/>
  <c r="N324" i="3"/>
  <c r="N332" i="3"/>
  <c r="N340" i="3"/>
  <c r="N347" i="3"/>
  <c r="N355" i="3"/>
  <c r="N365" i="3"/>
  <c r="N373" i="3"/>
  <c r="N379" i="3"/>
  <c r="N387" i="3"/>
  <c r="N394" i="3"/>
  <c r="N403" i="3"/>
  <c r="N411" i="3"/>
  <c r="N419" i="3"/>
  <c r="N427" i="3"/>
  <c r="N435" i="3"/>
  <c r="N3" i="3"/>
  <c r="N168" i="3"/>
  <c r="N184" i="3"/>
  <c r="N200" i="3"/>
  <c r="N215" i="3"/>
  <c r="N223" i="3"/>
  <c r="N231" i="3"/>
  <c r="N239" i="3"/>
  <c r="N247" i="3"/>
  <c r="N255" i="3"/>
  <c r="N263" i="3"/>
  <c r="N271" i="3"/>
  <c r="N279" i="3"/>
  <c r="N287" i="3"/>
  <c r="N295" i="3"/>
  <c r="N303" i="3"/>
  <c r="N311" i="3"/>
  <c r="N319" i="3"/>
  <c r="N327" i="3"/>
  <c r="N335" i="3"/>
  <c r="N343" i="3"/>
  <c r="N350" i="3"/>
  <c r="N358" i="3"/>
  <c r="N368" i="3"/>
  <c r="N374" i="3"/>
  <c r="N382" i="3"/>
  <c r="N391" i="3"/>
  <c r="N398" i="3"/>
  <c r="N414" i="3"/>
  <c r="N422" i="3"/>
  <c r="N430" i="3"/>
  <c r="N438" i="3"/>
  <c r="N156" i="3"/>
  <c r="N172" i="3"/>
  <c r="N188" i="3"/>
  <c r="N204" i="3"/>
  <c r="N216" i="3"/>
  <c r="N224" i="3"/>
  <c r="N232" i="3"/>
  <c r="N240" i="3"/>
  <c r="N248" i="3"/>
  <c r="N264" i="3"/>
  <c r="N272" i="3"/>
  <c r="N288" i="3"/>
  <c r="N304" i="3"/>
  <c r="N312" i="3"/>
  <c r="N328" i="3"/>
  <c r="N344" i="3"/>
  <c r="N359" i="3"/>
  <c r="N375" i="3"/>
  <c r="N383" i="3"/>
  <c r="N399" i="3"/>
  <c r="N415" i="3"/>
  <c r="N431" i="3"/>
  <c r="N160" i="3"/>
  <c r="N192" i="3"/>
  <c r="N208" i="3"/>
  <c r="N227" i="3"/>
  <c r="N243" i="3"/>
  <c r="N259" i="3"/>
  <c r="N267" i="3"/>
  <c r="N283" i="3"/>
  <c r="N299" i="3"/>
  <c r="N315" i="3"/>
  <c r="N331" i="3"/>
  <c r="N364" i="3"/>
  <c r="N372" i="3"/>
  <c r="N386" i="3"/>
  <c r="N402" i="3"/>
  <c r="N418" i="3"/>
  <c r="N434" i="3"/>
  <c r="N442" i="3"/>
  <c r="N406" i="3"/>
  <c r="N256" i="3"/>
  <c r="N280" i="3"/>
  <c r="N296" i="3"/>
  <c r="N320" i="3"/>
  <c r="N336" i="3"/>
  <c r="N351" i="3"/>
  <c r="N369" i="3"/>
  <c r="N407" i="3"/>
  <c r="N423" i="3"/>
  <c r="N439" i="3"/>
  <c r="N176" i="3"/>
  <c r="N219" i="3"/>
  <c r="N235" i="3"/>
  <c r="N251" i="3"/>
  <c r="N275" i="3"/>
  <c r="N291" i="3"/>
  <c r="N307" i="3"/>
  <c r="N323" i="3"/>
  <c r="N339" i="3"/>
  <c r="N354" i="3"/>
  <c r="N378" i="3"/>
  <c r="N410" i="3"/>
  <c r="N426" i="3"/>
</calcChain>
</file>

<file path=xl/sharedStrings.xml><?xml version="1.0" encoding="utf-8"?>
<sst xmlns="http://schemas.openxmlformats.org/spreadsheetml/2006/main" count="1886" uniqueCount="538">
  <si>
    <t>DESIGNATION</t>
  </si>
  <si>
    <t>ALLEE / TRAVEE</t>
  </si>
  <si>
    <t>COMMENTAIRE MAGASINIER</t>
  </si>
  <si>
    <t>A T1-1</t>
  </si>
  <si>
    <t>A T1-2</t>
  </si>
  <si>
    <t>A T1-3</t>
  </si>
  <si>
    <t>A T1-4</t>
  </si>
  <si>
    <t>B T1-2</t>
  </si>
  <si>
    <t>B T1-3</t>
  </si>
  <si>
    <t>C T1-1</t>
  </si>
  <si>
    <t>B T2-1</t>
  </si>
  <si>
    <t>B T2-2</t>
  </si>
  <si>
    <t>B T2-3</t>
  </si>
  <si>
    <t>A T2-2</t>
  </si>
  <si>
    <t>A T2-3</t>
  </si>
  <si>
    <t>A T3-1</t>
  </si>
  <si>
    <t>A T3-2</t>
  </si>
  <si>
    <t>A T3-3</t>
  </si>
  <si>
    <t>A T4-1</t>
  </si>
  <si>
    <t>A T4-2</t>
  </si>
  <si>
    <t>A T4-3</t>
  </si>
  <si>
    <t>A T5-1</t>
  </si>
  <si>
    <t>A T5-2</t>
  </si>
  <si>
    <t>A T5-3</t>
  </si>
  <si>
    <t>B T3-1</t>
  </si>
  <si>
    <t>B T3-2</t>
  </si>
  <si>
    <t>B T3-3</t>
  </si>
  <si>
    <t>B T4-1</t>
  </si>
  <si>
    <t>B T4-2</t>
  </si>
  <si>
    <t>B T4-3</t>
  </si>
  <si>
    <t>B T5-1</t>
  </si>
  <si>
    <t>B T5-2</t>
  </si>
  <si>
    <t>B T5-3</t>
  </si>
  <si>
    <t>B T6-1</t>
  </si>
  <si>
    <t>B T6-2</t>
  </si>
  <si>
    <t>B T6-3</t>
  </si>
  <si>
    <t>B T7-1</t>
  </si>
  <si>
    <t>B T7-2</t>
  </si>
  <si>
    <t>B T7-3</t>
  </si>
  <si>
    <t>B T8-1</t>
  </si>
  <si>
    <t>B T8-2</t>
  </si>
  <si>
    <t>B T8-3</t>
  </si>
  <si>
    <t>B T9-1</t>
  </si>
  <si>
    <t>B T9-2</t>
  </si>
  <si>
    <t>B T9-3</t>
  </si>
  <si>
    <t>B T10-1</t>
  </si>
  <si>
    <t>B T10-2</t>
  </si>
  <si>
    <t>B T10-3</t>
  </si>
  <si>
    <t>C T1-2</t>
  </si>
  <si>
    <t>C T1-3</t>
  </si>
  <si>
    <t>C T2-1</t>
  </si>
  <si>
    <t>C T2-2</t>
  </si>
  <si>
    <t>C T2-3</t>
  </si>
  <si>
    <t>D T1-1</t>
  </si>
  <si>
    <t>D T1-2</t>
  </si>
  <si>
    <t>D T1-3</t>
  </si>
  <si>
    <t>C T3-1</t>
  </si>
  <si>
    <t>C T3-2</t>
  </si>
  <si>
    <t>C T3-3</t>
  </si>
  <si>
    <t>C T4-1</t>
  </si>
  <si>
    <t>C T4-2</t>
  </si>
  <si>
    <t>C T4-3</t>
  </si>
  <si>
    <t>D T2-1</t>
  </si>
  <si>
    <t>D T2-2</t>
  </si>
  <si>
    <t>D T2-3</t>
  </si>
  <si>
    <t>D T3-1</t>
  </si>
  <si>
    <t>D T3-2</t>
  </si>
  <si>
    <t>D T3-3</t>
  </si>
  <si>
    <t>D T4-1</t>
  </si>
  <si>
    <t>D T4-2</t>
  </si>
  <si>
    <t>D T4-3</t>
  </si>
  <si>
    <t>C T5-1</t>
  </si>
  <si>
    <t>C T5-2</t>
  </si>
  <si>
    <t>C T5-3</t>
  </si>
  <si>
    <t>E T1-1</t>
  </si>
  <si>
    <t>E T1-2</t>
  </si>
  <si>
    <t>E T1-3</t>
  </si>
  <si>
    <t>E T2-1</t>
  </si>
  <si>
    <t>E T2-2</t>
  </si>
  <si>
    <t>E T2-3</t>
  </si>
  <si>
    <t>E T3-1</t>
  </si>
  <si>
    <t>E T3-2</t>
  </si>
  <si>
    <t>E T3-3</t>
  </si>
  <si>
    <t>E T4-1</t>
  </si>
  <si>
    <t>E T4-2</t>
  </si>
  <si>
    <t>E T4-3</t>
  </si>
  <si>
    <t>E T5-1</t>
  </si>
  <si>
    <t>E T5-2</t>
  </si>
  <si>
    <t>E T5-3</t>
  </si>
  <si>
    <t>F T1-1</t>
  </si>
  <si>
    <t>F T1-2</t>
  </si>
  <si>
    <t>F T1-3</t>
  </si>
  <si>
    <t>F T2-1</t>
  </si>
  <si>
    <t>F T2-2</t>
  </si>
  <si>
    <t>F T2-3</t>
  </si>
  <si>
    <t>F T3-1</t>
  </si>
  <si>
    <t>F T3-2</t>
  </si>
  <si>
    <t>F T3-3</t>
  </si>
  <si>
    <t>F T4-1</t>
  </si>
  <si>
    <t>F T4-2</t>
  </si>
  <si>
    <t>F T4-3</t>
  </si>
  <si>
    <t>G T1-1</t>
  </si>
  <si>
    <t>G T1-2</t>
  </si>
  <si>
    <t>G T1-3</t>
  </si>
  <si>
    <t>G T2-1</t>
  </si>
  <si>
    <t>G T2-2</t>
  </si>
  <si>
    <t>G T2-3</t>
  </si>
  <si>
    <t>G T3-1</t>
  </si>
  <si>
    <t>G T3-2</t>
  </si>
  <si>
    <t>G T3-3</t>
  </si>
  <si>
    <t>G T4-1</t>
  </si>
  <si>
    <t>G T4-2</t>
  </si>
  <si>
    <t>G T4-3</t>
  </si>
  <si>
    <t>G T5-1</t>
  </si>
  <si>
    <t>G T5-2</t>
  </si>
  <si>
    <t>G T5-3</t>
  </si>
  <si>
    <t>G T6-1</t>
  </si>
  <si>
    <t>G T6-2</t>
  </si>
  <si>
    <t>G T6-3</t>
  </si>
  <si>
    <t>H T1-1</t>
  </si>
  <si>
    <t>H T1-2</t>
  </si>
  <si>
    <t>H T1-3</t>
  </si>
  <si>
    <t>H T2-1</t>
  </si>
  <si>
    <t>H T2-2</t>
  </si>
  <si>
    <t>H T2-3</t>
  </si>
  <si>
    <t>H T3-1</t>
  </si>
  <si>
    <t>H T3-2</t>
  </si>
  <si>
    <t>H T3-3</t>
  </si>
  <si>
    <t>H T5-1</t>
  </si>
  <si>
    <t>H T5-2</t>
  </si>
  <si>
    <t>H T6-1</t>
  </si>
  <si>
    <t>H T6-2</t>
  </si>
  <si>
    <t>H T6-3</t>
  </si>
  <si>
    <t>I T1-1</t>
  </si>
  <si>
    <t>I T1-2</t>
  </si>
  <si>
    <t>I T1-3</t>
  </si>
  <si>
    <t>I T2-1</t>
  </si>
  <si>
    <t>I T2-2</t>
  </si>
  <si>
    <t>I T2-3</t>
  </si>
  <si>
    <t>I T3-1</t>
  </si>
  <si>
    <t>I T3-2</t>
  </si>
  <si>
    <t>I T3-3</t>
  </si>
  <si>
    <t>I T4-1</t>
  </si>
  <si>
    <t>I T4-2</t>
  </si>
  <si>
    <t>I T4-3</t>
  </si>
  <si>
    <t>Désignations</t>
  </si>
  <si>
    <t>Emballage</t>
  </si>
  <si>
    <t>EMP0003</t>
  </si>
  <si>
    <t>Alvéole 11 cases</t>
  </si>
  <si>
    <t>EMP0002</t>
  </si>
  <si>
    <t>Assortiment 6 alvéoles</t>
  </si>
  <si>
    <t>EMP0004</t>
  </si>
  <si>
    <t>Calage BAG</t>
  </si>
  <si>
    <t>EMP0006</t>
  </si>
  <si>
    <t>Amortisseurs tuiles</t>
  </si>
  <si>
    <t>EMP0005</t>
  </si>
  <si>
    <t>Calage 24 mini financiers</t>
  </si>
  <si>
    <t>EMP0008</t>
  </si>
  <si>
    <t>Couvercle 16 mini financi.</t>
  </si>
  <si>
    <t>EMP0007</t>
  </si>
  <si>
    <t>Fond 16 mini financiers</t>
  </si>
  <si>
    <t>EMP0035</t>
  </si>
  <si>
    <t>Cuvette PETITE (La Maison du Financier)</t>
  </si>
  <si>
    <t>Nœuds rouges</t>
  </si>
  <si>
    <t>EMS0003</t>
  </si>
  <si>
    <t>Adhésif Astruc</t>
  </si>
  <si>
    <t>EMS0004</t>
  </si>
  <si>
    <t>Adhésif Astruc GM</t>
  </si>
  <si>
    <t>EMS0005 </t>
  </si>
  <si>
    <t>Adhésif PP transparent</t>
  </si>
  <si>
    <t>EMS0010</t>
  </si>
  <si>
    <t>Adhésif PP transp. GM</t>
  </si>
  <si>
    <t>EMP0055</t>
  </si>
  <si>
    <t>Sacs fermeture ZIP</t>
  </si>
  <si>
    <t>EMP0057</t>
  </si>
  <si>
    <t>Film rétractable MR 355</t>
  </si>
  <si>
    <t>EMP0056</t>
  </si>
  <si>
    <t>Film rétractable MR 405</t>
  </si>
  <si>
    <t>EMS0006</t>
  </si>
  <si>
    <t>Film cp Astruc pour B81</t>
  </si>
  <si>
    <t>EMS0011</t>
  </si>
  <si>
    <t>Coiffe à palette</t>
  </si>
  <si>
    <t>EMS0014</t>
  </si>
  <si>
    <t>Housses chariots</t>
  </si>
  <si>
    <t>EMS0015</t>
  </si>
  <si>
    <t>Feuillard presse à balle</t>
  </si>
  <si>
    <t>Boîte fer couvercle transparent</t>
  </si>
  <si>
    <t>EMP0037</t>
  </si>
  <si>
    <t>EMP0039</t>
  </si>
  <si>
    <t>Boîte PVC fond 172x123x36/35</t>
  </si>
  <si>
    <t>Boîte PVC couv.172x123x36/35</t>
  </si>
  <si>
    <t xml:space="preserve">Boîte PVC fond 247x123x35/34 </t>
  </si>
  <si>
    <t>Boîte PVC couv.247x123x35/34</t>
  </si>
  <si>
    <t>EMP0038</t>
  </si>
  <si>
    <t xml:space="preserve">Boîte PVC fond 240x172x35/34 </t>
  </si>
  <si>
    <t>Boîte PVC couv. 240x172x35/34</t>
  </si>
  <si>
    <t>Panier rouges</t>
  </si>
  <si>
    <t>EMP0045</t>
  </si>
  <si>
    <t>Carton TP or</t>
  </si>
  <si>
    <t>EMP0042</t>
  </si>
  <si>
    <t>Fond 195</t>
  </si>
  <si>
    <t>EMP0044</t>
  </si>
  <si>
    <t>Fond 240</t>
  </si>
  <si>
    <t>EMS0025</t>
  </si>
  <si>
    <t>Carton ½ tines</t>
  </si>
  <si>
    <t>EMS0024</t>
  </si>
  <si>
    <t>Carton bleu</t>
  </si>
  <si>
    <t>Carton fond d’or</t>
  </si>
  <si>
    <t>EMS0001</t>
  </si>
  <si>
    <t>Carton rouge</t>
  </si>
  <si>
    <t>EMS0021</t>
  </si>
  <si>
    <t>Carton vert</t>
  </si>
  <si>
    <t>Carton blanc CDP</t>
  </si>
  <si>
    <t>EMS0002</t>
  </si>
  <si>
    <t>Carton gris</t>
  </si>
  <si>
    <t>EMS0023</t>
  </si>
  <si>
    <t>Palettes box</t>
  </si>
  <si>
    <t>EMS0022</t>
  </si>
  <si>
    <t>Base box</t>
  </si>
  <si>
    <t>Barquettes box</t>
  </si>
  <si>
    <t>EMP0047</t>
  </si>
  <si>
    <t>Boite à biscuit GM</t>
  </si>
  <si>
    <t>Film pour Flowpack</t>
  </si>
  <si>
    <t xml:space="preserve">Film pour Flowpack GM </t>
  </si>
  <si>
    <t>EMP0049</t>
  </si>
  <si>
    <t xml:space="preserve">Sac fond Carton neutre </t>
  </si>
  <si>
    <t>EMP0054</t>
  </si>
  <si>
    <t>Sac plastiq congél ½ tines</t>
  </si>
  <si>
    <t>EMP0050</t>
  </si>
  <si>
    <t>Papier fond cagettes 45 x 65</t>
  </si>
  <si>
    <t>EMP0053</t>
  </si>
  <si>
    <t>Couvercle de bol</t>
  </si>
  <si>
    <t>EMP0052</t>
  </si>
  <si>
    <t>Grand bol</t>
  </si>
  <si>
    <t>EMP0051</t>
  </si>
  <si>
    <t>Petit bol</t>
  </si>
  <si>
    <t>EMS0043</t>
  </si>
  <si>
    <t>Carton noir</t>
  </si>
  <si>
    <t>EMS0044</t>
  </si>
  <si>
    <t>Carton violet</t>
  </si>
  <si>
    <t>Carton ¼ tines</t>
  </si>
  <si>
    <t>EMP0010</t>
  </si>
  <si>
    <t>X11, 5H40P</t>
  </si>
  <si>
    <t>EMP0011</t>
  </si>
  <si>
    <t>X11H55</t>
  </si>
  <si>
    <t>EMP0012</t>
  </si>
  <si>
    <t>BJAH35</t>
  </si>
  <si>
    <t>EMP0013</t>
  </si>
  <si>
    <t>BJAH50</t>
  </si>
  <si>
    <t>EMP0014</t>
  </si>
  <si>
    <t>M3C2000</t>
  </si>
  <si>
    <t>EMP0017</t>
  </si>
  <si>
    <t>Plat alu 1 kg</t>
  </si>
  <si>
    <t> EMP0009</t>
  </si>
  <si>
    <t>Plat alu 500gr</t>
  </si>
  <si>
    <t>EMP0046</t>
  </si>
  <si>
    <t>RAV171N</t>
  </si>
  <si>
    <t>EMP0015</t>
  </si>
  <si>
    <t>X10H40ALP</t>
  </si>
  <si>
    <t>EMP0001</t>
  </si>
  <si>
    <t>X10H66</t>
  </si>
  <si>
    <t>EMP0019</t>
  </si>
  <si>
    <t>X10H80</t>
  </si>
  <si>
    <t>EMP0020</t>
  </si>
  <si>
    <t>X10,5B4E</t>
  </si>
  <si>
    <t>EMP0021</t>
  </si>
  <si>
    <t>X250G</t>
  </si>
  <si>
    <t>EMP0022</t>
  </si>
  <si>
    <t>X450J</t>
  </si>
  <si>
    <t>EMP0023</t>
  </si>
  <si>
    <t>X9H40P</t>
  </si>
  <si>
    <t>EMP0024</t>
  </si>
  <si>
    <t>X9H50</t>
  </si>
  <si>
    <t>EMP0025</t>
  </si>
  <si>
    <t>X9H80</t>
  </si>
  <si>
    <t>EMP0026</t>
  </si>
  <si>
    <t>45SKN</t>
  </si>
  <si>
    <t>EMP0027</t>
  </si>
  <si>
    <t>45SK02</t>
  </si>
  <si>
    <t>EMP0016</t>
  </si>
  <si>
    <t>XG194P</t>
  </si>
  <si>
    <t>EMP0029</t>
  </si>
  <si>
    <t>SSM15-B</t>
  </si>
  <si>
    <t>EMP0030</t>
  </si>
  <si>
    <t>3121DX30</t>
  </si>
  <si>
    <t>EMP0031</t>
  </si>
  <si>
    <t>3121DX00</t>
  </si>
  <si>
    <t>EMP0032</t>
  </si>
  <si>
    <t>23SK02</t>
  </si>
  <si>
    <t>EMP0033</t>
  </si>
  <si>
    <t>23SKN</t>
  </si>
  <si>
    <t>EMP0061</t>
  </si>
  <si>
    <t>LX21KNB</t>
  </si>
  <si>
    <t>EMP0062</t>
  </si>
  <si>
    <t>DS21RNB</t>
  </si>
  <si>
    <t>EMP0063</t>
  </si>
  <si>
    <t>33SKN</t>
  </si>
  <si>
    <t>EMP0064</t>
  </si>
  <si>
    <t>33SK02</t>
  </si>
  <si>
    <t xml:space="preserve">CODE </t>
  </si>
  <si>
    <t>DISPONIBILITE DE L'EMPLACEMENT</t>
  </si>
  <si>
    <t>DISPONIBLE</t>
  </si>
  <si>
    <t>INEXISTANT</t>
  </si>
  <si>
    <t>A T2-1</t>
  </si>
  <si>
    <t>2 pal de 1,7 + 1 pal de 2m max</t>
  </si>
  <si>
    <t>3 pal de 2,07 + 1 pal de 1,80</t>
  </si>
  <si>
    <t>Hauteur max de palette (En Métre)</t>
  </si>
  <si>
    <t>EMPLACEMENT INEXISTANT</t>
  </si>
  <si>
    <t>INDISPONIBLE</t>
  </si>
  <si>
    <t xml:space="preserve">DÉSIGNATION NON REFERENCÉ DANS LA LISTE </t>
  </si>
  <si>
    <t>INDISPONIBLE (Veuillez noter la désignation du produit dans "COMMENTAIRE MAGASINIER")</t>
  </si>
  <si>
    <t>10 cartonsx36r.=360 rouleaux</t>
  </si>
  <si>
    <t>3 cartonsx6r.=18 rouleaux</t>
  </si>
  <si>
    <t>2 cartonsx36r.=72 rouleaux</t>
  </si>
  <si>
    <t>15 cartonsx1000a.=15 000 alvéoles</t>
  </si>
  <si>
    <t>30 cartonsx2250=67500</t>
  </si>
  <si>
    <t>15 cartonsx540a.=8100 alvéoles</t>
  </si>
  <si>
    <t>1 cartonx3000</t>
  </si>
  <si>
    <t>10 cartons x 16 = 160 emb</t>
  </si>
  <si>
    <t>35 X 124 emballages = 4340e</t>
  </si>
  <si>
    <t>10 cartonsx258e=2580e</t>
  </si>
  <si>
    <t xml:space="preserve">    X 183 emballages</t>
  </si>
  <si>
    <t>20 cartonsx2080 = 31200</t>
  </si>
  <si>
    <t>30 cartonsx990=29700</t>
  </si>
  <si>
    <t>/</t>
  </si>
  <si>
    <t>1 palette=2100 cartons</t>
  </si>
  <si>
    <t>1 palettex1200=1200 c</t>
  </si>
  <si>
    <t>1 palettex1200c.=1200 c</t>
  </si>
  <si>
    <t>2 palettesx6000c.=12000 c</t>
  </si>
  <si>
    <t>5 palettes</t>
  </si>
  <si>
    <t>2 palettesx720c.=1440 c</t>
  </si>
  <si>
    <t>6 palettes x 1200c= 7200 c</t>
  </si>
  <si>
    <t>50 paquetsx200c.=10000 c</t>
  </si>
  <si>
    <t>3 palettesx1200=3600 c</t>
  </si>
  <si>
    <t>1 palette=750 cartons</t>
  </si>
  <si>
    <t>50 cartonsx 640 =  32000</t>
  </si>
  <si>
    <t>10 cartonsx200=</t>
  </si>
  <si>
    <t xml:space="preserve">1 carton x 750 = 750 </t>
  </si>
  <si>
    <t>1 carton</t>
  </si>
  <si>
    <t>30 rouleaux</t>
  </si>
  <si>
    <t>2 rouleaux</t>
  </si>
  <si>
    <t>5 rouleaux</t>
  </si>
  <si>
    <t>50 cartonsx 640 = 32000</t>
  </si>
  <si>
    <t xml:space="preserve">1 palettex2700c.=2700 </t>
  </si>
  <si>
    <t>5 cartonsx200=</t>
  </si>
  <si>
    <t>1 cartonx 100h. = 100 housses</t>
  </si>
  <si>
    <t>20 cartons</t>
  </si>
  <si>
    <t>Par 180.</t>
  </si>
  <si>
    <t>2 cartonsx1000s. = 2000s</t>
  </si>
  <si>
    <t>10 cartonsx1000=10 000 c</t>
  </si>
  <si>
    <t>4 cartonsx1000s = 4000 sacs</t>
  </si>
  <si>
    <t>cart</t>
  </si>
  <si>
    <t>Quantité à commander</t>
  </si>
  <si>
    <t>Ne plus commander</t>
  </si>
  <si>
    <t>Stock seuil d'alerte</t>
  </si>
  <si>
    <t>Pal x 12 cart</t>
  </si>
  <si>
    <t xml:space="preserve">     Pal x 12 cart =</t>
  </si>
  <si>
    <t xml:space="preserve">     Pal x 24 cart =</t>
  </si>
  <si>
    <t>5 cartons</t>
  </si>
  <si>
    <t>2 cartons</t>
  </si>
  <si>
    <t xml:space="preserve">      </t>
  </si>
  <si>
    <t xml:space="preserve">      Pal x 12 cart =</t>
  </si>
  <si>
    <t>?</t>
  </si>
  <si>
    <t>8 000</t>
  </si>
  <si>
    <t>15 rouleaux</t>
  </si>
  <si>
    <t>10 rouleaux</t>
  </si>
  <si>
    <t xml:space="preserve">      Pal x 9 cart =</t>
  </si>
  <si>
    <t>500 kgs</t>
  </si>
  <si>
    <t>50 000 s</t>
  </si>
  <si>
    <t>10 cartons</t>
  </si>
  <si>
    <t>Pal x 12 cart =</t>
  </si>
  <si>
    <t>132 cart</t>
  </si>
  <si>
    <t xml:space="preserve">      Pal x 21 cart =</t>
  </si>
  <si>
    <t xml:space="preserve">     Pal x 10 cart =</t>
  </si>
  <si>
    <t>Paletisation</t>
  </si>
  <si>
    <t>H T5-3</t>
  </si>
  <si>
    <t>plateau reine</t>
  </si>
  <si>
    <t>boîte patiserie + 7 boîte de ???</t>
  </si>
  <si>
    <t>fond 145*145</t>
  </si>
  <si>
    <t>cvc 145*145</t>
  </si>
  <si>
    <t>formate carte syprio+ format syprio</t>
  </si>
  <si>
    <t>coffret junior 195*125</t>
  </si>
  <si>
    <t xml:space="preserve">bac gris </t>
  </si>
  <si>
    <t>TUILE</t>
  </si>
  <si>
    <t>TUILE AU CHOCOLAT</t>
  </si>
  <si>
    <t>2 pal</t>
  </si>
  <si>
    <t>3pal de 2,07 + 1 pal de 1,80</t>
  </si>
  <si>
    <t>xg194p</t>
  </si>
  <si>
    <t>congolais</t>
  </si>
  <si>
    <t>EMP0043</t>
  </si>
  <si>
    <t>EMP0048</t>
  </si>
  <si>
    <t>1 cartonx100e=100 emballages</t>
  </si>
  <si>
    <t>120 cartonsx336e=40320 emballages</t>
  </si>
  <si>
    <t>5 cartonsx200e=1000 emballages</t>
  </si>
  <si>
    <t>1 cartonx110e=110 emballages</t>
  </si>
  <si>
    <t>3 cartonsx250e=750 emballages</t>
  </si>
  <si>
    <t>12 cartonsx250e=750 emballages</t>
  </si>
  <si>
    <t>27 cartonsx200e=2400 emballages</t>
  </si>
  <si>
    <t>36 cartonsx240e=1200 emballages</t>
  </si>
  <si>
    <t>5 cartonsx240e=1200 emballages</t>
  </si>
  <si>
    <t>12 cartonsx220e=2640 emballages</t>
  </si>
  <si>
    <t>2 cartonsx360e=720 emballages</t>
  </si>
  <si>
    <t>5 cartonsx400e=2000 emballages</t>
  </si>
  <si>
    <t>1 cartonx50e=50 emballages</t>
  </si>
  <si>
    <t>1/2 cartonx130e=65 emballages</t>
  </si>
  <si>
    <t>5 x300e=150 emballages</t>
  </si>
  <si>
    <t>30 cartonsx200e=6000 emballages</t>
  </si>
  <si>
    <t>5 x210</t>
  </si>
  <si>
    <t>5  x210</t>
  </si>
  <si>
    <t>5  x450</t>
  </si>
  <si>
    <t>TUILle</t>
  </si>
  <si>
    <t>H T4-3</t>
  </si>
  <si>
    <t>Guillin Emballage</t>
  </si>
  <si>
    <t>CENPAC</t>
  </si>
  <si>
    <t>Air Forme</t>
  </si>
  <si>
    <t>DS Smith Packaging</t>
  </si>
  <si>
    <t>LGR</t>
  </si>
  <si>
    <t>Conservor</t>
  </si>
  <si>
    <t>Boîte fer Intercontinent.</t>
  </si>
  <si>
    <t>Davoise</t>
  </si>
  <si>
    <t>EMP0065</t>
  </si>
  <si>
    <t>Calage 32 mini financiers</t>
  </si>
  <si>
    <t>Turquet</t>
  </si>
  <si>
    <t xml:space="preserve">Exten Packaging </t>
  </si>
  <si>
    <t>Coiffes box</t>
  </si>
  <si>
    <t>Solia</t>
  </si>
  <si>
    <t>Croisillons box</t>
  </si>
  <si>
    <t>Bailly</t>
  </si>
  <si>
    <t>Ouest Pack</t>
  </si>
  <si>
    <t>Fond 240 Joyeuses fêtes</t>
  </si>
  <si>
    <t>Frontons box</t>
  </si>
  <si>
    <t>Chaleyer</t>
  </si>
  <si>
    <t>Deffrennes</t>
  </si>
  <si>
    <t>SIPEC</t>
  </si>
  <si>
    <t>Rythm</t>
  </si>
  <si>
    <t>Sadem</t>
  </si>
  <si>
    <t>40 cartons X 18 = 720 emb</t>
  </si>
  <si>
    <t xml:space="preserve">  35 X 124 emballages = 4340e</t>
  </si>
  <si>
    <t xml:space="preserve"> Cartons x = 1600</t>
  </si>
  <si>
    <t>4 palettesx2540c.=6160 c</t>
  </si>
  <si>
    <t xml:space="preserve"> palettesx2540c.= </t>
  </si>
  <si>
    <t>FOURNISEUR</t>
  </si>
  <si>
    <t>DISPONIBILITE</t>
  </si>
  <si>
    <t>30 cartonsx660e=6600 emballages</t>
  </si>
  <si>
    <t>24 cartonsx360e=9000 emballages</t>
  </si>
  <si>
    <t>3 cartonsx210e=630 emballages</t>
  </si>
  <si>
    <r>
      <t>48 cartonsx 36</t>
    </r>
    <r>
      <rPr>
        <vertAlign val="superscript"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 = 504 emballages</t>
    </r>
  </si>
  <si>
    <t>oreillette</t>
  </si>
  <si>
    <t>Désignation 3ème réf</t>
  </si>
  <si>
    <t>Désignation 2nd réf</t>
  </si>
  <si>
    <t>QUAI</t>
  </si>
  <si>
    <t>J</t>
  </si>
  <si>
    <t>ALLEE J</t>
  </si>
  <si>
    <t>ALLEE K</t>
  </si>
  <si>
    <t>ALLEE L</t>
  </si>
  <si>
    <t>Raquette extérieure</t>
  </si>
  <si>
    <t>ALLEE</t>
  </si>
  <si>
    <t>NIVEAU</t>
  </si>
  <si>
    <t>T1-1</t>
  </si>
  <si>
    <t>T1-2</t>
  </si>
  <si>
    <t>T1-3</t>
  </si>
  <si>
    <t>T2-2</t>
  </si>
  <si>
    <t>T2-3</t>
  </si>
  <si>
    <t>T3-1</t>
  </si>
  <si>
    <t>T2-1</t>
  </si>
  <si>
    <t>T3-2</t>
  </si>
  <si>
    <t>T3-3</t>
  </si>
  <si>
    <t>T4-1</t>
  </si>
  <si>
    <t>T4-2</t>
  </si>
  <si>
    <t>T4-3</t>
  </si>
  <si>
    <t>K</t>
  </si>
  <si>
    <t>T5-1</t>
  </si>
  <si>
    <t>T5-2</t>
  </si>
  <si>
    <t>T5-3</t>
  </si>
  <si>
    <t>L</t>
  </si>
  <si>
    <t>Réception / Expédition</t>
  </si>
  <si>
    <t>boite pm</t>
  </si>
  <si>
    <t>meringue amande / café</t>
  </si>
  <si>
    <t>langue de chat</t>
  </si>
  <si>
    <t>10 madeleine</t>
  </si>
  <si>
    <t>assort gourmand</t>
  </si>
  <si>
    <t>cigarette</t>
  </si>
  <si>
    <t>carton rouge</t>
  </si>
  <si>
    <t>meringue noix de cacao</t>
  </si>
  <si>
    <t>Balle carton ou plastique</t>
  </si>
  <si>
    <t>carton violet</t>
  </si>
  <si>
    <t>carton gris</t>
  </si>
  <si>
    <t>ALLEE I</t>
  </si>
  <si>
    <t>I</t>
  </si>
  <si>
    <t>CARTON VERT</t>
  </si>
  <si>
    <t>Notes</t>
  </si>
  <si>
    <t>Palette non identifié</t>
  </si>
  <si>
    <t>MERINGUE</t>
  </si>
  <si>
    <t>BOX</t>
  </si>
  <si>
    <t>SAC PM</t>
  </si>
  <si>
    <t>ETIQUETTES</t>
  </si>
  <si>
    <t>Dimension de palette</t>
  </si>
  <si>
    <t>Hauteur de palette</t>
  </si>
  <si>
    <t>1200*1000</t>
  </si>
  <si>
    <t>800*1200</t>
  </si>
  <si>
    <t>1200*1100</t>
  </si>
  <si>
    <t>TUILES</t>
  </si>
  <si>
    <t>FDS BARQUETTES COEUR</t>
  </si>
  <si>
    <t>EMBALLAGE PLASTIQUE</t>
  </si>
  <si>
    <t>1200*1200</t>
  </si>
  <si>
    <t>1000*1200</t>
  </si>
  <si>
    <t>PALETTE CARTONS MERINGUES</t>
  </si>
  <si>
    <t>BOÎTE 1/4 ET 1/2 TINES</t>
  </si>
  <si>
    <t>BOÎTE PM</t>
  </si>
  <si>
    <t>CARTON</t>
  </si>
  <si>
    <t>BOITE VINCENNE</t>
  </si>
  <si>
    <t>RUBAN ADHESIF PP HOT MELT BLANC MACHINE</t>
  </si>
  <si>
    <t>Papier fond cagette 45x65</t>
  </si>
  <si>
    <t>Boîte pvc 24/100 fond 172x123x36/35</t>
  </si>
  <si>
    <t>Calage 24 mini finaciers</t>
  </si>
  <si>
    <t>a</t>
  </si>
  <si>
    <t>b</t>
  </si>
  <si>
    <t>DS21H40</t>
  </si>
  <si>
    <t>LX21RNB</t>
  </si>
  <si>
    <t>abc</t>
  </si>
  <si>
    <t>Denrée alimentaire</t>
  </si>
  <si>
    <t>Carton fond d'or</t>
  </si>
  <si>
    <t>EMS0048</t>
  </si>
  <si>
    <t>Fond 240 joyeuses fêtes</t>
  </si>
  <si>
    <t>jeudi</t>
  </si>
  <si>
    <t>Inventaire</t>
  </si>
  <si>
    <t>Colonne1</t>
  </si>
  <si>
    <t>Colonne2</t>
  </si>
  <si>
    <t>AMORTISSEUR TUILES NOIR</t>
  </si>
  <si>
    <t>AMORTISSEUR TUILE NOIR</t>
  </si>
  <si>
    <t>CALAGE MINI FINANCIER NOIR</t>
  </si>
  <si>
    <t>FDS ET CVC BARQUETTES COEUR</t>
  </si>
  <si>
    <t>DS21 ET LX21</t>
  </si>
  <si>
    <t>CVC BARQUETTE CŒUR</t>
  </si>
  <si>
    <t>MAISON DU FINANCIER</t>
  </si>
  <si>
    <t>Q1</t>
  </si>
  <si>
    <t>Q2</t>
  </si>
  <si>
    <t>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</si>
</sst>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0"/>
      <name val="Comic Sans MS"/>
      <family val="4"/>
    </font>
    <font>
      <sz val="11"/>
      <color theme="1"/>
      <name val="Calibri"/>
      <family val="2"/>
    </font>
    <font>
      <sz val="11"/>
      <color theme="1"/>
      <name val="Comic Sans MS"/>
      <family val="4"/>
    </font>
    <font>
      <vertAlign val="superscript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8" tint="0.79998168889431442"/>
      </patternFill>
    </fill>
    <fill>
      <patternFill patternType="solid">
        <fgColor rgb="FF00B0F0"/>
        <bgColor theme="8" tint="0.59999389629810485"/>
      </patternFill>
    </fill>
    <fill>
      <patternFill patternType="solid">
        <fgColor rgb="FF00B050"/>
        <bgColor theme="8" tint="0.79998168889431442"/>
      </patternFill>
    </fill>
    <fill>
      <patternFill patternType="solid">
        <fgColor theme="5" tint="0.39997558519241921"/>
        <bgColor theme="8" tint="0.59999389629810485"/>
      </patternFill>
    </fill>
    <fill>
      <patternFill patternType="solid">
        <fgColor theme="5" tint="0.39997558519241921"/>
        <bgColor theme="8" tint="0.79998168889431442"/>
      </patternFill>
    </fill>
    <fill>
      <patternFill patternType="solid">
        <fgColor theme="7"/>
        <bgColor theme="8" tint="0.79998168889431442"/>
      </patternFill>
    </fill>
    <fill>
      <patternFill patternType="solid">
        <fgColor theme="8"/>
        <bgColor theme="8" tint="0.79998168889431442"/>
      </patternFill>
    </fill>
    <fill>
      <patternFill patternType="solid">
        <fgColor theme="9"/>
        <bgColor theme="8" tint="0.79998168889431442"/>
      </patternFill>
    </fill>
    <fill>
      <patternFill patternType="solid">
        <fgColor theme="2" tint="-0.249977111117893"/>
        <bgColor theme="8" tint="0.79998168889431442"/>
      </patternFill>
    </fill>
    <fill>
      <patternFill patternType="solid">
        <fgColor rgb="FFCC3300"/>
        <bgColor theme="8" tint="0.79998168889431442"/>
      </patternFill>
    </fill>
    <fill>
      <patternFill patternType="solid">
        <fgColor theme="7" tint="0.59999389629810485"/>
        <bgColor theme="8" tint="0.79998168889431442"/>
      </patternFill>
    </fill>
    <fill>
      <patternFill patternType="solid">
        <fgColor theme="8"/>
        <b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92D050"/>
        <bgColor theme="9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993300"/>
      </left>
      <right/>
      <top style="medium">
        <color rgb="FF9933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medium">
        <color rgb="FF993300"/>
      </left>
      <right/>
      <top style="thick">
        <color rgb="FF993300"/>
      </top>
      <bottom/>
      <diagonal/>
    </border>
    <border>
      <left style="thin">
        <color indexed="64"/>
      </left>
      <right/>
      <top style="thick">
        <color rgb="FF993300"/>
      </top>
      <bottom/>
      <diagonal/>
    </border>
    <border>
      <left/>
      <right style="thin">
        <color theme="9" tint="0.39997558519241921"/>
      </right>
      <top style="thick">
        <color rgb="FF993300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medium">
        <color rgb="FF9933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800000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9" tint="0.39997558519241921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theme="9" tint="0.39997558519241921"/>
      </right>
      <top/>
      <bottom/>
      <diagonal/>
    </border>
    <border>
      <left style="thin">
        <color theme="9" tint="0.3999755851924192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4" borderId="0" applyNumberFormat="0" applyBorder="0" applyAlignment="0" applyProtection="0"/>
    <xf numFmtId="0" fontId="15" fillId="0" borderId="0"/>
    <xf numFmtId="0" fontId="16" fillId="0" borderId="0"/>
  </cellStyleXfs>
  <cellXfs count="232">
    <xf numFmtId="0" fontId="0" fillId="0" borderId="0" xfId="0"/>
    <xf numFmtId="0" fontId="0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8" fillId="22" borderId="13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22" borderId="19" xfId="0" applyFont="1" applyFill="1" applyBorder="1" applyAlignment="1">
      <alignment horizontal="center" vertical="center" wrapText="1"/>
    </xf>
    <xf numFmtId="0" fontId="9" fillId="22" borderId="1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8" xfId="0" applyFont="1" applyFill="1" applyBorder="1" applyAlignment="1">
      <alignment horizontal="center" wrapText="1"/>
    </xf>
    <xf numFmtId="0" fontId="0" fillId="22" borderId="19" xfId="0" applyFont="1" applyFill="1" applyBorder="1" applyAlignment="1">
      <alignment horizontal="center" wrapText="1"/>
    </xf>
    <xf numFmtId="0" fontId="0" fillId="22" borderId="12" xfId="0" applyFont="1" applyFill="1" applyBorder="1" applyAlignment="1">
      <alignment horizontal="center" wrapText="1"/>
    </xf>
    <xf numFmtId="0" fontId="0" fillId="0" borderId="17" xfId="0" applyFont="1" applyBorder="1" applyAlignment="1">
      <alignment wrapText="1"/>
    </xf>
    <xf numFmtId="0" fontId="0" fillId="3" borderId="18" xfId="0" applyFont="1" applyFill="1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0" fontId="9" fillId="0" borderId="11" xfId="0" applyFont="1" applyBorder="1" applyAlignment="1">
      <alignment horizontal="center" vertical="center" wrapText="1"/>
    </xf>
    <xf numFmtId="0" fontId="9" fillId="22" borderId="11" xfId="0" applyFont="1" applyFill="1" applyBorder="1" applyAlignment="1">
      <alignment horizontal="center" vertical="center" wrapText="1"/>
    </xf>
    <xf numFmtId="0" fontId="0" fillId="4" borderId="20" xfId="1" applyFont="1" applyFill="1" applyBorder="1" applyAlignment="1">
      <alignment horizontal="center" wrapText="1"/>
    </xf>
    <xf numFmtId="0" fontId="0" fillId="6" borderId="22" xfId="1" applyFont="1" applyFill="1" applyBorder="1" applyAlignment="1">
      <alignment horizontal="center" wrapText="1"/>
    </xf>
    <xf numFmtId="0" fontId="9" fillId="22" borderId="21" xfId="0" applyFont="1" applyFill="1" applyBorder="1" applyAlignment="1">
      <alignment horizontal="center" vertical="center" wrapText="1"/>
    </xf>
    <xf numFmtId="3" fontId="9" fillId="22" borderId="19" xfId="0" applyNumberFormat="1" applyFont="1" applyFill="1" applyBorder="1" applyAlignment="1">
      <alignment horizontal="center" vertical="center" wrapText="1"/>
    </xf>
    <xf numFmtId="0" fontId="2" fillId="21" borderId="17" xfId="0" applyFont="1" applyFill="1" applyBorder="1" applyAlignment="1">
      <alignment wrapText="1"/>
    </xf>
    <xf numFmtId="0" fontId="7" fillId="21" borderId="14" xfId="0" applyFont="1" applyFill="1" applyBorder="1" applyAlignment="1">
      <alignment horizontal="center" vertical="center" wrapText="1"/>
    </xf>
    <xf numFmtId="0" fontId="2" fillId="21" borderId="14" xfId="0" applyFont="1" applyFill="1" applyBorder="1" applyAlignment="1">
      <alignment wrapText="1"/>
    </xf>
    <xf numFmtId="0" fontId="2" fillId="21" borderId="15" xfId="0" applyFont="1" applyFill="1" applyBorder="1" applyAlignment="1">
      <alignment wrapText="1"/>
    </xf>
    <xf numFmtId="0" fontId="2" fillId="21" borderId="16" xfId="0" applyFont="1" applyFill="1" applyBorder="1" applyAlignment="1">
      <alignment wrapText="1"/>
    </xf>
    <xf numFmtId="0" fontId="9" fillId="22" borderId="2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3" fillId="20" borderId="28" xfId="0" applyFont="1" applyFill="1" applyBorder="1" applyAlignment="1">
      <alignment vertical="center" wrapText="1"/>
    </xf>
    <xf numFmtId="0" fontId="3" fillId="19" borderId="6" xfId="0" applyFont="1" applyFill="1" applyBorder="1" applyAlignment="1">
      <alignment vertical="center" wrapText="1"/>
    </xf>
    <xf numFmtId="0" fontId="3" fillId="20" borderId="6" xfId="0" applyFont="1" applyFill="1" applyBorder="1" applyAlignment="1">
      <alignment vertical="center" wrapText="1"/>
    </xf>
    <xf numFmtId="0" fontId="3" fillId="20" borderId="6" xfId="0" applyFont="1" applyFill="1" applyBorder="1" applyAlignment="1">
      <alignment horizontal="center" vertical="center" wrapText="1"/>
    </xf>
    <xf numFmtId="0" fontId="3" fillId="19" borderId="8" xfId="0" applyFont="1" applyFill="1" applyBorder="1" applyAlignment="1">
      <alignment vertical="center" wrapText="1"/>
    </xf>
    <xf numFmtId="0" fontId="5" fillId="2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0" fontId="4" fillId="0" borderId="33" xfId="0" applyFont="1" applyFill="1" applyBorder="1" applyAlignment="1" applyProtection="1">
      <alignment horizontal="center"/>
      <protection locked="0"/>
    </xf>
    <xf numFmtId="0" fontId="4" fillId="0" borderId="46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4" fillId="0" borderId="40" xfId="0" applyFont="1" applyFill="1" applyBorder="1" applyAlignment="1" applyProtection="1">
      <alignment horizontal="center"/>
      <protection locked="0"/>
    </xf>
    <xf numFmtId="0" fontId="4" fillId="0" borderId="37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 vertical="center"/>
    </xf>
    <xf numFmtId="0" fontId="0" fillId="0" borderId="0" xfId="0" applyProtection="1">
      <protection locked="0"/>
    </xf>
    <xf numFmtId="0" fontId="0" fillId="25" borderId="4" xfId="0" applyFill="1" applyBorder="1" applyProtection="1">
      <protection locked="0"/>
    </xf>
    <xf numFmtId="0" fontId="0" fillId="25" borderId="5" xfId="0" applyFill="1" applyBorder="1" applyProtection="1">
      <protection locked="0"/>
    </xf>
    <xf numFmtId="0" fontId="0" fillId="25" borderId="7" xfId="0" applyFill="1" applyBorder="1" applyProtection="1">
      <protection locked="0"/>
    </xf>
    <xf numFmtId="0" fontId="0" fillId="25" borderId="6" xfId="0" applyFill="1" applyBorder="1" applyProtection="1">
      <protection locked="0"/>
    </xf>
    <xf numFmtId="0" fontId="0" fillId="25" borderId="0" xfId="0" applyFill="1" applyBorder="1" applyProtection="1">
      <protection locked="0"/>
    </xf>
    <xf numFmtId="0" fontId="0" fillId="25" borderId="3" xfId="0" applyFill="1" applyBorder="1" applyProtection="1">
      <protection locked="0"/>
    </xf>
    <xf numFmtId="0" fontId="4" fillId="0" borderId="43" xfId="0" applyFont="1" applyFill="1" applyBorder="1" applyAlignment="1" applyProtection="1">
      <alignment horizontal="center"/>
      <protection locked="0"/>
    </xf>
    <xf numFmtId="0" fontId="4" fillId="0" borderId="44" xfId="0" applyFont="1" applyFill="1" applyBorder="1" applyAlignment="1" applyProtection="1">
      <alignment horizontal="center"/>
      <protection locked="0"/>
    </xf>
    <xf numFmtId="0" fontId="4" fillId="0" borderId="24" xfId="0" applyFont="1" applyFill="1" applyBorder="1" applyAlignment="1" applyProtection="1">
      <alignment horizontal="center"/>
      <protection locked="0"/>
    </xf>
    <xf numFmtId="0" fontId="4" fillId="0" borderId="45" xfId="0" applyFont="1" applyFill="1" applyBorder="1" applyAlignment="1" applyProtection="1">
      <alignment horizontal="center"/>
      <protection locked="0"/>
    </xf>
    <xf numFmtId="0" fontId="4" fillId="24" borderId="38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/>
      <protection locked="0"/>
    </xf>
    <xf numFmtId="0" fontId="4" fillId="0" borderId="40" xfId="0" applyFont="1" applyFill="1" applyBorder="1" applyAlignment="1" applyProtection="1">
      <alignment horizontal="center" wrapText="1"/>
      <protection locked="0"/>
    </xf>
    <xf numFmtId="0" fontId="4" fillId="24" borderId="41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/>
      <protection locked="0"/>
    </xf>
    <xf numFmtId="0" fontId="4" fillId="3" borderId="38" xfId="0" applyFont="1" applyFill="1" applyBorder="1" applyAlignment="1" applyProtection="1">
      <alignment horizontal="center" vertical="center"/>
      <protection locked="0"/>
    </xf>
    <xf numFmtId="0" fontId="4" fillId="3" borderId="41" xfId="0" applyFont="1" applyFill="1" applyBorder="1" applyAlignment="1" applyProtection="1">
      <alignment horizontal="center" vertical="center"/>
      <protection locked="0"/>
    </xf>
    <xf numFmtId="0" fontId="11" fillId="0" borderId="45" xfId="0" applyFont="1" applyFill="1" applyBorder="1" applyAlignment="1" applyProtection="1">
      <alignment horizontal="center"/>
      <protection locked="0"/>
    </xf>
    <xf numFmtId="0" fontId="4" fillId="24" borderId="47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/>
    <xf numFmtId="0" fontId="0" fillId="25" borderId="6" xfId="0" applyFill="1" applyBorder="1"/>
    <xf numFmtId="0" fontId="0" fillId="25" borderId="0" xfId="0" applyFill="1" applyBorder="1"/>
    <xf numFmtId="0" fontId="0" fillId="25" borderId="3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26" borderId="38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29" borderId="19" xfId="0" applyFont="1" applyFill="1" applyBorder="1" applyAlignment="1">
      <alignment horizontal="center" vertical="center" wrapText="1"/>
    </xf>
    <xf numFmtId="0" fontId="8" fillId="28" borderId="19" xfId="0" applyFont="1" applyFill="1" applyBorder="1" applyAlignment="1">
      <alignment horizontal="center" vertical="center" wrapText="1"/>
    </xf>
    <xf numFmtId="0" fontId="0" fillId="6" borderId="17" xfId="0" applyFont="1" applyFill="1" applyBorder="1" applyAlignment="1">
      <alignment wrapText="1"/>
    </xf>
    <xf numFmtId="0" fontId="8" fillId="29" borderId="7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 applyProtection="1">
      <alignment horizontal="center" vertical="center"/>
      <protection locked="0"/>
    </xf>
    <xf numFmtId="0" fontId="4" fillId="2" borderId="41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Alignment="1">
      <alignment wrapText="1"/>
    </xf>
    <xf numFmtId="0" fontId="14" fillId="0" borderId="0" xfId="0" applyNumberFormat="1" applyFont="1"/>
    <xf numFmtId="0" fontId="14" fillId="0" borderId="0" xfId="0" applyFont="1" applyFill="1" applyAlignment="1">
      <alignment horizontal="left"/>
    </xf>
    <xf numFmtId="0" fontId="14" fillId="6" borderId="36" xfId="0" applyFont="1" applyFill="1" applyBorder="1" applyAlignment="1">
      <alignment horizontal="center"/>
    </xf>
    <xf numFmtId="0" fontId="14" fillId="24" borderId="36" xfId="0" applyFont="1" applyFill="1" applyBorder="1"/>
    <xf numFmtId="0" fontId="8" fillId="28" borderId="70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/>
    </xf>
    <xf numFmtId="0" fontId="19" fillId="31" borderId="36" xfId="0" applyFont="1" applyFill="1" applyBorder="1" applyAlignment="1">
      <alignment horizontal="center" vertical="center" wrapText="1"/>
    </xf>
    <xf numFmtId="0" fontId="0" fillId="31" borderId="0" xfId="0" applyFill="1" applyAlignment="1">
      <alignment horizontal="center"/>
    </xf>
    <xf numFmtId="0" fontId="17" fillId="0" borderId="36" xfId="0" applyFont="1" applyFill="1" applyBorder="1" applyAlignment="1">
      <alignment horizontal="center" vertical="center"/>
    </xf>
    <xf numFmtId="0" fontId="8" fillId="27" borderId="19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wrapText="1"/>
    </xf>
    <xf numFmtId="0" fontId="0" fillId="0" borderId="73" xfId="0" applyFont="1" applyBorder="1" applyAlignment="1">
      <alignment wrapText="1"/>
    </xf>
    <xf numFmtId="49" fontId="0" fillId="30" borderId="19" xfId="0" applyNumberFormat="1" applyFont="1" applyFill="1" applyBorder="1" applyAlignment="1">
      <alignment horizontal="center"/>
    </xf>
    <xf numFmtId="0" fontId="0" fillId="0" borderId="72" xfId="0" applyFont="1" applyBorder="1" applyAlignment="1">
      <alignment wrapText="1"/>
    </xf>
    <xf numFmtId="0" fontId="9" fillId="22" borderId="1" xfId="0" applyFont="1" applyFill="1" applyBorder="1" applyAlignment="1">
      <alignment horizontal="center" vertical="center" wrapText="1"/>
    </xf>
    <xf numFmtId="0" fontId="0" fillId="6" borderId="1" xfId="1" applyFont="1" applyFill="1" applyBorder="1" applyAlignment="1">
      <alignment horizontal="center" wrapText="1"/>
    </xf>
    <xf numFmtId="0" fontId="9" fillId="22" borderId="75" xfId="0" applyFont="1" applyFill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0" fillId="0" borderId="65" xfId="0" applyBorder="1" applyAlignment="1">
      <alignment wrapText="1"/>
    </xf>
    <xf numFmtId="0" fontId="8" fillId="29" borderId="1" xfId="0" applyFont="1" applyFill="1" applyBorder="1" applyAlignment="1">
      <alignment horizontal="center" vertical="center" wrapText="1"/>
    </xf>
    <xf numFmtId="0" fontId="8" fillId="29" borderId="74" xfId="0" applyFont="1" applyFill="1" applyBorder="1" applyAlignment="1">
      <alignment horizontal="center" vertical="center" wrapText="1"/>
    </xf>
    <xf numFmtId="0" fontId="9" fillId="22" borderId="76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 applyProtection="1">
      <alignment wrapText="1"/>
    </xf>
    <xf numFmtId="0" fontId="3" fillId="5" borderId="36" xfId="0" applyFont="1" applyFill="1" applyBorder="1" applyAlignment="1" applyProtection="1">
      <alignment horizontal="center" wrapText="1"/>
      <protection locked="0"/>
    </xf>
    <xf numFmtId="0" fontId="6" fillId="5" borderId="24" xfId="0" applyFont="1" applyFill="1" applyBorder="1" applyAlignment="1" applyProtection="1">
      <alignment wrapText="1"/>
      <protection locked="0"/>
    </xf>
    <xf numFmtId="0" fontId="6" fillId="5" borderId="4" xfId="0" applyFont="1" applyFill="1" applyBorder="1" applyAlignment="1">
      <alignment wrapText="1"/>
    </xf>
    <xf numFmtId="0" fontId="6" fillId="5" borderId="25" xfId="0" applyFont="1" applyFill="1" applyBorder="1" applyAlignment="1">
      <alignment wrapText="1"/>
    </xf>
    <xf numFmtId="0" fontId="6" fillId="5" borderId="27" xfId="0" applyFont="1" applyFill="1" applyBorder="1" applyAlignment="1">
      <alignment wrapText="1"/>
    </xf>
    <xf numFmtId="0" fontId="3" fillId="5" borderId="28" xfId="0" applyFont="1" applyFill="1" applyBorder="1" applyAlignment="1">
      <alignment horizontal="center" wrapText="1"/>
    </xf>
    <xf numFmtId="0" fontId="6" fillId="5" borderId="19" xfId="0" applyFont="1" applyFill="1" applyBorder="1" applyAlignment="1" applyProtection="1">
      <alignment wrapText="1"/>
      <protection locked="0"/>
    </xf>
    <xf numFmtId="0" fontId="6" fillId="5" borderId="28" xfId="0" applyFont="1" applyFill="1" applyBorder="1" applyAlignment="1">
      <alignment wrapText="1"/>
    </xf>
    <xf numFmtId="0" fontId="6" fillId="5" borderId="29" xfId="0" applyFont="1" applyFill="1" applyBorder="1" applyAlignment="1">
      <alignment wrapText="1"/>
    </xf>
    <xf numFmtId="0" fontId="6" fillId="5" borderId="30" xfId="0" applyFont="1" applyFill="1" applyBorder="1" applyAlignment="1">
      <alignment wrapText="1"/>
    </xf>
    <xf numFmtId="0" fontId="6" fillId="5" borderId="25" xfId="0" applyNumberFormat="1" applyFont="1" applyFill="1" applyBorder="1" applyAlignment="1">
      <alignment wrapText="1"/>
    </xf>
    <xf numFmtId="0" fontId="6" fillId="5" borderId="2" xfId="0" applyFont="1" applyFill="1" applyBorder="1" applyAlignment="1">
      <alignment wrapText="1"/>
    </xf>
    <xf numFmtId="0" fontId="6" fillId="5" borderId="31" xfId="0" applyFont="1" applyFill="1" applyBorder="1" applyAlignment="1">
      <alignment wrapText="1"/>
    </xf>
    <xf numFmtId="0" fontId="3" fillId="5" borderId="26" xfId="0" applyFont="1" applyFill="1" applyBorder="1" applyAlignment="1">
      <alignment horizontal="center" wrapText="1"/>
    </xf>
    <xf numFmtId="0" fontId="6" fillId="5" borderId="19" xfId="0" applyFont="1" applyFill="1" applyBorder="1" applyAlignment="1">
      <alignment wrapText="1"/>
    </xf>
    <xf numFmtId="0" fontId="6" fillId="5" borderId="12" xfId="0" applyFont="1" applyFill="1" applyBorder="1" applyAlignment="1">
      <alignment wrapText="1"/>
    </xf>
    <xf numFmtId="0" fontId="6" fillId="5" borderId="28" xfId="0" applyNumberFormat="1" applyFont="1" applyFill="1" applyBorder="1" applyAlignment="1">
      <alignment wrapText="1"/>
    </xf>
    <xf numFmtId="0" fontId="6" fillId="7" borderId="24" xfId="0" applyFont="1" applyFill="1" applyBorder="1" applyAlignment="1" applyProtection="1">
      <alignment wrapText="1"/>
      <protection locked="0"/>
    </xf>
    <xf numFmtId="0" fontId="6" fillId="5" borderId="36" xfId="0" applyFont="1" applyFill="1" applyBorder="1" applyAlignment="1" applyProtection="1">
      <alignment horizontal="left" wrapText="1"/>
      <protection locked="0"/>
    </xf>
    <xf numFmtId="0" fontId="3" fillId="5" borderId="32" xfId="0" applyFont="1" applyFill="1" applyBorder="1" applyAlignment="1">
      <alignment horizontal="center" wrapText="1"/>
    </xf>
    <xf numFmtId="0" fontId="6" fillId="5" borderId="34" xfId="0" applyFont="1" applyFill="1" applyBorder="1" applyAlignment="1">
      <alignment wrapText="1"/>
    </xf>
    <xf numFmtId="0" fontId="6" fillId="5" borderId="35" xfId="0" applyFont="1" applyFill="1" applyBorder="1" applyAlignment="1">
      <alignment wrapText="1"/>
    </xf>
    <xf numFmtId="0" fontId="4" fillId="0" borderId="0" xfId="0" applyFont="1" applyAlignment="1" applyProtection="1">
      <alignment wrapText="1" shrinkToFit="1"/>
      <protection locked="0"/>
    </xf>
    <xf numFmtId="0" fontId="3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  <protection locked="0"/>
    </xf>
    <xf numFmtId="0" fontId="3" fillId="5" borderId="56" xfId="0" applyFont="1" applyFill="1" applyBorder="1" applyAlignment="1" applyProtection="1">
      <alignment horizontal="center" wrapText="1"/>
      <protection locked="0"/>
    </xf>
    <xf numFmtId="0" fontId="5" fillId="18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wrapText="1"/>
    </xf>
    <xf numFmtId="0" fontId="3" fillId="5" borderId="65" xfId="0" applyFont="1" applyFill="1" applyBorder="1" applyAlignment="1" applyProtection="1">
      <alignment horizontal="center" wrapText="1"/>
      <protection locked="0"/>
    </xf>
    <xf numFmtId="0" fontId="3" fillId="5" borderId="77" xfId="0" applyFont="1" applyFill="1" applyBorder="1" applyAlignment="1" applyProtection="1">
      <alignment horizont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wrapText="1"/>
      <protection locked="0"/>
    </xf>
    <xf numFmtId="0" fontId="5" fillId="18" borderId="48" xfId="0" applyFont="1" applyFill="1" applyBorder="1" applyAlignment="1">
      <alignment horizontal="center" vertical="center" wrapText="1"/>
    </xf>
    <xf numFmtId="0" fontId="5" fillId="18" borderId="78" xfId="0" applyFont="1" applyFill="1" applyBorder="1" applyAlignment="1">
      <alignment horizontal="center" vertical="center" wrapText="1"/>
    </xf>
    <xf numFmtId="0" fontId="5" fillId="18" borderId="79" xfId="0" applyFont="1" applyFill="1" applyBorder="1" applyAlignment="1">
      <alignment horizontal="center" vertical="center" wrapText="1"/>
    </xf>
    <xf numFmtId="0" fontId="5" fillId="18" borderId="49" xfId="0" applyFont="1" applyFill="1" applyBorder="1" applyAlignment="1">
      <alignment horizontal="center" vertical="center" wrapText="1"/>
    </xf>
    <xf numFmtId="0" fontId="5" fillId="18" borderId="80" xfId="0" applyFont="1" applyFill="1" applyBorder="1" applyAlignment="1">
      <alignment horizontal="center" vertical="center" wrapText="1"/>
    </xf>
    <xf numFmtId="0" fontId="22" fillId="18" borderId="48" xfId="0" applyFont="1" applyFill="1" applyBorder="1" applyAlignment="1">
      <alignment horizontal="center" vertical="center" wrapText="1" shrinkToFit="1"/>
    </xf>
    <xf numFmtId="0" fontId="17" fillId="0" borderId="0" xfId="0" applyFont="1" applyAlignment="1" applyProtection="1">
      <alignment wrapText="1"/>
    </xf>
    <xf numFmtId="0" fontId="17" fillId="7" borderId="0" xfId="0" applyFont="1" applyFill="1" applyBorder="1" applyAlignment="1">
      <alignment horizontal="center" vertical="center" wrapText="1" shrinkToFit="1"/>
    </xf>
    <xf numFmtId="0" fontId="17" fillId="7" borderId="6" xfId="0" applyFont="1" applyFill="1" applyBorder="1" applyAlignment="1">
      <alignment horizontal="center" vertical="center" wrapText="1" shrinkToFit="1"/>
    </xf>
    <xf numFmtId="0" fontId="17" fillId="7" borderId="4" xfId="0" applyFont="1" applyFill="1" applyBorder="1" applyAlignment="1">
      <alignment horizontal="center" vertical="center" wrapText="1" shrinkToFit="1"/>
    </xf>
    <xf numFmtId="0" fontId="17" fillId="8" borderId="4" xfId="0" applyFont="1" applyFill="1" applyBorder="1" applyAlignment="1">
      <alignment horizontal="center" vertical="center" wrapText="1" shrinkToFit="1"/>
    </xf>
    <xf numFmtId="0" fontId="17" fillId="8" borderId="6" xfId="0" applyFont="1" applyFill="1" applyBorder="1" applyAlignment="1">
      <alignment horizontal="center" vertical="center" wrapText="1" shrinkToFit="1"/>
    </xf>
    <xf numFmtId="0" fontId="17" fillId="11" borderId="4" xfId="0" applyFont="1" applyFill="1" applyBorder="1" applyAlignment="1">
      <alignment horizontal="center" vertical="center" wrapText="1" shrinkToFit="1"/>
    </xf>
    <xf numFmtId="0" fontId="17" fillId="11" borderId="6" xfId="0" applyFont="1" applyFill="1" applyBorder="1" applyAlignment="1">
      <alignment horizontal="center" vertical="center" wrapText="1" shrinkToFit="1"/>
    </xf>
    <xf numFmtId="0" fontId="17" fillId="10" borderId="4" xfId="0" applyFont="1" applyFill="1" applyBorder="1" applyAlignment="1">
      <alignment horizontal="center" vertical="center" wrapText="1" shrinkToFit="1"/>
    </xf>
    <xf numFmtId="0" fontId="17" fillId="10" borderId="6" xfId="0" applyFont="1" applyFill="1" applyBorder="1" applyAlignment="1">
      <alignment horizontal="center" vertical="center" wrapText="1" shrinkToFit="1"/>
    </xf>
    <xf numFmtId="0" fontId="17" fillId="9" borderId="4" xfId="0" applyFont="1" applyFill="1" applyBorder="1" applyAlignment="1">
      <alignment horizontal="center" vertical="center" wrapText="1" shrinkToFit="1"/>
    </xf>
    <xf numFmtId="0" fontId="17" fillId="9" borderId="6" xfId="0" applyFont="1" applyFill="1" applyBorder="1" applyAlignment="1">
      <alignment horizontal="center" vertical="center" wrapText="1" shrinkToFit="1"/>
    </xf>
    <xf numFmtId="0" fontId="17" fillId="12" borderId="4" xfId="0" applyFont="1" applyFill="1" applyBorder="1" applyAlignment="1">
      <alignment horizontal="center" vertical="center" wrapText="1" shrinkToFit="1"/>
    </xf>
    <xf numFmtId="0" fontId="17" fillId="12" borderId="6" xfId="0" applyFont="1" applyFill="1" applyBorder="1" applyAlignment="1">
      <alignment horizontal="center" vertical="center" wrapText="1" shrinkToFit="1"/>
    </xf>
    <xf numFmtId="0" fontId="17" fillId="13" borderId="4" xfId="0" applyFont="1" applyFill="1" applyBorder="1" applyAlignment="1">
      <alignment horizontal="center" vertical="center" wrapText="1" shrinkToFit="1"/>
    </xf>
    <xf numFmtId="0" fontId="17" fillId="13" borderId="6" xfId="0" applyFont="1" applyFill="1" applyBorder="1" applyAlignment="1">
      <alignment horizontal="center" vertical="center" wrapText="1" shrinkToFit="1"/>
    </xf>
    <xf numFmtId="0" fontId="17" fillId="14" borderId="4" xfId="0" applyFont="1" applyFill="1" applyBorder="1" applyAlignment="1">
      <alignment horizontal="center" vertical="center" wrapText="1" shrinkToFit="1"/>
    </xf>
    <xf numFmtId="0" fontId="17" fillId="14" borderId="6" xfId="0" applyFont="1" applyFill="1" applyBorder="1" applyAlignment="1">
      <alignment horizontal="center" vertical="center" wrapText="1" shrinkToFit="1"/>
    </xf>
    <xf numFmtId="0" fontId="17" fillId="15" borderId="4" xfId="0" applyFont="1" applyFill="1" applyBorder="1" applyAlignment="1">
      <alignment horizontal="center" vertical="center" wrapText="1" shrinkToFit="1"/>
    </xf>
    <xf numFmtId="0" fontId="17" fillId="15" borderId="6" xfId="0" applyFont="1" applyFill="1" applyBorder="1" applyAlignment="1">
      <alignment horizontal="center" vertical="center" wrapText="1" shrinkToFit="1"/>
    </xf>
    <xf numFmtId="0" fontId="17" fillId="15" borderId="28" xfId="0" applyFont="1" applyFill="1" applyBorder="1" applyAlignment="1">
      <alignment horizontal="center" vertical="center" wrapText="1" shrinkToFit="1"/>
    </xf>
    <xf numFmtId="0" fontId="17" fillId="16" borderId="4" xfId="0" applyFont="1" applyFill="1" applyBorder="1" applyAlignment="1">
      <alignment horizontal="center" vertical="center" wrapText="1" shrinkToFit="1"/>
    </xf>
    <xf numFmtId="0" fontId="17" fillId="16" borderId="6" xfId="0" applyFont="1" applyFill="1" applyBorder="1" applyAlignment="1">
      <alignment horizontal="center" vertical="center" wrapText="1" shrinkToFit="1"/>
    </xf>
    <xf numFmtId="0" fontId="17" fillId="17" borderId="4" xfId="0" applyFont="1" applyFill="1" applyBorder="1" applyAlignment="1">
      <alignment horizontal="center" vertical="center" wrapText="1" shrinkToFit="1"/>
    </xf>
    <xf numFmtId="0" fontId="17" fillId="17" borderId="6" xfId="0" applyFont="1" applyFill="1" applyBorder="1" applyAlignment="1">
      <alignment horizontal="center" vertical="center" wrapText="1" shrinkToFit="1"/>
    </xf>
    <xf numFmtId="0" fontId="17" fillId="17" borderId="8" xfId="0" applyFont="1" applyFill="1" applyBorder="1" applyAlignment="1">
      <alignment horizontal="center" vertical="center" wrapText="1" shrinkToFit="1"/>
    </xf>
    <xf numFmtId="0" fontId="17" fillId="0" borderId="0" xfId="0" applyFont="1" applyAlignment="1" applyProtection="1">
      <alignment wrapText="1"/>
      <protection locked="0"/>
    </xf>
    <xf numFmtId="0" fontId="22" fillId="23" borderId="4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20" borderId="65" xfId="0" applyFont="1" applyFill="1" applyBorder="1" applyAlignment="1">
      <alignment horizontal="center" vertical="center" wrapText="1"/>
    </xf>
    <xf numFmtId="0" fontId="21" fillId="20" borderId="36" xfId="0" applyFont="1" applyFill="1" applyBorder="1" applyAlignment="1">
      <alignment horizontal="center" vertical="center" wrapText="1"/>
    </xf>
    <xf numFmtId="0" fontId="0" fillId="0" borderId="0" xfId="0" applyFont="1" applyAlignment="1" applyProtection="1">
      <alignment horizontal="center" wrapText="1" shrinkToFit="1"/>
      <protection locked="0"/>
    </xf>
    <xf numFmtId="0" fontId="12" fillId="0" borderId="0" xfId="0" applyFont="1" applyAlignment="1" applyProtection="1">
      <alignment horizontal="center"/>
      <protection locked="0"/>
    </xf>
    <xf numFmtId="0" fontId="0" fillId="25" borderId="5" xfId="0" applyFill="1" applyBorder="1" applyAlignment="1" applyProtection="1">
      <alignment horizontal="center"/>
      <protection locked="0"/>
    </xf>
    <xf numFmtId="0" fontId="0" fillId="25" borderId="4" xfId="0" applyFill="1" applyBorder="1" applyAlignment="1">
      <alignment horizontal="left" vertical="top"/>
    </xf>
    <xf numFmtId="0" fontId="0" fillId="25" borderId="5" xfId="0" applyFill="1" applyBorder="1" applyAlignment="1">
      <alignment horizontal="left" vertical="top"/>
    </xf>
    <xf numFmtId="0" fontId="0" fillId="25" borderId="7" xfId="0" applyFill="1" applyBorder="1" applyAlignment="1">
      <alignment horizontal="left" vertical="top"/>
    </xf>
    <xf numFmtId="0" fontId="0" fillId="25" borderId="6" xfId="0" applyFill="1" applyBorder="1" applyAlignment="1">
      <alignment horizontal="left" vertical="top"/>
    </xf>
    <xf numFmtId="0" fontId="0" fillId="25" borderId="0" xfId="0" applyFill="1" applyBorder="1" applyAlignment="1">
      <alignment horizontal="left" vertical="top"/>
    </xf>
    <xf numFmtId="0" fontId="0" fillId="25" borderId="3" xfId="0" applyFill="1" applyBorder="1" applyAlignment="1">
      <alignment horizontal="left" vertical="top"/>
    </xf>
    <xf numFmtId="0" fontId="0" fillId="25" borderId="8" xfId="0" applyFill="1" applyBorder="1" applyAlignment="1">
      <alignment horizontal="left" vertical="top"/>
    </xf>
    <xf numFmtId="0" fontId="0" fillId="25" borderId="9" xfId="0" applyFill="1" applyBorder="1" applyAlignment="1">
      <alignment horizontal="left" vertical="top"/>
    </xf>
    <xf numFmtId="0" fontId="0" fillId="25" borderId="10" xfId="0" applyFill="1" applyBorder="1" applyAlignment="1">
      <alignment horizontal="left" vertical="top"/>
    </xf>
    <xf numFmtId="0" fontId="13" fillId="0" borderId="48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7" fillId="0" borderId="65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</cellXfs>
  <cellStyles count="4">
    <cellStyle name="Insatisfaisant" xfId="1" builtinId="27"/>
    <cellStyle name="Normal" xfId="0" builtinId="0"/>
    <cellStyle name="Normal 3" xfId="2"/>
    <cellStyle name="Normal 4" xfId="3"/>
  </cellStyles>
  <dxfs count="23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theme="9" tint="0.39997558519241921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hyperlink" Target="#E_T1_2"/><Relationship Id="rId21" Type="http://schemas.openxmlformats.org/officeDocument/2006/relationships/hyperlink" Target="#A_T4_1"/><Relationship Id="rId42" Type="http://schemas.openxmlformats.org/officeDocument/2006/relationships/hyperlink" Target="#D_T4_2"/><Relationship Id="rId47" Type="http://schemas.openxmlformats.org/officeDocument/2006/relationships/hyperlink" Target="#D_T4_3"/><Relationship Id="rId63" Type="http://schemas.openxmlformats.org/officeDocument/2006/relationships/hyperlink" Target="#B_T5_3"/><Relationship Id="rId68" Type="http://schemas.openxmlformats.org/officeDocument/2006/relationships/hyperlink" Target="#B_T2_1"/><Relationship Id="rId84" Type="http://schemas.openxmlformats.org/officeDocument/2006/relationships/hyperlink" Target="#F_T3_2"/><Relationship Id="rId89" Type="http://schemas.openxmlformats.org/officeDocument/2006/relationships/hyperlink" Target="#G_T4_3"/><Relationship Id="rId112" Type="http://schemas.openxmlformats.org/officeDocument/2006/relationships/hyperlink" Target="#A_T5_3"/><Relationship Id="rId2" Type="http://schemas.openxmlformats.org/officeDocument/2006/relationships/hyperlink" Target="#C_T5_2"/><Relationship Id="rId16" Type="http://schemas.openxmlformats.org/officeDocument/2006/relationships/hyperlink" Target="#C_T4_2"/><Relationship Id="rId29" Type="http://schemas.openxmlformats.org/officeDocument/2006/relationships/hyperlink" Target="#E_T1_3"/><Relationship Id="rId107" Type="http://schemas.openxmlformats.org/officeDocument/2006/relationships/hyperlink" Target="#A_T4_2"/><Relationship Id="rId11" Type="http://schemas.openxmlformats.org/officeDocument/2006/relationships/hyperlink" Target="#C_T3_3"/><Relationship Id="rId24" Type="http://schemas.openxmlformats.org/officeDocument/2006/relationships/hyperlink" Target="#E_T5_2"/><Relationship Id="rId32" Type="http://schemas.openxmlformats.org/officeDocument/2006/relationships/hyperlink" Target="#E_T4_1"/><Relationship Id="rId37" Type="http://schemas.openxmlformats.org/officeDocument/2006/relationships/hyperlink" Target="#D_T3_1"/><Relationship Id="rId40" Type="http://schemas.openxmlformats.org/officeDocument/2006/relationships/hyperlink" Target="#D_T1_2"/><Relationship Id="rId45" Type="http://schemas.openxmlformats.org/officeDocument/2006/relationships/hyperlink" Target="#D_T2_3"/><Relationship Id="rId53" Type="http://schemas.openxmlformats.org/officeDocument/2006/relationships/hyperlink" Target="#B_T9_1"/><Relationship Id="rId58" Type="http://schemas.openxmlformats.org/officeDocument/2006/relationships/hyperlink" Target="#B_T8_1"/><Relationship Id="rId66" Type="http://schemas.openxmlformats.org/officeDocument/2006/relationships/hyperlink" Target="#B_T4_1"/><Relationship Id="rId74" Type="http://schemas.openxmlformats.org/officeDocument/2006/relationships/hyperlink" Target="#B_T2_2"/><Relationship Id="rId79" Type="http://schemas.openxmlformats.org/officeDocument/2006/relationships/hyperlink" Target="#F_T2_1"/><Relationship Id="rId87" Type="http://schemas.openxmlformats.org/officeDocument/2006/relationships/hyperlink" Target="#F_T4_3"/><Relationship Id="rId102" Type="http://schemas.openxmlformats.org/officeDocument/2006/relationships/hyperlink" Target="#A_T1_2"/><Relationship Id="rId110" Type="http://schemas.openxmlformats.org/officeDocument/2006/relationships/hyperlink" Target="#A_T3_2"/><Relationship Id="rId5" Type="http://schemas.openxmlformats.org/officeDocument/2006/relationships/hyperlink" Target="#G_T5_2"/><Relationship Id="rId61" Type="http://schemas.openxmlformats.org/officeDocument/2006/relationships/hyperlink" Target="#B_T6_3"/><Relationship Id="rId82" Type="http://schemas.openxmlformats.org/officeDocument/2006/relationships/hyperlink" Target="#F_T1_1"/><Relationship Id="rId90" Type="http://schemas.openxmlformats.org/officeDocument/2006/relationships/hyperlink" Target="#G_T3_3"/><Relationship Id="rId95" Type="http://schemas.openxmlformats.org/officeDocument/2006/relationships/hyperlink" Target="#G_T4_2"/><Relationship Id="rId19" Type="http://schemas.openxmlformats.org/officeDocument/2006/relationships/hyperlink" Target="#C_T2_1"/><Relationship Id="rId14" Type="http://schemas.openxmlformats.org/officeDocument/2006/relationships/hyperlink" Target="#C_T1_2"/><Relationship Id="rId22" Type="http://schemas.openxmlformats.org/officeDocument/2006/relationships/hyperlink" Target="#E_T5_3"/><Relationship Id="rId27" Type="http://schemas.openxmlformats.org/officeDocument/2006/relationships/hyperlink" Target="#E_T3_3"/><Relationship Id="rId30" Type="http://schemas.openxmlformats.org/officeDocument/2006/relationships/hyperlink" Target="#E_T4_3"/><Relationship Id="rId35" Type="http://schemas.openxmlformats.org/officeDocument/2006/relationships/hyperlink" Target="#E_T2_2"/><Relationship Id="rId43" Type="http://schemas.openxmlformats.org/officeDocument/2006/relationships/hyperlink" Target="#D_T3_3"/><Relationship Id="rId48" Type="http://schemas.openxmlformats.org/officeDocument/2006/relationships/hyperlink" Target="#B_T10_1"/><Relationship Id="rId56" Type="http://schemas.openxmlformats.org/officeDocument/2006/relationships/hyperlink" Target="#B_T8_3"/><Relationship Id="rId64" Type="http://schemas.openxmlformats.org/officeDocument/2006/relationships/hyperlink" Target="#B_T5_2"/><Relationship Id="rId69" Type="http://schemas.openxmlformats.org/officeDocument/2006/relationships/hyperlink" Target="#B_T3_2"/><Relationship Id="rId77" Type="http://schemas.openxmlformats.org/officeDocument/2006/relationships/hyperlink" Target="#F_T4_1"/><Relationship Id="rId100" Type="http://schemas.openxmlformats.org/officeDocument/2006/relationships/hyperlink" Target="#G_T3_1"/><Relationship Id="rId105" Type="http://schemas.openxmlformats.org/officeDocument/2006/relationships/hyperlink" Target="#A_T3_1"/><Relationship Id="rId113" Type="http://schemas.openxmlformats.org/officeDocument/2006/relationships/hyperlink" Target="#A_T4_3"/><Relationship Id="rId8" Type="http://schemas.openxmlformats.org/officeDocument/2006/relationships/hyperlink" Target="#G_T6_3"/><Relationship Id="rId51" Type="http://schemas.openxmlformats.org/officeDocument/2006/relationships/hyperlink" Target="#B_T9_3"/><Relationship Id="rId72" Type="http://schemas.openxmlformats.org/officeDocument/2006/relationships/hyperlink" Target="#B_T3_3"/><Relationship Id="rId80" Type="http://schemas.openxmlformats.org/officeDocument/2006/relationships/hyperlink" Target="#F_T2_2"/><Relationship Id="rId85" Type="http://schemas.openxmlformats.org/officeDocument/2006/relationships/hyperlink" Target="#F_T2_3"/><Relationship Id="rId93" Type="http://schemas.openxmlformats.org/officeDocument/2006/relationships/hyperlink" Target="#G_T1_2"/><Relationship Id="rId98" Type="http://schemas.openxmlformats.org/officeDocument/2006/relationships/hyperlink" Target="#G_T1_1"/><Relationship Id="rId3" Type="http://schemas.openxmlformats.org/officeDocument/2006/relationships/hyperlink" Target="#C_T5_1"/><Relationship Id="rId12" Type="http://schemas.openxmlformats.org/officeDocument/2006/relationships/hyperlink" Target="#C_T2_3"/><Relationship Id="rId17" Type="http://schemas.openxmlformats.org/officeDocument/2006/relationships/hyperlink" Target="#C_T3_1"/><Relationship Id="rId25" Type="http://schemas.openxmlformats.org/officeDocument/2006/relationships/hyperlink" Target="#E_T1_1"/><Relationship Id="rId33" Type="http://schemas.openxmlformats.org/officeDocument/2006/relationships/hyperlink" Target="#E_T3_2"/><Relationship Id="rId38" Type="http://schemas.openxmlformats.org/officeDocument/2006/relationships/hyperlink" Target="#D_T2_1"/><Relationship Id="rId46" Type="http://schemas.openxmlformats.org/officeDocument/2006/relationships/hyperlink" Target="#D_T1_3"/><Relationship Id="rId59" Type="http://schemas.openxmlformats.org/officeDocument/2006/relationships/hyperlink" Target="#B_T6_2"/><Relationship Id="rId67" Type="http://schemas.openxmlformats.org/officeDocument/2006/relationships/hyperlink" Target="#B_T4_2"/><Relationship Id="rId103" Type="http://schemas.openxmlformats.org/officeDocument/2006/relationships/hyperlink" Target="#A_T1_3"/><Relationship Id="rId108" Type="http://schemas.openxmlformats.org/officeDocument/2006/relationships/hyperlink" Target="#A_T5_2"/><Relationship Id="rId20" Type="http://schemas.openxmlformats.org/officeDocument/2006/relationships/hyperlink" Target="#C_T1_1"/><Relationship Id="rId41" Type="http://schemas.openxmlformats.org/officeDocument/2006/relationships/hyperlink" Target="#D_T1_1"/><Relationship Id="rId54" Type="http://schemas.openxmlformats.org/officeDocument/2006/relationships/hyperlink" Target="#B_T7_2"/><Relationship Id="rId62" Type="http://schemas.openxmlformats.org/officeDocument/2006/relationships/hyperlink" Target="#B_T7_3"/><Relationship Id="rId70" Type="http://schemas.openxmlformats.org/officeDocument/2006/relationships/hyperlink" Target="#B_T3_1"/><Relationship Id="rId75" Type="http://schemas.openxmlformats.org/officeDocument/2006/relationships/hyperlink" Target="#B_T1_1"/><Relationship Id="rId83" Type="http://schemas.openxmlformats.org/officeDocument/2006/relationships/hyperlink" Target="#F_T4_2"/><Relationship Id="rId88" Type="http://schemas.openxmlformats.org/officeDocument/2006/relationships/hyperlink" Target="#F_T3_3"/><Relationship Id="rId91" Type="http://schemas.openxmlformats.org/officeDocument/2006/relationships/hyperlink" Target="#G_T2_3"/><Relationship Id="rId96" Type="http://schemas.openxmlformats.org/officeDocument/2006/relationships/hyperlink" Target="#G_T3_2"/><Relationship Id="rId111" Type="http://schemas.openxmlformats.org/officeDocument/2006/relationships/hyperlink" Target="#A_T2_2"/><Relationship Id="rId1" Type="http://schemas.openxmlformats.org/officeDocument/2006/relationships/hyperlink" Target="#C_T5_3"/><Relationship Id="rId6" Type="http://schemas.openxmlformats.org/officeDocument/2006/relationships/hyperlink" Target="#G_T5_1"/><Relationship Id="rId15" Type="http://schemas.openxmlformats.org/officeDocument/2006/relationships/hyperlink" Target="#C_T1_3"/><Relationship Id="rId23" Type="http://schemas.openxmlformats.org/officeDocument/2006/relationships/hyperlink" Target="#E_T5_1"/><Relationship Id="rId28" Type="http://schemas.openxmlformats.org/officeDocument/2006/relationships/hyperlink" Target="#E_T2_3"/><Relationship Id="rId36" Type="http://schemas.openxmlformats.org/officeDocument/2006/relationships/hyperlink" Target="#D_T4_1"/><Relationship Id="rId49" Type="http://schemas.openxmlformats.org/officeDocument/2006/relationships/hyperlink" Target="#B_T10_2"/><Relationship Id="rId57" Type="http://schemas.openxmlformats.org/officeDocument/2006/relationships/hyperlink" Target="#B_T8_2"/><Relationship Id="rId106" Type="http://schemas.openxmlformats.org/officeDocument/2006/relationships/hyperlink" Target="#A_T2_1"/><Relationship Id="rId114" Type="http://schemas.openxmlformats.org/officeDocument/2006/relationships/hyperlink" Target="#A_T3_3"/><Relationship Id="rId10" Type="http://schemas.openxmlformats.org/officeDocument/2006/relationships/hyperlink" Target="#C_T4_3"/><Relationship Id="rId31" Type="http://schemas.openxmlformats.org/officeDocument/2006/relationships/hyperlink" Target="#E_T4_2"/><Relationship Id="rId44" Type="http://schemas.openxmlformats.org/officeDocument/2006/relationships/hyperlink" Target="#D_T3_2"/><Relationship Id="rId52" Type="http://schemas.openxmlformats.org/officeDocument/2006/relationships/hyperlink" Target="#B_T9_2"/><Relationship Id="rId60" Type="http://schemas.openxmlformats.org/officeDocument/2006/relationships/hyperlink" Target="#B_T6_1"/><Relationship Id="rId65" Type="http://schemas.openxmlformats.org/officeDocument/2006/relationships/hyperlink" Target="#A_T5_1"/><Relationship Id="rId73" Type="http://schemas.openxmlformats.org/officeDocument/2006/relationships/hyperlink" Target="#B_T2_3"/><Relationship Id="rId78" Type="http://schemas.openxmlformats.org/officeDocument/2006/relationships/hyperlink" Target="#F_T3_1"/><Relationship Id="rId81" Type="http://schemas.openxmlformats.org/officeDocument/2006/relationships/hyperlink" Target="#F_T1_2"/><Relationship Id="rId86" Type="http://schemas.openxmlformats.org/officeDocument/2006/relationships/hyperlink" Target="#F_T1_3"/><Relationship Id="rId94" Type="http://schemas.openxmlformats.org/officeDocument/2006/relationships/hyperlink" Target="#G_T1_3"/><Relationship Id="rId99" Type="http://schemas.openxmlformats.org/officeDocument/2006/relationships/hyperlink" Target="#G_T4_1"/><Relationship Id="rId101" Type="http://schemas.openxmlformats.org/officeDocument/2006/relationships/hyperlink" Target="#A_T1_1"/><Relationship Id="rId4" Type="http://schemas.openxmlformats.org/officeDocument/2006/relationships/hyperlink" Target="#G_T5_3"/><Relationship Id="rId9" Type="http://schemas.openxmlformats.org/officeDocument/2006/relationships/hyperlink" Target="#G_T6_1"/><Relationship Id="rId13" Type="http://schemas.openxmlformats.org/officeDocument/2006/relationships/hyperlink" Target="#C_T2_2"/><Relationship Id="rId18" Type="http://schemas.openxmlformats.org/officeDocument/2006/relationships/hyperlink" Target="#C_T3_2"/><Relationship Id="rId39" Type="http://schemas.openxmlformats.org/officeDocument/2006/relationships/hyperlink" Target="#D_T2_2"/><Relationship Id="rId109" Type="http://schemas.openxmlformats.org/officeDocument/2006/relationships/hyperlink" Target="#A_T2_3"/><Relationship Id="rId34" Type="http://schemas.openxmlformats.org/officeDocument/2006/relationships/hyperlink" Target="#E_T2_1"/><Relationship Id="rId50" Type="http://schemas.openxmlformats.org/officeDocument/2006/relationships/hyperlink" Target="#B_T10_3"/><Relationship Id="rId55" Type="http://schemas.openxmlformats.org/officeDocument/2006/relationships/hyperlink" Target="#B_T7_1"/><Relationship Id="rId76" Type="http://schemas.openxmlformats.org/officeDocument/2006/relationships/hyperlink" Target="#B_T1_2"/><Relationship Id="rId97" Type="http://schemas.openxmlformats.org/officeDocument/2006/relationships/hyperlink" Target="#G_T2_1"/><Relationship Id="rId104" Type="http://schemas.openxmlformats.org/officeDocument/2006/relationships/hyperlink" Target="#A_T1_4"/><Relationship Id="rId7" Type="http://schemas.openxmlformats.org/officeDocument/2006/relationships/hyperlink" Target="#G_T6_2"/><Relationship Id="rId71" Type="http://schemas.openxmlformats.org/officeDocument/2006/relationships/hyperlink" Target="#B_T4_3"/><Relationship Id="rId92" Type="http://schemas.openxmlformats.org/officeDocument/2006/relationships/hyperlink" Target="#G_T2_2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H_T6_1"/><Relationship Id="rId13" Type="http://schemas.openxmlformats.org/officeDocument/2006/relationships/hyperlink" Target="#H_T2_2"/><Relationship Id="rId18" Type="http://schemas.openxmlformats.org/officeDocument/2006/relationships/hyperlink" Target="#I_T4_2"/><Relationship Id="rId26" Type="http://schemas.openxmlformats.org/officeDocument/2006/relationships/hyperlink" Target="#I_T1_1"/><Relationship Id="rId3" Type="http://schemas.openxmlformats.org/officeDocument/2006/relationships/hyperlink" Target="#H_T6_2"/><Relationship Id="rId21" Type="http://schemas.openxmlformats.org/officeDocument/2006/relationships/hyperlink" Target="#I_T4_3"/><Relationship Id="rId7" Type="http://schemas.openxmlformats.org/officeDocument/2006/relationships/hyperlink" Target="#H_T5_2"/><Relationship Id="rId12" Type="http://schemas.openxmlformats.org/officeDocument/2006/relationships/hyperlink" Target="#H_T2_1"/><Relationship Id="rId17" Type="http://schemas.openxmlformats.org/officeDocument/2006/relationships/hyperlink" Target="#I_T4_1"/><Relationship Id="rId25" Type="http://schemas.openxmlformats.org/officeDocument/2006/relationships/hyperlink" Target="#I_T2_1"/><Relationship Id="rId2" Type="http://schemas.openxmlformats.org/officeDocument/2006/relationships/hyperlink" Target="#H_T5_3"/><Relationship Id="rId16" Type="http://schemas.openxmlformats.org/officeDocument/2006/relationships/hyperlink" Target="#H_T1_3"/><Relationship Id="rId20" Type="http://schemas.openxmlformats.org/officeDocument/2006/relationships/hyperlink" Target="#I_T3_2"/><Relationship Id="rId1" Type="http://schemas.openxmlformats.org/officeDocument/2006/relationships/hyperlink" Target="#H_T6_3"/><Relationship Id="rId6" Type="http://schemas.openxmlformats.org/officeDocument/2006/relationships/hyperlink" Target="#H_T2_3"/><Relationship Id="rId11" Type="http://schemas.openxmlformats.org/officeDocument/2006/relationships/hyperlink" Target="#H_T3_2"/><Relationship Id="rId24" Type="http://schemas.openxmlformats.org/officeDocument/2006/relationships/hyperlink" Target="#I_T2_2"/><Relationship Id="rId5" Type="http://schemas.openxmlformats.org/officeDocument/2006/relationships/hyperlink" Target="#H_T3_3"/><Relationship Id="rId15" Type="http://schemas.openxmlformats.org/officeDocument/2006/relationships/hyperlink" Target="#H_T1_2"/><Relationship Id="rId23" Type="http://schemas.openxmlformats.org/officeDocument/2006/relationships/hyperlink" Target="#I_T2_3"/><Relationship Id="rId28" Type="http://schemas.openxmlformats.org/officeDocument/2006/relationships/hyperlink" Target="#I_T1_3"/><Relationship Id="rId10" Type="http://schemas.openxmlformats.org/officeDocument/2006/relationships/hyperlink" Target="#H_T3_1"/><Relationship Id="rId19" Type="http://schemas.openxmlformats.org/officeDocument/2006/relationships/hyperlink" Target="#I_T3_1"/><Relationship Id="rId4" Type="http://schemas.openxmlformats.org/officeDocument/2006/relationships/hyperlink" Target="#H_T4_1"/><Relationship Id="rId9" Type="http://schemas.openxmlformats.org/officeDocument/2006/relationships/hyperlink" Target="#H_T5_1"/><Relationship Id="rId14" Type="http://schemas.openxmlformats.org/officeDocument/2006/relationships/hyperlink" Target="#H_T1_1"/><Relationship Id="rId22" Type="http://schemas.openxmlformats.org/officeDocument/2006/relationships/hyperlink" Target="#I_T3_3"/><Relationship Id="rId27" Type="http://schemas.openxmlformats.org/officeDocument/2006/relationships/hyperlink" Target="#I_T1_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320675</xdr:colOff>
      <xdr:row>22</xdr:row>
      <xdr:rowOff>92075</xdr:rowOff>
    </xdr:from>
    <xdr:to>
      <xdr:col>23</xdr:col>
      <xdr:colOff>292099</xdr:colOff>
      <xdr:row>23</xdr:row>
      <xdr:rowOff>165100</xdr:rowOff>
    </xdr:to>
    <xdr:sp macro="" textlink="">
      <xdr:nvSpPr>
        <xdr:cNvPr id="94" name="ZoneTexte 93"/>
        <xdr:cNvSpPr txBox="1"/>
      </xdr:nvSpPr>
      <xdr:spPr>
        <a:xfrm>
          <a:off x="15624175" y="3648075"/>
          <a:ext cx="758824" cy="250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14</xdr:col>
      <xdr:colOff>7408</xdr:colOff>
      <xdr:row>8</xdr:row>
      <xdr:rowOff>178594</xdr:rowOff>
    </xdr:from>
    <xdr:to>
      <xdr:col>15</xdr:col>
      <xdr:colOff>545702</xdr:colOff>
      <xdr:row>13</xdr:row>
      <xdr:rowOff>136922</xdr:rowOff>
    </xdr:to>
    <xdr:grpSp>
      <xdr:nvGrpSpPr>
        <xdr:cNvPr id="17" name="Groupe 16"/>
        <xdr:cNvGrpSpPr/>
      </xdr:nvGrpSpPr>
      <xdr:grpSpPr>
        <a:xfrm>
          <a:off x="8198908" y="1702594"/>
          <a:ext cx="1123401" cy="910828"/>
          <a:chOff x="8198908" y="1702594"/>
          <a:chExt cx="1123401" cy="910828"/>
        </a:xfrm>
      </xdr:grpSpPr>
      <xdr:sp macro="" textlink="">
        <xdr:nvSpPr>
          <xdr:cNvPr id="9" name="Rectangle 8"/>
          <xdr:cNvSpPr/>
        </xdr:nvSpPr>
        <xdr:spPr>
          <a:xfrm>
            <a:off x="8201422" y="1702594"/>
            <a:ext cx="1120887" cy="910828"/>
          </a:xfrm>
          <a:prstGeom prst="rect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34" name="Connecteur droit 33"/>
          <xdr:cNvCxnSpPr/>
        </xdr:nvCxnSpPr>
        <xdr:spPr>
          <a:xfrm>
            <a:off x="8198908" y="2005543"/>
            <a:ext cx="1092313" cy="59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 flipH="1" flipV="1">
            <a:off x="8210550" y="2354263"/>
            <a:ext cx="1108982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71" name="ZoneTexte 170">
            <a:hlinkClick xmlns:r="http://schemas.openxmlformats.org/officeDocument/2006/relationships" r:id="rId1"/>
          </xdr:cNvPr>
          <xdr:cNvSpPr txBox="1"/>
        </xdr:nvSpPr>
        <xdr:spPr>
          <a:xfrm>
            <a:off x="8504239" y="1750219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72" name="ZoneTexte 171">
            <a:hlinkClick xmlns:r="http://schemas.openxmlformats.org/officeDocument/2006/relationships" r:id="rId2"/>
          </xdr:cNvPr>
          <xdr:cNvSpPr txBox="1"/>
        </xdr:nvSpPr>
        <xdr:spPr>
          <a:xfrm>
            <a:off x="8524876" y="20383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173" name="ZoneTexte 172">
            <a:hlinkClick xmlns:r="http://schemas.openxmlformats.org/officeDocument/2006/relationships" r:id="rId3"/>
          </xdr:cNvPr>
          <xdr:cNvSpPr txBox="1"/>
        </xdr:nvSpPr>
        <xdr:spPr>
          <a:xfrm>
            <a:off x="8515351" y="23336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</xdr:grpSp>
    <xdr:clientData/>
  </xdr:twoCellAnchor>
  <xdr:twoCellAnchor>
    <xdr:from>
      <xdr:col>12</xdr:col>
      <xdr:colOff>543718</xdr:colOff>
      <xdr:row>50</xdr:row>
      <xdr:rowOff>151606</xdr:rowOff>
    </xdr:from>
    <xdr:to>
      <xdr:col>15</xdr:col>
      <xdr:colOff>448468</xdr:colOff>
      <xdr:row>52</xdr:row>
      <xdr:rowOff>94456</xdr:rowOff>
    </xdr:to>
    <xdr:sp macro="" textlink="">
      <xdr:nvSpPr>
        <xdr:cNvPr id="26" name="ZoneTexte 25"/>
        <xdr:cNvSpPr txBox="1"/>
      </xdr:nvSpPr>
      <xdr:spPr>
        <a:xfrm>
          <a:off x="5794374" y="8533606"/>
          <a:ext cx="1654969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B</a:t>
          </a:r>
        </a:p>
      </xdr:txBody>
    </xdr:sp>
    <xdr:clientData/>
  </xdr:twoCellAnchor>
  <xdr:twoCellAnchor>
    <xdr:from>
      <xdr:col>11</xdr:col>
      <xdr:colOff>412750</xdr:colOff>
      <xdr:row>35</xdr:row>
      <xdr:rowOff>140626</xdr:rowOff>
    </xdr:from>
    <xdr:to>
      <xdr:col>14</xdr:col>
      <xdr:colOff>148166</xdr:colOff>
      <xdr:row>37</xdr:row>
      <xdr:rowOff>64426</xdr:rowOff>
    </xdr:to>
    <xdr:sp macro="" textlink="">
      <xdr:nvSpPr>
        <xdr:cNvPr id="244" name="ZoneTexte 243"/>
        <xdr:cNvSpPr txBox="1"/>
      </xdr:nvSpPr>
      <xdr:spPr>
        <a:xfrm>
          <a:off x="5069417" y="5665126"/>
          <a:ext cx="1481666" cy="3048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C</a:t>
          </a:r>
        </a:p>
      </xdr:txBody>
    </xdr:sp>
    <xdr:clientData/>
  </xdr:twoCellAnchor>
  <xdr:twoCellAnchor>
    <xdr:from>
      <xdr:col>15</xdr:col>
      <xdr:colOff>190500</xdr:colOff>
      <xdr:row>35</xdr:row>
      <xdr:rowOff>161925</xdr:rowOff>
    </xdr:from>
    <xdr:to>
      <xdr:col>17</xdr:col>
      <xdr:colOff>466328</xdr:colOff>
      <xdr:row>37</xdr:row>
      <xdr:rowOff>76200</xdr:rowOff>
    </xdr:to>
    <xdr:sp macro="" textlink="">
      <xdr:nvSpPr>
        <xdr:cNvPr id="245" name="ZoneTexte 244"/>
        <xdr:cNvSpPr txBox="1"/>
      </xdr:nvSpPr>
      <xdr:spPr>
        <a:xfrm>
          <a:off x="7175500" y="5686425"/>
          <a:ext cx="1439995" cy="2952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D</a:t>
          </a:r>
        </a:p>
      </xdr:txBody>
    </xdr:sp>
    <xdr:clientData/>
  </xdr:twoCellAnchor>
  <xdr:twoCellAnchor>
    <xdr:from>
      <xdr:col>21</xdr:col>
      <xdr:colOff>275168</xdr:colOff>
      <xdr:row>35</xdr:row>
      <xdr:rowOff>152400</xdr:rowOff>
    </xdr:from>
    <xdr:to>
      <xdr:col>23</xdr:col>
      <xdr:colOff>423071</xdr:colOff>
      <xdr:row>37</xdr:row>
      <xdr:rowOff>74083</xdr:rowOff>
    </xdr:to>
    <xdr:sp macro="" textlink="">
      <xdr:nvSpPr>
        <xdr:cNvPr id="246" name="ZoneTexte 245"/>
        <xdr:cNvSpPr txBox="1"/>
      </xdr:nvSpPr>
      <xdr:spPr>
        <a:xfrm>
          <a:off x="10752668" y="5676900"/>
          <a:ext cx="1312070" cy="302683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F</a:t>
          </a:r>
        </a:p>
      </xdr:txBody>
    </xdr:sp>
    <xdr:clientData/>
  </xdr:twoCellAnchor>
  <xdr:twoCellAnchor>
    <xdr:from>
      <xdr:col>24</xdr:col>
      <xdr:colOff>127000</xdr:colOff>
      <xdr:row>35</xdr:row>
      <xdr:rowOff>123428</xdr:rowOff>
    </xdr:from>
    <xdr:to>
      <xdr:col>26</xdr:col>
      <xdr:colOff>370416</xdr:colOff>
      <xdr:row>37</xdr:row>
      <xdr:rowOff>52917</xdr:rowOff>
    </xdr:to>
    <xdr:sp macro="" textlink="">
      <xdr:nvSpPr>
        <xdr:cNvPr id="247" name="ZoneTexte 246"/>
        <xdr:cNvSpPr txBox="1"/>
      </xdr:nvSpPr>
      <xdr:spPr>
        <a:xfrm>
          <a:off x="12350750" y="5647928"/>
          <a:ext cx="1407583" cy="310489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G</a:t>
          </a:r>
        </a:p>
      </xdr:txBody>
    </xdr:sp>
    <xdr:clientData/>
  </xdr:twoCellAnchor>
  <xdr:twoCellAnchor>
    <xdr:from>
      <xdr:col>18</xdr:col>
      <xdr:colOff>84667</xdr:colOff>
      <xdr:row>35</xdr:row>
      <xdr:rowOff>152003</xdr:rowOff>
    </xdr:from>
    <xdr:to>
      <xdr:col>20</xdr:col>
      <xdr:colOff>306916</xdr:colOff>
      <xdr:row>37</xdr:row>
      <xdr:rowOff>66278</xdr:rowOff>
    </xdr:to>
    <xdr:sp macro="" textlink="">
      <xdr:nvSpPr>
        <xdr:cNvPr id="324" name="ZoneTexte 323"/>
        <xdr:cNvSpPr txBox="1"/>
      </xdr:nvSpPr>
      <xdr:spPr>
        <a:xfrm>
          <a:off x="8815917" y="5676503"/>
          <a:ext cx="1386416" cy="2952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E</a:t>
          </a:r>
        </a:p>
      </xdr:txBody>
    </xdr:sp>
    <xdr:clientData/>
  </xdr:twoCellAnchor>
  <xdr:twoCellAnchor>
    <xdr:from>
      <xdr:col>26</xdr:col>
      <xdr:colOff>57153</xdr:colOff>
      <xdr:row>8</xdr:row>
      <xdr:rowOff>178594</xdr:rowOff>
    </xdr:from>
    <xdr:to>
      <xdr:col>29</xdr:col>
      <xdr:colOff>456407</xdr:colOff>
      <xdr:row>13</xdr:row>
      <xdr:rowOff>168671</xdr:rowOff>
    </xdr:to>
    <xdr:grpSp>
      <xdr:nvGrpSpPr>
        <xdr:cNvPr id="38" name="Groupe 37"/>
        <xdr:cNvGrpSpPr/>
      </xdr:nvGrpSpPr>
      <xdr:grpSpPr>
        <a:xfrm>
          <a:off x="15800617" y="1702594"/>
          <a:ext cx="2685254" cy="942577"/>
          <a:chOff x="15800617" y="1702594"/>
          <a:chExt cx="2685254" cy="942577"/>
        </a:xfrm>
      </xdr:grpSpPr>
      <xdr:sp macro="" textlink="">
        <xdr:nvSpPr>
          <xdr:cNvPr id="14" name="Rectangle 13"/>
          <xdr:cNvSpPr/>
        </xdr:nvSpPr>
        <xdr:spPr>
          <a:xfrm>
            <a:off x="15820060" y="1702594"/>
            <a:ext cx="2665810" cy="942577"/>
          </a:xfrm>
          <a:prstGeom prst="rect">
            <a:avLst/>
          </a:prstGeom>
          <a:solidFill>
            <a:schemeClr val="bg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90" name="ZoneTexte 189">
            <a:hlinkClick xmlns:r="http://schemas.openxmlformats.org/officeDocument/2006/relationships" r:id="rId4"/>
          </xdr:cNvPr>
          <xdr:cNvSpPr txBox="1"/>
        </xdr:nvSpPr>
        <xdr:spPr>
          <a:xfrm>
            <a:off x="16229238" y="1733551"/>
            <a:ext cx="544116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91" name="ZoneTexte 190">
            <a:hlinkClick xmlns:r="http://schemas.openxmlformats.org/officeDocument/2006/relationships" r:id="rId5"/>
          </xdr:cNvPr>
          <xdr:cNvSpPr txBox="1"/>
        </xdr:nvSpPr>
        <xdr:spPr>
          <a:xfrm>
            <a:off x="16239558" y="2010173"/>
            <a:ext cx="553640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192" name="ZoneTexte 191">
            <a:hlinkClick xmlns:r="http://schemas.openxmlformats.org/officeDocument/2006/relationships" r:id="rId6"/>
          </xdr:cNvPr>
          <xdr:cNvSpPr txBox="1"/>
        </xdr:nvSpPr>
        <xdr:spPr>
          <a:xfrm>
            <a:off x="16260459" y="2294202"/>
            <a:ext cx="733424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194" name="ZoneTexte 193">
            <a:hlinkClick xmlns:r="http://schemas.openxmlformats.org/officeDocument/2006/relationships" r:id="rId7"/>
          </xdr:cNvPr>
          <xdr:cNvSpPr txBox="1"/>
        </xdr:nvSpPr>
        <xdr:spPr>
          <a:xfrm>
            <a:off x="17611158" y="2010967"/>
            <a:ext cx="495697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T6-2</a:t>
            </a:r>
          </a:p>
        </xdr:txBody>
      </xdr:sp>
      <xdr:sp macro="" textlink="">
        <xdr:nvSpPr>
          <xdr:cNvPr id="195" name="ZoneTexte 194">
            <a:hlinkClick xmlns:r="http://schemas.openxmlformats.org/officeDocument/2006/relationships" r:id="rId8"/>
          </xdr:cNvPr>
          <xdr:cNvSpPr txBox="1"/>
        </xdr:nvSpPr>
        <xdr:spPr>
          <a:xfrm>
            <a:off x="17623461" y="1743076"/>
            <a:ext cx="55046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T6-3</a:t>
            </a:r>
          </a:p>
        </xdr:txBody>
      </xdr:sp>
      <xdr:sp macro="" textlink="">
        <xdr:nvSpPr>
          <xdr:cNvPr id="196" name="ZoneTexte 195">
            <a:hlinkClick xmlns:r="http://schemas.openxmlformats.org/officeDocument/2006/relationships" r:id="rId9"/>
          </xdr:cNvPr>
          <xdr:cNvSpPr txBox="1"/>
        </xdr:nvSpPr>
        <xdr:spPr>
          <a:xfrm>
            <a:off x="17614729" y="2318148"/>
            <a:ext cx="464344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T6-1</a:t>
            </a:r>
          </a:p>
        </xdr:txBody>
      </xdr:sp>
      <xdr:cxnSp macro="">
        <xdr:nvCxnSpPr>
          <xdr:cNvPr id="361" name="Connecteur droit 360"/>
          <xdr:cNvCxnSpPr>
            <a:stCxn id="14" idx="0"/>
            <a:endCxn id="14" idx="2"/>
          </xdr:cNvCxnSpPr>
        </xdr:nvCxnSpPr>
        <xdr:spPr>
          <a:xfrm>
            <a:off x="17153957" y="1702594"/>
            <a:ext cx="0" cy="94257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64" name="Connecteur droit 363"/>
          <xdr:cNvCxnSpPr/>
        </xdr:nvCxnSpPr>
        <xdr:spPr>
          <a:xfrm flipH="1">
            <a:off x="15800617" y="2014141"/>
            <a:ext cx="2685253" cy="635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77" name="Connecteur droit 376"/>
          <xdr:cNvCxnSpPr/>
        </xdr:nvCxnSpPr>
        <xdr:spPr>
          <a:xfrm flipH="1" flipV="1">
            <a:off x="15830381" y="2314576"/>
            <a:ext cx="2655490" cy="119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514350</xdr:colOff>
      <xdr:row>6</xdr:row>
      <xdr:rowOff>127001</xdr:rowOff>
    </xdr:from>
    <xdr:to>
      <xdr:col>16</xdr:col>
      <xdr:colOff>38099</xdr:colOff>
      <xdr:row>8</xdr:row>
      <xdr:rowOff>38101</xdr:rowOff>
    </xdr:to>
    <xdr:sp macro="" textlink="">
      <xdr:nvSpPr>
        <xdr:cNvPr id="381" name="ZoneTexte 380"/>
        <xdr:cNvSpPr txBox="1"/>
      </xdr:nvSpPr>
      <xdr:spPr>
        <a:xfrm>
          <a:off x="6335183" y="127001"/>
          <a:ext cx="1269999" cy="2921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C</a:t>
          </a:r>
        </a:p>
      </xdr:txBody>
    </xdr:sp>
    <xdr:clientData/>
  </xdr:twoCellAnchor>
  <xdr:twoCellAnchor>
    <xdr:from>
      <xdr:col>19</xdr:col>
      <xdr:colOff>552450</xdr:colOff>
      <xdr:row>6</xdr:row>
      <xdr:rowOff>84668</xdr:rowOff>
    </xdr:from>
    <xdr:to>
      <xdr:col>21</xdr:col>
      <xdr:colOff>552450</xdr:colOff>
      <xdr:row>8</xdr:row>
      <xdr:rowOff>9526</xdr:rowOff>
    </xdr:to>
    <xdr:sp macro="" textlink="">
      <xdr:nvSpPr>
        <xdr:cNvPr id="386" name="ZoneTexte 385"/>
        <xdr:cNvSpPr txBox="1"/>
      </xdr:nvSpPr>
      <xdr:spPr>
        <a:xfrm>
          <a:off x="9865783" y="84668"/>
          <a:ext cx="1164167" cy="30585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E</a:t>
          </a:r>
        </a:p>
      </xdr:txBody>
    </xdr:sp>
    <xdr:clientData/>
  </xdr:twoCellAnchor>
  <xdr:twoCellAnchor>
    <xdr:from>
      <xdr:col>26</xdr:col>
      <xdr:colOff>687917</xdr:colOff>
      <xdr:row>6</xdr:row>
      <xdr:rowOff>95251</xdr:rowOff>
    </xdr:from>
    <xdr:to>
      <xdr:col>28</xdr:col>
      <xdr:colOff>687917</xdr:colOff>
      <xdr:row>7</xdr:row>
      <xdr:rowOff>152401</xdr:rowOff>
    </xdr:to>
    <xdr:sp macro="" textlink="">
      <xdr:nvSpPr>
        <xdr:cNvPr id="387" name="ZoneTexte 386"/>
        <xdr:cNvSpPr txBox="1"/>
      </xdr:nvSpPr>
      <xdr:spPr>
        <a:xfrm>
          <a:off x="14075834" y="95251"/>
          <a:ext cx="152400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G</a:t>
          </a:r>
        </a:p>
      </xdr:txBody>
    </xdr:sp>
    <xdr:clientData/>
  </xdr:twoCellAnchor>
  <xdr:twoCellAnchor>
    <xdr:from>
      <xdr:col>11</xdr:col>
      <xdr:colOff>495300</xdr:colOff>
      <xdr:row>13</xdr:row>
      <xdr:rowOff>171451</xdr:rowOff>
    </xdr:from>
    <xdr:to>
      <xdr:col>14</xdr:col>
      <xdr:colOff>121045</xdr:colOff>
      <xdr:row>34</xdr:row>
      <xdr:rowOff>148828</xdr:rowOff>
    </xdr:to>
    <xdr:grpSp>
      <xdr:nvGrpSpPr>
        <xdr:cNvPr id="15" name="Groupe 14"/>
        <xdr:cNvGrpSpPr/>
      </xdr:nvGrpSpPr>
      <xdr:grpSpPr>
        <a:xfrm>
          <a:off x="6931479" y="2647951"/>
          <a:ext cx="1381066" cy="3977877"/>
          <a:chOff x="6931479" y="2647951"/>
          <a:chExt cx="1381066" cy="3977877"/>
        </a:xfrm>
      </xdr:grpSpPr>
      <xdr:sp macro="" textlink="">
        <xdr:nvSpPr>
          <xdr:cNvPr id="8" name="Rectangle 7"/>
          <xdr:cNvSpPr/>
        </xdr:nvSpPr>
        <xdr:spPr>
          <a:xfrm>
            <a:off x="7001329" y="2657474"/>
            <a:ext cx="1179739" cy="3958431"/>
          </a:xfrm>
          <a:prstGeom prst="rect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28" name="Connecteur droit 27"/>
          <xdr:cNvCxnSpPr/>
        </xdr:nvCxnSpPr>
        <xdr:spPr>
          <a:xfrm flipH="1" flipV="1">
            <a:off x="7383236" y="2657476"/>
            <a:ext cx="5159" cy="39683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 flipH="1">
            <a:off x="7756071" y="2647951"/>
            <a:ext cx="17539" cy="396512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35" name="Connecteur droit 134"/>
          <xdr:cNvCxnSpPr>
            <a:stCxn id="8" idx="3"/>
            <a:endCxn id="8" idx="1"/>
          </xdr:cNvCxnSpPr>
        </xdr:nvCxnSpPr>
        <xdr:spPr>
          <a:xfrm flipH="1">
            <a:off x="7001329" y="4637682"/>
            <a:ext cx="117973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" name="ZoneTexte 1">
            <a:hlinkClick xmlns:r="http://schemas.openxmlformats.org/officeDocument/2006/relationships" r:id="rId10"/>
          </xdr:cNvPr>
          <xdr:cNvSpPr txBox="1"/>
        </xdr:nvSpPr>
        <xdr:spPr>
          <a:xfrm>
            <a:off x="6960054" y="2943225"/>
            <a:ext cx="547006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63" name="ZoneTexte 62">
            <a:hlinkClick xmlns:r="http://schemas.openxmlformats.org/officeDocument/2006/relationships" r:id="rId11"/>
          </xdr:cNvPr>
          <xdr:cNvSpPr txBox="1"/>
        </xdr:nvSpPr>
        <xdr:spPr>
          <a:xfrm>
            <a:off x="6941004" y="390736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65" name="ZoneTexte 64">
            <a:hlinkClick xmlns:r="http://schemas.openxmlformats.org/officeDocument/2006/relationships" r:id="rId12"/>
          </xdr:cNvPr>
          <xdr:cNvSpPr txBox="1"/>
        </xdr:nvSpPr>
        <xdr:spPr>
          <a:xfrm>
            <a:off x="6931479" y="494030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67" name="ZoneTexte 66">
            <a:hlinkClick xmlns:r="http://schemas.openxmlformats.org/officeDocument/2006/relationships" r:id="rId13"/>
          </xdr:cNvPr>
          <xdr:cNvSpPr txBox="1"/>
        </xdr:nvSpPr>
        <xdr:spPr>
          <a:xfrm>
            <a:off x="7334552" y="493077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69" name="ZoneTexte 68">
            <a:hlinkClick xmlns:r="http://schemas.openxmlformats.org/officeDocument/2006/relationships" r:id="rId14"/>
          </xdr:cNvPr>
          <xdr:cNvSpPr txBox="1"/>
        </xdr:nvSpPr>
        <xdr:spPr>
          <a:xfrm>
            <a:off x="7363128" y="5851658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71" name="ZoneTexte 70">
            <a:hlinkClick xmlns:r="http://schemas.openxmlformats.org/officeDocument/2006/relationships" r:id="rId15"/>
          </xdr:cNvPr>
          <xdr:cNvSpPr txBox="1"/>
        </xdr:nvSpPr>
        <xdr:spPr>
          <a:xfrm>
            <a:off x="6938888" y="5861844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72" name="ZoneTexte 71">
            <a:hlinkClick xmlns:r="http://schemas.openxmlformats.org/officeDocument/2006/relationships" r:id="rId16"/>
          </xdr:cNvPr>
          <xdr:cNvSpPr txBox="1"/>
        </xdr:nvSpPr>
        <xdr:spPr>
          <a:xfrm>
            <a:off x="7364186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73" name="ZoneTexte 72">
            <a:hlinkClick xmlns:r="http://schemas.openxmlformats.org/officeDocument/2006/relationships" r:id="rId17"/>
          </xdr:cNvPr>
          <xdr:cNvSpPr txBox="1"/>
        </xdr:nvSpPr>
        <xdr:spPr>
          <a:xfrm>
            <a:off x="7723867" y="38957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74" name="ZoneTexte 73">
            <a:hlinkClick xmlns:r="http://schemas.openxmlformats.org/officeDocument/2006/relationships" r:id="rId18"/>
          </xdr:cNvPr>
          <xdr:cNvSpPr txBox="1"/>
        </xdr:nvSpPr>
        <xdr:spPr>
          <a:xfrm>
            <a:off x="7344078" y="389466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75" name="ZoneTexte 74">
            <a:hlinkClick xmlns:r="http://schemas.openxmlformats.org/officeDocument/2006/relationships" r:id="rId19"/>
          </xdr:cNvPr>
          <xdr:cNvSpPr txBox="1"/>
        </xdr:nvSpPr>
        <xdr:spPr>
          <a:xfrm>
            <a:off x="7727043" y="4940301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76" name="ZoneTexte 75">
            <a:hlinkClick xmlns:r="http://schemas.openxmlformats.org/officeDocument/2006/relationships" r:id="rId20"/>
          </xdr:cNvPr>
          <xdr:cNvSpPr txBox="1"/>
        </xdr:nvSpPr>
        <xdr:spPr>
          <a:xfrm>
            <a:off x="7756014" y="58382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77" name="ZoneTexte 76">
            <a:hlinkClick xmlns:r="http://schemas.openxmlformats.org/officeDocument/2006/relationships" r:id="rId21"/>
          </xdr:cNvPr>
          <xdr:cNvSpPr txBox="1"/>
        </xdr:nvSpPr>
        <xdr:spPr>
          <a:xfrm>
            <a:off x="7725985" y="292311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cxnSp macro="">
        <xdr:nvCxnSpPr>
          <xdr:cNvPr id="392" name="Connecteur droit 391"/>
          <xdr:cNvCxnSpPr/>
        </xdr:nvCxnSpPr>
        <xdr:spPr>
          <a:xfrm flipV="1">
            <a:off x="7017997" y="3592286"/>
            <a:ext cx="1159896" cy="1419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93" name="Connecteur droit 392"/>
          <xdr:cNvCxnSpPr/>
        </xdr:nvCxnSpPr>
        <xdr:spPr>
          <a:xfrm>
            <a:off x="7011648" y="5593953"/>
            <a:ext cx="1169818" cy="833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</xdr:col>
      <xdr:colOff>541866</xdr:colOff>
      <xdr:row>9</xdr:row>
      <xdr:rowOff>9922</xdr:rowOff>
    </xdr:from>
    <xdr:to>
      <xdr:col>21</xdr:col>
      <xdr:colOff>574279</xdr:colOff>
      <xdr:row>35</xdr:row>
      <xdr:rowOff>19843</xdr:rowOff>
    </xdr:to>
    <xdr:grpSp>
      <xdr:nvGrpSpPr>
        <xdr:cNvPr id="20" name="Groupe 19"/>
        <xdr:cNvGrpSpPr/>
      </xdr:nvGrpSpPr>
      <xdr:grpSpPr>
        <a:xfrm>
          <a:off x="10488687" y="1724422"/>
          <a:ext cx="2372842" cy="4962921"/>
          <a:chOff x="10488687" y="1724422"/>
          <a:chExt cx="2372842" cy="4962921"/>
        </a:xfrm>
      </xdr:grpSpPr>
      <xdr:sp macro="" textlink="">
        <xdr:nvSpPr>
          <xdr:cNvPr id="174" name="Rectangle 173"/>
          <xdr:cNvSpPr/>
        </xdr:nvSpPr>
        <xdr:spPr>
          <a:xfrm>
            <a:off x="11702426" y="1724422"/>
            <a:ext cx="1150370" cy="910828"/>
          </a:xfrm>
          <a:prstGeom prst="rect">
            <a:avLst/>
          </a:prstGeom>
          <a:solidFill>
            <a:schemeClr val="accent5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88" name="ZoneTexte 187">
            <a:hlinkClick xmlns:r="http://schemas.openxmlformats.org/officeDocument/2006/relationships" r:id="rId22"/>
          </xdr:cNvPr>
          <xdr:cNvSpPr txBox="1"/>
        </xdr:nvSpPr>
        <xdr:spPr>
          <a:xfrm>
            <a:off x="12047029" y="1734344"/>
            <a:ext cx="556531" cy="2329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89" name="ZoneTexte 188">
            <a:hlinkClick xmlns:r="http://schemas.openxmlformats.org/officeDocument/2006/relationships" r:id="rId23"/>
          </xdr:cNvPr>
          <xdr:cNvSpPr txBox="1"/>
        </xdr:nvSpPr>
        <xdr:spPr>
          <a:xfrm>
            <a:off x="12046631" y="23431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344" name="ZoneTexte 343">
            <a:hlinkClick xmlns:r="http://schemas.openxmlformats.org/officeDocument/2006/relationships" r:id="rId24"/>
          </xdr:cNvPr>
          <xdr:cNvSpPr txBox="1"/>
        </xdr:nvSpPr>
        <xdr:spPr>
          <a:xfrm>
            <a:off x="12046234" y="204668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cxnSp macro="">
        <xdr:nvCxnSpPr>
          <xdr:cNvPr id="353" name="Connecteur droit 352"/>
          <xdr:cNvCxnSpPr/>
        </xdr:nvCxnSpPr>
        <xdr:spPr>
          <a:xfrm flipH="1" flipV="1">
            <a:off x="11718679" y="1995884"/>
            <a:ext cx="111334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54" name="Connecteur droit 353"/>
          <xdr:cNvCxnSpPr/>
        </xdr:nvCxnSpPr>
        <xdr:spPr>
          <a:xfrm flipH="1">
            <a:off x="11688536" y="2332436"/>
            <a:ext cx="1172993" cy="648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grpSp>
        <xdr:nvGrpSpPr>
          <xdr:cNvPr id="19" name="Groupe 18"/>
          <xdr:cNvGrpSpPr/>
        </xdr:nvGrpSpPr>
        <xdr:grpSpPr>
          <a:xfrm>
            <a:off x="10488687" y="2627710"/>
            <a:ext cx="1346805" cy="4059633"/>
            <a:chOff x="10488687" y="2627710"/>
            <a:chExt cx="1346805" cy="4059633"/>
          </a:xfrm>
        </xdr:grpSpPr>
        <xdr:sp macro="" textlink="">
          <xdr:nvSpPr>
            <xdr:cNvPr id="306" name="Rectangle 305"/>
            <xdr:cNvSpPr/>
          </xdr:nvSpPr>
          <xdr:spPr>
            <a:xfrm>
              <a:off x="10570029" y="2647950"/>
              <a:ext cx="1099457" cy="4039393"/>
            </a:xfrm>
            <a:prstGeom prst="rect">
              <a:avLst/>
            </a:prstGeom>
            <a:solidFill>
              <a:schemeClr val="accent5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endParaRPr lang="fr-FR"/>
            </a:p>
          </xdr:txBody>
        </xdr:sp>
        <xdr:cxnSp macro="">
          <xdr:nvCxnSpPr>
            <xdr:cNvPr id="309" name="Connecteur droit 308"/>
            <xdr:cNvCxnSpPr>
              <a:stCxn id="306" idx="3"/>
              <a:endCxn id="306" idx="1"/>
            </xdr:cNvCxnSpPr>
          </xdr:nvCxnSpPr>
          <xdr:spPr>
            <a:xfrm flipH="1">
              <a:off x="10570029" y="4667647"/>
              <a:ext cx="1099457" cy="0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11" name="Connecteur droit 310"/>
            <xdr:cNvCxnSpPr/>
          </xdr:nvCxnSpPr>
          <xdr:spPr>
            <a:xfrm flipV="1">
              <a:off x="10599794" y="5681662"/>
              <a:ext cx="1080407" cy="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28" name="Connecteur droit 327"/>
            <xdr:cNvCxnSpPr/>
          </xdr:nvCxnSpPr>
          <xdr:spPr>
            <a:xfrm flipV="1">
              <a:off x="10570029" y="3583781"/>
              <a:ext cx="1080407" cy="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83" name="Connecteur droit 382"/>
            <xdr:cNvCxnSpPr/>
          </xdr:nvCxnSpPr>
          <xdr:spPr>
            <a:xfrm flipH="1">
              <a:off x="10899321" y="2657475"/>
              <a:ext cx="1967" cy="402363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85" name="Connecteur droit 384"/>
            <xdr:cNvCxnSpPr/>
          </xdr:nvCxnSpPr>
          <xdr:spPr>
            <a:xfrm flipH="1">
              <a:off x="11295630" y="2627710"/>
              <a:ext cx="2381" cy="404971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408" name="ZoneTexte 407">
              <a:hlinkClick xmlns:r="http://schemas.openxmlformats.org/officeDocument/2006/relationships" r:id="rId25"/>
            </xdr:cNvPr>
            <xdr:cNvSpPr txBox="1"/>
          </xdr:nvSpPr>
          <xdr:spPr>
            <a:xfrm>
              <a:off x="11259911" y="5865019"/>
              <a:ext cx="556531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T1-1</a:t>
              </a:r>
            </a:p>
          </xdr:txBody>
        </xdr:sp>
        <xdr:sp macro="" textlink="">
          <xdr:nvSpPr>
            <xdr:cNvPr id="409" name="ZoneTexte 408">
              <a:hlinkClick xmlns:r="http://schemas.openxmlformats.org/officeDocument/2006/relationships" r:id="rId26"/>
            </xdr:cNvPr>
            <xdr:cNvSpPr txBox="1"/>
          </xdr:nvSpPr>
          <xdr:spPr>
            <a:xfrm>
              <a:off x="10874432" y="5879969"/>
              <a:ext cx="556531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T1-2</a:t>
              </a:r>
            </a:p>
          </xdr:txBody>
        </xdr:sp>
        <xdr:sp macro="" textlink="">
          <xdr:nvSpPr>
            <xdr:cNvPr id="410" name="ZoneTexte 409">
              <a:hlinkClick xmlns:r="http://schemas.openxmlformats.org/officeDocument/2006/relationships" r:id="rId27"/>
            </xdr:cNvPr>
            <xdr:cNvSpPr txBox="1"/>
          </xdr:nvSpPr>
          <xdr:spPr>
            <a:xfrm>
              <a:off x="10488687" y="3949700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T3-3</a:t>
              </a:r>
            </a:p>
          </xdr:txBody>
        </xdr:sp>
        <xdr:sp macro="" textlink="">
          <xdr:nvSpPr>
            <xdr:cNvPr id="411" name="ZoneTexte 410">
              <a:hlinkClick xmlns:r="http://schemas.openxmlformats.org/officeDocument/2006/relationships" r:id="rId28"/>
            </xdr:cNvPr>
            <xdr:cNvSpPr txBox="1"/>
          </xdr:nvSpPr>
          <xdr:spPr>
            <a:xfrm>
              <a:off x="10510913" y="5003801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T2-3</a:t>
              </a:r>
            </a:p>
          </xdr:txBody>
        </xdr:sp>
        <xdr:sp macro="" textlink="">
          <xdr:nvSpPr>
            <xdr:cNvPr id="412" name="ZoneTexte 411">
              <a:hlinkClick xmlns:r="http://schemas.openxmlformats.org/officeDocument/2006/relationships" r:id="rId29"/>
            </xdr:cNvPr>
            <xdr:cNvSpPr txBox="1"/>
          </xdr:nvSpPr>
          <xdr:spPr>
            <a:xfrm>
              <a:off x="10499271" y="5857082"/>
              <a:ext cx="556532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T1-3</a:t>
              </a:r>
            </a:p>
          </xdr:txBody>
        </xdr:sp>
        <xdr:sp macro="" textlink="">
          <xdr:nvSpPr>
            <xdr:cNvPr id="415" name="ZoneTexte 414">
              <a:hlinkClick xmlns:r="http://schemas.openxmlformats.org/officeDocument/2006/relationships" r:id="rId30"/>
            </xdr:cNvPr>
            <xdr:cNvSpPr txBox="1"/>
          </xdr:nvSpPr>
          <xdr:spPr>
            <a:xfrm>
              <a:off x="10499271" y="2943225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T4-3</a:t>
              </a:r>
            </a:p>
          </xdr:txBody>
        </xdr:sp>
        <xdr:sp macro="" textlink="">
          <xdr:nvSpPr>
            <xdr:cNvPr id="416" name="ZoneTexte 415">
              <a:hlinkClick xmlns:r="http://schemas.openxmlformats.org/officeDocument/2006/relationships" r:id="rId31"/>
            </xdr:cNvPr>
            <xdr:cNvSpPr txBox="1"/>
          </xdr:nvSpPr>
          <xdr:spPr>
            <a:xfrm>
              <a:off x="10865304" y="2943225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T4-2</a:t>
              </a:r>
            </a:p>
          </xdr:txBody>
        </xdr:sp>
        <xdr:sp macro="" textlink="">
          <xdr:nvSpPr>
            <xdr:cNvPr id="417" name="ZoneTexte 416">
              <a:hlinkClick xmlns:r="http://schemas.openxmlformats.org/officeDocument/2006/relationships" r:id="rId32"/>
            </xdr:cNvPr>
            <xdr:cNvSpPr txBox="1"/>
          </xdr:nvSpPr>
          <xdr:spPr>
            <a:xfrm>
              <a:off x="11278961" y="2933700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T4-1</a:t>
              </a:r>
            </a:p>
          </xdr:txBody>
        </xdr:sp>
        <xdr:sp macro="" textlink="">
          <xdr:nvSpPr>
            <xdr:cNvPr id="418" name="ZoneTexte 417">
              <a:hlinkClick xmlns:r="http://schemas.openxmlformats.org/officeDocument/2006/relationships" r:id="rId27"/>
            </xdr:cNvPr>
            <xdr:cNvSpPr txBox="1"/>
          </xdr:nvSpPr>
          <xdr:spPr>
            <a:xfrm>
              <a:off x="11250386" y="3958167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T3-3</a:t>
              </a:r>
            </a:p>
          </xdr:txBody>
        </xdr:sp>
        <xdr:sp macro="" textlink="">
          <xdr:nvSpPr>
            <xdr:cNvPr id="419" name="ZoneTexte 418">
              <a:hlinkClick xmlns:r="http://schemas.openxmlformats.org/officeDocument/2006/relationships" r:id="rId33"/>
            </xdr:cNvPr>
            <xdr:cNvSpPr txBox="1"/>
          </xdr:nvSpPr>
          <xdr:spPr>
            <a:xfrm>
              <a:off x="10865304" y="3980392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T3-2</a:t>
              </a:r>
            </a:p>
          </xdr:txBody>
        </xdr:sp>
        <xdr:sp macro="" textlink="">
          <xdr:nvSpPr>
            <xdr:cNvPr id="421" name="ZoneTexte 420">
              <a:hlinkClick xmlns:r="http://schemas.openxmlformats.org/officeDocument/2006/relationships" r:id="rId34"/>
            </xdr:cNvPr>
            <xdr:cNvSpPr txBox="1"/>
          </xdr:nvSpPr>
          <xdr:spPr>
            <a:xfrm>
              <a:off x="11259911" y="5045075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T2-1</a:t>
              </a:r>
            </a:p>
          </xdr:txBody>
        </xdr:sp>
        <xdr:sp macro="" textlink="">
          <xdr:nvSpPr>
            <xdr:cNvPr id="423" name="ZoneTexte 422">
              <a:hlinkClick xmlns:r="http://schemas.openxmlformats.org/officeDocument/2006/relationships" r:id="rId35"/>
            </xdr:cNvPr>
            <xdr:cNvSpPr txBox="1"/>
          </xdr:nvSpPr>
          <xdr:spPr>
            <a:xfrm>
              <a:off x="10875888" y="5023908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T2-2</a:t>
              </a:r>
            </a:p>
          </xdr:txBody>
        </xdr:sp>
      </xdr:grpSp>
    </xdr:grpSp>
    <xdr:clientData/>
  </xdr:twoCellAnchor>
  <xdr:twoCellAnchor>
    <xdr:from>
      <xdr:col>15</xdr:col>
      <xdr:colOff>494109</xdr:colOff>
      <xdr:row>13</xdr:row>
      <xdr:rowOff>180975</xdr:rowOff>
    </xdr:from>
    <xdr:to>
      <xdr:col>18</xdr:col>
      <xdr:colOff>115358</xdr:colOff>
      <xdr:row>35</xdr:row>
      <xdr:rowOff>9921</xdr:rowOff>
    </xdr:to>
    <xdr:grpSp>
      <xdr:nvGrpSpPr>
        <xdr:cNvPr id="18" name="Groupe 17"/>
        <xdr:cNvGrpSpPr/>
      </xdr:nvGrpSpPr>
      <xdr:grpSpPr>
        <a:xfrm>
          <a:off x="9270716" y="2657475"/>
          <a:ext cx="1376571" cy="4019946"/>
          <a:chOff x="9270716" y="2657475"/>
          <a:chExt cx="1376571" cy="4019946"/>
        </a:xfrm>
      </xdr:grpSpPr>
      <xdr:sp macro="" textlink="">
        <xdr:nvSpPr>
          <xdr:cNvPr id="122" name="Rectangle 121"/>
          <xdr:cNvSpPr/>
        </xdr:nvSpPr>
        <xdr:spPr>
          <a:xfrm>
            <a:off x="9338582" y="2657475"/>
            <a:ext cx="1141639" cy="4019946"/>
          </a:xfrm>
          <a:prstGeom prst="rect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124" name="Connecteur droit 123"/>
          <xdr:cNvCxnSpPr/>
        </xdr:nvCxnSpPr>
        <xdr:spPr>
          <a:xfrm flipV="1">
            <a:off x="9708980" y="2657476"/>
            <a:ext cx="14684" cy="401002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6" name="Connecteur droit 125"/>
          <xdr:cNvCxnSpPr>
            <a:stCxn id="122" idx="3"/>
            <a:endCxn id="122" idx="1"/>
          </xdr:cNvCxnSpPr>
        </xdr:nvCxnSpPr>
        <xdr:spPr>
          <a:xfrm flipH="1">
            <a:off x="9338582" y="4667448"/>
            <a:ext cx="114163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7" name="Connecteur droit 126"/>
          <xdr:cNvCxnSpPr/>
        </xdr:nvCxnSpPr>
        <xdr:spPr>
          <a:xfrm>
            <a:off x="9361714" y="3594100"/>
            <a:ext cx="1137557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8" name="Connecteur droit 127"/>
          <xdr:cNvCxnSpPr/>
        </xdr:nvCxnSpPr>
        <xdr:spPr>
          <a:xfrm>
            <a:off x="9332232" y="5672140"/>
            <a:ext cx="1143755" cy="52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29" name="ZoneTexte 128">
            <a:hlinkClick xmlns:r="http://schemas.openxmlformats.org/officeDocument/2006/relationships" r:id="rId36"/>
          </xdr:cNvPr>
          <xdr:cNvSpPr txBox="1"/>
        </xdr:nvSpPr>
        <xdr:spPr>
          <a:xfrm>
            <a:off x="9290957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130" name="ZoneTexte 129">
            <a:hlinkClick xmlns:r="http://schemas.openxmlformats.org/officeDocument/2006/relationships" r:id="rId37"/>
          </xdr:cNvPr>
          <xdr:cNvSpPr txBox="1"/>
        </xdr:nvSpPr>
        <xdr:spPr>
          <a:xfrm>
            <a:off x="9281432" y="393911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131" name="ZoneTexte 130">
            <a:hlinkClick xmlns:r="http://schemas.openxmlformats.org/officeDocument/2006/relationships" r:id="rId38"/>
          </xdr:cNvPr>
          <xdr:cNvSpPr txBox="1"/>
        </xdr:nvSpPr>
        <xdr:spPr>
          <a:xfrm>
            <a:off x="9271907" y="4982633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132" name="ZoneTexte 131">
            <a:hlinkClick xmlns:r="http://schemas.openxmlformats.org/officeDocument/2006/relationships" r:id="rId39"/>
          </xdr:cNvPr>
          <xdr:cNvSpPr txBox="1"/>
        </xdr:nvSpPr>
        <xdr:spPr>
          <a:xfrm>
            <a:off x="9696148" y="501544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133" name="ZoneTexte 132">
            <a:hlinkClick xmlns:r="http://schemas.openxmlformats.org/officeDocument/2006/relationships" r:id="rId40"/>
          </xdr:cNvPr>
          <xdr:cNvSpPr txBox="1"/>
        </xdr:nvSpPr>
        <xdr:spPr>
          <a:xfrm>
            <a:off x="9666118" y="58677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134" name="ZoneTexte 133">
            <a:hlinkClick xmlns:r="http://schemas.openxmlformats.org/officeDocument/2006/relationships" r:id="rId41"/>
          </xdr:cNvPr>
          <xdr:cNvSpPr txBox="1"/>
        </xdr:nvSpPr>
        <xdr:spPr>
          <a:xfrm>
            <a:off x="9270716" y="58677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36" name="ZoneTexte 135">
            <a:hlinkClick xmlns:r="http://schemas.openxmlformats.org/officeDocument/2006/relationships" r:id="rId42"/>
          </xdr:cNvPr>
          <xdr:cNvSpPr txBox="1"/>
        </xdr:nvSpPr>
        <xdr:spPr>
          <a:xfrm>
            <a:off x="9704614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138" name="ZoneTexte 137">
            <a:hlinkClick xmlns:r="http://schemas.openxmlformats.org/officeDocument/2006/relationships" r:id="rId43"/>
          </xdr:cNvPr>
          <xdr:cNvSpPr txBox="1"/>
        </xdr:nvSpPr>
        <xdr:spPr>
          <a:xfrm>
            <a:off x="10090755" y="3938058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139" name="ZoneTexte 138">
            <a:hlinkClick xmlns:r="http://schemas.openxmlformats.org/officeDocument/2006/relationships" r:id="rId44"/>
          </xdr:cNvPr>
          <xdr:cNvSpPr txBox="1"/>
        </xdr:nvSpPr>
        <xdr:spPr>
          <a:xfrm>
            <a:off x="9684506" y="39687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140" name="ZoneTexte 139">
            <a:hlinkClick xmlns:r="http://schemas.openxmlformats.org/officeDocument/2006/relationships" r:id="rId45"/>
          </xdr:cNvPr>
          <xdr:cNvSpPr txBox="1"/>
        </xdr:nvSpPr>
        <xdr:spPr>
          <a:xfrm>
            <a:off x="10080171" y="4973109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141" name="ZoneTexte 140">
            <a:hlinkClick xmlns:r="http://schemas.openxmlformats.org/officeDocument/2006/relationships" r:id="rId46"/>
          </xdr:cNvPr>
          <xdr:cNvSpPr txBox="1"/>
        </xdr:nvSpPr>
        <xdr:spPr>
          <a:xfrm>
            <a:off x="10061121" y="5881027"/>
            <a:ext cx="556532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142" name="ZoneTexte 141">
            <a:hlinkClick xmlns:r="http://schemas.openxmlformats.org/officeDocument/2006/relationships" r:id="rId47"/>
          </xdr:cNvPr>
          <xdr:cNvSpPr txBox="1"/>
        </xdr:nvSpPr>
        <xdr:spPr>
          <a:xfrm>
            <a:off x="10070646" y="2952750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cxnSp macro="">
        <xdr:nvCxnSpPr>
          <xdr:cNvPr id="248" name="Connecteur droit 247"/>
          <xdr:cNvCxnSpPr/>
        </xdr:nvCxnSpPr>
        <xdr:spPr>
          <a:xfrm flipV="1">
            <a:off x="10120387" y="2662371"/>
            <a:ext cx="14684" cy="4008039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79375</xdr:colOff>
      <xdr:row>43</xdr:row>
      <xdr:rowOff>101147</xdr:rowOff>
    </xdr:from>
    <xdr:to>
      <xdr:col>26</xdr:col>
      <xdr:colOff>684610</xdr:colOff>
      <xdr:row>49</xdr:row>
      <xdr:rowOff>137261</xdr:rowOff>
    </xdr:to>
    <xdr:grpSp>
      <xdr:nvGrpSpPr>
        <xdr:cNvPr id="13" name="Groupe 12"/>
        <xdr:cNvGrpSpPr/>
      </xdr:nvGrpSpPr>
      <xdr:grpSpPr>
        <a:xfrm>
          <a:off x="1834696" y="8292647"/>
          <a:ext cx="14593378" cy="1179114"/>
          <a:chOff x="1834696" y="8347075"/>
          <a:chExt cx="14593378" cy="1179114"/>
        </a:xfrm>
      </xdr:grpSpPr>
      <xdr:sp macro="" textlink="">
        <xdr:nvSpPr>
          <xdr:cNvPr id="7" name="Rectangle 6"/>
          <xdr:cNvSpPr/>
        </xdr:nvSpPr>
        <xdr:spPr>
          <a:xfrm>
            <a:off x="1834696" y="8360171"/>
            <a:ext cx="14593378" cy="1166018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1864461" y="9122172"/>
            <a:ext cx="1454376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78" name="Connecteur droit 177"/>
          <xdr:cNvCxnSpPr/>
        </xdr:nvCxnSpPr>
        <xdr:spPr>
          <a:xfrm>
            <a:off x="10244478" y="8370094"/>
            <a:ext cx="0" cy="1155303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0" name="Connecteur droit 179"/>
          <xdr:cNvCxnSpPr/>
        </xdr:nvCxnSpPr>
        <xdr:spPr>
          <a:xfrm>
            <a:off x="3171201" y="8367315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1" name="Connecteur droit 180"/>
          <xdr:cNvCxnSpPr/>
        </xdr:nvCxnSpPr>
        <xdr:spPr>
          <a:xfrm>
            <a:off x="4507309" y="8366521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2" name="Connecteur droit 181"/>
          <xdr:cNvCxnSpPr/>
        </xdr:nvCxnSpPr>
        <xdr:spPr>
          <a:xfrm>
            <a:off x="5827542" y="8376444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3" name="Connecteur droit 182"/>
          <xdr:cNvCxnSpPr/>
        </xdr:nvCxnSpPr>
        <xdr:spPr>
          <a:xfrm>
            <a:off x="7222898" y="8388747"/>
            <a:ext cx="0" cy="110291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4" name="Connecteur droit 183"/>
          <xdr:cNvCxnSpPr/>
        </xdr:nvCxnSpPr>
        <xdr:spPr>
          <a:xfrm>
            <a:off x="8716566" y="8376841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5" name="Connecteur droit 184"/>
          <xdr:cNvCxnSpPr/>
        </xdr:nvCxnSpPr>
        <xdr:spPr>
          <a:xfrm>
            <a:off x="11608764" y="8347075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6" name="Connecteur droit 185"/>
          <xdr:cNvCxnSpPr/>
        </xdr:nvCxnSpPr>
        <xdr:spPr>
          <a:xfrm>
            <a:off x="14752070" y="8366919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7" name="Connecteur droit 186"/>
          <xdr:cNvCxnSpPr/>
        </xdr:nvCxnSpPr>
        <xdr:spPr>
          <a:xfrm>
            <a:off x="13133501" y="8367316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97" name="ZoneTexte 196">
            <a:hlinkClick xmlns:r="http://schemas.openxmlformats.org/officeDocument/2006/relationships" r:id="rId48"/>
          </xdr:cNvPr>
          <xdr:cNvSpPr txBox="1"/>
        </xdr:nvSpPr>
        <xdr:spPr>
          <a:xfrm>
            <a:off x="2256573" y="8384381"/>
            <a:ext cx="55653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T10-1</a:t>
            </a:r>
          </a:p>
        </xdr:txBody>
      </xdr:sp>
      <xdr:sp macro="" textlink="">
        <xdr:nvSpPr>
          <xdr:cNvPr id="198" name="ZoneTexte 197">
            <a:hlinkClick xmlns:r="http://schemas.openxmlformats.org/officeDocument/2006/relationships" r:id="rId49"/>
          </xdr:cNvPr>
          <xdr:cNvSpPr txBox="1"/>
        </xdr:nvSpPr>
        <xdr:spPr>
          <a:xfrm>
            <a:off x="2246254" y="8774113"/>
            <a:ext cx="55653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T10-2</a:t>
            </a:r>
          </a:p>
        </xdr:txBody>
      </xdr:sp>
      <xdr:sp macro="" textlink="">
        <xdr:nvSpPr>
          <xdr:cNvPr id="199" name="ZoneTexte 198">
            <a:hlinkClick xmlns:r="http://schemas.openxmlformats.org/officeDocument/2006/relationships" r:id="rId50"/>
          </xdr:cNvPr>
          <xdr:cNvSpPr txBox="1"/>
        </xdr:nvSpPr>
        <xdr:spPr>
          <a:xfrm>
            <a:off x="2206567" y="9145985"/>
            <a:ext cx="556532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T10-3</a:t>
            </a:r>
          </a:p>
        </xdr:txBody>
      </xdr:sp>
      <xdr:sp macro="" textlink="">
        <xdr:nvSpPr>
          <xdr:cNvPr id="200" name="ZoneTexte 199">
            <a:hlinkClick xmlns:r="http://schemas.openxmlformats.org/officeDocument/2006/relationships" r:id="rId51"/>
          </xdr:cNvPr>
          <xdr:cNvSpPr txBox="1"/>
        </xdr:nvSpPr>
        <xdr:spPr>
          <a:xfrm>
            <a:off x="3634863" y="9134078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T9-3</a:t>
            </a:r>
          </a:p>
        </xdr:txBody>
      </xdr:sp>
      <xdr:sp macro="" textlink="">
        <xdr:nvSpPr>
          <xdr:cNvPr id="201" name="ZoneTexte 200">
            <a:hlinkClick xmlns:r="http://schemas.openxmlformats.org/officeDocument/2006/relationships" r:id="rId52"/>
          </xdr:cNvPr>
          <xdr:cNvSpPr txBox="1"/>
        </xdr:nvSpPr>
        <xdr:spPr>
          <a:xfrm>
            <a:off x="3674155" y="8743156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T9-2</a:t>
            </a:r>
          </a:p>
        </xdr:txBody>
      </xdr:sp>
      <xdr:sp macro="" textlink="">
        <xdr:nvSpPr>
          <xdr:cNvPr id="202" name="ZoneTexte 201">
            <a:hlinkClick xmlns:r="http://schemas.openxmlformats.org/officeDocument/2006/relationships" r:id="rId53"/>
          </xdr:cNvPr>
          <xdr:cNvSpPr txBox="1"/>
        </xdr:nvSpPr>
        <xdr:spPr>
          <a:xfrm>
            <a:off x="3624544" y="83629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T9-1</a:t>
            </a:r>
          </a:p>
        </xdr:txBody>
      </xdr:sp>
      <xdr:sp macro="" textlink="">
        <xdr:nvSpPr>
          <xdr:cNvPr id="203" name="ZoneTexte 202">
            <a:hlinkClick xmlns:r="http://schemas.openxmlformats.org/officeDocument/2006/relationships" r:id="rId54"/>
          </xdr:cNvPr>
          <xdr:cNvSpPr txBox="1"/>
        </xdr:nvSpPr>
        <xdr:spPr>
          <a:xfrm>
            <a:off x="6290015" y="875268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T7-2</a:t>
            </a:r>
          </a:p>
        </xdr:txBody>
      </xdr:sp>
      <xdr:sp macro="" textlink="">
        <xdr:nvSpPr>
          <xdr:cNvPr id="204" name="ZoneTexte 203">
            <a:hlinkClick xmlns:r="http://schemas.openxmlformats.org/officeDocument/2006/relationships" r:id="rId55"/>
          </xdr:cNvPr>
          <xdr:cNvSpPr txBox="1"/>
        </xdr:nvSpPr>
        <xdr:spPr>
          <a:xfrm>
            <a:off x="6299935" y="8394699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T7-1</a:t>
            </a:r>
          </a:p>
        </xdr:txBody>
      </xdr:sp>
      <xdr:sp macro="" textlink="">
        <xdr:nvSpPr>
          <xdr:cNvPr id="205" name="ZoneTexte 204">
            <a:hlinkClick xmlns:r="http://schemas.openxmlformats.org/officeDocument/2006/relationships" r:id="rId56"/>
          </xdr:cNvPr>
          <xdr:cNvSpPr txBox="1"/>
        </xdr:nvSpPr>
        <xdr:spPr>
          <a:xfrm>
            <a:off x="4842385" y="9134872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T8-3</a:t>
            </a:r>
          </a:p>
        </xdr:txBody>
      </xdr:sp>
      <xdr:sp macro="" textlink="">
        <xdr:nvSpPr>
          <xdr:cNvPr id="206" name="ZoneTexte 205">
            <a:hlinkClick xmlns:r="http://schemas.openxmlformats.org/officeDocument/2006/relationships" r:id="rId57"/>
          </xdr:cNvPr>
          <xdr:cNvSpPr txBox="1"/>
        </xdr:nvSpPr>
        <xdr:spPr>
          <a:xfrm>
            <a:off x="4872150" y="8733235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T8-2</a:t>
            </a:r>
          </a:p>
        </xdr:txBody>
      </xdr:sp>
      <xdr:sp macro="" textlink="">
        <xdr:nvSpPr>
          <xdr:cNvPr id="207" name="ZoneTexte 206">
            <a:hlinkClick xmlns:r="http://schemas.openxmlformats.org/officeDocument/2006/relationships" r:id="rId58"/>
          </xdr:cNvPr>
          <xdr:cNvSpPr txBox="1"/>
        </xdr:nvSpPr>
        <xdr:spPr>
          <a:xfrm>
            <a:off x="4871356" y="8372079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T8-1</a:t>
            </a:r>
          </a:p>
        </xdr:txBody>
      </xdr:sp>
      <xdr:sp macro="" textlink="">
        <xdr:nvSpPr>
          <xdr:cNvPr id="208" name="ZoneTexte 207">
            <a:hlinkClick xmlns:r="http://schemas.openxmlformats.org/officeDocument/2006/relationships" r:id="rId59"/>
          </xdr:cNvPr>
          <xdr:cNvSpPr txBox="1"/>
        </xdr:nvSpPr>
        <xdr:spPr>
          <a:xfrm>
            <a:off x="7719105" y="8764984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T6-2</a:t>
            </a:r>
          </a:p>
        </xdr:txBody>
      </xdr:sp>
      <xdr:sp macro="" textlink="">
        <xdr:nvSpPr>
          <xdr:cNvPr id="209" name="ZoneTexte 208">
            <a:hlinkClick xmlns:r="http://schemas.openxmlformats.org/officeDocument/2006/relationships" r:id="rId60"/>
          </xdr:cNvPr>
          <xdr:cNvSpPr txBox="1"/>
        </xdr:nvSpPr>
        <xdr:spPr>
          <a:xfrm>
            <a:off x="7757998" y="8414147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T6-1</a:t>
            </a:r>
          </a:p>
        </xdr:txBody>
      </xdr:sp>
      <xdr:sp macro="" textlink="">
        <xdr:nvSpPr>
          <xdr:cNvPr id="210" name="ZoneTexte 209">
            <a:hlinkClick xmlns:r="http://schemas.openxmlformats.org/officeDocument/2006/relationships" r:id="rId61"/>
          </xdr:cNvPr>
          <xdr:cNvSpPr txBox="1"/>
        </xdr:nvSpPr>
        <xdr:spPr>
          <a:xfrm>
            <a:off x="7729028" y="9134079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T6-3</a:t>
            </a:r>
          </a:p>
        </xdr:txBody>
      </xdr:sp>
      <xdr:sp macro="" textlink="">
        <xdr:nvSpPr>
          <xdr:cNvPr id="211" name="ZoneTexte 210">
            <a:hlinkClick xmlns:r="http://schemas.openxmlformats.org/officeDocument/2006/relationships" r:id="rId62"/>
          </xdr:cNvPr>
          <xdr:cNvSpPr txBox="1"/>
        </xdr:nvSpPr>
        <xdr:spPr>
          <a:xfrm>
            <a:off x="6270568" y="9166227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T7-3</a:t>
            </a:r>
          </a:p>
        </xdr:txBody>
      </xdr:sp>
      <xdr:sp macro="" textlink="">
        <xdr:nvSpPr>
          <xdr:cNvPr id="212" name="ZoneTexte 211">
            <a:hlinkClick xmlns:r="http://schemas.openxmlformats.org/officeDocument/2006/relationships" r:id="rId63"/>
          </xdr:cNvPr>
          <xdr:cNvSpPr txBox="1"/>
        </xdr:nvSpPr>
        <xdr:spPr>
          <a:xfrm>
            <a:off x="9259205" y="9156701"/>
            <a:ext cx="556532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213" name="ZoneTexte 212">
            <a:hlinkClick xmlns:r="http://schemas.openxmlformats.org/officeDocument/2006/relationships" r:id="rId64"/>
          </xdr:cNvPr>
          <xdr:cNvSpPr txBox="1"/>
        </xdr:nvSpPr>
        <xdr:spPr>
          <a:xfrm>
            <a:off x="9248093" y="8694341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214" name="ZoneTexte 213">
            <a:hlinkClick xmlns:r="http://schemas.openxmlformats.org/officeDocument/2006/relationships" r:id="rId65"/>
          </xdr:cNvPr>
          <xdr:cNvSpPr txBox="1"/>
        </xdr:nvSpPr>
        <xdr:spPr>
          <a:xfrm>
            <a:off x="9227852" y="8375253"/>
            <a:ext cx="556532" cy="27384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215" name="ZoneTexte 214">
            <a:hlinkClick xmlns:r="http://schemas.openxmlformats.org/officeDocument/2006/relationships" r:id="rId66"/>
          </xdr:cNvPr>
          <xdr:cNvSpPr txBox="1"/>
        </xdr:nvSpPr>
        <xdr:spPr>
          <a:xfrm>
            <a:off x="10703379" y="8364934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216" name="ZoneTexte 215">
            <a:hlinkClick xmlns:r="http://schemas.openxmlformats.org/officeDocument/2006/relationships" r:id="rId67"/>
          </xdr:cNvPr>
          <xdr:cNvSpPr txBox="1"/>
        </xdr:nvSpPr>
        <xdr:spPr>
          <a:xfrm>
            <a:off x="10712906" y="8745935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217" name="ZoneTexte 216">
            <a:hlinkClick xmlns:r="http://schemas.openxmlformats.org/officeDocument/2006/relationships" r:id="rId68"/>
          </xdr:cNvPr>
          <xdr:cNvSpPr txBox="1"/>
        </xdr:nvSpPr>
        <xdr:spPr>
          <a:xfrm>
            <a:off x="13556682" y="8386763"/>
            <a:ext cx="73342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218" name="ZoneTexte 217">
            <a:hlinkClick xmlns:r="http://schemas.openxmlformats.org/officeDocument/2006/relationships" r:id="rId69"/>
          </xdr:cNvPr>
          <xdr:cNvSpPr txBox="1"/>
        </xdr:nvSpPr>
        <xdr:spPr>
          <a:xfrm>
            <a:off x="12100604" y="875585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219" name="ZoneTexte 218">
            <a:hlinkClick xmlns:r="http://schemas.openxmlformats.org/officeDocument/2006/relationships" r:id="rId70"/>
          </xdr:cNvPr>
          <xdr:cNvSpPr txBox="1"/>
        </xdr:nvSpPr>
        <xdr:spPr>
          <a:xfrm>
            <a:off x="12129974" y="8386365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220" name="ZoneTexte 219">
            <a:hlinkClick xmlns:r="http://schemas.openxmlformats.org/officeDocument/2006/relationships" r:id="rId71"/>
          </xdr:cNvPr>
          <xdr:cNvSpPr txBox="1"/>
        </xdr:nvSpPr>
        <xdr:spPr>
          <a:xfrm>
            <a:off x="10713303" y="9127331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221" name="ZoneTexte 220">
            <a:hlinkClick xmlns:r="http://schemas.openxmlformats.org/officeDocument/2006/relationships" r:id="rId72"/>
          </xdr:cNvPr>
          <xdr:cNvSpPr txBox="1"/>
        </xdr:nvSpPr>
        <xdr:spPr>
          <a:xfrm>
            <a:off x="12100209" y="9149160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222" name="ZoneTexte 221">
            <a:hlinkClick xmlns:r="http://schemas.openxmlformats.org/officeDocument/2006/relationships" r:id="rId73"/>
          </xdr:cNvPr>
          <xdr:cNvSpPr txBox="1"/>
        </xdr:nvSpPr>
        <xdr:spPr>
          <a:xfrm>
            <a:off x="13586448" y="9178528"/>
            <a:ext cx="733425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223" name="ZoneTexte 222">
            <a:hlinkClick xmlns:r="http://schemas.openxmlformats.org/officeDocument/2006/relationships" r:id="rId74"/>
          </xdr:cNvPr>
          <xdr:cNvSpPr txBox="1"/>
        </xdr:nvSpPr>
        <xdr:spPr>
          <a:xfrm>
            <a:off x="13566604" y="8746729"/>
            <a:ext cx="7334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224" name="ZoneTexte 223">
            <a:hlinkClick xmlns:r="http://schemas.openxmlformats.org/officeDocument/2006/relationships" r:id="rId75"/>
          </xdr:cNvPr>
          <xdr:cNvSpPr txBox="1"/>
        </xdr:nvSpPr>
        <xdr:spPr>
          <a:xfrm>
            <a:off x="15351351" y="8416528"/>
            <a:ext cx="73342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225" name="ZoneTexte 224">
            <a:hlinkClick xmlns:r="http://schemas.openxmlformats.org/officeDocument/2006/relationships" r:id="rId76"/>
          </xdr:cNvPr>
          <xdr:cNvSpPr txBox="1"/>
        </xdr:nvSpPr>
        <xdr:spPr>
          <a:xfrm>
            <a:off x="15331111" y="8746332"/>
            <a:ext cx="7334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226" name="ZoneTexte 225">
            <a:hlinkClick xmlns:r="http://schemas.openxmlformats.org/officeDocument/2006/relationships" r:id="rId73"/>
          </xdr:cNvPr>
          <xdr:cNvSpPr txBox="1"/>
        </xdr:nvSpPr>
        <xdr:spPr>
          <a:xfrm>
            <a:off x="15351351" y="9149159"/>
            <a:ext cx="733425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cxnSp macro="">
        <xdr:nvCxnSpPr>
          <xdr:cNvPr id="269" name="Connecteur droit 268"/>
          <xdr:cNvCxnSpPr/>
        </xdr:nvCxnSpPr>
        <xdr:spPr>
          <a:xfrm>
            <a:off x="1839988" y="8731250"/>
            <a:ext cx="14576576" cy="3175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42334</xdr:colOff>
      <xdr:row>14</xdr:row>
      <xdr:rowOff>21166</xdr:rowOff>
    </xdr:from>
    <xdr:to>
      <xdr:col>10</xdr:col>
      <xdr:colOff>402167</xdr:colOff>
      <xdr:row>35</xdr:row>
      <xdr:rowOff>52916</xdr:rowOff>
    </xdr:to>
    <xdr:sp macro="" textlink="">
      <xdr:nvSpPr>
        <xdr:cNvPr id="3" name="Rectangle 2"/>
        <xdr:cNvSpPr/>
      </xdr:nvSpPr>
      <xdr:spPr>
        <a:xfrm>
          <a:off x="624417" y="1545166"/>
          <a:ext cx="3852333" cy="4032250"/>
        </a:xfrm>
        <a:prstGeom prst="rect">
          <a:avLst/>
        </a:prstGeom>
        <a:ln>
          <a:solidFill>
            <a:schemeClr val="dk1"/>
          </a:solidFill>
          <a:prstDash val="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ZONE</a:t>
          </a:r>
          <a:r>
            <a:rPr lang="fr-FR" sz="3200" baseline="0"/>
            <a:t> DE CONDITIONNEMENT</a:t>
          </a:r>
          <a:endParaRPr lang="fr-FR" sz="3200"/>
        </a:p>
      </xdr:txBody>
    </xdr:sp>
    <xdr:clientData/>
  </xdr:twoCellAnchor>
  <xdr:twoCellAnchor>
    <xdr:from>
      <xdr:col>21</xdr:col>
      <xdr:colOff>504825</xdr:colOff>
      <xdr:row>13</xdr:row>
      <xdr:rowOff>180976</xdr:rowOff>
    </xdr:from>
    <xdr:to>
      <xdr:col>24</xdr:col>
      <xdr:colOff>225424</xdr:colOff>
      <xdr:row>35</xdr:row>
      <xdr:rowOff>793</xdr:rowOff>
    </xdr:to>
    <xdr:grpSp>
      <xdr:nvGrpSpPr>
        <xdr:cNvPr id="21" name="Groupe 20"/>
        <xdr:cNvGrpSpPr/>
      </xdr:nvGrpSpPr>
      <xdr:grpSpPr>
        <a:xfrm>
          <a:off x="12792075" y="2657476"/>
          <a:ext cx="1652813" cy="4010817"/>
          <a:chOff x="12792075" y="2657476"/>
          <a:chExt cx="1652813" cy="4010817"/>
        </a:xfrm>
      </xdr:grpSpPr>
      <xdr:sp macro="" textlink="">
        <xdr:nvSpPr>
          <xdr:cNvPr id="144" name="Rectangle 143"/>
          <xdr:cNvSpPr/>
        </xdr:nvSpPr>
        <xdr:spPr>
          <a:xfrm>
            <a:off x="12858749" y="2670174"/>
            <a:ext cx="1322615" cy="3998119"/>
          </a:xfrm>
          <a:prstGeom prst="rect">
            <a:avLst/>
          </a:prstGeom>
          <a:solidFill>
            <a:schemeClr val="accent6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145" name="Connecteur droit 144"/>
          <xdr:cNvCxnSpPr/>
        </xdr:nvCxnSpPr>
        <xdr:spPr>
          <a:xfrm flipH="1" flipV="1">
            <a:off x="13276640" y="2657476"/>
            <a:ext cx="15081" cy="3998118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6" name="Connecteur droit 145"/>
          <xdr:cNvCxnSpPr/>
        </xdr:nvCxnSpPr>
        <xdr:spPr>
          <a:xfrm>
            <a:off x="13741097" y="2669117"/>
            <a:ext cx="8731" cy="396795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7" name="Connecteur droit 146"/>
          <xdr:cNvCxnSpPr>
            <a:stCxn id="144" idx="3"/>
            <a:endCxn id="144" idx="1"/>
          </xdr:cNvCxnSpPr>
        </xdr:nvCxnSpPr>
        <xdr:spPr>
          <a:xfrm flipH="1">
            <a:off x="12858749" y="4662884"/>
            <a:ext cx="1322615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9" name="Connecteur droit 148"/>
          <xdr:cNvCxnSpPr/>
        </xdr:nvCxnSpPr>
        <xdr:spPr>
          <a:xfrm flipV="1">
            <a:off x="12849225" y="3524250"/>
            <a:ext cx="1317322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51" name="Connecteur droit 150"/>
          <xdr:cNvCxnSpPr/>
        </xdr:nvCxnSpPr>
        <xdr:spPr>
          <a:xfrm flipV="1">
            <a:off x="12842875" y="5626100"/>
            <a:ext cx="1325789" cy="63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53" name="ZoneTexte 152">
            <a:hlinkClick xmlns:r="http://schemas.openxmlformats.org/officeDocument/2006/relationships" r:id="rId77"/>
          </xdr:cNvPr>
          <xdr:cNvSpPr txBox="1"/>
        </xdr:nvSpPr>
        <xdr:spPr>
          <a:xfrm>
            <a:off x="12801600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154" name="ZoneTexte 153">
            <a:hlinkClick xmlns:r="http://schemas.openxmlformats.org/officeDocument/2006/relationships" r:id="rId78"/>
          </xdr:cNvPr>
          <xdr:cNvSpPr txBox="1"/>
        </xdr:nvSpPr>
        <xdr:spPr>
          <a:xfrm>
            <a:off x="12792075" y="3892550"/>
            <a:ext cx="556531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155" name="ZoneTexte 154">
            <a:hlinkClick xmlns:r="http://schemas.openxmlformats.org/officeDocument/2006/relationships" r:id="rId79"/>
          </xdr:cNvPr>
          <xdr:cNvSpPr txBox="1"/>
        </xdr:nvSpPr>
        <xdr:spPr>
          <a:xfrm>
            <a:off x="12795250" y="49847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156" name="ZoneTexte 155">
            <a:hlinkClick xmlns:r="http://schemas.openxmlformats.org/officeDocument/2006/relationships" r:id="rId80"/>
          </xdr:cNvPr>
          <xdr:cNvSpPr txBox="1"/>
        </xdr:nvSpPr>
        <xdr:spPr>
          <a:xfrm>
            <a:off x="13253357" y="49879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157" name="ZoneTexte 156">
            <a:hlinkClick xmlns:r="http://schemas.openxmlformats.org/officeDocument/2006/relationships" r:id="rId81"/>
          </xdr:cNvPr>
          <xdr:cNvSpPr txBox="1"/>
        </xdr:nvSpPr>
        <xdr:spPr>
          <a:xfrm>
            <a:off x="13271348" y="5923624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158" name="ZoneTexte 157">
            <a:hlinkClick xmlns:r="http://schemas.openxmlformats.org/officeDocument/2006/relationships" r:id="rId82"/>
          </xdr:cNvPr>
          <xdr:cNvSpPr txBox="1"/>
        </xdr:nvSpPr>
        <xdr:spPr>
          <a:xfrm>
            <a:off x="12836525" y="5907088"/>
            <a:ext cx="556531" cy="266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60" name="ZoneTexte 159">
            <a:hlinkClick xmlns:r="http://schemas.openxmlformats.org/officeDocument/2006/relationships" r:id="rId83"/>
          </xdr:cNvPr>
          <xdr:cNvSpPr txBox="1"/>
        </xdr:nvSpPr>
        <xdr:spPr>
          <a:xfrm>
            <a:off x="13247007" y="293264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164" name="ZoneTexte 163">
            <a:hlinkClick xmlns:r="http://schemas.openxmlformats.org/officeDocument/2006/relationships" r:id="rId84"/>
          </xdr:cNvPr>
          <xdr:cNvSpPr txBox="1"/>
        </xdr:nvSpPr>
        <xdr:spPr>
          <a:xfrm>
            <a:off x="13269232" y="3911600"/>
            <a:ext cx="556531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166" name="ZoneTexte 165">
            <a:hlinkClick xmlns:r="http://schemas.openxmlformats.org/officeDocument/2006/relationships" r:id="rId85"/>
          </xdr:cNvPr>
          <xdr:cNvSpPr txBox="1"/>
        </xdr:nvSpPr>
        <xdr:spPr>
          <a:xfrm>
            <a:off x="13711464" y="4997450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168" name="ZoneTexte 167">
            <a:hlinkClick xmlns:r="http://schemas.openxmlformats.org/officeDocument/2006/relationships" r:id="rId86"/>
          </xdr:cNvPr>
          <xdr:cNvSpPr txBox="1"/>
        </xdr:nvSpPr>
        <xdr:spPr>
          <a:xfrm>
            <a:off x="13692414" y="5942013"/>
            <a:ext cx="733424" cy="263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170" name="ZoneTexte 169">
            <a:hlinkClick xmlns:r="http://schemas.openxmlformats.org/officeDocument/2006/relationships" r:id="rId87"/>
          </xdr:cNvPr>
          <xdr:cNvSpPr txBox="1"/>
        </xdr:nvSpPr>
        <xdr:spPr>
          <a:xfrm>
            <a:off x="13682889" y="2933700"/>
            <a:ext cx="733424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227" name="ZoneTexte 226">
            <a:hlinkClick xmlns:r="http://schemas.openxmlformats.org/officeDocument/2006/relationships" r:id="rId88"/>
          </xdr:cNvPr>
          <xdr:cNvSpPr txBox="1"/>
        </xdr:nvSpPr>
        <xdr:spPr>
          <a:xfrm>
            <a:off x="13687123" y="3924300"/>
            <a:ext cx="539749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  <a:p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24</xdr:col>
      <xdr:colOff>19050</xdr:colOff>
      <xdr:row>13</xdr:row>
      <xdr:rowOff>161925</xdr:rowOff>
    </xdr:from>
    <xdr:to>
      <xdr:col>26</xdr:col>
      <xdr:colOff>203596</xdr:colOff>
      <xdr:row>34</xdr:row>
      <xdr:rowOff>168672</xdr:rowOff>
    </xdr:to>
    <xdr:grpSp>
      <xdr:nvGrpSpPr>
        <xdr:cNvPr id="37" name="Groupe 36"/>
        <xdr:cNvGrpSpPr/>
      </xdr:nvGrpSpPr>
      <xdr:grpSpPr>
        <a:xfrm>
          <a:off x="14238514" y="2638425"/>
          <a:ext cx="1708546" cy="4007247"/>
          <a:chOff x="14238514" y="2638425"/>
          <a:chExt cx="1708546" cy="4007247"/>
        </a:xfrm>
      </xdr:grpSpPr>
      <xdr:sp macro="" textlink="">
        <xdr:nvSpPr>
          <xdr:cNvPr id="78" name="Rectangle 77"/>
          <xdr:cNvSpPr/>
        </xdr:nvSpPr>
        <xdr:spPr>
          <a:xfrm>
            <a:off x="14282964" y="2644774"/>
            <a:ext cx="1384300" cy="3988197"/>
          </a:xfrm>
          <a:prstGeom prst="rect">
            <a:avLst/>
          </a:prstGeom>
          <a:solidFill>
            <a:schemeClr val="bg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79" name="Connecteur droit 78"/>
          <xdr:cNvCxnSpPr/>
        </xdr:nvCxnSpPr>
        <xdr:spPr>
          <a:xfrm flipV="1">
            <a:off x="14767549" y="2638425"/>
            <a:ext cx="1190" cy="397748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0" name="Connecteur droit 79"/>
          <xdr:cNvCxnSpPr/>
        </xdr:nvCxnSpPr>
        <xdr:spPr>
          <a:xfrm flipH="1">
            <a:off x="15196967" y="2638425"/>
            <a:ext cx="9922" cy="400724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1" name="Connecteur droit 80"/>
          <xdr:cNvCxnSpPr>
            <a:stCxn id="78" idx="3"/>
            <a:endCxn id="78" idx="1"/>
          </xdr:cNvCxnSpPr>
        </xdr:nvCxnSpPr>
        <xdr:spPr>
          <a:xfrm flipH="1">
            <a:off x="14282964" y="4645223"/>
            <a:ext cx="13843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3" name="Connecteur droit 82"/>
          <xdr:cNvCxnSpPr/>
        </xdr:nvCxnSpPr>
        <xdr:spPr>
          <a:xfrm>
            <a:off x="14282964" y="3545417"/>
            <a:ext cx="13970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4" name="Connecteur droit 83"/>
          <xdr:cNvCxnSpPr/>
        </xdr:nvCxnSpPr>
        <xdr:spPr>
          <a:xfrm>
            <a:off x="14278996" y="5632451"/>
            <a:ext cx="1379801" cy="846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5" name="ZoneTexte 84">
            <a:hlinkClick xmlns:r="http://schemas.openxmlformats.org/officeDocument/2006/relationships" r:id="rId89"/>
          </xdr:cNvPr>
          <xdr:cNvSpPr txBox="1"/>
        </xdr:nvSpPr>
        <xdr:spPr>
          <a:xfrm>
            <a:off x="14238514" y="2952750"/>
            <a:ext cx="552449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86" name="ZoneTexte 85">
            <a:hlinkClick xmlns:r="http://schemas.openxmlformats.org/officeDocument/2006/relationships" r:id="rId90"/>
          </xdr:cNvPr>
          <xdr:cNvSpPr txBox="1"/>
        </xdr:nvSpPr>
        <xdr:spPr>
          <a:xfrm>
            <a:off x="14279789" y="3917950"/>
            <a:ext cx="552449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87" name="ZoneTexte 86">
            <a:hlinkClick xmlns:r="http://schemas.openxmlformats.org/officeDocument/2006/relationships" r:id="rId91"/>
          </xdr:cNvPr>
          <xdr:cNvSpPr txBox="1"/>
        </xdr:nvSpPr>
        <xdr:spPr>
          <a:xfrm>
            <a:off x="14308364" y="4930775"/>
            <a:ext cx="552449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89" name="ZoneTexte 88">
            <a:hlinkClick xmlns:r="http://schemas.openxmlformats.org/officeDocument/2006/relationships" r:id="rId92"/>
          </xdr:cNvPr>
          <xdr:cNvSpPr txBox="1"/>
        </xdr:nvSpPr>
        <xdr:spPr>
          <a:xfrm>
            <a:off x="14747874" y="4887685"/>
            <a:ext cx="492126" cy="5143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90" name="ZoneTexte 89">
            <a:hlinkClick xmlns:r="http://schemas.openxmlformats.org/officeDocument/2006/relationships" r:id="rId93"/>
          </xdr:cNvPr>
          <xdr:cNvSpPr txBox="1"/>
        </xdr:nvSpPr>
        <xdr:spPr>
          <a:xfrm>
            <a:off x="14743283" y="5963481"/>
            <a:ext cx="551146" cy="56794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91" name="ZoneTexte 90">
            <a:hlinkClick xmlns:r="http://schemas.openxmlformats.org/officeDocument/2006/relationships" r:id="rId94"/>
          </xdr:cNvPr>
          <xdr:cNvSpPr txBox="1"/>
        </xdr:nvSpPr>
        <xdr:spPr>
          <a:xfrm>
            <a:off x="14277673" y="5975218"/>
            <a:ext cx="552449" cy="2615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92" name="ZoneTexte 91">
            <a:hlinkClick xmlns:r="http://schemas.openxmlformats.org/officeDocument/2006/relationships" r:id="rId95"/>
          </xdr:cNvPr>
          <xdr:cNvSpPr txBox="1"/>
        </xdr:nvSpPr>
        <xdr:spPr>
          <a:xfrm>
            <a:off x="14752864" y="2943225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95" name="ZoneTexte 94">
            <a:hlinkClick xmlns:r="http://schemas.openxmlformats.org/officeDocument/2006/relationships" r:id="rId96"/>
          </xdr:cNvPr>
          <xdr:cNvSpPr txBox="1"/>
        </xdr:nvSpPr>
        <xdr:spPr>
          <a:xfrm>
            <a:off x="14778264" y="3914775"/>
            <a:ext cx="475343" cy="5755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97" name="ZoneTexte 96">
            <a:hlinkClick xmlns:r="http://schemas.openxmlformats.org/officeDocument/2006/relationships" r:id="rId97"/>
          </xdr:cNvPr>
          <xdr:cNvSpPr txBox="1"/>
        </xdr:nvSpPr>
        <xdr:spPr>
          <a:xfrm>
            <a:off x="15191014" y="4959350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99" name="ZoneTexte 98">
            <a:hlinkClick xmlns:r="http://schemas.openxmlformats.org/officeDocument/2006/relationships" r:id="rId98"/>
          </xdr:cNvPr>
          <xdr:cNvSpPr txBox="1"/>
        </xdr:nvSpPr>
        <xdr:spPr>
          <a:xfrm>
            <a:off x="15213636" y="5994269"/>
            <a:ext cx="733424" cy="263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01" name="ZoneTexte 100">
            <a:hlinkClick xmlns:r="http://schemas.openxmlformats.org/officeDocument/2006/relationships" r:id="rId99"/>
          </xdr:cNvPr>
          <xdr:cNvSpPr txBox="1"/>
        </xdr:nvSpPr>
        <xdr:spPr>
          <a:xfrm>
            <a:off x="15191014" y="2946400"/>
            <a:ext cx="733424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228" name="ZoneTexte 227">
            <a:hlinkClick xmlns:r="http://schemas.openxmlformats.org/officeDocument/2006/relationships" r:id="rId100"/>
          </xdr:cNvPr>
          <xdr:cNvSpPr txBox="1"/>
        </xdr:nvSpPr>
        <xdr:spPr>
          <a:xfrm>
            <a:off x="15216415" y="3902074"/>
            <a:ext cx="542924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</xdr:grpSp>
    <xdr:clientData/>
  </xdr:twoCellAnchor>
  <xdr:twoCellAnchor>
    <xdr:from>
      <xdr:col>27</xdr:col>
      <xdr:colOff>402166</xdr:colOff>
      <xdr:row>15</xdr:row>
      <xdr:rowOff>144658</xdr:rowOff>
    </xdr:from>
    <xdr:to>
      <xdr:col>33</xdr:col>
      <xdr:colOff>59530</xdr:colOff>
      <xdr:row>47</xdr:row>
      <xdr:rowOff>153800</xdr:rowOff>
    </xdr:to>
    <xdr:grpSp>
      <xdr:nvGrpSpPr>
        <xdr:cNvPr id="42" name="Groupe 41"/>
        <xdr:cNvGrpSpPr/>
      </xdr:nvGrpSpPr>
      <xdr:grpSpPr>
        <a:xfrm>
          <a:off x="16907630" y="3002158"/>
          <a:ext cx="4229364" cy="6105142"/>
          <a:chOff x="16953177" y="3044492"/>
          <a:chExt cx="4229364" cy="6105142"/>
        </a:xfrm>
      </xdr:grpSpPr>
      <xdr:sp macro="" textlink="">
        <xdr:nvSpPr>
          <xdr:cNvPr id="16" name="Rectangle 15"/>
          <xdr:cNvSpPr/>
        </xdr:nvSpPr>
        <xdr:spPr>
          <a:xfrm rot="2077682">
            <a:off x="18244570" y="3044492"/>
            <a:ext cx="1238888" cy="6105142"/>
          </a:xfrm>
          <a:prstGeom prst="rect">
            <a:avLst/>
          </a:prstGeom>
          <a:solidFill>
            <a:srgbClr val="00B0F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      </a:t>
            </a:r>
          </a:p>
        </xdr:txBody>
      </xdr:sp>
      <xdr:cxnSp macro="">
        <xdr:nvCxnSpPr>
          <xdr:cNvPr id="274" name="Connecteur droit 273"/>
          <xdr:cNvCxnSpPr/>
        </xdr:nvCxnSpPr>
        <xdr:spPr>
          <a:xfrm>
            <a:off x="17313011" y="7228417"/>
            <a:ext cx="1026583" cy="70908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75" name="Connecteur droit 274"/>
          <xdr:cNvCxnSpPr/>
        </xdr:nvCxnSpPr>
        <xdr:spPr>
          <a:xfrm>
            <a:off x="18032677" y="6201834"/>
            <a:ext cx="1005417" cy="68791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76" name="Connecteur droit 275"/>
          <xdr:cNvCxnSpPr/>
        </xdr:nvCxnSpPr>
        <xdr:spPr>
          <a:xfrm>
            <a:off x="18780125" y="5077884"/>
            <a:ext cx="1005416" cy="695325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8" name="Connecteur droit 147"/>
          <xdr:cNvCxnSpPr/>
        </xdr:nvCxnSpPr>
        <xdr:spPr>
          <a:xfrm flipH="1">
            <a:off x="16953177" y="4307417"/>
            <a:ext cx="2889250" cy="413808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98" name="Connecteur droit 297"/>
          <xdr:cNvCxnSpPr/>
        </xdr:nvCxnSpPr>
        <xdr:spPr>
          <a:xfrm flipH="1">
            <a:off x="17340793" y="4519084"/>
            <a:ext cx="2861468" cy="421216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300" name="ZoneTexte 299">
            <a:hlinkClick xmlns:r="http://schemas.openxmlformats.org/officeDocument/2006/relationships" r:id="rId101"/>
          </xdr:cNvPr>
          <xdr:cNvSpPr txBox="1"/>
        </xdr:nvSpPr>
        <xdr:spPr>
          <a:xfrm rot="18222935">
            <a:off x="19680118" y="3468648"/>
            <a:ext cx="54759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301" name="ZoneTexte 300">
            <a:hlinkClick xmlns:r="http://schemas.openxmlformats.org/officeDocument/2006/relationships" r:id="rId102"/>
          </xdr:cNvPr>
          <xdr:cNvSpPr txBox="1"/>
        </xdr:nvSpPr>
        <xdr:spPr>
          <a:xfrm rot="18222935">
            <a:off x="19926021" y="3693912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302" name="ZoneTexte 301">
            <a:hlinkClick xmlns:r="http://schemas.openxmlformats.org/officeDocument/2006/relationships" r:id="rId103"/>
          </xdr:cNvPr>
          <xdr:cNvSpPr txBox="1"/>
        </xdr:nvSpPr>
        <xdr:spPr>
          <a:xfrm rot="18222935">
            <a:off x="20198806" y="389790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303" name="ZoneTexte 302">
            <a:hlinkClick xmlns:r="http://schemas.openxmlformats.org/officeDocument/2006/relationships" r:id="rId104"/>
          </xdr:cNvPr>
          <xdr:cNvSpPr txBox="1"/>
        </xdr:nvSpPr>
        <xdr:spPr>
          <a:xfrm rot="18222935">
            <a:off x="20414706" y="408205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T1-4</a:t>
            </a:r>
          </a:p>
        </xdr:txBody>
      </xdr:sp>
      <xdr:sp macro="" textlink="">
        <xdr:nvSpPr>
          <xdr:cNvPr id="304" name="ZoneTexte 303">
            <a:hlinkClick xmlns:r="http://schemas.openxmlformats.org/officeDocument/2006/relationships" r:id="rId21"/>
          </xdr:cNvPr>
          <xdr:cNvSpPr txBox="1"/>
        </xdr:nvSpPr>
        <xdr:spPr>
          <a:xfrm rot="18222935">
            <a:off x="17541176" y="6667068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305" name="ZoneTexte 304">
            <a:hlinkClick xmlns:r="http://schemas.openxmlformats.org/officeDocument/2006/relationships" r:id="rId105"/>
          </xdr:cNvPr>
          <xdr:cNvSpPr txBox="1"/>
        </xdr:nvSpPr>
        <xdr:spPr>
          <a:xfrm rot="18222935">
            <a:off x="18293541" y="5575076"/>
            <a:ext cx="554740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307" name="ZoneTexte 306">
            <a:hlinkClick xmlns:r="http://schemas.openxmlformats.org/officeDocument/2006/relationships" r:id="rId106"/>
          </xdr:cNvPr>
          <xdr:cNvSpPr txBox="1"/>
        </xdr:nvSpPr>
        <xdr:spPr>
          <a:xfrm rot="18222935">
            <a:off x="19084226" y="4516537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312" name="ZoneTexte 311">
            <a:hlinkClick xmlns:r="http://schemas.openxmlformats.org/officeDocument/2006/relationships" r:id="rId65"/>
          </xdr:cNvPr>
          <xdr:cNvSpPr txBox="1"/>
        </xdr:nvSpPr>
        <xdr:spPr>
          <a:xfrm rot="18222935">
            <a:off x="16863439" y="7663788"/>
            <a:ext cx="52416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313" name="ZoneTexte 312">
            <a:hlinkClick xmlns:r="http://schemas.openxmlformats.org/officeDocument/2006/relationships" r:id="rId107"/>
          </xdr:cNvPr>
          <xdr:cNvSpPr txBox="1"/>
        </xdr:nvSpPr>
        <xdr:spPr>
          <a:xfrm rot="18222935">
            <a:off x="17901011" y="6910485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314" name="ZoneTexte 313">
            <a:hlinkClick xmlns:r="http://schemas.openxmlformats.org/officeDocument/2006/relationships" r:id="rId108"/>
          </xdr:cNvPr>
          <xdr:cNvSpPr txBox="1"/>
        </xdr:nvSpPr>
        <xdr:spPr>
          <a:xfrm rot="18222935">
            <a:off x="17227909" y="7920134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315" name="ZoneTexte 314">
            <a:hlinkClick xmlns:r="http://schemas.openxmlformats.org/officeDocument/2006/relationships" r:id="rId109"/>
          </xdr:cNvPr>
          <xdr:cNvSpPr txBox="1"/>
        </xdr:nvSpPr>
        <xdr:spPr>
          <a:xfrm rot="18222935">
            <a:off x="19736158" y="5009719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316" name="ZoneTexte 315">
            <a:hlinkClick xmlns:r="http://schemas.openxmlformats.org/officeDocument/2006/relationships" r:id="rId110"/>
          </xdr:cNvPr>
          <xdr:cNvSpPr txBox="1"/>
        </xdr:nvSpPr>
        <xdr:spPr>
          <a:xfrm rot="18222935">
            <a:off x="18682059" y="582886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317" name="ZoneTexte 316">
            <a:hlinkClick xmlns:r="http://schemas.openxmlformats.org/officeDocument/2006/relationships" r:id="rId111"/>
          </xdr:cNvPr>
          <xdr:cNvSpPr txBox="1"/>
        </xdr:nvSpPr>
        <xdr:spPr>
          <a:xfrm rot="18222935">
            <a:off x="19427109" y="4783929"/>
            <a:ext cx="492498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319" name="ZoneTexte 318">
            <a:hlinkClick xmlns:r="http://schemas.openxmlformats.org/officeDocument/2006/relationships" r:id="rId112"/>
          </xdr:cNvPr>
          <xdr:cNvSpPr txBox="1"/>
        </xdr:nvSpPr>
        <xdr:spPr>
          <a:xfrm rot="18222935">
            <a:off x="17577159" y="8184718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320" name="ZoneTexte 319">
            <a:hlinkClick xmlns:r="http://schemas.openxmlformats.org/officeDocument/2006/relationships" r:id="rId113"/>
          </xdr:cNvPr>
          <xdr:cNvSpPr txBox="1"/>
        </xdr:nvSpPr>
        <xdr:spPr>
          <a:xfrm rot="18222935">
            <a:off x="18246557" y="7158020"/>
            <a:ext cx="580925" cy="23070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321" name="ZoneTexte 320">
            <a:hlinkClick xmlns:r="http://schemas.openxmlformats.org/officeDocument/2006/relationships" r:id="rId114"/>
          </xdr:cNvPr>
          <xdr:cNvSpPr txBox="1"/>
        </xdr:nvSpPr>
        <xdr:spPr>
          <a:xfrm rot="18222935">
            <a:off x="18993208" y="6108270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322" name="ZoneTexte 321"/>
          <xdr:cNvSpPr txBox="1"/>
        </xdr:nvSpPr>
        <xdr:spPr>
          <a:xfrm>
            <a:off x="19531541" y="6635750"/>
            <a:ext cx="1651000" cy="32385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rgbClr val="FF0000"/>
                </a:solidFill>
              </a:rPr>
              <a:t>ALLEE A</a:t>
            </a:r>
          </a:p>
        </xdr:txBody>
      </xdr:sp>
      <xdr:cxnSp macro="">
        <xdr:nvCxnSpPr>
          <xdr:cNvPr id="232" name="Connecteur droit 231"/>
          <xdr:cNvCxnSpPr/>
        </xdr:nvCxnSpPr>
        <xdr:spPr>
          <a:xfrm>
            <a:off x="19546094" y="4074584"/>
            <a:ext cx="973667" cy="68791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0" name="Connecteur droit 249"/>
          <xdr:cNvCxnSpPr/>
        </xdr:nvCxnSpPr>
        <xdr:spPr>
          <a:xfrm flipH="1">
            <a:off x="19747177" y="3397251"/>
            <a:ext cx="603250" cy="836083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2" name="Connecteur droit 251"/>
          <xdr:cNvCxnSpPr>
            <a:stCxn id="16" idx="0"/>
          </xdr:cNvCxnSpPr>
        </xdr:nvCxnSpPr>
        <xdr:spPr>
          <a:xfrm flipH="1">
            <a:off x="20011760" y="3585229"/>
            <a:ext cx="586867" cy="82802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3" name="Connecteur droit 252"/>
          <xdr:cNvCxnSpPr/>
        </xdr:nvCxnSpPr>
        <xdr:spPr>
          <a:xfrm flipH="1">
            <a:off x="20265761" y="3778251"/>
            <a:ext cx="582083" cy="81491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27</xdr:row>
      <xdr:rowOff>19049</xdr:rowOff>
    </xdr:from>
    <xdr:to>
      <xdr:col>8</xdr:col>
      <xdr:colOff>695324</xdr:colOff>
      <xdr:row>31</xdr:row>
      <xdr:rowOff>161924</xdr:rowOff>
    </xdr:to>
    <xdr:sp macro="" textlink="">
      <xdr:nvSpPr>
        <xdr:cNvPr id="2" name="Rectangle 1"/>
        <xdr:cNvSpPr/>
      </xdr:nvSpPr>
      <xdr:spPr>
        <a:xfrm>
          <a:off x="5419725" y="5162549"/>
          <a:ext cx="1371599" cy="904875"/>
        </a:xfrm>
        <a:prstGeom prst="rect">
          <a:avLst/>
        </a:prstGeom>
        <a:solidFill>
          <a:srgbClr val="CC3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3</xdr:row>
      <xdr:rowOff>9525</xdr:rowOff>
    </xdr:from>
    <xdr:to>
      <xdr:col>7</xdr:col>
      <xdr:colOff>38100</xdr:colOff>
      <xdr:row>28</xdr:row>
      <xdr:rowOff>104775</xdr:rowOff>
    </xdr:to>
    <xdr:sp macro="" textlink="">
      <xdr:nvSpPr>
        <xdr:cNvPr id="3" name="Rectangle 2"/>
        <xdr:cNvSpPr/>
      </xdr:nvSpPr>
      <xdr:spPr>
        <a:xfrm>
          <a:off x="4191000" y="581025"/>
          <a:ext cx="1181100" cy="4857750"/>
        </a:xfrm>
        <a:prstGeom prst="rect">
          <a:avLst/>
        </a:prstGeom>
        <a:solidFill>
          <a:srgbClr val="CC3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752476</xdr:colOff>
      <xdr:row>7</xdr:row>
      <xdr:rowOff>152400</xdr:rowOff>
    </xdr:from>
    <xdr:to>
      <xdr:col>12</xdr:col>
      <xdr:colOff>381000</xdr:colOff>
      <xdr:row>27</xdr:row>
      <xdr:rowOff>9525</xdr:rowOff>
    </xdr:to>
    <xdr:sp macro="" textlink="">
      <xdr:nvSpPr>
        <xdr:cNvPr id="4" name="Rectangle 3"/>
        <xdr:cNvSpPr/>
      </xdr:nvSpPr>
      <xdr:spPr>
        <a:xfrm>
          <a:off x="8372476" y="1485900"/>
          <a:ext cx="1152524" cy="36671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742950</xdr:colOff>
      <xdr:row>3</xdr:row>
      <xdr:rowOff>19050</xdr:rowOff>
    </xdr:from>
    <xdr:to>
      <xdr:col>5</xdr:col>
      <xdr:colOff>752475</xdr:colOff>
      <xdr:row>28</xdr:row>
      <xdr:rowOff>85725</xdr:rowOff>
    </xdr:to>
    <xdr:cxnSp macro="">
      <xdr:nvCxnSpPr>
        <xdr:cNvPr id="10" name="Connecteur droit 9"/>
        <xdr:cNvCxnSpPr/>
      </xdr:nvCxnSpPr>
      <xdr:spPr>
        <a:xfrm>
          <a:off x="4552950" y="590550"/>
          <a:ext cx="9525" cy="48291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23</xdr:row>
      <xdr:rowOff>28575</xdr:rowOff>
    </xdr:from>
    <xdr:to>
      <xdr:col>7</xdr:col>
      <xdr:colOff>38100</xdr:colOff>
      <xdr:row>23</xdr:row>
      <xdr:rowOff>28576</xdr:rowOff>
    </xdr:to>
    <xdr:cxnSp macro="">
      <xdr:nvCxnSpPr>
        <xdr:cNvPr id="12" name="Connecteur droit 11"/>
        <xdr:cNvCxnSpPr/>
      </xdr:nvCxnSpPr>
      <xdr:spPr>
        <a:xfrm flipH="1">
          <a:off x="4200525" y="4410075"/>
          <a:ext cx="117157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161925</xdr:rowOff>
    </xdr:from>
    <xdr:to>
      <xdr:col>7</xdr:col>
      <xdr:colOff>28575</xdr:colOff>
      <xdr:row>7</xdr:row>
      <xdr:rowOff>161926</xdr:rowOff>
    </xdr:to>
    <xdr:cxnSp macro="">
      <xdr:nvCxnSpPr>
        <xdr:cNvPr id="19" name="Connecteur droit 18"/>
        <xdr:cNvCxnSpPr/>
      </xdr:nvCxnSpPr>
      <xdr:spPr>
        <a:xfrm flipH="1">
          <a:off x="4191000" y="1495425"/>
          <a:ext cx="117157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12</xdr:row>
      <xdr:rowOff>95250</xdr:rowOff>
    </xdr:from>
    <xdr:to>
      <xdr:col>7</xdr:col>
      <xdr:colOff>47625</xdr:colOff>
      <xdr:row>12</xdr:row>
      <xdr:rowOff>95251</xdr:rowOff>
    </xdr:to>
    <xdr:cxnSp macro="">
      <xdr:nvCxnSpPr>
        <xdr:cNvPr id="20" name="Connecteur droit 19"/>
        <xdr:cNvCxnSpPr/>
      </xdr:nvCxnSpPr>
      <xdr:spPr>
        <a:xfrm flipH="1">
          <a:off x="4191000" y="2381250"/>
          <a:ext cx="119062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17</xdr:row>
      <xdr:rowOff>142875</xdr:rowOff>
    </xdr:from>
    <xdr:to>
      <xdr:col>7</xdr:col>
      <xdr:colOff>38100</xdr:colOff>
      <xdr:row>17</xdr:row>
      <xdr:rowOff>142876</xdr:rowOff>
    </xdr:to>
    <xdr:cxnSp macro="">
      <xdr:nvCxnSpPr>
        <xdr:cNvPr id="21" name="Connecteur droit 20"/>
        <xdr:cNvCxnSpPr/>
      </xdr:nvCxnSpPr>
      <xdr:spPr>
        <a:xfrm flipH="1">
          <a:off x="4181475" y="3381375"/>
          <a:ext cx="119062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28</xdr:row>
      <xdr:rowOff>142875</xdr:rowOff>
    </xdr:from>
    <xdr:to>
      <xdr:col>8</xdr:col>
      <xdr:colOff>704850</xdr:colOff>
      <xdr:row>28</xdr:row>
      <xdr:rowOff>142875</xdr:rowOff>
    </xdr:to>
    <xdr:cxnSp macro="">
      <xdr:nvCxnSpPr>
        <xdr:cNvPr id="23" name="Connecteur droit 22"/>
        <xdr:cNvCxnSpPr/>
      </xdr:nvCxnSpPr>
      <xdr:spPr>
        <a:xfrm>
          <a:off x="5429250" y="5476875"/>
          <a:ext cx="13716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30</xdr:row>
      <xdr:rowOff>85725</xdr:rowOff>
    </xdr:from>
    <xdr:to>
      <xdr:col>8</xdr:col>
      <xdr:colOff>704850</xdr:colOff>
      <xdr:row>30</xdr:row>
      <xdr:rowOff>95251</xdr:rowOff>
    </xdr:to>
    <xdr:cxnSp macro="">
      <xdr:nvCxnSpPr>
        <xdr:cNvPr id="24" name="Connecteur droit 23"/>
        <xdr:cNvCxnSpPr/>
      </xdr:nvCxnSpPr>
      <xdr:spPr>
        <a:xfrm flipV="1">
          <a:off x="5419725" y="5800725"/>
          <a:ext cx="1381125" cy="952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371475</xdr:colOff>
      <xdr:row>7</xdr:row>
      <xdr:rowOff>152400</xdr:rowOff>
    </xdr:from>
    <xdr:to>
      <xdr:col>11</xdr:col>
      <xdr:colOff>390525</xdr:colOff>
      <xdr:row>27</xdr:row>
      <xdr:rowOff>19050</xdr:rowOff>
    </xdr:to>
    <xdr:cxnSp macro="">
      <xdr:nvCxnSpPr>
        <xdr:cNvPr id="28" name="Connecteur droit 27"/>
        <xdr:cNvCxnSpPr/>
      </xdr:nvCxnSpPr>
      <xdr:spPr>
        <a:xfrm>
          <a:off x="8753475" y="1485900"/>
          <a:ext cx="19050" cy="36766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7</xdr:row>
      <xdr:rowOff>152400</xdr:rowOff>
    </xdr:from>
    <xdr:to>
      <xdr:col>12</xdr:col>
      <xdr:colOff>38100</xdr:colOff>
      <xdr:row>27</xdr:row>
      <xdr:rowOff>0</xdr:rowOff>
    </xdr:to>
    <xdr:cxnSp macro="">
      <xdr:nvCxnSpPr>
        <xdr:cNvPr id="30" name="Connecteur droit 29"/>
        <xdr:cNvCxnSpPr/>
      </xdr:nvCxnSpPr>
      <xdr:spPr>
        <a:xfrm>
          <a:off x="9172575" y="1485900"/>
          <a:ext cx="9525" cy="3657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752476</xdr:colOff>
      <xdr:row>17</xdr:row>
      <xdr:rowOff>80963</xdr:rowOff>
    </xdr:from>
    <xdr:to>
      <xdr:col>12</xdr:col>
      <xdr:colOff>381000</xdr:colOff>
      <xdr:row>17</xdr:row>
      <xdr:rowOff>80963</xdr:rowOff>
    </xdr:to>
    <xdr:cxnSp macro="">
      <xdr:nvCxnSpPr>
        <xdr:cNvPr id="34" name="Connecteur droit 33"/>
        <xdr:cNvCxnSpPr>
          <a:stCxn id="4" idx="1"/>
          <a:endCxn id="4" idx="3"/>
        </xdr:cNvCxnSpPr>
      </xdr:nvCxnSpPr>
      <xdr:spPr>
        <a:xfrm>
          <a:off x="8372476" y="3319463"/>
          <a:ext cx="1152524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12</xdr:row>
      <xdr:rowOff>133350</xdr:rowOff>
    </xdr:from>
    <xdr:to>
      <xdr:col>12</xdr:col>
      <xdr:colOff>381000</xdr:colOff>
      <xdr:row>12</xdr:row>
      <xdr:rowOff>133350</xdr:rowOff>
    </xdr:to>
    <xdr:cxnSp macro="">
      <xdr:nvCxnSpPr>
        <xdr:cNvPr id="36" name="Connecteur droit 35"/>
        <xdr:cNvCxnSpPr/>
      </xdr:nvCxnSpPr>
      <xdr:spPr>
        <a:xfrm>
          <a:off x="8401050" y="2419350"/>
          <a:ext cx="11239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21</xdr:row>
      <xdr:rowOff>176213</xdr:rowOff>
    </xdr:from>
    <xdr:to>
      <xdr:col>12</xdr:col>
      <xdr:colOff>400050</xdr:colOff>
      <xdr:row>21</xdr:row>
      <xdr:rowOff>180975</xdr:rowOff>
    </xdr:to>
    <xdr:cxnSp macro="">
      <xdr:nvCxnSpPr>
        <xdr:cNvPr id="38" name="Connecteur droit 37"/>
        <xdr:cNvCxnSpPr/>
      </xdr:nvCxnSpPr>
      <xdr:spPr>
        <a:xfrm flipV="1">
          <a:off x="8391525" y="4176713"/>
          <a:ext cx="1152525" cy="476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17</xdr:row>
      <xdr:rowOff>142875</xdr:rowOff>
    </xdr:from>
    <xdr:to>
      <xdr:col>6</xdr:col>
      <xdr:colOff>409575</xdr:colOff>
      <xdr:row>28</xdr:row>
      <xdr:rowOff>85725</xdr:rowOff>
    </xdr:to>
    <xdr:cxnSp macro="">
      <xdr:nvCxnSpPr>
        <xdr:cNvPr id="42" name="Connecteur droit 41"/>
        <xdr:cNvCxnSpPr/>
      </xdr:nvCxnSpPr>
      <xdr:spPr>
        <a:xfrm>
          <a:off x="4972050" y="3381375"/>
          <a:ext cx="9525" cy="2038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409575</xdr:colOff>
      <xdr:row>3</xdr:row>
      <xdr:rowOff>19050</xdr:rowOff>
    </xdr:from>
    <xdr:to>
      <xdr:col>6</xdr:col>
      <xdr:colOff>409576</xdr:colOff>
      <xdr:row>12</xdr:row>
      <xdr:rowOff>104775</xdr:rowOff>
    </xdr:to>
    <xdr:cxnSp macro="">
      <xdr:nvCxnSpPr>
        <xdr:cNvPr id="43" name="Connecteur droit 42"/>
        <xdr:cNvCxnSpPr/>
      </xdr:nvCxnSpPr>
      <xdr:spPr>
        <a:xfrm flipH="1">
          <a:off x="4981575" y="590550"/>
          <a:ext cx="1" cy="18002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4</xdr:row>
      <xdr:rowOff>123825</xdr:rowOff>
    </xdr:from>
    <xdr:to>
      <xdr:col>6</xdr:col>
      <xdr:colOff>104774</xdr:colOff>
      <xdr:row>6</xdr:row>
      <xdr:rowOff>19050</xdr:rowOff>
    </xdr:to>
    <xdr:sp macro="" textlink="">
      <xdr:nvSpPr>
        <xdr:cNvPr id="49" name="ZoneTexte 48">
          <a:hlinkClick xmlns:r="http://schemas.openxmlformats.org/officeDocument/2006/relationships" r:id="rId1"/>
        </xdr:cNvPr>
        <xdr:cNvSpPr txBox="1"/>
      </xdr:nvSpPr>
      <xdr:spPr>
        <a:xfrm>
          <a:off x="4124325" y="8858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T6-3</a:t>
          </a:r>
        </a:p>
      </xdr:txBody>
    </xdr:sp>
    <xdr:clientData/>
  </xdr:twoCellAnchor>
  <xdr:twoCellAnchor>
    <xdr:from>
      <xdr:col>5</xdr:col>
      <xdr:colOff>323850</xdr:colOff>
      <xdr:row>9</xdr:row>
      <xdr:rowOff>85725</xdr:rowOff>
    </xdr:from>
    <xdr:to>
      <xdr:col>6</xdr:col>
      <xdr:colOff>114299</xdr:colOff>
      <xdr:row>10</xdr:row>
      <xdr:rowOff>171450</xdr:rowOff>
    </xdr:to>
    <xdr:sp macro="" textlink="">
      <xdr:nvSpPr>
        <xdr:cNvPr id="50" name="ZoneTexte 49">
          <a:hlinkClick xmlns:r="http://schemas.openxmlformats.org/officeDocument/2006/relationships" r:id="rId2"/>
        </xdr:cNvPr>
        <xdr:cNvSpPr txBox="1"/>
      </xdr:nvSpPr>
      <xdr:spPr>
        <a:xfrm>
          <a:off x="4133850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T5-3</a:t>
          </a:r>
        </a:p>
      </xdr:txBody>
    </xdr:sp>
    <xdr:clientData/>
  </xdr:twoCellAnchor>
  <xdr:twoCellAnchor>
    <xdr:from>
      <xdr:col>5</xdr:col>
      <xdr:colOff>714375</xdr:colOff>
      <xdr:row>4</xdr:row>
      <xdr:rowOff>123825</xdr:rowOff>
    </xdr:from>
    <xdr:to>
      <xdr:col>6</xdr:col>
      <xdr:colOff>504824</xdr:colOff>
      <xdr:row>6</xdr:row>
      <xdr:rowOff>19050</xdr:rowOff>
    </xdr:to>
    <xdr:sp macro="" textlink="">
      <xdr:nvSpPr>
        <xdr:cNvPr id="51" name="ZoneTexte 50">
          <a:hlinkClick xmlns:r="http://schemas.openxmlformats.org/officeDocument/2006/relationships" r:id="rId3"/>
        </xdr:cNvPr>
        <xdr:cNvSpPr txBox="1"/>
      </xdr:nvSpPr>
      <xdr:spPr>
        <a:xfrm>
          <a:off x="4524375" y="8858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T6-2</a:t>
          </a:r>
        </a:p>
      </xdr:txBody>
    </xdr:sp>
    <xdr:clientData/>
  </xdr:twoCellAnchor>
  <xdr:twoCellAnchor>
    <xdr:from>
      <xdr:col>5</xdr:col>
      <xdr:colOff>323850</xdr:colOff>
      <xdr:row>14</xdr:row>
      <xdr:rowOff>47625</xdr:rowOff>
    </xdr:from>
    <xdr:to>
      <xdr:col>6</xdr:col>
      <xdr:colOff>114299</xdr:colOff>
      <xdr:row>15</xdr:row>
      <xdr:rowOff>133350</xdr:rowOff>
    </xdr:to>
    <xdr:sp macro="" textlink="">
      <xdr:nvSpPr>
        <xdr:cNvPr id="52" name="ZoneTexte 51">
          <a:hlinkClick xmlns:r="http://schemas.openxmlformats.org/officeDocument/2006/relationships" r:id="rId4"/>
        </xdr:cNvPr>
        <xdr:cNvSpPr txBox="1"/>
      </xdr:nvSpPr>
      <xdr:spPr>
        <a:xfrm>
          <a:off x="4133850" y="27146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T4-1</a:t>
          </a:r>
        </a:p>
      </xdr:txBody>
    </xdr:sp>
    <xdr:clientData/>
  </xdr:twoCellAnchor>
  <xdr:twoCellAnchor>
    <xdr:from>
      <xdr:col>5</xdr:col>
      <xdr:colOff>304800</xdr:colOff>
      <xdr:row>19</xdr:row>
      <xdr:rowOff>142875</xdr:rowOff>
    </xdr:from>
    <xdr:to>
      <xdr:col>6</xdr:col>
      <xdr:colOff>95249</xdr:colOff>
      <xdr:row>21</xdr:row>
      <xdr:rowOff>38100</xdr:rowOff>
    </xdr:to>
    <xdr:sp macro="" textlink="">
      <xdr:nvSpPr>
        <xdr:cNvPr id="53" name="ZoneTexte 52">
          <a:hlinkClick xmlns:r="http://schemas.openxmlformats.org/officeDocument/2006/relationships" r:id="rId5"/>
        </xdr:cNvPr>
        <xdr:cNvSpPr txBox="1"/>
      </xdr:nvSpPr>
      <xdr:spPr>
        <a:xfrm>
          <a:off x="4114800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T3-3</a:t>
          </a:r>
        </a:p>
      </xdr:txBody>
    </xdr:sp>
    <xdr:clientData/>
  </xdr:twoCellAnchor>
  <xdr:twoCellAnchor>
    <xdr:from>
      <xdr:col>5</xdr:col>
      <xdr:colOff>314325</xdr:colOff>
      <xdr:row>24</xdr:row>
      <xdr:rowOff>133350</xdr:rowOff>
    </xdr:from>
    <xdr:to>
      <xdr:col>6</xdr:col>
      <xdr:colOff>104774</xdr:colOff>
      <xdr:row>26</xdr:row>
      <xdr:rowOff>28575</xdr:rowOff>
    </xdr:to>
    <xdr:sp macro="" textlink="">
      <xdr:nvSpPr>
        <xdr:cNvPr id="54" name="ZoneTexte 53">
          <a:hlinkClick xmlns:r="http://schemas.openxmlformats.org/officeDocument/2006/relationships" r:id="rId6"/>
        </xdr:cNvPr>
        <xdr:cNvSpPr txBox="1"/>
      </xdr:nvSpPr>
      <xdr:spPr>
        <a:xfrm>
          <a:off x="4124325" y="47053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T2-3</a:t>
          </a:r>
        </a:p>
      </xdr:txBody>
    </xdr:sp>
    <xdr:clientData/>
  </xdr:twoCellAnchor>
  <xdr:twoCellAnchor>
    <xdr:from>
      <xdr:col>5</xdr:col>
      <xdr:colOff>685800</xdr:colOff>
      <xdr:row>9</xdr:row>
      <xdr:rowOff>85725</xdr:rowOff>
    </xdr:from>
    <xdr:to>
      <xdr:col>6</xdr:col>
      <xdr:colOff>476249</xdr:colOff>
      <xdr:row>10</xdr:row>
      <xdr:rowOff>171450</xdr:rowOff>
    </xdr:to>
    <xdr:sp macro="" textlink="">
      <xdr:nvSpPr>
        <xdr:cNvPr id="59" name="ZoneTexte 58">
          <a:hlinkClick xmlns:r="http://schemas.openxmlformats.org/officeDocument/2006/relationships" r:id="rId7"/>
        </xdr:cNvPr>
        <xdr:cNvSpPr txBox="1"/>
      </xdr:nvSpPr>
      <xdr:spPr>
        <a:xfrm>
          <a:off x="4495800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T5-2</a:t>
          </a:r>
        </a:p>
      </xdr:txBody>
    </xdr:sp>
    <xdr:clientData/>
  </xdr:twoCellAnchor>
  <xdr:twoCellAnchor>
    <xdr:from>
      <xdr:col>6</xdr:col>
      <xdr:colOff>371475</xdr:colOff>
      <xdr:row>4</xdr:row>
      <xdr:rowOff>114300</xdr:rowOff>
    </xdr:from>
    <xdr:to>
      <xdr:col>7</xdr:col>
      <xdr:colOff>161924</xdr:colOff>
      <xdr:row>6</xdr:row>
      <xdr:rowOff>9525</xdr:rowOff>
    </xdr:to>
    <xdr:sp macro="" textlink="">
      <xdr:nvSpPr>
        <xdr:cNvPr id="60" name="ZoneTexte 59">
          <a:hlinkClick xmlns:r="http://schemas.openxmlformats.org/officeDocument/2006/relationships" r:id="rId8"/>
        </xdr:cNvPr>
        <xdr:cNvSpPr txBox="1"/>
      </xdr:nvSpPr>
      <xdr:spPr>
        <a:xfrm>
          <a:off x="4943475" y="8763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T6-1</a:t>
          </a:r>
        </a:p>
      </xdr:txBody>
    </xdr:sp>
    <xdr:clientData/>
  </xdr:twoCellAnchor>
  <xdr:twoCellAnchor>
    <xdr:from>
      <xdr:col>6</xdr:col>
      <xdr:colOff>352425</xdr:colOff>
      <xdr:row>9</xdr:row>
      <xdr:rowOff>85725</xdr:rowOff>
    </xdr:from>
    <xdr:to>
      <xdr:col>7</xdr:col>
      <xdr:colOff>142874</xdr:colOff>
      <xdr:row>10</xdr:row>
      <xdr:rowOff>171450</xdr:rowOff>
    </xdr:to>
    <xdr:sp macro="" textlink="">
      <xdr:nvSpPr>
        <xdr:cNvPr id="64" name="ZoneTexte 63">
          <a:hlinkClick xmlns:r="http://schemas.openxmlformats.org/officeDocument/2006/relationships" r:id="rId9"/>
        </xdr:cNvPr>
        <xdr:cNvSpPr txBox="1"/>
      </xdr:nvSpPr>
      <xdr:spPr>
        <a:xfrm>
          <a:off x="4924425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T5-1</a:t>
          </a:r>
        </a:p>
      </xdr:txBody>
    </xdr:sp>
    <xdr:clientData/>
  </xdr:twoCellAnchor>
  <xdr:twoCellAnchor>
    <xdr:from>
      <xdr:col>6</xdr:col>
      <xdr:colOff>333375</xdr:colOff>
      <xdr:row>19</xdr:row>
      <xdr:rowOff>142875</xdr:rowOff>
    </xdr:from>
    <xdr:to>
      <xdr:col>7</xdr:col>
      <xdr:colOff>123824</xdr:colOff>
      <xdr:row>21</xdr:row>
      <xdr:rowOff>38100</xdr:rowOff>
    </xdr:to>
    <xdr:sp macro="" textlink="">
      <xdr:nvSpPr>
        <xdr:cNvPr id="65" name="ZoneTexte 64">
          <a:hlinkClick xmlns:r="http://schemas.openxmlformats.org/officeDocument/2006/relationships" r:id="rId10"/>
        </xdr:cNvPr>
        <xdr:cNvSpPr txBox="1"/>
      </xdr:nvSpPr>
      <xdr:spPr>
        <a:xfrm>
          <a:off x="4905375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5</xdr:col>
      <xdr:colOff>695325</xdr:colOff>
      <xdr:row>19</xdr:row>
      <xdr:rowOff>142875</xdr:rowOff>
    </xdr:from>
    <xdr:to>
      <xdr:col>6</xdr:col>
      <xdr:colOff>485774</xdr:colOff>
      <xdr:row>21</xdr:row>
      <xdr:rowOff>38100</xdr:rowOff>
    </xdr:to>
    <xdr:sp macro="" textlink="">
      <xdr:nvSpPr>
        <xdr:cNvPr id="66" name="ZoneTexte 65">
          <a:hlinkClick xmlns:r="http://schemas.openxmlformats.org/officeDocument/2006/relationships" r:id="rId11"/>
        </xdr:cNvPr>
        <xdr:cNvSpPr txBox="1"/>
      </xdr:nvSpPr>
      <xdr:spPr>
        <a:xfrm>
          <a:off x="4505325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T3-2</a:t>
          </a:r>
        </a:p>
      </xdr:txBody>
    </xdr:sp>
    <xdr:clientData/>
  </xdr:twoCellAnchor>
  <xdr:twoCellAnchor>
    <xdr:from>
      <xdr:col>6</xdr:col>
      <xdr:colOff>390525</xdr:colOff>
      <xdr:row>24</xdr:row>
      <xdr:rowOff>142875</xdr:rowOff>
    </xdr:from>
    <xdr:to>
      <xdr:col>7</xdr:col>
      <xdr:colOff>180974</xdr:colOff>
      <xdr:row>26</xdr:row>
      <xdr:rowOff>38100</xdr:rowOff>
    </xdr:to>
    <xdr:sp macro="" textlink="">
      <xdr:nvSpPr>
        <xdr:cNvPr id="71" name="ZoneTexte 70">
          <a:hlinkClick xmlns:r="http://schemas.openxmlformats.org/officeDocument/2006/relationships" r:id="rId12"/>
        </xdr:cNvPr>
        <xdr:cNvSpPr txBox="1"/>
      </xdr:nvSpPr>
      <xdr:spPr>
        <a:xfrm>
          <a:off x="4962525" y="47148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T2-1</a:t>
          </a:r>
        </a:p>
      </xdr:txBody>
    </xdr:sp>
    <xdr:clientData/>
  </xdr:twoCellAnchor>
  <xdr:twoCellAnchor>
    <xdr:from>
      <xdr:col>5</xdr:col>
      <xdr:colOff>714375</xdr:colOff>
      <xdr:row>24</xdr:row>
      <xdr:rowOff>161925</xdr:rowOff>
    </xdr:from>
    <xdr:to>
      <xdr:col>6</xdr:col>
      <xdr:colOff>504824</xdr:colOff>
      <xdr:row>26</xdr:row>
      <xdr:rowOff>57150</xdr:rowOff>
    </xdr:to>
    <xdr:sp macro="" textlink="">
      <xdr:nvSpPr>
        <xdr:cNvPr id="72" name="ZoneTexte 71">
          <a:hlinkClick xmlns:r="http://schemas.openxmlformats.org/officeDocument/2006/relationships" r:id="rId13"/>
        </xdr:cNvPr>
        <xdr:cNvSpPr txBox="1"/>
      </xdr:nvSpPr>
      <xdr:spPr>
        <a:xfrm>
          <a:off x="4524375" y="47339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T2-2</a:t>
          </a:r>
        </a:p>
      </xdr:txBody>
    </xdr:sp>
    <xdr:clientData/>
  </xdr:twoCellAnchor>
  <xdr:twoCellAnchor>
    <xdr:from>
      <xdr:col>7</xdr:col>
      <xdr:colOff>533400</xdr:colOff>
      <xdr:row>27</xdr:row>
      <xdr:rowOff>38099</xdr:rowOff>
    </xdr:from>
    <xdr:to>
      <xdr:col>8</xdr:col>
      <xdr:colOff>323849</xdr:colOff>
      <xdr:row>28</xdr:row>
      <xdr:rowOff>123824</xdr:rowOff>
    </xdr:to>
    <xdr:sp macro="" textlink="">
      <xdr:nvSpPr>
        <xdr:cNvPr id="73" name="ZoneTexte 72">
          <a:hlinkClick xmlns:r="http://schemas.openxmlformats.org/officeDocument/2006/relationships" r:id="rId14"/>
        </xdr:cNvPr>
        <xdr:cNvSpPr txBox="1"/>
      </xdr:nvSpPr>
      <xdr:spPr>
        <a:xfrm>
          <a:off x="5867400" y="5181599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T1-1</a:t>
          </a:r>
        </a:p>
      </xdr:txBody>
    </xdr:sp>
    <xdr:clientData/>
  </xdr:twoCellAnchor>
  <xdr:twoCellAnchor>
    <xdr:from>
      <xdr:col>7</xdr:col>
      <xdr:colOff>533400</xdr:colOff>
      <xdr:row>28</xdr:row>
      <xdr:rowOff>171449</xdr:rowOff>
    </xdr:from>
    <xdr:to>
      <xdr:col>8</xdr:col>
      <xdr:colOff>323849</xdr:colOff>
      <xdr:row>30</xdr:row>
      <xdr:rowOff>66674</xdr:rowOff>
    </xdr:to>
    <xdr:sp macro="" textlink="">
      <xdr:nvSpPr>
        <xdr:cNvPr id="74" name="ZoneTexte 73">
          <a:hlinkClick xmlns:r="http://schemas.openxmlformats.org/officeDocument/2006/relationships" r:id="rId15"/>
        </xdr:cNvPr>
        <xdr:cNvSpPr txBox="1"/>
      </xdr:nvSpPr>
      <xdr:spPr>
        <a:xfrm>
          <a:off x="5867400" y="5505449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T1-2</a:t>
          </a:r>
        </a:p>
      </xdr:txBody>
    </xdr:sp>
    <xdr:clientData/>
  </xdr:twoCellAnchor>
  <xdr:twoCellAnchor>
    <xdr:from>
      <xdr:col>7</xdr:col>
      <xdr:colOff>523875</xdr:colOff>
      <xdr:row>30</xdr:row>
      <xdr:rowOff>85724</xdr:rowOff>
    </xdr:from>
    <xdr:to>
      <xdr:col>8</xdr:col>
      <xdr:colOff>314324</xdr:colOff>
      <xdr:row>31</xdr:row>
      <xdr:rowOff>171449</xdr:rowOff>
    </xdr:to>
    <xdr:sp macro="" textlink="">
      <xdr:nvSpPr>
        <xdr:cNvPr id="75" name="ZoneTexte 74">
          <a:hlinkClick xmlns:r="http://schemas.openxmlformats.org/officeDocument/2006/relationships" r:id="rId16"/>
        </xdr:cNvPr>
        <xdr:cNvSpPr txBox="1"/>
      </xdr:nvSpPr>
      <xdr:spPr>
        <a:xfrm>
          <a:off x="5857875" y="5800724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T1-3</a:t>
          </a:r>
        </a:p>
      </xdr:txBody>
    </xdr:sp>
    <xdr:clientData/>
  </xdr:twoCellAnchor>
  <xdr:twoCellAnchor>
    <xdr:from>
      <xdr:col>10</xdr:col>
      <xdr:colOff>695325</xdr:colOff>
      <xdr:row>9</xdr:row>
      <xdr:rowOff>95250</xdr:rowOff>
    </xdr:from>
    <xdr:to>
      <xdr:col>11</xdr:col>
      <xdr:colOff>485774</xdr:colOff>
      <xdr:row>10</xdr:row>
      <xdr:rowOff>180975</xdr:rowOff>
    </xdr:to>
    <xdr:sp macro="" textlink="">
      <xdr:nvSpPr>
        <xdr:cNvPr id="76" name="ZoneTexte 75">
          <a:hlinkClick xmlns:r="http://schemas.openxmlformats.org/officeDocument/2006/relationships" r:id="rId17"/>
        </xdr:cNvPr>
        <xdr:cNvSpPr txBox="1"/>
      </xdr:nvSpPr>
      <xdr:spPr>
        <a:xfrm>
          <a:off x="8315325" y="18097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T4-1</a:t>
          </a:r>
        </a:p>
      </xdr:txBody>
    </xdr:sp>
    <xdr:clientData/>
  </xdr:twoCellAnchor>
  <xdr:twoCellAnchor>
    <xdr:from>
      <xdr:col>11</xdr:col>
      <xdr:colOff>323850</xdr:colOff>
      <xdr:row>9</xdr:row>
      <xdr:rowOff>123825</xdr:rowOff>
    </xdr:from>
    <xdr:to>
      <xdr:col>12</xdr:col>
      <xdr:colOff>114299</xdr:colOff>
      <xdr:row>11</xdr:row>
      <xdr:rowOff>19050</xdr:rowOff>
    </xdr:to>
    <xdr:sp macro="" textlink="">
      <xdr:nvSpPr>
        <xdr:cNvPr id="77" name="ZoneTexte 76">
          <a:hlinkClick xmlns:r="http://schemas.openxmlformats.org/officeDocument/2006/relationships" r:id="rId18"/>
        </xdr:cNvPr>
        <xdr:cNvSpPr txBox="1"/>
      </xdr:nvSpPr>
      <xdr:spPr>
        <a:xfrm>
          <a:off x="8705850" y="18383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T4-2</a:t>
          </a:r>
        </a:p>
      </xdr:txBody>
    </xdr:sp>
    <xdr:clientData/>
  </xdr:twoCellAnchor>
  <xdr:twoCellAnchor>
    <xdr:from>
      <xdr:col>10</xdr:col>
      <xdr:colOff>685800</xdr:colOff>
      <xdr:row>14</xdr:row>
      <xdr:rowOff>57150</xdr:rowOff>
    </xdr:from>
    <xdr:to>
      <xdr:col>11</xdr:col>
      <xdr:colOff>476249</xdr:colOff>
      <xdr:row>15</xdr:row>
      <xdr:rowOff>142875</xdr:rowOff>
    </xdr:to>
    <xdr:sp macro="" textlink="">
      <xdr:nvSpPr>
        <xdr:cNvPr id="78" name="ZoneTexte 77">
          <a:hlinkClick xmlns:r="http://schemas.openxmlformats.org/officeDocument/2006/relationships" r:id="rId19"/>
        </xdr:cNvPr>
        <xdr:cNvSpPr txBox="1"/>
      </xdr:nvSpPr>
      <xdr:spPr>
        <a:xfrm>
          <a:off x="8305800" y="27241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11</xdr:col>
      <xdr:colOff>333375</xdr:colOff>
      <xdr:row>14</xdr:row>
      <xdr:rowOff>38100</xdr:rowOff>
    </xdr:from>
    <xdr:to>
      <xdr:col>12</xdr:col>
      <xdr:colOff>123824</xdr:colOff>
      <xdr:row>15</xdr:row>
      <xdr:rowOff>123825</xdr:rowOff>
    </xdr:to>
    <xdr:sp macro="" textlink="">
      <xdr:nvSpPr>
        <xdr:cNvPr id="79" name="ZoneTexte 78">
          <a:hlinkClick xmlns:r="http://schemas.openxmlformats.org/officeDocument/2006/relationships" r:id="rId20"/>
        </xdr:cNvPr>
        <xdr:cNvSpPr txBox="1"/>
      </xdr:nvSpPr>
      <xdr:spPr>
        <a:xfrm>
          <a:off x="8715375" y="27051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T3-2</a:t>
          </a:r>
        </a:p>
      </xdr:txBody>
    </xdr:sp>
    <xdr:clientData/>
  </xdr:twoCellAnchor>
  <xdr:twoCellAnchor>
    <xdr:from>
      <xdr:col>11</xdr:col>
      <xdr:colOff>756708</xdr:colOff>
      <xdr:row>9</xdr:row>
      <xdr:rowOff>104775</xdr:rowOff>
    </xdr:from>
    <xdr:to>
      <xdr:col>12</xdr:col>
      <xdr:colOff>547157</xdr:colOff>
      <xdr:row>11</xdr:row>
      <xdr:rowOff>0</xdr:rowOff>
    </xdr:to>
    <xdr:sp macro="" textlink="">
      <xdr:nvSpPr>
        <xdr:cNvPr id="80" name="ZoneTexte 79">
          <a:hlinkClick xmlns:r="http://schemas.openxmlformats.org/officeDocument/2006/relationships" r:id="rId21"/>
        </xdr:cNvPr>
        <xdr:cNvSpPr txBox="1"/>
      </xdr:nvSpPr>
      <xdr:spPr>
        <a:xfrm>
          <a:off x="9511241" y="1781175"/>
          <a:ext cx="586316" cy="267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T4-3</a:t>
          </a:r>
        </a:p>
        <a:p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768350</xdr:colOff>
      <xdr:row>14</xdr:row>
      <xdr:rowOff>28575</xdr:rowOff>
    </xdr:from>
    <xdr:to>
      <xdr:col>12</xdr:col>
      <xdr:colOff>558799</xdr:colOff>
      <xdr:row>15</xdr:row>
      <xdr:rowOff>114300</xdr:rowOff>
    </xdr:to>
    <xdr:sp macro="" textlink="">
      <xdr:nvSpPr>
        <xdr:cNvPr id="81" name="ZoneTexte 80">
          <a:hlinkClick xmlns:r="http://schemas.openxmlformats.org/officeDocument/2006/relationships" r:id="rId22"/>
        </xdr:cNvPr>
        <xdr:cNvSpPr txBox="1"/>
      </xdr:nvSpPr>
      <xdr:spPr>
        <a:xfrm>
          <a:off x="9522883" y="2636308"/>
          <a:ext cx="586316" cy="2719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T3-3</a:t>
          </a:r>
        </a:p>
      </xdr:txBody>
    </xdr:sp>
    <xdr:clientData/>
  </xdr:twoCellAnchor>
  <xdr:twoCellAnchor>
    <xdr:from>
      <xdr:col>11</xdr:col>
      <xdr:colOff>752475</xdr:colOff>
      <xdr:row>19</xdr:row>
      <xdr:rowOff>57150</xdr:rowOff>
    </xdr:from>
    <xdr:to>
      <xdr:col>12</xdr:col>
      <xdr:colOff>542924</xdr:colOff>
      <xdr:row>20</xdr:row>
      <xdr:rowOff>142875</xdr:rowOff>
    </xdr:to>
    <xdr:sp macro="" textlink="">
      <xdr:nvSpPr>
        <xdr:cNvPr id="82" name="ZoneTexte 81">
          <a:hlinkClick xmlns:r="http://schemas.openxmlformats.org/officeDocument/2006/relationships" r:id="rId23"/>
        </xdr:cNvPr>
        <xdr:cNvSpPr txBox="1"/>
      </xdr:nvSpPr>
      <xdr:spPr>
        <a:xfrm>
          <a:off x="9134475" y="36766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T2-3</a:t>
          </a:r>
        </a:p>
      </xdr:txBody>
    </xdr:sp>
    <xdr:clientData/>
  </xdr:twoCellAnchor>
  <xdr:twoCellAnchor>
    <xdr:from>
      <xdr:col>11</xdr:col>
      <xdr:colOff>333375</xdr:colOff>
      <xdr:row>19</xdr:row>
      <xdr:rowOff>38100</xdr:rowOff>
    </xdr:from>
    <xdr:to>
      <xdr:col>12</xdr:col>
      <xdr:colOff>123824</xdr:colOff>
      <xdr:row>20</xdr:row>
      <xdr:rowOff>123825</xdr:rowOff>
    </xdr:to>
    <xdr:sp macro="" textlink="">
      <xdr:nvSpPr>
        <xdr:cNvPr id="83" name="ZoneTexte 82">
          <a:hlinkClick xmlns:r="http://schemas.openxmlformats.org/officeDocument/2006/relationships" r:id="rId24"/>
        </xdr:cNvPr>
        <xdr:cNvSpPr txBox="1"/>
      </xdr:nvSpPr>
      <xdr:spPr>
        <a:xfrm>
          <a:off x="8715375" y="36576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T2-2</a:t>
          </a:r>
        </a:p>
      </xdr:txBody>
    </xdr:sp>
    <xdr:clientData/>
  </xdr:twoCellAnchor>
  <xdr:twoCellAnchor>
    <xdr:from>
      <xdr:col>10</xdr:col>
      <xdr:colOff>685800</xdr:colOff>
      <xdr:row>19</xdr:row>
      <xdr:rowOff>38100</xdr:rowOff>
    </xdr:from>
    <xdr:to>
      <xdr:col>11</xdr:col>
      <xdr:colOff>476249</xdr:colOff>
      <xdr:row>20</xdr:row>
      <xdr:rowOff>123825</xdr:rowOff>
    </xdr:to>
    <xdr:sp macro="" textlink="">
      <xdr:nvSpPr>
        <xdr:cNvPr id="84" name="ZoneTexte 83">
          <a:hlinkClick xmlns:r="http://schemas.openxmlformats.org/officeDocument/2006/relationships" r:id="rId25"/>
        </xdr:cNvPr>
        <xdr:cNvSpPr txBox="1"/>
      </xdr:nvSpPr>
      <xdr:spPr>
        <a:xfrm>
          <a:off x="8305800" y="36576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T2-1</a:t>
          </a:r>
        </a:p>
      </xdr:txBody>
    </xdr:sp>
    <xdr:clientData/>
  </xdr:twoCellAnchor>
  <xdr:twoCellAnchor>
    <xdr:from>
      <xdr:col>10</xdr:col>
      <xdr:colOff>695325</xdr:colOff>
      <xdr:row>23</xdr:row>
      <xdr:rowOff>47625</xdr:rowOff>
    </xdr:from>
    <xdr:to>
      <xdr:col>11</xdr:col>
      <xdr:colOff>485774</xdr:colOff>
      <xdr:row>24</xdr:row>
      <xdr:rowOff>133350</xdr:rowOff>
    </xdr:to>
    <xdr:sp macro="" textlink="">
      <xdr:nvSpPr>
        <xdr:cNvPr id="85" name="ZoneTexte 84">
          <a:hlinkClick xmlns:r="http://schemas.openxmlformats.org/officeDocument/2006/relationships" r:id="rId26"/>
        </xdr:cNvPr>
        <xdr:cNvSpPr txBox="1"/>
      </xdr:nvSpPr>
      <xdr:spPr>
        <a:xfrm>
          <a:off x="8315325" y="44291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T1-1</a:t>
          </a:r>
        </a:p>
      </xdr:txBody>
    </xdr:sp>
    <xdr:clientData/>
  </xdr:twoCellAnchor>
  <xdr:twoCellAnchor>
    <xdr:from>
      <xdr:col>11</xdr:col>
      <xdr:colOff>333375</xdr:colOff>
      <xdr:row>23</xdr:row>
      <xdr:rowOff>66675</xdr:rowOff>
    </xdr:from>
    <xdr:to>
      <xdr:col>12</xdr:col>
      <xdr:colOff>123824</xdr:colOff>
      <xdr:row>24</xdr:row>
      <xdr:rowOff>152400</xdr:rowOff>
    </xdr:to>
    <xdr:sp macro="" textlink="">
      <xdr:nvSpPr>
        <xdr:cNvPr id="86" name="ZoneTexte 85">
          <a:hlinkClick xmlns:r="http://schemas.openxmlformats.org/officeDocument/2006/relationships" r:id="rId27"/>
        </xdr:cNvPr>
        <xdr:cNvSpPr txBox="1"/>
      </xdr:nvSpPr>
      <xdr:spPr>
        <a:xfrm>
          <a:off x="8715375" y="44481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T1-2</a:t>
          </a:r>
        </a:p>
      </xdr:txBody>
    </xdr:sp>
    <xdr:clientData/>
  </xdr:twoCellAnchor>
  <xdr:twoCellAnchor>
    <xdr:from>
      <xdr:col>11</xdr:col>
      <xdr:colOff>783167</xdr:colOff>
      <xdr:row>23</xdr:row>
      <xdr:rowOff>66675</xdr:rowOff>
    </xdr:from>
    <xdr:to>
      <xdr:col>12</xdr:col>
      <xdr:colOff>573616</xdr:colOff>
      <xdr:row>24</xdr:row>
      <xdr:rowOff>152400</xdr:rowOff>
    </xdr:to>
    <xdr:sp macro="" textlink="">
      <xdr:nvSpPr>
        <xdr:cNvPr id="87" name="ZoneTexte 86">
          <a:hlinkClick xmlns:r="http://schemas.openxmlformats.org/officeDocument/2006/relationships" r:id="rId28"/>
        </xdr:cNvPr>
        <xdr:cNvSpPr txBox="1"/>
      </xdr:nvSpPr>
      <xdr:spPr>
        <a:xfrm>
          <a:off x="9537700" y="4350808"/>
          <a:ext cx="586316" cy="2719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T1-3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5</xdr:col>
      <xdr:colOff>123825</xdr:colOff>
      <xdr:row>19</xdr:row>
      <xdr:rowOff>133350</xdr:rowOff>
    </xdr:to>
    <xdr:sp macro="" textlink="">
      <xdr:nvSpPr>
        <xdr:cNvPr id="97" name="ZoneTexte 96"/>
        <xdr:cNvSpPr txBox="1"/>
      </xdr:nvSpPr>
      <xdr:spPr>
        <a:xfrm>
          <a:off x="2286000" y="34290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H</a:t>
          </a:r>
        </a:p>
      </xdr:txBody>
    </xdr:sp>
    <xdr:clientData/>
  </xdr:twoCellAnchor>
  <xdr:twoCellAnchor>
    <xdr:from>
      <xdr:col>7</xdr:col>
      <xdr:colOff>0</xdr:colOff>
      <xdr:row>33</xdr:row>
      <xdr:rowOff>76200</xdr:rowOff>
    </xdr:from>
    <xdr:to>
      <xdr:col>9</xdr:col>
      <xdr:colOff>123825</xdr:colOff>
      <xdr:row>35</xdr:row>
      <xdr:rowOff>19050</xdr:rowOff>
    </xdr:to>
    <xdr:sp macro="" textlink="">
      <xdr:nvSpPr>
        <xdr:cNvPr id="98" name="ZoneTexte 97"/>
        <xdr:cNvSpPr txBox="1"/>
      </xdr:nvSpPr>
      <xdr:spPr>
        <a:xfrm>
          <a:off x="5334000" y="63627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H</a:t>
          </a:r>
        </a:p>
      </xdr:txBody>
    </xdr:sp>
    <xdr:clientData/>
  </xdr:twoCellAnchor>
  <xdr:twoCellAnchor>
    <xdr:from>
      <xdr:col>12</xdr:col>
      <xdr:colOff>628650</xdr:colOff>
      <xdr:row>15</xdr:row>
      <xdr:rowOff>38100</xdr:rowOff>
    </xdr:from>
    <xdr:to>
      <xdr:col>14</xdr:col>
      <xdr:colOff>752475</xdr:colOff>
      <xdr:row>16</xdr:row>
      <xdr:rowOff>171450</xdr:rowOff>
    </xdr:to>
    <xdr:sp macro="" textlink="">
      <xdr:nvSpPr>
        <xdr:cNvPr id="99" name="ZoneTexte 98"/>
        <xdr:cNvSpPr txBox="1"/>
      </xdr:nvSpPr>
      <xdr:spPr>
        <a:xfrm>
          <a:off x="9772650" y="28956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585666</xdr:colOff>
      <xdr:row>6</xdr:row>
      <xdr:rowOff>151955</xdr:rowOff>
    </xdr:from>
    <xdr:to>
      <xdr:col>6</xdr:col>
      <xdr:colOff>98534</xdr:colOff>
      <xdr:row>15</xdr:row>
      <xdr:rowOff>81919</xdr:rowOff>
    </xdr:to>
    <xdr:sp macro="" textlink="">
      <xdr:nvSpPr>
        <xdr:cNvPr id="5" name="Rectangle 4"/>
        <xdr:cNvSpPr/>
      </xdr:nvSpPr>
      <xdr:spPr>
        <a:xfrm rot="9379927">
          <a:off x="3805116" y="1647380"/>
          <a:ext cx="274868" cy="1644464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r>
            <a:rPr lang="fr-FR" sz="1100"/>
            <a:t>     T1     </a:t>
          </a:r>
          <a:r>
            <a:rPr lang="fr-FR" sz="1100" baseline="0"/>
            <a:t> T2          T3         T4</a:t>
          </a:r>
          <a:endParaRPr lang="fr-FR" sz="1100"/>
        </a:p>
      </xdr:txBody>
    </xdr:sp>
    <xdr:clientData/>
  </xdr:twoCellAnchor>
  <xdr:twoCellAnchor>
    <xdr:from>
      <xdr:col>4</xdr:col>
      <xdr:colOff>152399</xdr:colOff>
      <xdr:row>15</xdr:row>
      <xdr:rowOff>180978</xdr:rowOff>
    </xdr:from>
    <xdr:to>
      <xdr:col>6</xdr:col>
      <xdr:colOff>95248</xdr:colOff>
      <xdr:row>17</xdr:row>
      <xdr:rowOff>57149</xdr:rowOff>
    </xdr:to>
    <xdr:sp macro="" textlink="">
      <xdr:nvSpPr>
        <xdr:cNvPr id="6" name="Rectangle 5"/>
        <xdr:cNvSpPr/>
      </xdr:nvSpPr>
      <xdr:spPr>
        <a:xfrm rot="5400000">
          <a:off x="3214688" y="2786064"/>
          <a:ext cx="257171" cy="1466849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l"/>
          <a:r>
            <a:rPr lang="fr-FR" sz="1100"/>
            <a:t>           T4</a:t>
          </a:r>
          <a:r>
            <a:rPr lang="fr-FR" sz="1100" baseline="0"/>
            <a:t> T3 T2 T1</a:t>
          </a:r>
          <a:endParaRPr lang="fr-FR" sz="1100"/>
        </a:p>
      </xdr:txBody>
    </xdr:sp>
    <xdr:clientData/>
  </xdr:twoCellAnchor>
  <xdr:twoCellAnchor>
    <xdr:from>
      <xdr:col>1</xdr:col>
      <xdr:colOff>85726</xdr:colOff>
      <xdr:row>2</xdr:row>
      <xdr:rowOff>47625</xdr:rowOff>
    </xdr:from>
    <xdr:to>
      <xdr:col>1</xdr:col>
      <xdr:colOff>323850</xdr:colOff>
      <xdr:row>7</xdr:row>
      <xdr:rowOff>85725</xdr:rowOff>
    </xdr:to>
    <xdr:sp macro="" textlink="">
      <xdr:nvSpPr>
        <xdr:cNvPr id="7" name="Rectangle 6"/>
        <xdr:cNvSpPr/>
      </xdr:nvSpPr>
      <xdr:spPr>
        <a:xfrm>
          <a:off x="257176" y="781050"/>
          <a:ext cx="238124" cy="9906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T2</a:t>
          </a:r>
        </a:p>
        <a:p>
          <a:pPr algn="l"/>
          <a:endParaRPr lang="fr-FR" sz="1100"/>
        </a:p>
        <a:p>
          <a:pPr algn="l"/>
          <a:r>
            <a:rPr lang="fr-FR" sz="1100"/>
            <a:t>T1</a:t>
          </a:r>
        </a:p>
      </xdr:txBody>
    </xdr:sp>
    <xdr:clientData/>
  </xdr:twoCellAnchor>
  <xdr:twoCellAnchor>
    <xdr:from>
      <xdr:col>0</xdr:col>
      <xdr:colOff>142875</xdr:colOff>
      <xdr:row>7</xdr:row>
      <xdr:rowOff>142875</xdr:rowOff>
    </xdr:from>
    <xdr:to>
      <xdr:col>2</xdr:col>
      <xdr:colOff>390525</xdr:colOff>
      <xdr:row>7</xdr:row>
      <xdr:rowOff>142876</xdr:rowOff>
    </xdr:to>
    <xdr:cxnSp macro="">
      <xdr:nvCxnSpPr>
        <xdr:cNvPr id="9" name="Connecteur droit 8"/>
        <xdr:cNvCxnSpPr/>
      </xdr:nvCxnSpPr>
      <xdr:spPr>
        <a:xfrm flipV="1">
          <a:off x="142875" y="1828800"/>
          <a:ext cx="1181100" cy="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7</xdr:row>
      <xdr:rowOff>133350</xdr:rowOff>
    </xdr:from>
    <xdr:to>
      <xdr:col>3</xdr:col>
      <xdr:colOff>323850</xdr:colOff>
      <xdr:row>7</xdr:row>
      <xdr:rowOff>133352</xdr:rowOff>
    </xdr:to>
    <xdr:cxnSp macro="">
      <xdr:nvCxnSpPr>
        <xdr:cNvPr id="10" name="Connecteur droit 9"/>
        <xdr:cNvCxnSpPr/>
      </xdr:nvCxnSpPr>
      <xdr:spPr>
        <a:xfrm>
          <a:off x="1638300" y="1819275"/>
          <a:ext cx="381000" cy="2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9</xdr:row>
      <xdr:rowOff>28575</xdr:rowOff>
    </xdr:from>
    <xdr:to>
      <xdr:col>3</xdr:col>
      <xdr:colOff>314325</xdr:colOff>
      <xdr:row>16</xdr:row>
      <xdr:rowOff>28575</xdr:rowOff>
    </xdr:to>
    <xdr:cxnSp macro="">
      <xdr:nvCxnSpPr>
        <xdr:cNvPr id="11" name="Connecteur droit 10"/>
        <xdr:cNvCxnSpPr/>
      </xdr:nvCxnSpPr>
      <xdr:spPr>
        <a:xfrm flipH="1">
          <a:off x="2000250" y="2095500"/>
          <a:ext cx="9525" cy="13335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7</xdr:row>
      <xdr:rowOff>114301</xdr:rowOff>
    </xdr:from>
    <xdr:to>
      <xdr:col>3</xdr:col>
      <xdr:colOff>323850</xdr:colOff>
      <xdr:row>8</xdr:row>
      <xdr:rowOff>66675</xdr:rowOff>
    </xdr:to>
    <xdr:cxnSp macro="">
      <xdr:nvCxnSpPr>
        <xdr:cNvPr id="12" name="Connecteur droit 11"/>
        <xdr:cNvCxnSpPr/>
      </xdr:nvCxnSpPr>
      <xdr:spPr>
        <a:xfrm>
          <a:off x="2019300" y="1800226"/>
          <a:ext cx="0" cy="142874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1</xdr:row>
      <xdr:rowOff>180975</xdr:rowOff>
    </xdr:from>
    <xdr:to>
      <xdr:col>6</xdr:col>
      <xdr:colOff>704850</xdr:colOff>
      <xdr:row>17</xdr:row>
      <xdr:rowOff>142875</xdr:rowOff>
    </xdr:to>
    <xdr:cxnSp macro="">
      <xdr:nvCxnSpPr>
        <xdr:cNvPr id="17" name="Connecteur droit 16"/>
        <xdr:cNvCxnSpPr/>
      </xdr:nvCxnSpPr>
      <xdr:spPr>
        <a:xfrm>
          <a:off x="3409950" y="723900"/>
          <a:ext cx="1276350" cy="30099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85726</xdr:colOff>
      <xdr:row>4</xdr:row>
      <xdr:rowOff>161925</xdr:rowOff>
    </xdr:from>
    <xdr:to>
      <xdr:col>1</xdr:col>
      <xdr:colOff>323850</xdr:colOff>
      <xdr:row>4</xdr:row>
      <xdr:rowOff>161925</xdr:rowOff>
    </xdr:to>
    <xdr:cxnSp macro="">
      <xdr:nvCxnSpPr>
        <xdr:cNvPr id="3" name="Connecteur droit 2"/>
        <xdr:cNvCxnSpPr>
          <a:stCxn id="7" idx="1"/>
          <a:endCxn id="7" idx="3"/>
        </xdr:cNvCxnSpPr>
      </xdr:nvCxnSpPr>
      <xdr:spPr>
        <a:xfrm>
          <a:off x="257176" y="1276350"/>
          <a:ext cx="238124" cy="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409576</xdr:colOff>
      <xdr:row>9</xdr:row>
      <xdr:rowOff>85723</xdr:rowOff>
    </xdr:from>
    <xdr:to>
      <xdr:col>3</xdr:col>
      <xdr:colOff>666751</xdr:colOff>
      <xdr:row>14</xdr:row>
      <xdr:rowOff>180974</xdr:rowOff>
    </xdr:to>
    <xdr:sp macro="" textlink="">
      <xdr:nvSpPr>
        <xdr:cNvPr id="13" name="Rectangle 12"/>
        <xdr:cNvSpPr/>
      </xdr:nvSpPr>
      <xdr:spPr>
        <a:xfrm rot="16200000">
          <a:off x="1709738" y="2547936"/>
          <a:ext cx="1047751" cy="257175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t"/>
        <a:lstStyle/>
        <a:p>
          <a:pPr algn="l"/>
          <a:endParaRPr lang="fr-FR" sz="1100"/>
        </a:p>
        <a:p>
          <a:pPr algn="l"/>
          <a:r>
            <a:rPr lang="fr-FR" sz="1100"/>
            <a:t>T4  T3  T2 </a:t>
          </a:r>
        </a:p>
        <a:p>
          <a:pPr algn="l"/>
          <a:r>
            <a:rPr lang="fr-FR" sz="1100"/>
            <a:t>T1</a:t>
          </a:r>
        </a:p>
      </xdr:txBody>
    </xdr:sp>
    <xdr:clientData/>
  </xdr:twoCellAnchor>
  <xdr:twoCellAnchor>
    <xdr:from>
      <xdr:col>3</xdr:col>
      <xdr:colOff>390526</xdr:colOff>
      <xdr:row>17</xdr:row>
      <xdr:rowOff>123825</xdr:rowOff>
    </xdr:from>
    <xdr:to>
      <xdr:col>6</xdr:col>
      <xdr:colOff>704850</xdr:colOff>
      <xdr:row>17</xdr:row>
      <xdr:rowOff>133350</xdr:rowOff>
    </xdr:to>
    <xdr:cxnSp macro="">
      <xdr:nvCxnSpPr>
        <xdr:cNvPr id="36" name="Connecteur droit 35"/>
        <xdr:cNvCxnSpPr/>
      </xdr:nvCxnSpPr>
      <xdr:spPr>
        <a:xfrm>
          <a:off x="2085976" y="3714750"/>
          <a:ext cx="2600324" cy="95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16</xdr:row>
      <xdr:rowOff>28575</xdr:rowOff>
    </xdr:from>
    <xdr:to>
      <xdr:col>3</xdr:col>
      <xdr:colOff>314326</xdr:colOff>
      <xdr:row>17</xdr:row>
      <xdr:rowOff>104775</xdr:rowOff>
    </xdr:to>
    <xdr:cxnSp macro="">
      <xdr:nvCxnSpPr>
        <xdr:cNvPr id="39" name="Connecteur droit 38"/>
        <xdr:cNvCxnSpPr/>
      </xdr:nvCxnSpPr>
      <xdr:spPr>
        <a:xfrm flipH="1">
          <a:off x="1781175" y="3429000"/>
          <a:ext cx="228601" cy="2667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333375</xdr:colOff>
      <xdr:row>17</xdr:row>
      <xdr:rowOff>114300</xdr:rowOff>
    </xdr:from>
    <xdr:to>
      <xdr:col>3</xdr:col>
      <xdr:colOff>381002</xdr:colOff>
      <xdr:row>18</xdr:row>
      <xdr:rowOff>133350</xdr:rowOff>
    </xdr:to>
    <xdr:cxnSp macro="">
      <xdr:nvCxnSpPr>
        <xdr:cNvPr id="41" name="Connecteur droit 40"/>
        <xdr:cNvCxnSpPr/>
      </xdr:nvCxnSpPr>
      <xdr:spPr>
        <a:xfrm flipH="1">
          <a:off x="2028825" y="3705225"/>
          <a:ext cx="47627" cy="20955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76</xdr:col>
      <xdr:colOff>104775</xdr:colOff>
      <xdr:row>12</xdr:row>
      <xdr:rowOff>133350</xdr:rowOff>
    </xdr:from>
    <xdr:to>
      <xdr:col>79</xdr:col>
      <xdr:colOff>123825</xdr:colOff>
      <xdr:row>15</xdr:row>
      <xdr:rowOff>114300</xdr:rowOff>
    </xdr:to>
    <xdr:cxnSp macro="">
      <xdr:nvCxnSpPr>
        <xdr:cNvPr id="5" name="Connecteur droit 4"/>
        <xdr:cNvCxnSpPr/>
      </xdr:nvCxnSpPr>
      <xdr:spPr>
        <a:xfrm flipH="1" flipV="1">
          <a:off x="13858875" y="2447925"/>
          <a:ext cx="561975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76200</xdr:colOff>
      <xdr:row>12</xdr:row>
      <xdr:rowOff>114300</xdr:rowOff>
    </xdr:from>
    <xdr:to>
      <xdr:col>79</xdr:col>
      <xdr:colOff>123825</xdr:colOff>
      <xdr:row>30</xdr:row>
      <xdr:rowOff>114302</xdr:rowOff>
    </xdr:to>
    <xdr:grpSp>
      <xdr:nvGrpSpPr>
        <xdr:cNvPr id="31" name="Groupe 30"/>
        <xdr:cNvGrpSpPr/>
      </xdr:nvGrpSpPr>
      <xdr:grpSpPr>
        <a:xfrm>
          <a:off x="11115675" y="2428875"/>
          <a:ext cx="3305175" cy="3467102"/>
          <a:chOff x="11115675" y="2428875"/>
          <a:chExt cx="3305175" cy="3467102"/>
        </a:xfrm>
      </xdr:grpSpPr>
      <xdr:cxnSp macro="">
        <xdr:nvCxnSpPr>
          <xdr:cNvPr id="2" name="Connecteur droit 1"/>
          <xdr:cNvCxnSpPr/>
        </xdr:nvCxnSpPr>
        <xdr:spPr>
          <a:xfrm flipV="1">
            <a:off x="11668125" y="3000375"/>
            <a:ext cx="2752725" cy="2895602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" name="Connecteur droit 2"/>
          <xdr:cNvCxnSpPr/>
        </xdr:nvCxnSpPr>
        <xdr:spPr>
          <a:xfrm flipV="1">
            <a:off x="11115675" y="2428875"/>
            <a:ext cx="2724150" cy="2876551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" name="Connecteur droit 3"/>
          <xdr:cNvCxnSpPr/>
        </xdr:nvCxnSpPr>
        <xdr:spPr>
          <a:xfrm flipH="1" flipV="1">
            <a:off x="11125200" y="5305425"/>
            <a:ext cx="552451" cy="561977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Connecteur droit 5"/>
          <xdr:cNvCxnSpPr/>
        </xdr:nvCxnSpPr>
        <xdr:spPr>
          <a:xfrm>
            <a:off x="11334750" y="51339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>
            <a:off x="11506200" y="4943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>
            <a:off x="13687425" y="2657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Connecteur droit 8"/>
          <xdr:cNvCxnSpPr/>
        </xdr:nvCxnSpPr>
        <xdr:spPr>
          <a:xfrm>
            <a:off x="13506450" y="2857500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12039600" y="4391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12230100" y="416242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11868150" y="45815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Connecteur droit 12"/>
          <xdr:cNvCxnSpPr/>
        </xdr:nvCxnSpPr>
        <xdr:spPr>
          <a:xfrm>
            <a:off x="11677650" y="4772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3315950" y="3038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3115925" y="326707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12954000" y="3448050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12763500" y="3629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12592050" y="3810000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12411075" y="397192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 flipV="1">
            <a:off x="11306175" y="2619375"/>
            <a:ext cx="2714625" cy="29051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 flipV="1">
            <a:off x="11477625" y="2781300"/>
            <a:ext cx="2714625" cy="2867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K98" totalsRowShown="0">
  <autoFilter ref="A1:K98"/>
  <sortState ref="A2:K94">
    <sortCondition ref="B1:B94"/>
  </sortState>
  <tableColumns count="11">
    <tableColumn id="1" name="Désignations" dataDxfId="10"/>
    <tableColumn id="2" name="Emballage" dataDxfId="9"/>
    <tableColumn id="3" name="DISPONIBILITE" dataDxfId="8" dataCellStyle="Insatisfaisant"/>
    <tableColumn id="4" name="Stock seuil d'alerte" dataDxfId="7"/>
    <tableColumn id="5" name="Paletisation" dataDxfId="6"/>
    <tableColumn id="6" name="Quantité à commander" dataDxfId="5"/>
    <tableColumn id="7" name="FOURNISEUR" dataDxfId="4"/>
    <tableColumn id="8" name="Colonne1" dataDxfId="3"/>
    <tableColumn id="9" name="Hauteur de palette" dataDxfId="2"/>
    <tableColumn id="10" name="Dimension de palette" dataDxfId="1"/>
    <tableColumn id="11" name="Colonne2" dataDxfId="0">
      <calculatedColumnFormula>IFERROR(VLOOKUP(B2,$N$4:$P$57,3,FALSE),"c")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50"/>
  <sheetViews>
    <sheetView showGridLines="0" showRowColHeaders="0" zoomScale="70" zoomScaleNormal="70" workbookViewId="0">
      <selection activeCell="G62" sqref="G62"/>
    </sheetView>
  </sheetViews>
  <sheetFormatPr baseColWidth="10" defaultRowHeight="15" outlineLevelRow="1" x14ac:dyDescent="0.25"/>
  <cols>
    <col min="1" max="23" width="8.7109375" customWidth="1"/>
  </cols>
  <sheetData>
    <row r="1" outlineLevel="1" x14ac:dyDescent="0.3"/>
    <row r="2" outlineLevel="1" x14ac:dyDescent="0.3"/>
    <row r="3" outlineLevel="1" x14ac:dyDescent="0.3"/>
    <row r="4" outlineLevel="1" x14ac:dyDescent="0.3"/>
    <row r="5" outlineLevel="1" x14ac:dyDescent="0.3"/>
    <row r="6" outlineLevel="1" x14ac:dyDescent="0.3"/>
    <row r="7" outlineLevel="1" x14ac:dyDescent="0.3"/>
    <row r="8" outlineLevel="1" x14ac:dyDescent="0.3"/>
    <row r="9" outlineLevel="1" x14ac:dyDescent="0.3"/>
    <row r="10" outlineLevel="1" x14ac:dyDescent="0.3"/>
    <row r="11" outlineLevel="1" x14ac:dyDescent="0.3"/>
    <row r="12" outlineLevel="1" x14ac:dyDescent="0.3"/>
    <row r="13" outlineLevel="1" x14ac:dyDescent="0.3"/>
    <row r="14" outlineLevel="1" x14ac:dyDescent="0.3"/>
    <row r="15" outlineLevel="1" x14ac:dyDescent="0.3"/>
    <row r="16" outlineLevel="1" x14ac:dyDescent="0.3"/>
    <row r="17" outlineLevel="1" x14ac:dyDescent="0.3"/>
    <row r="18" outlineLevel="1" x14ac:dyDescent="0.3"/>
    <row r="19" outlineLevel="1" x14ac:dyDescent="0.3"/>
    <row r="20" outlineLevel="1" x14ac:dyDescent="0.3"/>
    <row r="21" outlineLevel="1" x14ac:dyDescent="0.3"/>
    <row r="22" outlineLevel="1" x14ac:dyDescent="0.3"/>
    <row r="23" outlineLevel="1" x14ac:dyDescent="0.3"/>
    <row r="24" outlineLevel="1" x14ac:dyDescent="0.3"/>
    <row r="25" outlineLevel="1" x14ac:dyDescent="0.3"/>
    <row r="26" outlineLevel="1" x14ac:dyDescent="0.3"/>
    <row r="27" outlineLevel="1" x14ac:dyDescent="0.3"/>
    <row r="28" outlineLevel="1" x14ac:dyDescent="0.3"/>
    <row r="29" outlineLevel="1" x14ac:dyDescent="0.3"/>
    <row r="30" outlineLevel="1" x14ac:dyDescent="0.3"/>
    <row r="31" outlineLevel="1" x14ac:dyDescent="0.3"/>
    <row r="32" outlineLevel="1" x14ac:dyDescent="0.3"/>
    <row r="33" outlineLevel="1" x14ac:dyDescent="0.3"/>
    <row r="34" outlineLevel="1" x14ac:dyDescent="0.3"/>
    <row r="35" outlineLevel="1" x14ac:dyDescent="0.25"/>
    <row r="36" outlineLevel="1" x14ac:dyDescent="0.25"/>
    <row r="37" outlineLevel="1" x14ac:dyDescent="0.25"/>
    <row r="38" outlineLevel="1" x14ac:dyDescent="0.25"/>
    <row r="39" outlineLevel="1" x14ac:dyDescent="0.25"/>
    <row r="40" outlineLevel="1" x14ac:dyDescent="0.25"/>
    <row r="41" outlineLevel="1" x14ac:dyDescent="0.25"/>
    <row r="42" outlineLevel="1" x14ac:dyDescent="0.25"/>
    <row r="43" outlineLevel="1" x14ac:dyDescent="0.25"/>
    <row r="44" outlineLevel="1" x14ac:dyDescent="0.25"/>
    <row r="45" outlineLevel="1" x14ac:dyDescent="0.25"/>
    <row r="46" outlineLevel="1" x14ac:dyDescent="0.25"/>
    <row r="47" outlineLevel="1" x14ac:dyDescent="0.25"/>
    <row r="48" outlineLevel="1" x14ac:dyDescent="0.25"/>
    <row r="49" outlineLevel="1" x14ac:dyDescent="0.25"/>
    <row r="50" outlineLevel="1" x14ac:dyDescent="0.25"/>
  </sheetData>
  <sheetProtection password="CA10" sheet="1" objects="1" scenarios="1" formatCells="0" formatColumns="0" formatRows="0" selectLockedCells="1" sort="0" autoFilter="0" pivotTables="0"/>
  <dataConsolidate/>
  <customSheetViews>
    <customSheetView guid="{D330A257-E4DC-49DF-B15A-AA2484485E21}" scale="70" showGridLines="0" showRowCol="0">
      <selection activeCell="AD23" sqref="AD23"/>
      <pageMargins left="0.25" right="0.25" top="0.75" bottom="0.75" header="0.3" footer="0.3"/>
      <pageSetup paperSize="9" orientation="landscape" r:id="rId1"/>
    </customSheetView>
    <customSheetView guid="{19F25EFF-6E86-46AF-8468-FCB436294B8D}" scale="70" showGridLines="0" showRowCol="0">
      <selection activeCell="AD23" sqref="AD23"/>
      <pageMargins left="0.25" right="0.25" top="0.75" bottom="0.75" header="0.3" footer="0.3"/>
      <pageSetup paperSize="9" orientation="landscape" r:id="rId2"/>
    </customSheetView>
  </customSheetViews>
  <pageMargins left="0.7" right="0.7" top="0.75" bottom="0.75" header="0.3" footer="0.3"/>
  <pageSetup paperSize="9" scale="41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:J36"/>
  <sheetViews>
    <sheetView showGridLines="0" showRowColHeaders="0" zoomScaleNormal="100" workbookViewId="0">
      <selection activeCell="N37" sqref="N37"/>
    </sheetView>
  </sheetViews>
  <sheetFormatPr baseColWidth="10" defaultRowHeight="15" x14ac:dyDescent="0.25"/>
  <sheetData>
    <row r="3" spans="4:10" x14ac:dyDescent="0.25">
      <c r="D3" s="1"/>
      <c r="E3" s="1"/>
      <c r="F3" s="1"/>
      <c r="G3" s="1"/>
      <c r="H3" s="1"/>
      <c r="I3" s="1"/>
      <c r="J3" s="1"/>
    </row>
    <row r="4" spans="4:10" x14ac:dyDescent="0.25">
      <c r="D4" s="1"/>
      <c r="E4" s="1"/>
      <c r="F4" s="1"/>
      <c r="G4" s="1"/>
      <c r="H4" s="1"/>
      <c r="I4" s="1"/>
      <c r="J4" s="1"/>
    </row>
    <row r="5" spans="4:10" x14ac:dyDescent="0.25">
      <c r="D5" s="1"/>
      <c r="E5" s="1"/>
      <c r="F5" s="1"/>
      <c r="G5" s="1"/>
      <c r="H5" s="1"/>
      <c r="I5" s="1"/>
      <c r="J5" s="1"/>
    </row>
    <row r="6" spans="4:10" x14ac:dyDescent="0.25">
      <c r="D6" s="1"/>
      <c r="E6" s="1"/>
      <c r="F6" s="1"/>
      <c r="G6" s="1"/>
      <c r="H6" s="1"/>
      <c r="I6" s="1"/>
      <c r="J6" s="1"/>
    </row>
    <row r="7" spans="4:10" x14ac:dyDescent="0.25">
      <c r="D7" s="1"/>
      <c r="E7" s="1"/>
      <c r="F7" s="1"/>
      <c r="G7" s="1"/>
      <c r="H7" s="1"/>
      <c r="I7" s="1"/>
      <c r="J7" s="1"/>
    </row>
    <row r="8" spans="4:10" x14ac:dyDescent="0.25">
      <c r="D8" s="1"/>
      <c r="E8" s="1"/>
      <c r="F8" s="1"/>
      <c r="G8" s="1"/>
      <c r="H8" s="1"/>
      <c r="I8" s="1"/>
      <c r="J8" s="1"/>
    </row>
    <row r="9" spans="4:10" x14ac:dyDescent="0.25">
      <c r="D9" s="1"/>
      <c r="E9" s="1"/>
      <c r="F9" s="1"/>
      <c r="G9" s="1"/>
      <c r="H9" s="1"/>
      <c r="I9" s="1"/>
      <c r="J9" s="1"/>
    </row>
    <row r="10" spans="4:10" x14ac:dyDescent="0.25">
      <c r="D10" s="1"/>
      <c r="E10" s="1"/>
      <c r="F10" s="1"/>
      <c r="G10" s="1"/>
      <c r="H10" s="1"/>
      <c r="I10" s="1"/>
      <c r="J10" s="1"/>
    </row>
    <row r="11" spans="4:10" x14ac:dyDescent="0.25">
      <c r="D11" s="1"/>
      <c r="E11" s="1"/>
      <c r="F11" s="1"/>
      <c r="G11" s="1"/>
      <c r="H11" s="1"/>
      <c r="I11" s="1"/>
      <c r="J11" s="1"/>
    </row>
    <row r="12" spans="4:10" x14ac:dyDescent="0.25">
      <c r="D12" s="1"/>
      <c r="E12" s="1"/>
      <c r="F12" s="1"/>
      <c r="G12" s="1"/>
      <c r="H12" s="1"/>
      <c r="I12" s="1"/>
      <c r="J12" s="1"/>
    </row>
    <row r="13" spans="4:10" x14ac:dyDescent="0.25">
      <c r="D13" s="1"/>
      <c r="E13" s="1"/>
      <c r="F13" s="1"/>
      <c r="G13" s="1"/>
      <c r="H13" s="1"/>
      <c r="I13" s="1"/>
      <c r="J13" s="1"/>
    </row>
    <row r="14" spans="4:10" x14ac:dyDescent="0.25">
      <c r="D14" s="1"/>
      <c r="E14" s="1"/>
      <c r="F14" s="1"/>
      <c r="G14" s="1"/>
      <c r="H14" s="1"/>
      <c r="I14" s="1"/>
      <c r="J14" s="1"/>
    </row>
    <row r="15" spans="4:10" x14ac:dyDescent="0.25">
      <c r="D15" s="1"/>
      <c r="E15" s="1"/>
      <c r="F15" s="1"/>
      <c r="G15" s="1"/>
      <c r="H15" s="1"/>
      <c r="I15" s="1"/>
      <c r="J15" s="1"/>
    </row>
    <row r="16" spans="4:10" x14ac:dyDescent="0.25">
      <c r="D16" s="1"/>
      <c r="E16" s="1"/>
      <c r="F16" s="1"/>
      <c r="G16" s="1"/>
      <c r="H16" s="1"/>
      <c r="I16" s="1"/>
      <c r="J16" s="1"/>
    </row>
    <row r="17" spans="4:10" x14ac:dyDescent="0.25">
      <c r="D17" s="1"/>
      <c r="E17" s="1"/>
      <c r="F17" s="1"/>
      <c r="G17" s="1"/>
      <c r="H17" s="1"/>
      <c r="I17" s="1"/>
      <c r="J17" s="1"/>
    </row>
    <row r="18" spans="4:10" x14ac:dyDescent="0.25">
      <c r="D18" s="1"/>
      <c r="E18" s="1"/>
      <c r="F18" s="1"/>
      <c r="G18" s="1"/>
      <c r="H18" s="1"/>
      <c r="I18" s="1"/>
      <c r="J18" s="1"/>
    </row>
    <row r="19" spans="4:10" x14ac:dyDescent="0.25">
      <c r="D19" s="1"/>
      <c r="E19" s="1"/>
      <c r="F19" s="1"/>
      <c r="G19" s="1"/>
      <c r="H19" s="1"/>
      <c r="I19" s="1"/>
      <c r="J19" s="1"/>
    </row>
    <row r="20" spans="4:10" x14ac:dyDescent="0.25">
      <c r="D20" s="1"/>
      <c r="E20" s="1"/>
      <c r="F20" s="1"/>
      <c r="G20" s="1"/>
      <c r="H20" s="1"/>
      <c r="I20" s="1"/>
      <c r="J20" s="1"/>
    </row>
    <row r="21" spans="4:10" x14ac:dyDescent="0.25">
      <c r="D21" s="1"/>
      <c r="E21" s="1"/>
      <c r="F21" s="1"/>
      <c r="G21" s="1"/>
      <c r="H21" s="1"/>
      <c r="I21" s="1"/>
      <c r="J21" s="1"/>
    </row>
    <row r="22" spans="4:10" x14ac:dyDescent="0.25">
      <c r="D22" s="1"/>
      <c r="E22" s="1"/>
      <c r="F22" s="1"/>
      <c r="G22" s="1"/>
      <c r="H22" s="1"/>
      <c r="I22" s="1"/>
      <c r="J22" s="1"/>
    </row>
    <row r="23" spans="4:10" x14ac:dyDescent="0.25">
      <c r="D23" s="1"/>
      <c r="E23" s="1"/>
      <c r="F23" s="1"/>
      <c r="G23" s="1"/>
      <c r="H23" s="1"/>
      <c r="I23" s="1"/>
      <c r="J23" s="1"/>
    </row>
    <row r="24" spans="4:10" x14ac:dyDescent="0.25">
      <c r="D24" s="1"/>
      <c r="E24" s="1"/>
      <c r="F24" s="1"/>
      <c r="G24" s="1"/>
      <c r="H24" s="1"/>
      <c r="I24" s="1"/>
      <c r="J24" s="1"/>
    </row>
    <row r="25" spans="4:10" x14ac:dyDescent="0.25">
      <c r="D25" s="1"/>
      <c r="E25" s="1"/>
      <c r="F25" s="1"/>
      <c r="G25" s="1"/>
      <c r="H25" s="1"/>
      <c r="I25" s="1"/>
      <c r="J25" s="1"/>
    </row>
    <row r="26" spans="4:10" x14ac:dyDescent="0.25">
      <c r="D26" s="1"/>
      <c r="E26" s="1"/>
      <c r="F26" s="1"/>
      <c r="G26" s="1"/>
      <c r="H26" s="1"/>
      <c r="I26" s="1"/>
      <c r="J26" s="1"/>
    </row>
    <row r="27" spans="4:10" x14ac:dyDescent="0.25">
      <c r="D27" s="1"/>
      <c r="E27" s="1"/>
      <c r="F27" s="1"/>
      <c r="G27" s="1"/>
      <c r="H27" s="1"/>
      <c r="I27" s="1"/>
      <c r="J27" s="1"/>
    </row>
    <row r="28" spans="4:10" x14ac:dyDescent="0.25">
      <c r="D28" s="1"/>
      <c r="E28" s="1"/>
      <c r="F28" s="1"/>
      <c r="G28" s="1"/>
      <c r="H28" s="1"/>
      <c r="I28" s="1"/>
      <c r="J28" s="1"/>
    </row>
    <row r="29" spans="4:10" x14ac:dyDescent="0.25">
      <c r="D29" s="1"/>
      <c r="E29" s="1"/>
      <c r="F29" s="1"/>
      <c r="G29" s="1"/>
      <c r="H29" s="1"/>
      <c r="I29" s="1"/>
      <c r="J29" s="1"/>
    </row>
    <row r="30" spans="4:10" x14ac:dyDescent="0.25">
      <c r="D30" s="1"/>
      <c r="E30" s="1"/>
      <c r="F30" s="1"/>
      <c r="G30" s="1"/>
      <c r="H30" s="1"/>
      <c r="I30" s="1"/>
      <c r="J30" s="1"/>
    </row>
    <row r="31" spans="4:10" x14ac:dyDescent="0.25">
      <c r="D31" s="1"/>
      <c r="E31" s="1"/>
      <c r="F31" s="1"/>
      <c r="G31" s="1"/>
      <c r="H31" s="1"/>
      <c r="I31" s="1"/>
      <c r="J31" s="1"/>
    </row>
    <row r="32" spans="4:10" x14ac:dyDescent="0.25">
      <c r="D32" s="1"/>
      <c r="E32" s="1"/>
      <c r="F32" s="1"/>
      <c r="G32" s="1"/>
      <c r="H32" s="1"/>
      <c r="I32" s="1"/>
      <c r="J32" s="1"/>
    </row>
    <row r="33" spans="4:10" x14ac:dyDescent="0.25">
      <c r="D33" s="1"/>
      <c r="E33" s="1"/>
      <c r="F33" s="1"/>
      <c r="G33" s="1"/>
      <c r="H33" s="1"/>
      <c r="I33" s="1"/>
      <c r="J33" s="1"/>
    </row>
    <row r="34" spans="4:10" x14ac:dyDescent="0.25">
      <c r="D34" s="1"/>
      <c r="E34" s="1"/>
      <c r="F34" s="1"/>
      <c r="G34" s="1"/>
      <c r="H34" s="1"/>
      <c r="I34" s="1"/>
      <c r="J34" s="1"/>
    </row>
    <row r="35" spans="4:10" x14ac:dyDescent="0.25">
      <c r="D35" s="1"/>
      <c r="E35" s="1"/>
      <c r="F35" s="1"/>
      <c r="G35" s="1"/>
      <c r="H35" s="1"/>
      <c r="I35" s="1"/>
      <c r="J35" s="1"/>
    </row>
    <row r="36" spans="4:10" x14ac:dyDescent="0.25">
      <c r="D36" s="1"/>
      <c r="E36" s="1"/>
      <c r="F36" s="1"/>
      <c r="G36" s="1"/>
      <c r="H36" s="1"/>
      <c r="I36" s="1"/>
      <c r="J36" s="1"/>
    </row>
  </sheetData>
  <sheetProtection sheet="1" formatCells="0" formatColumns="0" formatRows="0" insertColumns="0" insertRows="0" insertHyperlinks="0" selectLockedCells="1" sort="0" autoFilter="0" pivotTables="0" selectUnlockedCells="1"/>
  <customSheetViews>
    <customSheetView guid="{D330A257-E4DC-49DF-B15A-AA2484485E21}" showGridLines="0" showRowCol="0">
      <selection activeCell="N37" sqref="N37"/>
      <pageMargins left="0.7" right="0.7" top="0.75" bottom="0.75" header="0.3" footer="0.3"/>
      <pageSetup paperSize="9" orientation="portrait" r:id="rId1"/>
    </customSheetView>
    <customSheetView guid="{19F25EFF-6E86-46AF-8468-FCB436294B8D}" showGridLines="0" showRowCol="0">
      <selection activeCell="N37" sqref="N37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X444"/>
  <sheetViews>
    <sheetView tabSelected="1" zoomScale="150" zoomScaleNormal="15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2" sqref="G12"/>
    </sheetView>
  </sheetViews>
  <sheetFormatPr baseColWidth="10" defaultColWidth="10.5703125" defaultRowHeight="35.1" customHeight="1" x14ac:dyDescent="0.25"/>
  <cols>
    <col min="1" max="1" width="5.7109375" style="113" customWidth="1"/>
    <col min="2" max="2" width="5.85546875" style="2" hidden="1" customWidth="1"/>
    <col min="3" max="3" width="12.5703125" style="184" customWidth="1"/>
    <col min="4" max="4" width="12.5703125" style="156" customWidth="1"/>
    <col min="5" max="5" width="7.42578125" style="141" customWidth="1"/>
    <col min="6" max="6" width="22.28515625" style="109" customWidth="1"/>
    <col min="7" max="7" width="3.28515625" style="109" customWidth="1"/>
    <col min="8" max="8" width="20.140625" style="109" customWidth="1"/>
    <col min="9" max="9" width="3.28515625" style="109" customWidth="1"/>
    <col min="10" max="10" width="19.7109375" style="109" customWidth="1"/>
    <col min="11" max="11" width="3.28515625" style="109" customWidth="1"/>
    <col min="12" max="12" width="23.140625" style="108" customWidth="1"/>
    <col min="13" max="13" width="21.7109375" style="112" customWidth="1"/>
    <col min="14" max="14" width="18.5703125" style="112" hidden="1" customWidth="1"/>
    <col min="15" max="15" width="32.28515625" style="112" hidden="1" customWidth="1"/>
    <col min="16" max="16" width="22.140625" style="112" hidden="1" customWidth="1"/>
    <col min="17" max="17" width="22.42578125" style="112" hidden="1" customWidth="1"/>
    <col min="18" max="18" width="14" style="113" hidden="1" customWidth="1"/>
    <col min="19" max="19" width="15.85546875" style="113" hidden="1" customWidth="1"/>
    <col min="20" max="20" width="13" style="113" hidden="1" customWidth="1"/>
    <col min="21" max="21" width="10.140625" style="114" hidden="1" customWidth="1"/>
    <col min="22" max="22" width="13" style="114" hidden="1" customWidth="1"/>
    <col min="23" max="23" width="4.28515625" style="115" hidden="1" customWidth="1"/>
    <col min="24" max="24" width="0" style="113" hidden="1" customWidth="1"/>
    <col min="25" max="16384" width="10.5703125" style="113"/>
  </cols>
  <sheetData>
    <row r="1" spans="2:24" ht="15" customHeight="1" thickBot="1" x14ac:dyDescent="0.3">
      <c r="E1" s="110"/>
      <c r="F1" s="111"/>
      <c r="G1" s="111"/>
      <c r="H1" s="111"/>
      <c r="I1" s="111"/>
      <c r="J1" s="111"/>
      <c r="K1" s="111"/>
    </row>
    <row r="2" spans="2:24" s="116" customFormat="1" ht="35.1" customHeight="1" thickBot="1" x14ac:dyDescent="0.25">
      <c r="B2" s="35" t="s">
        <v>306</v>
      </c>
      <c r="C2" s="183" t="s">
        <v>441</v>
      </c>
      <c r="D2" s="155" t="s">
        <v>1</v>
      </c>
      <c r="E2" s="150" t="s">
        <v>299</v>
      </c>
      <c r="F2" s="151" t="s">
        <v>0</v>
      </c>
      <c r="G2" s="151" t="s">
        <v>535</v>
      </c>
      <c r="H2" s="151" t="s">
        <v>449</v>
      </c>
      <c r="I2" s="151" t="s">
        <v>536</v>
      </c>
      <c r="J2" s="151" t="s">
        <v>448</v>
      </c>
      <c r="K2" s="152" t="s">
        <v>537</v>
      </c>
      <c r="L2" s="153" t="s">
        <v>300</v>
      </c>
      <c r="M2" s="154" t="s">
        <v>2</v>
      </c>
      <c r="N2" s="143" t="s">
        <v>2</v>
      </c>
      <c r="O2" s="29" t="s">
        <v>2</v>
      </c>
      <c r="P2" s="29" t="s">
        <v>2</v>
      </c>
      <c r="Q2" s="29" t="s">
        <v>2</v>
      </c>
      <c r="R2" s="29" t="s">
        <v>2</v>
      </c>
      <c r="S2" s="29" t="s">
        <v>2</v>
      </c>
      <c r="T2" s="29" t="s">
        <v>2</v>
      </c>
      <c r="U2" s="29" t="s">
        <v>2</v>
      </c>
      <c r="V2" s="29" t="s">
        <v>2</v>
      </c>
      <c r="W2" s="29" t="s">
        <v>519</v>
      </c>
      <c r="X2" s="29" t="s">
        <v>525</v>
      </c>
    </row>
    <row r="3" spans="2:24" ht="35.1" customHeight="1" thickBot="1" x14ac:dyDescent="0.25">
      <c r="B3" s="30">
        <v>0.88</v>
      </c>
      <c r="C3" s="185" t="str">
        <f>IFERROR(VLOOKUP(F3,'LISTE REFERENCE STOCKABLE'!$B$11:$G$88,6,FALSE),"")</f>
        <v/>
      </c>
      <c r="D3" s="157" t="s">
        <v>3</v>
      </c>
      <c r="E3" s="145" t="str">
        <f>IFERROR(IF(F3="","",INDEX('LISTE REFERENCE STOCKABLE'!A:A,MATCH('SYSTEME CLASSIFICATION'!F3,'LISTE REFERENCE STOCKABLE'!B:B,0),1)),"")</f>
        <v/>
      </c>
      <c r="F3" s="146" t="s">
        <v>307</v>
      </c>
      <c r="G3" s="146"/>
      <c r="H3" s="146"/>
      <c r="I3" s="146"/>
      <c r="J3" s="147"/>
      <c r="K3" s="146"/>
      <c r="L3" s="148" t="str">
        <f>IFERROR(VLOOKUP('SYSTEME CLASSIFICATION'!$F3,'LISTE REFERENCE STOCKABLE'!$B$2:$C$98,2,FALSE),"DISPONIBLE")</f>
        <v>INEXISTANT</v>
      </c>
      <c r="M3" s="149"/>
      <c r="N3" s="119" t="str">
        <f>IFERROR(VLOOKUP('SYSTEME CLASSIFICATION'!$F3,'LISTE REFERENCE STOCKABLE'!$B$11:$D$88,3,FALSE),"")</f>
        <v/>
      </c>
      <c r="O3" s="120"/>
      <c r="P3" s="120"/>
      <c r="Q3" s="120" t="str">
        <f>IFERROR(VLOOKUP('SYSTEME CLASSIFICATION'!$F3,'LISTE REFERENCE STOCKABLE'!$B$11:$E$88,4,FALSE),"")</f>
        <v/>
      </c>
      <c r="R3" s="120" t="str">
        <f>IFERROR(VLOOKUP('SYSTEME CLASSIFICATION'!$F3,'LISTE REFERENCE STOCKABLE'!$B$11:$F$88,5,FALSE),"")</f>
        <v/>
      </c>
      <c r="S3" s="120"/>
      <c r="T3" s="121"/>
      <c r="U3" s="114" t="str">
        <f>IFERROR(IF(VLOOKUP(F3,'LISTE REFERENCE STOCKABLE'!$B$2:$J$98,8,FALSE)=0,"",VLOOKUP(F3,'LISTE REFERENCE STOCKABLE'!$B$2:$J$98,8,FALSE)),"")</f>
        <v/>
      </c>
      <c r="V3" s="114" t="str">
        <f>IFERROR(IF(VLOOKUP(F3,'LISTE REFERENCE STOCKABLE'!$B$2:$J$98,9,FALSE)=0,"",VLOOKUP(F3,'LISTE REFERENCE STOCKABLE'!$B$2:$J$98,9,FALSE)),"")</f>
        <v/>
      </c>
      <c r="W3" s="115" t="str">
        <f>IFERROR(VLOOKUP(F3,'LISTE REFERENCE STOCKABLE'!$B$10:$K$98,10,FALSE),"")</f>
        <v/>
      </c>
      <c r="X3" s="113" t="e">
        <f>VLOOKUP(E3,Inventaire!$C$2:$E$36,3,FALSE)</f>
        <v>#N/A</v>
      </c>
    </row>
    <row r="4" spans="2:24" ht="35.1" customHeight="1" thickBot="1" x14ac:dyDescent="0.25">
      <c r="B4" s="30">
        <v>0.88</v>
      </c>
      <c r="C4" s="186" t="str">
        <f>IFERROR(VLOOKUP(F4,'LISTE REFERENCE STOCKABLE'!$B$11:$G$88,6,FALSE),"")</f>
        <v/>
      </c>
      <c r="D4" s="158" t="s">
        <v>3</v>
      </c>
      <c r="E4" s="122" t="str">
        <f>IFERROR(IF(F4="","",INDEX('LISTE REFERENCE STOCKABLE'!A:A,MATCH('SYSTEME CLASSIFICATION'!F4,'LISTE REFERENCE STOCKABLE'!B:B,0),1)),"")</f>
        <v/>
      </c>
      <c r="F4" s="117" t="s">
        <v>307</v>
      </c>
      <c r="G4" s="117"/>
      <c r="H4" s="117"/>
      <c r="I4" s="117"/>
      <c r="J4" s="142"/>
      <c r="K4" s="117"/>
      <c r="L4" s="144" t="str">
        <f>IFERROR(VLOOKUP('SYSTEME CLASSIFICATION'!$F4,'LISTE REFERENCE STOCKABLE'!$B$2:$C$98,2,FALSE),"DISPONIBLE")</f>
        <v>INEXISTANT</v>
      </c>
      <c r="M4" s="123"/>
      <c r="N4" s="124" t="str">
        <f>IFERROR(VLOOKUP('SYSTEME CLASSIFICATION'!$F4,'LISTE REFERENCE STOCKABLE'!$B$11:$D$88,3,FALSE),"")</f>
        <v/>
      </c>
      <c r="O4" s="120"/>
      <c r="P4" s="120"/>
      <c r="Q4" s="120" t="str">
        <f>IFERROR(VLOOKUP('SYSTEME CLASSIFICATION'!$F4,'LISTE REFERENCE STOCKABLE'!$B$11:$E$88,4,FALSE),"")</f>
        <v/>
      </c>
      <c r="R4" s="120" t="str">
        <f>IFERROR(VLOOKUP('SYSTEME CLASSIFICATION'!$F4,'LISTE REFERENCE STOCKABLE'!$B$11:$F$88,5,FALSE),"")</f>
        <v/>
      </c>
      <c r="S4" s="120"/>
      <c r="T4" s="121"/>
      <c r="U4" s="114" t="str">
        <f>IFERROR(IF(VLOOKUP(F4,'LISTE REFERENCE STOCKABLE'!$B$2:$J$98,8,FALSE)=0,"",VLOOKUP(F4,'LISTE REFERENCE STOCKABLE'!$B$2:$J$98,8,FALSE)),"")</f>
        <v/>
      </c>
      <c r="V4" s="114" t="str">
        <f>IFERROR(IF(VLOOKUP(F4,'LISTE REFERENCE STOCKABLE'!$B$2:$J$98,9,FALSE)=0,"",VLOOKUP(F4,'LISTE REFERENCE STOCKABLE'!$B$2:$J$98,9,FALSE)),"")</f>
        <v/>
      </c>
      <c r="W4" s="115" t="str">
        <f>IFERROR(VLOOKUP(F4,'LISTE REFERENCE STOCKABLE'!$B$10:$K$98,10,FALSE),"")</f>
        <v/>
      </c>
      <c r="X4" s="113" t="e">
        <f>VLOOKUP(E4,Inventaire!$C$2:$E$36,3,FALSE)</f>
        <v>#N/A</v>
      </c>
    </row>
    <row r="5" spans="2:24" ht="35.1" customHeight="1" thickBot="1" x14ac:dyDescent="0.25">
      <c r="B5" s="30">
        <v>0.88</v>
      </c>
      <c r="C5" s="186" t="str">
        <f>IFERROR(VLOOKUP(F5,'LISTE REFERENCE STOCKABLE'!$B$11:$G$88,6,FALSE),"")</f>
        <v>CENPAC</v>
      </c>
      <c r="D5" s="158" t="s">
        <v>3</v>
      </c>
      <c r="E5" s="122" t="str">
        <f>IFERROR(IF(F5="","",INDEX('LISTE REFERENCE STOCKABLE'!A:A,MATCH('SYSTEME CLASSIFICATION'!F5,'LISTE REFERENCE STOCKABLE'!B:B,0),1)),"")</f>
        <v>EMS0006</v>
      </c>
      <c r="F5" s="117" t="s">
        <v>179</v>
      </c>
      <c r="G5" s="117"/>
      <c r="H5" s="117"/>
      <c r="I5" s="117"/>
      <c r="J5" s="142"/>
      <c r="K5" s="117"/>
      <c r="L5" s="144" t="str">
        <f>IFERROR(VLOOKUP('SYSTEME CLASSIFICATION'!$F5,'LISTE REFERENCE STOCKABLE'!$B$2:$C$98,2,FALSE),"DISPONIBLE")</f>
        <v>INDISPONIBLE</v>
      </c>
      <c r="M5" s="123"/>
      <c r="N5" s="124" t="str">
        <f>IFERROR(VLOOKUP('SYSTEME CLASSIFICATION'!$F5,'LISTE REFERENCE STOCKABLE'!$B$11:$D$88,3,FALSE),"")</f>
        <v>30 rouleaux</v>
      </c>
      <c r="O5" s="120"/>
      <c r="P5" s="120"/>
      <c r="Q5" s="120">
        <f>IFERROR(VLOOKUP('SYSTEME CLASSIFICATION'!$F5,'LISTE REFERENCE STOCKABLE'!$B$11:$E$88,4,FALSE),"")</f>
        <v>40</v>
      </c>
      <c r="R5" s="120">
        <f>IFERROR(VLOOKUP('SYSTEME CLASSIFICATION'!$F5,'LISTE REFERENCE STOCKABLE'!$B$11:$F$88,5,FALSE),"")</f>
        <v>0</v>
      </c>
      <c r="S5" s="120"/>
      <c r="T5" s="121"/>
      <c r="U5" s="114" t="str">
        <f>IFERROR(IF(VLOOKUP(F5,'LISTE REFERENCE STOCKABLE'!$B$2:$J$98,8,FALSE)=0,"",VLOOKUP(F5,'LISTE REFERENCE STOCKABLE'!$B$2:$J$98,8,FALSE)),"")</f>
        <v/>
      </c>
      <c r="V5" s="114" t="str">
        <f>IFERROR(IF(VLOOKUP(F5,'LISTE REFERENCE STOCKABLE'!$B$2:$J$98,9,FALSE)=0,"",VLOOKUP(F5,'LISTE REFERENCE STOCKABLE'!$B$2:$J$98,9,FALSE)),"")</f>
        <v/>
      </c>
      <c r="W5" s="115" t="str">
        <f>IFERROR(VLOOKUP(F5,'LISTE REFERENCE STOCKABLE'!$B$10:$K$98,10,FALSE),"")</f>
        <v>c</v>
      </c>
      <c r="X5" s="113" t="str">
        <f>VLOOKUP(E5,Inventaire!$C$2:$E$36,3,FALSE)</f>
        <v>jeudi</v>
      </c>
    </row>
    <row r="6" spans="2:24" ht="35.1" customHeight="1" thickBot="1" x14ac:dyDescent="0.25">
      <c r="B6" s="31">
        <v>0.88</v>
      </c>
      <c r="C6" s="186" t="str">
        <f>IFERROR(VLOOKUP(F6,'LISTE REFERENCE STOCKABLE'!$B$11:$G$88,6,FALSE),"")</f>
        <v>SIPEC</v>
      </c>
      <c r="D6" s="159" t="s">
        <v>4</v>
      </c>
      <c r="E6" s="122" t="str">
        <f>IFERROR(IF(F6="","",INDEX('LISTE REFERENCE STOCKABLE'!A:A,MATCH('SYSTEME CLASSIFICATION'!F6,'LISTE REFERENCE STOCKABLE'!B:B,0),1)),"")</f>
        <v>EMP0050</v>
      </c>
      <c r="F6" s="117" t="s">
        <v>229</v>
      </c>
      <c r="G6" s="117"/>
      <c r="H6" s="117"/>
      <c r="I6" s="117"/>
      <c r="J6" s="142"/>
      <c r="K6" s="117"/>
      <c r="L6" s="144" t="str">
        <f>IFERROR(VLOOKUP('SYSTEME CLASSIFICATION'!$F6,'LISTE REFERENCE STOCKABLE'!$B$2:$C$98,2,FALSE),"DISPONIBLE")</f>
        <v>INDISPONIBLE</v>
      </c>
      <c r="M6" s="118"/>
      <c r="N6" s="119">
        <f>IFERROR(VLOOKUP('SYSTEME CLASSIFICATION'!$F6,'LISTE REFERENCE STOCKABLE'!$B$11:$D$88,3,FALSE),"")</f>
        <v>0</v>
      </c>
      <c r="O6" s="125"/>
      <c r="P6" s="125"/>
      <c r="Q6" s="125" t="str">
        <f>IFERROR(VLOOKUP('SYSTEME CLASSIFICATION'!$F6,'LISTE REFERENCE STOCKABLE'!$B$11:$E$88,4,FALSE),"")</f>
        <v>500 kgs</v>
      </c>
      <c r="R6" s="125">
        <f>IFERROR(VLOOKUP('SYSTEME CLASSIFICATION'!$F6,'LISTE REFERENCE STOCKABLE'!$B$11:$F$88,5,FALSE),"")</f>
        <v>0</v>
      </c>
      <c r="S6" s="125"/>
      <c r="T6" s="126"/>
      <c r="U6" s="114" t="str">
        <f>IFERROR(IF(VLOOKUP(F6,'LISTE REFERENCE STOCKABLE'!$B$2:$J$98,8,FALSE)=0,"",VLOOKUP(F6,'LISTE REFERENCE STOCKABLE'!$B$2:$J$98,8,FALSE)),"")</f>
        <v/>
      </c>
      <c r="V6" s="114" t="str">
        <f>IFERROR(IF(VLOOKUP(F6,'LISTE REFERENCE STOCKABLE'!$B$2:$J$98,9,FALSE)=0,"",VLOOKUP(F6,'LISTE REFERENCE STOCKABLE'!$B$2:$J$98,9,FALSE)),"")</f>
        <v/>
      </c>
      <c r="W6" s="115" t="str">
        <f>IFERROR(VLOOKUP(F6,'LISTE REFERENCE STOCKABLE'!$B$10:$K$98,10,FALSE),"")</f>
        <v>a</v>
      </c>
      <c r="X6" s="113" t="str">
        <f>VLOOKUP(E6,Inventaire!$C$2:$E$36,3,FALSE)</f>
        <v>jeudi</v>
      </c>
    </row>
    <row r="7" spans="2:24" ht="35.1" customHeight="1" thickBot="1" x14ac:dyDescent="0.25">
      <c r="B7" s="31">
        <v>0.88</v>
      </c>
      <c r="C7" s="186" t="str">
        <f>IFERROR(VLOOKUP(F7,'LISTE REFERENCE STOCKABLE'!$B$11:$G$88,6,FALSE),"")</f>
        <v>Conservor</v>
      </c>
      <c r="D7" s="158" t="s">
        <v>4</v>
      </c>
      <c r="E7" s="122" t="str">
        <f>IFERROR(IF(F7="","",INDEX('LISTE REFERENCE STOCKABLE'!A:A,MATCH('SYSTEME CLASSIFICATION'!F7,'LISTE REFERENCE STOCKABLE'!B:B,0),1)),"")</f>
        <v>EMP0037</v>
      </c>
      <c r="F7" s="117" t="s">
        <v>418</v>
      </c>
      <c r="G7" s="117">
        <v>18</v>
      </c>
      <c r="H7" s="117"/>
      <c r="I7" s="117"/>
      <c r="J7" s="142"/>
      <c r="K7" s="117"/>
      <c r="L7" s="144" t="str">
        <f>IFERROR(VLOOKUP('SYSTEME CLASSIFICATION'!$F7,'LISTE REFERENCE STOCKABLE'!$B$2:$C$98,2,FALSE),"DISPONIBLE")</f>
        <v>INDISPONIBLE</v>
      </c>
      <c r="M7" s="123"/>
      <c r="N7" s="124" t="str">
        <f>IFERROR(VLOOKUP('SYSTEME CLASSIFICATION'!$F7,'LISTE REFERENCE STOCKABLE'!$B$11:$D$88,3,FALSE),"")</f>
        <v>40 cartons X 18 = 720 emb</v>
      </c>
      <c r="O7" s="120"/>
      <c r="P7" s="120"/>
      <c r="Q7" s="120">
        <f>IFERROR(VLOOKUP('SYSTEME CLASSIFICATION'!$F7,'LISTE REFERENCE STOCKABLE'!$B$11:$E$88,4,FALSE),"")</f>
        <v>5000</v>
      </c>
      <c r="R7" s="120">
        <f>IFERROR(VLOOKUP('SYSTEME CLASSIFICATION'!$F7,'LISTE REFERENCE STOCKABLE'!$B$11:$F$88,5,FALSE),"")</f>
        <v>0</v>
      </c>
      <c r="S7" s="120"/>
      <c r="T7" s="121"/>
      <c r="U7" s="114">
        <f>IFERROR(IF(VLOOKUP(F7,'LISTE REFERENCE STOCKABLE'!$B$2:$J$98,8,FALSE)=0,"",VLOOKUP(F7,'LISTE REFERENCE STOCKABLE'!$B$2:$J$98,8,FALSE)),"")</f>
        <v>1.82</v>
      </c>
      <c r="V7" s="114" t="str">
        <f>IFERROR(IF(VLOOKUP(F7,'LISTE REFERENCE STOCKABLE'!$B$2:$J$98,9,FALSE)=0,"",VLOOKUP(F7,'LISTE REFERENCE STOCKABLE'!$B$2:$J$98,9,FALSE)),"")</f>
        <v>800*1200</v>
      </c>
      <c r="W7" s="115" t="str">
        <f>IFERROR(VLOOKUP(F7,'LISTE REFERENCE STOCKABLE'!$B$10:$K$98,10,FALSE),"")</f>
        <v>c</v>
      </c>
      <c r="X7" s="113" t="e">
        <f>VLOOKUP(E7,Inventaire!$C$2:$E$36,3,FALSE)</f>
        <v>#N/A</v>
      </c>
    </row>
    <row r="8" spans="2:24" ht="35.1" customHeight="1" thickBot="1" x14ac:dyDescent="0.25">
      <c r="B8" s="31">
        <v>0.88</v>
      </c>
      <c r="C8" s="186" t="str">
        <f>IFERROR(VLOOKUP(F8,'LISTE REFERENCE STOCKABLE'!$B$11:$G$88,6,FALSE),"")</f>
        <v/>
      </c>
      <c r="D8" s="158" t="s">
        <v>4</v>
      </c>
      <c r="E8" s="122" t="str">
        <f>IFERROR(IF(F8="","",INDEX('LISTE REFERENCE STOCKABLE'!A:A,MATCH('SYSTEME CLASSIFICATION'!F8,'LISTE REFERENCE STOCKABLE'!B:B,0),1)),"")</f>
        <v/>
      </c>
      <c r="F8" s="117" t="s">
        <v>309</v>
      </c>
      <c r="G8" s="117"/>
      <c r="H8" s="117"/>
      <c r="I8" s="117"/>
      <c r="J8" s="142"/>
      <c r="K8" s="117"/>
      <c r="L8" s="144" t="str">
        <f>IFERROR(VLOOKUP('SYSTEME CLASSIFICATION'!$F8,'LISTE REFERENCE STOCKABLE'!$B$2:$C$98,2,FALSE),"DISPONIBLE")</f>
        <v>INDISPONIBLE (Veuillez noter la désignation du produit dans "COMMENTAIRE MAGASINIER")</v>
      </c>
      <c r="M8" s="118" t="s">
        <v>506</v>
      </c>
      <c r="N8" s="124" t="str">
        <f>IFERROR(VLOOKUP('SYSTEME CLASSIFICATION'!$F8,'LISTE REFERENCE STOCKABLE'!$B$11:$D$88,3,FALSE),"")</f>
        <v/>
      </c>
      <c r="O8" s="120"/>
      <c r="P8" s="120"/>
      <c r="Q8" s="120" t="str">
        <f>IFERROR(VLOOKUP('SYSTEME CLASSIFICATION'!$F8,'LISTE REFERENCE STOCKABLE'!$B$11:$E$88,4,FALSE),"")</f>
        <v/>
      </c>
      <c r="R8" s="120" t="str">
        <f>IFERROR(VLOOKUP('SYSTEME CLASSIFICATION'!$F8,'LISTE REFERENCE STOCKABLE'!$B$11:$F$88,5,FALSE),"")</f>
        <v/>
      </c>
      <c r="S8" s="120"/>
      <c r="T8" s="121"/>
      <c r="U8" s="114" t="str">
        <f>IFERROR(IF(VLOOKUP(F8,'LISTE REFERENCE STOCKABLE'!$B$2:$J$98,8,FALSE)=0,"",VLOOKUP(F8,'LISTE REFERENCE STOCKABLE'!$B$2:$J$98,8,FALSE)),"")</f>
        <v/>
      </c>
      <c r="V8" s="114" t="str">
        <f>IFERROR(IF(VLOOKUP(F8,'LISTE REFERENCE STOCKABLE'!$B$2:$J$98,9,FALSE)=0,"",VLOOKUP(F8,'LISTE REFERENCE STOCKABLE'!$B$2:$J$98,9,FALSE)),"")</f>
        <v/>
      </c>
      <c r="W8" s="115" t="str">
        <f>IFERROR(VLOOKUP(F8,'LISTE REFERENCE STOCKABLE'!$B$10:$K$98,10,FALSE),"")</f>
        <v/>
      </c>
      <c r="X8" s="113" t="e">
        <f>VLOOKUP(E8,Inventaire!$C$2:$E$36,3,FALSE)</f>
        <v>#N/A</v>
      </c>
    </row>
    <row r="9" spans="2:24" ht="35.1" customHeight="1" thickBot="1" x14ac:dyDescent="0.25">
      <c r="B9" s="32"/>
      <c r="C9" s="186" t="str">
        <f>IFERROR(VLOOKUP(F9,'LISTE REFERENCE STOCKABLE'!$B$11:$G$88,6,FALSE),"")</f>
        <v>CENPAC</v>
      </c>
      <c r="D9" s="160" t="s">
        <v>5</v>
      </c>
      <c r="E9" s="122" t="str">
        <f>IFERROR(IF(F9="","",INDEX('LISTE REFERENCE STOCKABLE'!A:A,MATCH('SYSTEME CLASSIFICATION'!F9,'LISTE REFERENCE STOCKABLE'!B:B,0),1)),"")</f>
        <v>EMS0006</v>
      </c>
      <c r="F9" s="117" t="s">
        <v>179</v>
      </c>
      <c r="G9" s="117">
        <v>60</v>
      </c>
      <c r="H9" s="117"/>
      <c r="I9" s="117"/>
      <c r="J9" s="142"/>
      <c r="K9" s="117"/>
      <c r="L9" s="144" t="str">
        <f>IFERROR(VLOOKUP('SYSTEME CLASSIFICATION'!$F9,'LISTE REFERENCE STOCKABLE'!$B$2:$C$98,2,FALSE),"DISPONIBLE")</f>
        <v>INDISPONIBLE</v>
      </c>
      <c r="M9" s="118"/>
      <c r="N9" s="119" t="str">
        <f>IFERROR(VLOOKUP('SYSTEME CLASSIFICATION'!$F9,'LISTE REFERENCE STOCKABLE'!$B$11:$D$88,3,FALSE),"")</f>
        <v>30 rouleaux</v>
      </c>
      <c r="O9" s="125"/>
      <c r="P9" s="125"/>
      <c r="Q9" s="125">
        <f>IFERROR(VLOOKUP('SYSTEME CLASSIFICATION'!$F9,'LISTE REFERENCE STOCKABLE'!$B$11:$E$88,4,FALSE),"")</f>
        <v>40</v>
      </c>
      <c r="R9" s="125">
        <f>IFERROR(VLOOKUP('SYSTEME CLASSIFICATION'!$F9,'LISTE REFERENCE STOCKABLE'!$B$11:$F$88,5,FALSE),"")</f>
        <v>0</v>
      </c>
      <c r="S9" s="125"/>
      <c r="T9" s="126"/>
      <c r="U9" s="114" t="str">
        <f>IFERROR(IF(VLOOKUP(F9,'LISTE REFERENCE STOCKABLE'!$B$2:$J$98,8,FALSE)=0,"",VLOOKUP(F9,'LISTE REFERENCE STOCKABLE'!$B$2:$J$98,8,FALSE)),"")</f>
        <v/>
      </c>
      <c r="V9" s="114" t="str">
        <f>IFERROR(IF(VLOOKUP(F9,'LISTE REFERENCE STOCKABLE'!$B$2:$J$98,9,FALSE)=0,"",VLOOKUP(F9,'LISTE REFERENCE STOCKABLE'!$B$2:$J$98,9,FALSE)),"")</f>
        <v/>
      </c>
      <c r="W9" s="115" t="str">
        <f>IFERROR(VLOOKUP(F9,'LISTE REFERENCE STOCKABLE'!$B$10:$K$98,10,FALSE),"")</f>
        <v>c</v>
      </c>
      <c r="X9" s="113" t="str">
        <f>VLOOKUP(E9,Inventaire!$C$2:$E$36,3,FALSE)</f>
        <v>jeudi</v>
      </c>
    </row>
    <row r="10" spans="2:24" ht="35.1" customHeight="1" thickBot="1" x14ac:dyDescent="0.25">
      <c r="B10" s="32"/>
      <c r="C10" s="186" t="str">
        <f>IFERROR(VLOOKUP(F10,'LISTE REFERENCE STOCKABLE'!$B$11:$G$88,6,FALSE),"")</f>
        <v/>
      </c>
      <c r="D10" s="161" t="s">
        <v>5</v>
      </c>
      <c r="E10" s="122" t="str">
        <f>IFERROR(IF(F10="","",INDEX('LISTE REFERENCE STOCKABLE'!A:A,MATCH('SYSTEME CLASSIFICATION'!F10,'LISTE REFERENCE STOCKABLE'!B:B,0),1)),"")</f>
        <v/>
      </c>
      <c r="F10" s="117" t="s">
        <v>307</v>
      </c>
      <c r="G10" s="117"/>
      <c r="H10" s="117"/>
      <c r="I10" s="117"/>
      <c r="J10" s="142"/>
      <c r="K10" s="117"/>
      <c r="L10" s="144" t="str">
        <f>IFERROR(VLOOKUP('SYSTEME CLASSIFICATION'!$F10,'LISTE REFERENCE STOCKABLE'!$B$2:$C$98,2,FALSE),"DISPONIBLE")</f>
        <v>INEXISTANT</v>
      </c>
      <c r="M10" s="123"/>
      <c r="N10" s="124" t="str">
        <f>IFERROR(VLOOKUP('SYSTEME CLASSIFICATION'!$F10,'LISTE REFERENCE STOCKABLE'!$B$11:$D$88,3,FALSE),"")</f>
        <v/>
      </c>
      <c r="O10" s="120"/>
      <c r="P10" s="120"/>
      <c r="Q10" s="120" t="str">
        <f>IFERROR(VLOOKUP('SYSTEME CLASSIFICATION'!$F10,'LISTE REFERENCE STOCKABLE'!$B$11:$E$88,4,FALSE),"")</f>
        <v/>
      </c>
      <c r="R10" s="120" t="str">
        <f>IFERROR(VLOOKUP('SYSTEME CLASSIFICATION'!$F10,'LISTE REFERENCE STOCKABLE'!$B$11:$F$88,5,FALSE),"")</f>
        <v/>
      </c>
      <c r="S10" s="120"/>
      <c r="T10" s="121"/>
      <c r="U10" s="114" t="str">
        <f>IFERROR(IF(VLOOKUP(F10,'LISTE REFERENCE STOCKABLE'!$B$2:$J$98,8,FALSE)=0,"",VLOOKUP(F10,'LISTE REFERENCE STOCKABLE'!$B$2:$J$98,8,FALSE)),"")</f>
        <v/>
      </c>
      <c r="V10" s="114" t="str">
        <f>IFERROR(IF(VLOOKUP(F10,'LISTE REFERENCE STOCKABLE'!$B$2:$J$98,9,FALSE)=0,"",VLOOKUP(F10,'LISTE REFERENCE STOCKABLE'!$B$2:$J$98,9,FALSE)),"")</f>
        <v/>
      </c>
      <c r="W10" s="115" t="str">
        <f>IFERROR(VLOOKUP(F10,'LISTE REFERENCE STOCKABLE'!$B$10:$K$98,10,FALSE),"")</f>
        <v/>
      </c>
      <c r="X10" s="113" t="e">
        <f>VLOOKUP(E10,Inventaire!$C$2:$E$36,3,FALSE)</f>
        <v>#N/A</v>
      </c>
    </row>
    <row r="11" spans="2:24" ht="35.1" customHeight="1" thickBot="1" x14ac:dyDescent="0.25">
      <c r="B11" s="32"/>
      <c r="C11" s="186" t="str">
        <f>IFERROR(VLOOKUP(F11,'LISTE REFERENCE STOCKABLE'!$B$11:$G$88,6,FALSE),"")</f>
        <v>CENPAC</v>
      </c>
      <c r="D11" s="161" t="s">
        <v>5</v>
      </c>
      <c r="E11" s="122" t="str">
        <f>IFERROR(IF(F11="","",INDEX('LISTE REFERENCE STOCKABLE'!A:A,MATCH('SYSTEME CLASSIFICATION'!F11,'LISTE REFERENCE STOCKABLE'!B:B,0),1)),"")</f>
        <v>EMS0006</v>
      </c>
      <c r="F11" s="117" t="s">
        <v>179</v>
      </c>
      <c r="G11" s="117">
        <v>60</v>
      </c>
      <c r="H11" s="117"/>
      <c r="I11" s="117"/>
      <c r="J11" s="142"/>
      <c r="K11" s="117"/>
      <c r="L11" s="144" t="str">
        <f>IFERROR(VLOOKUP('SYSTEME CLASSIFICATION'!$F11,'LISTE REFERENCE STOCKABLE'!$B$2:$C$98,2,FALSE),"DISPONIBLE")</f>
        <v>INDISPONIBLE</v>
      </c>
      <c r="M11" s="123"/>
      <c r="N11" s="124" t="str">
        <f>IFERROR(VLOOKUP('SYSTEME CLASSIFICATION'!$F11,'LISTE REFERENCE STOCKABLE'!$B$11:$D$88,3,FALSE),"")</f>
        <v>30 rouleaux</v>
      </c>
      <c r="O11" s="120"/>
      <c r="P11" s="120"/>
      <c r="Q11" s="120">
        <f>IFERROR(VLOOKUP('SYSTEME CLASSIFICATION'!$F11,'LISTE REFERENCE STOCKABLE'!$B$11:$E$88,4,FALSE),"")</f>
        <v>40</v>
      </c>
      <c r="R11" s="120">
        <f>IFERROR(VLOOKUP('SYSTEME CLASSIFICATION'!$F11,'LISTE REFERENCE STOCKABLE'!$B$11:$F$88,5,FALSE),"")</f>
        <v>0</v>
      </c>
      <c r="S11" s="120"/>
      <c r="T11" s="121"/>
      <c r="U11" s="114" t="str">
        <f>IFERROR(IF(VLOOKUP(F11,'LISTE REFERENCE STOCKABLE'!$B$2:$J$98,8,FALSE)=0,"",VLOOKUP(F11,'LISTE REFERENCE STOCKABLE'!$B$2:$J$98,8,FALSE)),"")</f>
        <v/>
      </c>
      <c r="V11" s="114" t="str">
        <f>IFERROR(IF(VLOOKUP(F11,'LISTE REFERENCE STOCKABLE'!$B$2:$J$98,9,FALSE)=0,"",VLOOKUP(F11,'LISTE REFERENCE STOCKABLE'!$B$2:$J$98,9,FALSE)),"")</f>
        <v/>
      </c>
      <c r="W11" s="115" t="str">
        <f>IFERROR(VLOOKUP(F11,'LISTE REFERENCE STOCKABLE'!$B$10:$K$98,10,FALSE),"")</f>
        <v>c</v>
      </c>
      <c r="X11" s="113" t="str">
        <f>VLOOKUP(E11,Inventaire!$C$2:$E$36,3,FALSE)</f>
        <v>jeudi</v>
      </c>
    </row>
    <row r="12" spans="2:24" ht="35.1" customHeight="1" thickBot="1" x14ac:dyDescent="0.25">
      <c r="B12" s="31"/>
      <c r="C12" s="186" t="str">
        <f>IFERROR(VLOOKUP(F12,'LISTE REFERENCE STOCKABLE'!$B$11:$G$88,6,FALSE),"")</f>
        <v>CENPAC</v>
      </c>
      <c r="D12" s="159" t="s">
        <v>6</v>
      </c>
      <c r="E12" s="122" t="str">
        <f>IFERROR(IF(F12="","",INDEX('LISTE REFERENCE STOCKABLE'!A:A,MATCH('SYSTEME CLASSIFICATION'!F12,'LISTE REFERENCE STOCKABLE'!B:B,0),1)),"")</f>
        <v>EMS0006</v>
      </c>
      <c r="F12" s="117" t="s">
        <v>179</v>
      </c>
      <c r="G12" s="117"/>
      <c r="H12" s="117"/>
      <c r="I12" s="117"/>
      <c r="J12" s="142"/>
      <c r="K12" s="117"/>
      <c r="L12" s="144" t="str">
        <f>IFERROR(VLOOKUP('SYSTEME CLASSIFICATION'!$F12,'LISTE REFERENCE STOCKABLE'!$B$2:$C$98,2,FALSE),"DISPONIBLE")</f>
        <v>INDISPONIBLE</v>
      </c>
      <c r="M12" s="118" t="s">
        <v>376</v>
      </c>
      <c r="N12" s="119" t="str">
        <f>IFERROR(VLOOKUP('SYSTEME CLASSIFICATION'!$F12,'LISTE REFERENCE STOCKABLE'!$B$11:$D$88,3,FALSE),"")</f>
        <v>30 rouleaux</v>
      </c>
      <c r="O12" s="125"/>
      <c r="P12" s="125"/>
      <c r="Q12" s="125">
        <f>IFERROR(VLOOKUP('SYSTEME CLASSIFICATION'!$F12,'LISTE REFERENCE STOCKABLE'!$B$11:$E$88,4,FALSE),"")</f>
        <v>40</v>
      </c>
      <c r="R12" s="125">
        <f>IFERROR(VLOOKUP('SYSTEME CLASSIFICATION'!$F12,'LISTE REFERENCE STOCKABLE'!$B$11:$F$88,5,FALSE),"")</f>
        <v>0</v>
      </c>
      <c r="S12" s="125"/>
      <c r="T12" s="126"/>
      <c r="U12" s="114" t="str">
        <f>IFERROR(IF(VLOOKUP(F12,'LISTE REFERENCE STOCKABLE'!$B$2:$J$98,8,FALSE)=0,"",VLOOKUP(F12,'LISTE REFERENCE STOCKABLE'!$B$2:$J$98,8,FALSE)),"")</f>
        <v/>
      </c>
      <c r="V12" s="114" t="str">
        <f>IFERROR(IF(VLOOKUP(F12,'LISTE REFERENCE STOCKABLE'!$B$2:$J$98,9,FALSE)=0,"",VLOOKUP(F12,'LISTE REFERENCE STOCKABLE'!$B$2:$J$98,9,FALSE)),"")</f>
        <v/>
      </c>
      <c r="W12" s="115" t="str">
        <f>IFERROR(VLOOKUP(F12,'LISTE REFERENCE STOCKABLE'!$B$10:$K$98,10,FALSE),"")</f>
        <v>c</v>
      </c>
      <c r="X12" s="113" t="str">
        <f>VLOOKUP(E12,Inventaire!$C$2:$E$36,3,FALSE)</f>
        <v>jeudi</v>
      </c>
    </row>
    <row r="13" spans="2:24" ht="35.1" customHeight="1" thickBot="1" x14ac:dyDescent="0.25">
      <c r="B13" s="31"/>
      <c r="C13" s="186" t="str">
        <f>IFERROR(VLOOKUP(F13,'LISTE REFERENCE STOCKABLE'!$B$11:$G$88,6,FALSE),"")</f>
        <v/>
      </c>
      <c r="D13" s="158" t="s">
        <v>6</v>
      </c>
      <c r="E13" s="122" t="str">
        <f>IFERROR(IF(F13="","",INDEX('LISTE REFERENCE STOCKABLE'!A:A,MATCH('SYSTEME CLASSIFICATION'!F13,'LISTE REFERENCE STOCKABLE'!B:B,0),1)),"")</f>
        <v/>
      </c>
      <c r="F13" s="117" t="s">
        <v>309</v>
      </c>
      <c r="G13" s="117"/>
      <c r="H13" s="117"/>
      <c r="I13" s="117"/>
      <c r="J13" s="142"/>
      <c r="K13" s="117"/>
      <c r="L13" s="144" t="str">
        <f>IFERROR(VLOOKUP('SYSTEME CLASSIFICATION'!$F13,'LISTE REFERENCE STOCKABLE'!$B$2:$C$98,2,FALSE),"DISPONIBLE")</f>
        <v>INDISPONIBLE (Veuillez noter la désignation du produit dans "COMMENTAIRE MAGASINIER")</v>
      </c>
      <c r="M13" s="123" t="s">
        <v>377</v>
      </c>
      <c r="N13" s="124" t="str">
        <f>IFERROR(VLOOKUP('SYSTEME CLASSIFICATION'!$F13,'LISTE REFERENCE STOCKABLE'!$B$11:$D$88,3,FALSE),"")</f>
        <v/>
      </c>
      <c r="O13" s="120"/>
      <c r="P13" s="120"/>
      <c r="Q13" s="120" t="str">
        <f>IFERROR(VLOOKUP('SYSTEME CLASSIFICATION'!$F13,'LISTE REFERENCE STOCKABLE'!$B$11:$E$88,4,FALSE),"")</f>
        <v/>
      </c>
      <c r="R13" s="120" t="str">
        <f>IFERROR(VLOOKUP('SYSTEME CLASSIFICATION'!$F13,'LISTE REFERENCE STOCKABLE'!$B$11:$F$88,5,FALSE),"")</f>
        <v/>
      </c>
      <c r="S13" s="120"/>
      <c r="T13" s="121"/>
      <c r="U13" s="114" t="str">
        <f>IFERROR(IF(VLOOKUP(F13,'LISTE REFERENCE STOCKABLE'!$B$2:$J$98,8,FALSE)=0,"",VLOOKUP(F13,'LISTE REFERENCE STOCKABLE'!$B$2:$J$98,8,FALSE)),"")</f>
        <v/>
      </c>
      <c r="V13" s="114" t="str">
        <f>IFERROR(IF(VLOOKUP(F13,'LISTE REFERENCE STOCKABLE'!$B$2:$J$98,9,FALSE)=0,"",VLOOKUP(F13,'LISTE REFERENCE STOCKABLE'!$B$2:$J$98,9,FALSE)),"")</f>
        <v/>
      </c>
      <c r="W13" s="115" t="str">
        <f>IFERROR(VLOOKUP(F13,'LISTE REFERENCE STOCKABLE'!$B$10:$K$98,10,FALSE),"")</f>
        <v/>
      </c>
      <c r="X13" s="113" t="e">
        <f>VLOOKUP(E13,Inventaire!$C$2:$E$36,3,FALSE)</f>
        <v>#N/A</v>
      </c>
    </row>
    <row r="14" spans="2:24" ht="35.1" customHeight="1" thickBot="1" x14ac:dyDescent="0.25">
      <c r="B14" s="31"/>
      <c r="C14" s="186" t="str">
        <f>IFERROR(VLOOKUP(F14,'LISTE REFERENCE STOCKABLE'!$B$11:$G$88,6,FALSE),"")</f>
        <v/>
      </c>
      <c r="D14" s="158" t="s">
        <v>6</v>
      </c>
      <c r="E14" s="122" t="str">
        <f>IFERROR(IF(F14="","",INDEX('LISTE REFERENCE STOCKABLE'!A:A,MATCH('SYSTEME CLASSIFICATION'!F14,'LISTE REFERENCE STOCKABLE'!B:B,0),1)),"")</f>
        <v/>
      </c>
      <c r="F14" s="117" t="s">
        <v>309</v>
      </c>
      <c r="G14" s="117"/>
      <c r="H14" s="117"/>
      <c r="I14" s="117"/>
      <c r="J14" s="142"/>
      <c r="K14" s="117"/>
      <c r="L14" s="144" t="str">
        <f>IFERROR(VLOOKUP('SYSTEME CLASSIFICATION'!$F14,'LISTE REFERENCE STOCKABLE'!$B$2:$C$98,2,FALSE),"DISPONIBLE")</f>
        <v>INDISPONIBLE (Veuillez noter la désignation du produit dans "COMMENTAIRE MAGASINIER")</v>
      </c>
      <c r="M14" s="123" t="s">
        <v>507</v>
      </c>
      <c r="N14" s="124" t="str">
        <f>IFERROR(VLOOKUP('SYSTEME CLASSIFICATION'!$F14,'LISTE REFERENCE STOCKABLE'!$B$11:$D$88,3,FALSE),"")</f>
        <v/>
      </c>
      <c r="O14" s="120"/>
      <c r="P14" s="120"/>
      <c r="Q14" s="120" t="str">
        <f>IFERROR(VLOOKUP('SYSTEME CLASSIFICATION'!$F14,'LISTE REFERENCE STOCKABLE'!$B$11:$E$88,4,FALSE),"")</f>
        <v/>
      </c>
      <c r="R14" s="120" t="str">
        <f>IFERROR(VLOOKUP('SYSTEME CLASSIFICATION'!$F14,'LISTE REFERENCE STOCKABLE'!$B$11:$F$88,5,FALSE),"")</f>
        <v/>
      </c>
      <c r="S14" s="120"/>
      <c r="T14" s="121"/>
      <c r="U14" s="114" t="str">
        <f>IFERROR(IF(VLOOKUP(F14,'LISTE REFERENCE STOCKABLE'!$B$2:$J$98,8,FALSE)=0,"",VLOOKUP(F14,'LISTE REFERENCE STOCKABLE'!$B$2:$J$98,8,FALSE)),"")</f>
        <v/>
      </c>
      <c r="V14" s="114" t="str">
        <f>IFERROR(IF(VLOOKUP(F14,'LISTE REFERENCE STOCKABLE'!$B$2:$J$98,9,FALSE)=0,"",VLOOKUP(F14,'LISTE REFERENCE STOCKABLE'!$B$2:$J$98,9,FALSE)),"")</f>
        <v/>
      </c>
      <c r="W14" s="115" t="str">
        <f>IFERROR(VLOOKUP(F14,'LISTE REFERENCE STOCKABLE'!$B$10:$K$98,10,FALSE),"")</f>
        <v/>
      </c>
      <c r="X14" s="113" t="e">
        <f>VLOOKUP(E14,Inventaire!$C$2:$E$36,3,FALSE)</f>
        <v>#N/A</v>
      </c>
    </row>
    <row r="15" spans="2:24" ht="35.1" customHeight="1" thickBot="1" x14ac:dyDescent="0.25">
      <c r="B15" s="32">
        <v>1.98</v>
      </c>
      <c r="C15" s="186" t="str">
        <f>IFERROR(VLOOKUP(F15,'LISTE REFERENCE STOCKABLE'!$B$11:$G$88,6,FALSE),"")</f>
        <v/>
      </c>
      <c r="D15" s="160" t="s">
        <v>303</v>
      </c>
      <c r="E15" s="122" t="str">
        <f>IFERROR(IF(F15="","",INDEX('LISTE REFERENCE STOCKABLE'!A:A,MATCH('SYSTEME CLASSIFICATION'!F15,'LISTE REFERENCE STOCKABLE'!B:B,0),1)),"")</f>
        <v/>
      </c>
      <c r="F15" s="117" t="s">
        <v>307</v>
      </c>
      <c r="G15" s="117"/>
      <c r="H15" s="117"/>
      <c r="I15" s="117"/>
      <c r="J15" s="142"/>
      <c r="K15" s="117"/>
      <c r="L15" s="144" t="str">
        <f>IFERROR(VLOOKUP('SYSTEME CLASSIFICATION'!$F15,'LISTE REFERENCE STOCKABLE'!$B$2:$C$98,2,FALSE),"DISPONIBLE")</f>
        <v>INEXISTANT</v>
      </c>
      <c r="M15" s="118"/>
      <c r="N15" s="119" t="str">
        <f>IFERROR(VLOOKUP('SYSTEME CLASSIFICATION'!$F15,'LISTE REFERENCE STOCKABLE'!$B$11:$D$88,3,FALSE),"")</f>
        <v/>
      </c>
      <c r="O15" s="125"/>
      <c r="P15" s="125"/>
      <c r="Q15" s="125" t="str">
        <f>IFERROR(VLOOKUP('SYSTEME CLASSIFICATION'!$F15,'LISTE REFERENCE STOCKABLE'!$B$11:$E$88,4,FALSE),"")</f>
        <v/>
      </c>
      <c r="R15" s="125" t="str">
        <f>IFERROR(VLOOKUP('SYSTEME CLASSIFICATION'!$F15,'LISTE REFERENCE STOCKABLE'!$B$11:$F$88,5,FALSE),"")</f>
        <v/>
      </c>
      <c r="S15" s="125"/>
      <c r="T15" s="126"/>
      <c r="U15" s="114" t="str">
        <f>IFERROR(IF(VLOOKUP(F15,'LISTE REFERENCE STOCKABLE'!$B$2:$J$98,8,FALSE)=0,"",VLOOKUP(F15,'LISTE REFERENCE STOCKABLE'!$B$2:$J$98,8,FALSE)),"")</f>
        <v/>
      </c>
      <c r="V15" s="114" t="str">
        <f>IFERROR(IF(VLOOKUP(F15,'LISTE REFERENCE STOCKABLE'!$B$2:$J$98,9,FALSE)=0,"",VLOOKUP(F15,'LISTE REFERENCE STOCKABLE'!$B$2:$J$98,9,FALSE)),"")</f>
        <v/>
      </c>
      <c r="W15" s="115" t="str">
        <f>IFERROR(VLOOKUP(F15,'LISTE REFERENCE STOCKABLE'!$B$10:$K$98,10,FALSE),"")</f>
        <v/>
      </c>
      <c r="X15" s="113" t="e">
        <f>VLOOKUP(E15,Inventaire!$C$2:$E$36,3,FALSE)</f>
        <v>#N/A</v>
      </c>
    </row>
    <row r="16" spans="2:24" ht="35.1" customHeight="1" thickBot="1" x14ac:dyDescent="0.25">
      <c r="B16" s="32">
        <v>1.98</v>
      </c>
      <c r="C16" s="186" t="str">
        <f>IFERROR(VLOOKUP(F16,'LISTE REFERENCE STOCKABLE'!$B$11:$G$88,6,FALSE),"")</f>
        <v/>
      </c>
      <c r="D16" s="161" t="s">
        <v>303</v>
      </c>
      <c r="E16" s="122" t="str">
        <f>IFERROR(IF(F16="","",INDEX('LISTE REFERENCE STOCKABLE'!A:A,MATCH('SYSTEME CLASSIFICATION'!F16,'LISTE REFERENCE STOCKABLE'!B:B,0),1)),"")</f>
        <v/>
      </c>
      <c r="F16" s="117" t="s">
        <v>307</v>
      </c>
      <c r="G16" s="117"/>
      <c r="H16" s="117"/>
      <c r="I16" s="117"/>
      <c r="J16" s="142"/>
      <c r="K16" s="117"/>
      <c r="L16" s="144" t="str">
        <f>IFERROR(VLOOKUP('SYSTEME CLASSIFICATION'!$F16,'LISTE REFERENCE STOCKABLE'!$B$2:$C$98,2,FALSE),"DISPONIBLE")</f>
        <v>INEXISTANT</v>
      </c>
      <c r="M16" s="123"/>
      <c r="N16" s="124" t="str">
        <f>IFERROR(VLOOKUP('SYSTEME CLASSIFICATION'!$F16,'LISTE REFERENCE STOCKABLE'!$B$11:$D$88,3,FALSE),"")</f>
        <v/>
      </c>
      <c r="O16" s="120"/>
      <c r="P16" s="120"/>
      <c r="Q16" s="120" t="str">
        <f>IFERROR(VLOOKUP('SYSTEME CLASSIFICATION'!$F16,'LISTE REFERENCE STOCKABLE'!$B$11:$E$88,4,FALSE),"")</f>
        <v/>
      </c>
      <c r="R16" s="120" t="str">
        <f>IFERROR(VLOOKUP('SYSTEME CLASSIFICATION'!$F16,'LISTE REFERENCE STOCKABLE'!$B$11:$F$88,5,FALSE),"")</f>
        <v/>
      </c>
      <c r="S16" s="120"/>
      <c r="T16" s="121"/>
      <c r="U16" s="114" t="str">
        <f>IFERROR(IF(VLOOKUP(F16,'LISTE REFERENCE STOCKABLE'!$B$2:$J$98,8,FALSE)=0,"",VLOOKUP(F16,'LISTE REFERENCE STOCKABLE'!$B$2:$J$98,8,FALSE)),"")</f>
        <v/>
      </c>
      <c r="V16" s="114" t="str">
        <f>IFERROR(IF(VLOOKUP(F16,'LISTE REFERENCE STOCKABLE'!$B$2:$J$98,9,FALSE)=0,"",VLOOKUP(F16,'LISTE REFERENCE STOCKABLE'!$B$2:$J$98,9,FALSE)),"")</f>
        <v/>
      </c>
      <c r="W16" s="115" t="str">
        <f>IFERROR(VLOOKUP(F16,'LISTE REFERENCE STOCKABLE'!$B$10:$K$98,10,FALSE),"")</f>
        <v/>
      </c>
      <c r="X16" s="113" t="e">
        <f>VLOOKUP(E16,Inventaire!$C$2:$E$36,3,FALSE)</f>
        <v>#N/A</v>
      </c>
    </row>
    <row r="17" spans="2:24" ht="35.1" customHeight="1" thickBot="1" x14ac:dyDescent="0.25">
      <c r="B17" s="32">
        <v>1.98</v>
      </c>
      <c r="C17" s="186" t="str">
        <f>IFERROR(VLOOKUP(F17,'LISTE REFERENCE STOCKABLE'!$B$11:$G$88,6,FALSE),"")</f>
        <v/>
      </c>
      <c r="D17" s="161" t="s">
        <v>303</v>
      </c>
      <c r="E17" s="122" t="str">
        <f>IFERROR(IF(F17="","",INDEX('LISTE REFERENCE STOCKABLE'!A:A,MATCH('SYSTEME CLASSIFICATION'!F17,'LISTE REFERENCE STOCKABLE'!B:B,0),1)),"")</f>
        <v/>
      </c>
      <c r="F17" s="117" t="s">
        <v>307</v>
      </c>
      <c r="G17" s="117"/>
      <c r="H17" s="117"/>
      <c r="I17" s="117"/>
      <c r="J17" s="142"/>
      <c r="K17" s="117"/>
      <c r="L17" s="144" t="str">
        <f>IFERROR(VLOOKUP('SYSTEME CLASSIFICATION'!$F17,'LISTE REFERENCE STOCKABLE'!$B$2:$C$98,2,FALSE),"DISPONIBLE")</f>
        <v>INEXISTANT</v>
      </c>
      <c r="M17" s="123"/>
      <c r="N17" s="124" t="str">
        <f>IFERROR(VLOOKUP('SYSTEME CLASSIFICATION'!$F17,'LISTE REFERENCE STOCKABLE'!$B$11:$D$88,3,FALSE),"")</f>
        <v/>
      </c>
      <c r="O17" s="120"/>
      <c r="P17" s="120"/>
      <c r="Q17" s="120" t="str">
        <f>IFERROR(VLOOKUP('SYSTEME CLASSIFICATION'!$F17,'LISTE REFERENCE STOCKABLE'!$B$11:$E$88,4,FALSE),"")</f>
        <v/>
      </c>
      <c r="R17" s="120" t="str">
        <f>IFERROR(VLOOKUP('SYSTEME CLASSIFICATION'!$F17,'LISTE REFERENCE STOCKABLE'!$B$11:$F$88,5,FALSE),"")</f>
        <v/>
      </c>
      <c r="S17" s="120"/>
      <c r="T17" s="121"/>
      <c r="U17" s="114" t="str">
        <f>IFERROR(IF(VLOOKUP(F17,'LISTE REFERENCE STOCKABLE'!$B$2:$J$98,8,FALSE)=0,"",VLOOKUP(F17,'LISTE REFERENCE STOCKABLE'!$B$2:$J$98,8,FALSE)),"")</f>
        <v/>
      </c>
      <c r="V17" s="114" t="str">
        <f>IFERROR(IF(VLOOKUP(F17,'LISTE REFERENCE STOCKABLE'!$B$2:$J$98,9,FALSE)=0,"",VLOOKUP(F17,'LISTE REFERENCE STOCKABLE'!$B$2:$J$98,9,FALSE)),"")</f>
        <v/>
      </c>
      <c r="W17" s="115" t="str">
        <f>IFERROR(VLOOKUP(F17,'LISTE REFERENCE STOCKABLE'!$B$10:$K$98,10,FALSE),"")</f>
        <v/>
      </c>
      <c r="X17" s="113" t="e">
        <f>VLOOKUP(E17,Inventaire!$C$2:$E$36,3,FALSE)</f>
        <v>#N/A</v>
      </c>
    </row>
    <row r="18" spans="2:24" ht="35.1" customHeight="1" thickBot="1" x14ac:dyDescent="0.25">
      <c r="B18" s="31">
        <v>1.0900000000000001</v>
      </c>
      <c r="C18" s="186" t="str">
        <f>IFERROR(VLOOKUP(F18,'LISTE REFERENCE STOCKABLE'!$B$11:$G$88,6,FALSE),"")</f>
        <v xml:space="preserve">Exten Packaging </v>
      </c>
      <c r="D18" s="159" t="s">
        <v>13</v>
      </c>
      <c r="E18" s="122" t="str">
        <f>IFERROR(IF(F18="","",INDEX('LISTE REFERENCE STOCKABLE'!A:A,MATCH('SYSTEME CLASSIFICATION'!F18,'LISTE REFERENCE STOCKABLE'!B:B,0),1)),"")</f>
        <v>EMP0042</v>
      </c>
      <c r="F18" s="117" t="s">
        <v>200</v>
      </c>
      <c r="G18" s="117"/>
      <c r="H18" s="117"/>
      <c r="I18" s="117"/>
      <c r="J18" s="142"/>
      <c r="K18" s="117"/>
      <c r="L18" s="144" t="str">
        <f>IFERROR(VLOOKUP('SYSTEME CLASSIFICATION'!$F18,'LISTE REFERENCE STOCKABLE'!$B$2:$C$98,2,FALSE),"DISPONIBLE")</f>
        <v>INDISPONIBLE</v>
      </c>
      <c r="M18" s="118"/>
      <c r="N18" s="119" t="str">
        <f>IFERROR(VLOOKUP('SYSTEME CLASSIFICATION'!$F18,'LISTE REFERENCE STOCKABLE'!$B$11:$D$88,3,FALSE),"")</f>
        <v xml:space="preserve">1 palettex2700c.=2700 </v>
      </c>
      <c r="O18" s="125"/>
      <c r="P18" s="125"/>
      <c r="Q18" s="125">
        <f>IFERROR(VLOOKUP('SYSTEME CLASSIFICATION'!$F18,'LISTE REFERENCE STOCKABLE'!$B$11:$E$88,4,FALSE),"")</f>
        <v>20000</v>
      </c>
      <c r="R18" s="125">
        <f>IFERROR(VLOOKUP('SYSTEME CLASSIFICATION'!$F18,'LISTE REFERENCE STOCKABLE'!$B$11:$F$88,5,FALSE),"")</f>
        <v>0</v>
      </c>
      <c r="S18" s="125"/>
      <c r="T18" s="126"/>
      <c r="U18" s="114" t="str">
        <f>IFERROR(IF(VLOOKUP(F18,'LISTE REFERENCE STOCKABLE'!$B$2:$J$98,8,FALSE)=0,"",VLOOKUP(F18,'LISTE REFERENCE STOCKABLE'!$B$2:$J$98,8,FALSE)),"")</f>
        <v/>
      </c>
      <c r="V18" s="114" t="str">
        <f>IFERROR(IF(VLOOKUP(F18,'LISTE REFERENCE STOCKABLE'!$B$2:$J$98,9,FALSE)=0,"",VLOOKUP(F18,'LISTE REFERENCE STOCKABLE'!$B$2:$J$98,9,FALSE)),"")</f>
        <v/>
      </c>
      <c r="W18" s="115" t="str">
        <f>IFERROR(VLOOKUP(F18,'LISTE REFERENCE STOCKABLE'!$B$10:$K$98,10,FALSE),"")</f>
        <v>c</v>
      </c>
      <c r="X18" s="113" t="e">
        <f>VLOOKUP(E18,Inventaire!$C$2:$E$36,3,FALSE)</f>
        <v>#N/A</v>
      </c>
    </row>
    <row r="19" spans="2:24" ht="35.1" customHeight="1" thickBot="1" x14ac:dyDescent="0.25">
      <c r="B19" s="31">
        <v>1.0900000000000001</v>
      </c>
      <c r="C19" s="186" t="str">
        <f>IFERROR(VLOOKUP(F19,'LISTE REFERENCE STOCKABLE'!$B$11:$G$88,6,FALSE),"")</f>
        <v xml:space="preserve">Exten Packaging </v>
      </c>
      <c r="D19" s="158" t="s">
        <v>13</v>
      </c>
      <c r="E19" s="122" t="str">
        <f>IFERROR(IF(F19="","",INDEX('LISTE REFERENCE STOCKABLE'!A:A,MATCH('SYSTEME CLASSIFICATION'!F19,'LISTE REFERENCE STOCKABLE'!B:B,0),1)),"")</f>
        <v>EMP0042</v>
      </c>
      <c r="F19" s="117" t="s">
        <v>200</v>
      </c>
      <c r="G19" s="117"/>
      <c r="H19" s="117" t="s">
        <v>429</v>
      </c>
      <c r="I19" s="117"/>
      <c r="J19" s="142"/>
      <c r="K19" s="117"/>
      <c r="L19" s="144" t="str">
        <f>IFERROR(VLOOKUP('SYSTEME CLASSIFICATION'!$F19,'LISTE REFERENCE STOCKABLE'!$B$2:$C$98,2,FALSE),"DISPONIBLE")</f>
        <v>INDISPONIBLE</v>
      </c>
      <c r="M19" s="123"/>
      <c r="N19" s="124" t="str">
        <f>IFERROR(VLOOKUP('SYSTEME CLASSIFICATION'!$F19,'LISTE REFERENCE STOCKABLE'!$B$11:$D$88,3,FALSE),"")</f>
        <v xml:space="preserve">1 palettex2700c.=2700 </v>
      </c>
      <c r="O19" s="120"/>
      <c r="P19" s="120"/>
      <c r="Q19" s="120">
        <f>IFERROR(VLOOKUP('SYSTEME CLASSIFICATION'!$F19,'LISTE REFERENCE STOCKABLE'!$B$11:$E$88,4,FALSE),"")</f>
        <v>20000</v>
      </c>
      <c r="R19" s="120">
        <f>IFERROR(VLOOKUP('SYSTEME CLASSIFICATION'!$F19,'LISTE REFERENCE STOCKABLE'!$B$11:$F$88,5,FALSE),"")</f>
        <v>0</v>
      </c>
      <c r="S19" s="120"/>
      <c r="T19" s="121"/>
      <c r="U19" s="114" t="str">
        <f>IFERROR(IF(VLOOKUP(F19,'LISTE REFERENCE STOCKABLE'!$B$2:$J$98,8,FALSE)=0,"",VLOOKUP(F19,'LISTE REFERENCE STOCKABLE'!$B$2:$J$98,8,FALSE)),"")</f>
        <v/>
      </c>
      <c r="V19" s="114" t="str">
        <f>IFERROR(IF(VLOOKUP(F19,'LISTE REFERENCE STOCKABLE'!$B$2:$J$98,9,FALSE)=0,"",VLOOKUP(F19,'LISTE REFERENCE STOCKABLE'!$B$2:$J$98,9,FALSE)),"")</f>
        <v/>
      </c>
      <c r="W19" s="115" t="str">
        <f>IFERROR(VLOOKUP(F19,'LISTE REFERENCE STOCKABLE'!$B$10:$K$98,10,FALSE),"")</f>
        <v>c</v>
      </c>
      <c r="X19" s="113" t="e">
        <f>VLOOKUP(E19,Inventaire!$C$2:$E$36,3,FALSE)</f>
        <v>#N/A</v>
      </c>
    </row>
    <row r="20" spans="2:24" ht="35.1" customHeight="1" thickBot="1" x14ac:dyDescent="0.25">
      <c r="B20" s="31">
        <v>1.0900000000000001</v>
      </c>
      <c r="C20" s="186" t="str">
        <f>IFERROR(VLOOKUP(F20,'LISTE REFERENCE STOCKABLE'!$B$11:$G$88,6,FALSE),"")</f>
        <v/>
      </c>
      <c r="D20" s="158" t="s">
        <v>13</v>
      </c>
      <c r="E20" s="122" t="str">
        <f>IFERROR(IF(F20="","",INDEX('LISTE REFERENCE STOCKABLE'!A:A,MATCH('SYSTEME CLASSIFICATION'!F20,'LISTE REFERENCE STOCKABLE'!B:B,0),1)),"")</f>
        <v/>
      </c>
      <c r="F20" s="117" t="s">
        <v>307</v>
      </c>
      <c r="G20" s="117"/>
      <c r="H20" s="117"/>
      <c r="I20" s="117"/>
      <c r="J20" s="142"/>
      <c r="K20" s="117"/>
      <c r="L20" s="144" t="str">
        <f>IFERROR(VLOOKUP('SYSTEME CLASSIFICATION'!$F20,'LISTE REFERENCE STOCKABLE'!$B$2:$C$98,2,FALSE),"DISPONIBLE")</f>
        <v>INEXISTANT</v>
      </c>
      <c r="M20" s="123"/>
      <c r="N20" s="127" t="str">
        <f>IFERROR(VLOOKUP('SYSTEME CLASSIFICATION'!$F20,'LISTE REFERENCE STOCKABLE'!$B$11:$D$88,3,FALSE),"")</f>
        <v/>
      </c>
      <c r="O20" s="120"/>
      <c r="P20" s="120"/>
      <c r="Q20" s="127" t="str">
        <f>IFERROR(VLOOKUP('SYSTEME CLASSIFICATION'!$F20,'LISTE REFERENCE STOCKABLE'!$B$11:$E$88,4,FALSE),"")</f>
        <v/>
      </c>
      <c r="R20" s="127" t="str">
        <f>IFERROR(VLOOKUP('SYSTEME CLASSIFICATION'!$F20,'LISTE REFERENCE STOCKABLE'!$B$11:$F$88,5,FALSE),"")</f>
        <v/>
      </c>
      <c r="S20" s="120"/>
      <c r="T20" s="121"/>
      <c r="U20" s="114" t="str">
        <f>IFERROR(IF(VLOOKUP(F20,'LISTE REFERENCE STOCKABLE'!$B$2:$J$98,8,FALSE)=0,"",VLOOKUP(F20,'LISTE REFERENCE STOCKABLE'!$B$2:$J$98,8,FALSE)),"")</f>
        <v/>
      </c>
      <c r="V20" s="114" t="str">
        <f>IFERROR(IF(VLOOKUP(F20,'LISTE REFERENCE STOCKABLE'!$B$2:$J$98,9,FALSE)=0,"",VLOOKUP(F20,'LISTE REFERENCE STOCKABLE'!$B$2:$J$98,9,FALSE)),"")</f>
        <v/>
      </c>
      <c r="W20" s="115" t="str">
        <f>IFERROR(VLOOKUP(F20,'LISTE REFERENCE STOCKABLE'!$B$10:$K$98,10,FALSE),"")</f>
        <v/>
      </c>
      <c r="X20" s="113" t="e">
        <f>VLOOKUP(E20,Inventaire!$C$2:$E$36,3,FALSE)</f>
        <v>#N/A</v>
      </c>
    </row>
    <row r="21" spans="2:24" ht="35.1" customHeight="1" thickBot="1" x14ac:dyDescent="0.25">
      <c r="B21" s="31">
        <v>1.0900000000000001</v>
      </c>
      <c r="C21" s="186" t="str">
        <f>IFERROR(VLOOKUP(F21,'LISTE REFERENCE STOCKABLE'!$B$11:$G$88,6,FALSE),"")</f>
        <v/>
      </c>
      <c r="D21" s="158" t="s">
        <v>13</v>
      </c>
      <c r="E21" s="122" t="str">
        <f>IFERROR(IF(F21="","",INDEX('LISTE REFERENCE STOCKABLE'!A:A,MATCH('SYSTEME CLASSIFICATION'!F21,'LISTE REFERENCE STOCKABLE'!B:B,0),1)),"")</f>
        <v/>
      </c>
      <c r="F21" s="117"/>
      <c r="G21" s="117"/>
      <c r="H21" s="117"/>
      <c r="I21" s="117"/>
      <c r="J21" s="142"/>
      <c r="K21" s="117"/>
      <c r="L21" s="144" t="str">
        <f>IFERROR(VLOOKUP('SYSTEME CLASSIFICATION'!$F21,'LISTE REFERENCE STOCKABLE'!$B$2:$C$98,2,FALSE),"DISPONIBLE")</f>
        <v>DISPONIBLE</v>
      </c>
      <c r="M21" s="123"/>
      <c r="N21" s="124" t="str">
        <f>IFERROR(VLOOKUP('SYSTEME CLASSIFICATION'!$F21,'LISTE REFERENCE STOCKABLE'!$B$11:$D$88,3,FALSE),"")</f>
        <v/>
      </c>
      <c r="O21" s="120"/>
      <c r="P21" s="120"/>
      <c r="Q21" s="120" t="str">
        <f>IFERROR(VLOOKUP('SYSTEME CLASSIFICATION'!$F21,'LISTE REFERENCE STOCKABLE'!$B$11:$E$88,4,FALSE),"")</f>
        <v/>
      </c>
      <c r="R21" s="120" t="str">
        <f>IFERROR(VLOOKUP('SYSTEME CLASSIFICATION'!$F21,'LISTE REFERENCE STOCKABLE'!$B$11:$F$88,5,FALSE),"")</f>
        <v/>
      </c>
      <c r="S21" s="120"/>
      <c r="T21" s="121"/>
      <c r="U21" s="114" t="str">
        <f>IFERROR(IF(VLOOKUP(F21,'LISTE REFERENCE STOCKABLE'!$B$2:$J$98,8,FALSE)=0,"",VLOOKUP(F21,'LISTE REFERENCE STOCKABLE'!$B$2:$J$98,8,FALSE)),"")</f>
        <v/>
      </c>
      <c r="V21" s="114" t="str">
        <f>IFERROR(IF(VLOOKUP(F21,'LISTE REFERENCE STOCKABLE'!$B$2:$J$98,9,FALSE)=0,"",VLOOKUP(F21,'LISTE REFERENCE STOCKABLE'!$B$2:$J$98,9,FALSE)),"")</f>
        <v/>
      </c>
      <c r="W21" s="115" t="str">
        <f>IFERROR(VLOOKUP(F21,'LISTE REFERENCE STOCKABLE'!$B$10:$K$98,10,FALSE),"")</f>
        <v/>
      </c>
      <c r="X21" s="113" t="e">
        <f>VLOOKUP(E21,Inventaire!$C$2:$E$36,3,FALSE)</f>
        <v>#N/A</v>
      </c>
    </row>
    <row r="22" spans="2:24" ht="35.1" customHeight="1" thickBot="1" x14ac:dyDescent="0.25">
      <c r="B22" s="32"/>
      <c r="C22" s="186" t="str">
        <f>IFERROR(VLOOKUP(F22,'LISTE REFERENCE STOCKABLE'!$B$11:$G$88,6,FALSE),"")</f>
        <v/>
      </c>
      <c r="D22" s="160" t="s">
        <v>14</v>
      </c>
      <c r="E22" s="122" t="str">
        <f>IFERROR(IF(F22="","",INDEX('LISTE REFERENCE STOCKABLE'!A:A,MATCH('SYSTEME CLASSIFICATION'!F22,'LISTE REFERENCE STOCKABLE'!B:B,0),1)),"")</f>
        <v/>
      </c>
      <c r="F22" s="117" t="s">
        <v>309</v>
      </c>
      <c r="G22" s="117"/>
      <c r="H22" s="117"/>
      <c r="I22" s="117"/>
      <c r="J22" s="142"/>
      <c r="K22" s="117"/>
      <c r="L22" s="144" t="str">
        <f>IFERROR(VLOOKUP('SYSTEME CLASSIFICATION'!$F22,'LISTE REFERENCE STOCKABLE'!$B$2:$C$98,2,FALSE),"DISPONIBLE")</f>
        <v>INDISPONIBLE (Veuillez noter la désignation du produit dans "COMMENTAIRE MAGASINIER")</v>
      </c>
      <c r="M22" s="118" t="s">
        <v>528</v>
      </c>
      <c r="N22" s="119" t="str">
        <f>IFERROR(VLOOKUP('SYSTEME CLASSIFICATION'!$F22,'LISTE REFERENCE STOCKABLE'!$B$11:$D$88,3,FALSE),"")</f>
        <v/>
      </c>
      <c r="O22" s="125"/>
      <c r="P22" s="125"/>
      <c r="Q22" s="125" t="str">
        <f>IFERROR(VLOOKUP('SYSTEME CLASSIFICATION'!$F22,'LISTE REFERENCE STOCKABLE'!$B$11:$E$88,4,FALSE),"")</f>
        <v/>
      </c>
      <c r="R22" s="125" t="str">
        <f>IFERROR(VLOOKUP('SYSTEME CLASSIFICATION'!$F22,'LISTE REFERENCE STOCKABLE'!$B$11:$F$88,5,FALSE),"")</f>
        <v/>
      </c>
      <c r="S22" s="125"/>
      <c r="T22" s="126"/>
      <c r="U22" s="114" t="str">
        <f>IFERROR(IF(VLOOKUP(F22,'LISTE REFERENCE STOCKABLE'!$B$2:$J$98,8,FALSE)=0,"",VLOOKUP(F22,'LISTE REFERENCE STOCKABLE'!$B$2:$J$98,8,FALSE)),"")</f>
        <v/>
      </c>
      <c r="V22" s="114" t="str">
        <f>IFERROR(IF(VLOOKUP(F22,'LISTE REFERENCE STOCKABLE'!$B$2:$J$98,9,FALSE)=0,"",VLOOKUP(F22,'LISTE REFERENCE STOCKABLE'!$B$2:$J$98,9,FALSE)),"")</f>
        <v/>
      </c>
      <c r="W22" s="115" t="str">
        <f>IFERROR(VLOOKUP(F22,'LISTE REFERENCE STOCKABLE'!$B$10:$K$98,10,FALSE),"")</f>
        <v/>
      </c>
      <c r="X22" s="113" t="e">
        <f>VLOOKUP(E22,Inventaire!$C$2:$E$36,3,FALSE)</f>
        <v>#N/A</v>
      </c>
    </row>
    <row r="23" spans="2:24" ht="35.1" customHeight="1" thickBot="1" x14ac:dyDescent="0.25">
      <c r="B23" s="32"/>
      <c r="C23" s="186" t="str">
        <f>IFERROR(VLOOKUP(F23,'LISTE REFERENCE STOCKABLE'!$B$11:$G$88,6,FALSE),"")</f>
        <v/>
      </c>
      <c r="D23" s="161" t="s">
        <v>14</v>
      </c>
      <c r="E23" s="122" t="str">
        <f>IFERROR(IF(F23="","",INDEX('LISTE REFERENCE STOCKABLE'!A:A,MATCH('SYSTEME CLASSIFICATION'!F23,'LISTE REFERENCE STOCKABLE'!B:B,0),1)),"")</f>
        <v/>
      </c>
      <c r="F23" s="117" t="s">
        <v>309</v>
      </c>
      <c r="G23" s="117"/>
      <c r="H23" s="117"/>
      <c r="I23" s="117"/>
      <c r="J23" s="142"/>
      <c r="K23" s="117"/>
      <c r="L23" s="144" t="str">
        <f>IFERROR(VLOOKUP('SYSTEME CLASSIFICATION'!$F23,'LISTE REFERENCE STOCKABLE'!$B$2:$C$98,2,FALSE),"DISPONIBLE")</f>
        <v>INDISPONIBLE (Veuillez noter la désignation du produit dans "COMMENTAIRE MAGASINIER")</v>
      </c>
      <c r="M23" s="118" t="s">
        <v>528</v>
      </c>
      <c r="N23" s="124" t="str">
        <f>IFERROR(VLOOKUP('SYSTEME CLASSIFICATION'!$F23,'LISTE REFERENCE STOCKABLE'!$B$11:$D$88,3,FALSE),"")</f>
        <v/>
      </c>
      <c r="O23" s="120"/>
      <c r="P23" s="120"/>
      <c r="Q23" s="120" t="str">
        <f>IFERROR(VLOOKUP('SYSTEME CLASSIFICATION'!$F23,'LISTE REFERENCE STOCKABLE'!$B$11:$E$88,4,FALSE),"")</f>
        <v/>
      </c>
      <c r="R23" s="120" t="str">
        <f>IFERROR(VLOOKUP('SYSTEME CLASSIFICATION'!$F23,'LISTE REFERENCE STOCKABLE'!$B$11:$F$88,5,FALSE),"")</f>
        <v/>
      </c>
      <c r="S23" s="120"/>
      <c r="T23" s="121"/>
      <c r="U23" s="114" t="str">
        <f>IFERROR(IF(VLOOKUP(F23,'LISTE REFERENCE STOCKABLE'!$B$2:$J$98,8,FALSE)=0,"",VLOOKUP(F23,'LISTE REFERENCE STOCKABLE'!$B$2:$J$98,8,FALSE)),"")</f>
        <v/>
      </c>
      <c r="V23" s="114" t="str">
        <f>IFERROR(IF(VLOOKUP(F23,'LISTE REFERENCE STOCKABLE'!$B$2:$J$98,9,FALSE)=0,"",VLOOKUP(F23,'LISTE REFERENCE STOCKABLE'!$B$2:$J$98,9,FALSE)),"")</f>
        <v/>
      </c>
      <c r="W23" s="115" t="str">
        <f>IFERROR(VLOOKUP(F23,'LISTE REFERENCE STOCKABLE'!$B$10:$K$98,10,FALSE),"")</f>
        <v/>
      </c>
      <c r="X23" s="113" t="e">
        <f>VLOOKUP(E23,Inventaire!$C$2:$E$36,3,FALSE)</f>
        <v>#N/A</v>
      </c>
    </row>
    <row r="24" spans="2:24" ht="35.1" customHeight="1" thickBot="1" x14ac:dyDescent="0.25">
      <c r="B24" s="32"/>
      <c r="C24" s="186" t="str">
        <f>IFERROR(VLOOKUP(F24,'LISTE REFERENCE STOCKABLE'!$B$11:$G$88,6,FALSE),"")</f>
        <v/>
      </c>
      <c r="D24" s="161" t="s">
        <v>14</v>
      </c>
      <c r="E24" s="122" t="str">
        <f>IFERROR(IF(F24="","",INDEX('LISTE REFERENCE STOCKABLE'!A:A,MATCH('SYSTEME CLASSIFICATION'!F24,'LISTE REFERENCE STOCKABLE'!B:B,0),1)),"")</f>
        <v/>
      </c>
      <c r="F24" s="117" t="s">
        <v>309</v>
      </c>
      <c r="G24" s="117"/>
      <c r="H24" s="117"/>
      <c r="I24" s="117"/>
      <c r="J24" s="142"/>
      <c r="K24" s="117"/>
      <c r="L24" s="144" t="str">
        <f>IFERROR(VLOOKUP('SYSTEME CLASSIFICATION'!$F24,'LISTE REFERENCE STOCKABLE'!$B$2:$C$98,2,FALSE),"DISPONIBLE")</f>
        <v>INDISPONIBLE (Veuillez noter la désignation du produit dans "COMMENTAIRE MAGASINIER")</v>
      </c>
      <c r="M24" s="118" t="s">
        <v>528</v>
      </c>
      <c r="N24" s="124" t="str">
        <f>IFERROR(VLOOKUP('SYSTEME CLASSIFICATION'!$F24,'LISTE REFERENCE STOCKABLE'!$B$11:$D$88,3,FALSE),"")</f>
        <v/>
      </c>
      <c r="O24" s="120"/>
      <c r="P24" s="120"/>
      <c r="Q24" s="120" t="str">
        <f>IFERROR(VLOOKUP('SYSTEME CLASSIFICATION'!$F24,'LISTE REFERENCE STOCKABLE'!$B$11:$E$88,4,FALSE),"")</f>
        <v/>
      </c>
      <c r="R24" s="120" t="str">
        <f>IFERROR(VLOOKUP('SYSTEME CLASSIFICATION'!$F24,'LISTE REFERENCE STOCKABLE'!$B$11:$F$88,5,FALSE),"")</f>
        <v/>
      </c>
      <c r="S24" s="120"/>
      <c r="T24" s="121"/>
      <c r="U24" s="114" t="str">
        <f>IFERROR(IF(VLOOKUP(F24,'LISTE REFERENCE STOCKABLE'!$B$2:$J$98,8,FALSE)=0,"",VLOOKUP(F24,'LISTE REFERENCE STOCKABLE'!$B$2:$J$98,8,FALSE)),"")</f>
        <v/>
      </c>
      <c r="V24" s="114" t="str">
        <f>IFERROR(IF(VLOOKUP(F24,'LISTE REFERENCE STOCKABLE'!$B$2:$J$98,9,FALSE)=0,"",VLOOKUP(F24,'LISTE REFERENCE STOCKABLE'!$B$2:$J$98,9,FALSE)),"")</f>
        <v/>
      </c>
      <c r="W24" s="115" t="str">
        <f>IFERROR(VLOOKUP(F24,'LISTE REFERENCE STOCKABLE'!$B$10:$K$98,10,FALSE),"")</f>
        <v/>
      </c>
      <c r="X24" s="113" t="e">
        <f>VLOOKUP(E24,Inventaire!$C$2:$E$36,3,FALSE)</f>
        <v>#N/A</v>
      </c>
    </row>
    <row r="25" spans="2:24" ht="35.1" customHeight="1" thickBot="1" x14ac:dyDescent="0.25">
      <c r="B25" s="31">
        <v>1.98</v>
      </c>
      <c r="C25" s="186" t="str">
        <f>IFERROR(VLOOKUP(F25,'LISTE REFERENCE STOCKABLE'!$B$11:$G$88,6,FALSE),"")</f>
        <v/>
      </c>
      <c r="D25" s="159" t="s">
        <v>15</v>
      </c>
      <c r="E25" s="122">
        <f>IFERROR(IF(F25="","",INDEX('LISTE REFERENCE STOCKABLE'!A:A,MATCH('SYSTEME CLASSIFICATION'!F25,'LISTE REFERENCE STOCKABLE'!B:B,0),1)),"")</f>
        <v>0</v>
      </c>
      <c r="F25" s="117" t="s">
        <v>520</v>
      </c>
      <c r="G25" s="117"/>
      <c r="H25" s="117"/>
      <c r="I25" s="117"/>
      <c r="J25" s="142"/>
      <c r="K25" s="117"/>
      <c r="L25" s="144" t="str">
        <f>IFERROR(VLOOKUP('SYSTEME CLASSIFICATION'!$F25,'LISTE REFERENCE STOCKABLE'!$B$2:$C$98,2,FALSE),"DISPONIBLE")</f>
        <v>INDISPONIBLE</v>
      </c>
      <c r="M25" s="118"/>
      <c r="N25" s="119" t="str">
        <f>IFERROR(VLOOKUP('SYSTEME CLASSIFICATION'!$F25,'LISTE REFERENCE STOCKABLE'!$B$11:$D$88,3,FALSE),"")</f>
        <v/>
      </c>
      <c r="O25" s="125"/>
      <c r="P25" s="125"/>
      <c r="Q25" s="125" t="str">
        <f>IFERROR(VLOOKUP('SYSTEME CLASSIFICATION'!$F25,'LISTE REFERENCE STOCKABLE'!$B$11:$E$88,4,FALSE),"")</f>
        <v/>
      </c>
      <c r="R25" s="125" t="str">
        <f>IFERROR(VLOOKUP('SYSTEME CLASSIFICATION'!$F25,'LISTE REFERENCE STOCKABLE'!$B$11:$F$88,5,FALSE),"")</f>
        <v/>
      </c>
      <c r="S25" s="125"/>
      <c r="T25" s="126"/>
      <c r="U25" s="114" t="str">
        <f>IFERROR(IF(VLOOKUP(F25,'LISTE REFERENCE STOCKABLE'!$B$2:$J$98,8,FALSE)=0,"",VLOOKUP(F25,'LISTE REFERENCE STOCKABLE'!$B$2:$J$98,8,FALSE)),"")</f>
        <v/>
      </c>
      <c r="V25" s="114" t="str">
        <f>IFERROR(IF(VLOOKUP(F25,'LISTE REFERENCE STOCKABLE'!$B$2:$J$98,9,FALSE)=0,"",VLOOKUP(F25,'LISTE REFERENCE STOCKABLE'!$B$2:$J$98,9,FALSE)),"")</f>
        <v/>
      </c>
      <c r="W25" s="115" t="str">
        <f>IFERROR(VLOOKUP(F25,'LISTE REFERENCE STOCKABLE'!$B$10:$K$98,10,FALSE),"")</f>
        <v/>
      </c>
      <c r="X25" s="113" t="e">
        <f>VLOOKUP(E25,Inventaire!$C$2:$E$36,3,FALSE)</f>
        <v>#N/A</v>
      </c>
    </row>
    <row r="26" spans="2:24" ht="35.1" customHeight="1" thickBot="1" x14ac:dyDescent="0.25">
      <c r="B26" s="31">
        <v>1.98</v>
      </c>
      <c r="C26" s="186" t="str">
        <f>IFERROR(VLOOKUP(F26,'LISTE REFERENCE STOCKABLE'!$B$11:$G$88,6,FALSE),"")</f>
        <v/>
      </c>
      <c r="D26" s="158" t="s">
        <v>15</v>
      </c>
      <c r="E26" s="122">
        <f>IFERROR(IF(F26="","",INDEX('LISTE REFERENCE STOCKABLE'!A:A,MATCH('SYSTEME CLASSIFICATION'!F26,'LISTE REFERENCE STOCKABLE'!B:B,0),1)),"")</f>
        <v>0</v>
      </c>
      <c r="F26" s="117" t="s">
        <v>520</v>
      </c>
      <c r="G26" s="117"/>
      <c r="H26" s="117"/>
      <c r="I26" s="117"/>
      <c r="J26" s="142"/>
      <c r="K26" s="117"/>
      <c r="L26" s="144" t="str">
        <f>IFERROR(VLOOKUP('SYSTEME CLASSIFICATION'!$F26,'LISTE REFERENCE STOCKABLE'!$B$2:$C$98,2,FALSE),"DISPONIBLE")</f>
        <v>INDISPONIBLE</v>
      </c>
      <c r="M26" s="123"/>
      <c r="N26" s="124" t="str">
        <f>IFERROR(VLOOKUP('SYSTEME CLASSIFICATION'!$F26,'LISTE REFERENCE STOCKABLE'!$B$11:$D$88,3,FALSE),"")</f>
        <v/>
      </c>
      <c r="O26" s="120"/>
      <c r="P26" s="120"/>
      <c r="Q26" s="120" t="str">
        <f>IFERROR(VLOOKUP('SYSTEME CLASSIFICATION'!$F26,'LISTE REFERENCE STOCKABLE'!$B$11:$E$88,4,FALSE),"")</f>
        <v/>
      </c>
      <c r="R26" s="120" t="str">
        <f>IFERROR(VLOOKUP('SYSTEME CLASSIFICATION'!$F26,'LISTE REFERENCE STOCKABLE'!$B$11:$F$88,5,FALSE),"")</f>
        <v/>
      </c>
      <c r="S26" s="120"/>
      <c r="T26" s="121"/>
      <c r="U26" s="114" t="str">
        <f>IFERROR(IF(VLOOKUP(F26,'LISTE REFERENCE STOCKABLE'!$B$2:$J$98,8,FALSE)=0,"",VLOOKUP(F26,'LISTE REFERENCE STOCKABLE'!$B$2:$J$98,8,FALSE)),"")</f>
        <v/>
      </c>
      <c r="V26" s="114" t="str">
        <f>IFERROR(IF(VLOOKUP(F26,'LISTE REFERENCE STOCKABLE'!$B$2:$J$98,9,FALSE)=0,"",VLOOKUP(F26,'LISTE REFERENCE STOCKABLE'!$B$2:$J$98,9,FALSE)),"")</f>
        <v/>
      </c>
      <c r="W26" s="115" t="str">
        <f>IFERROR(VLOOKUP(F26,'LISTE REFERENCE STOCKABLE'!$B$10:$K$98,10,FALSE),"")</f>
        <v/>
      </c>
      <c r="X26" s="113" t="e">
        <f>VLOOKUP(E26,Inventaire!$C$2:$E$36,3,FALSE)</f>
        <v>#N/A</v>
      </c>
    </row>
    <row r="27" spans="2:24" ht="35.1" customHeight="1" thickBot="1" x14ac:dyDescent="0.25">
      <c r="B27" s="31">
        <v>1.98</v>
      </c>
      <c r="C27" s="186" t="str">
        <f>IFERROR(VLOOKUP(F27,'LISTE REFERENCE STOCKABLE'!$B$11:$G$88,6,FALSE),"")</f>
        <v/>
      </c>
      <c r="D27" s="158" t="s">
        <v>15</v>
      </c>
      <c r="E27" s="122">
        <f>IFERROR(IF(F27="","",INDEX('LISTE REFERENCE STOCKABLE'!A:A,MATCH('SYSTEME CLASSIFICATION'!F27,'LISTE REFERENCE STOCKABLE'!B:B,0),1)),"")</f>
        <v>0</v>
      </c>
      <c r="F27" s="117" t="s">
        <v>520</v>
      </c>
      <c r="G27" s="117"/>
      <c r="H27" s="117"/>
      <c r="I27" s="117"/>
      <c r="J27" s="142"/>
      <c r="K27" s="117"/>
      <c r="L27" s="144" t="str">
        <f>IFERROR(VLOOKUP('SYSTEME CLASSIFICATION'!$F27,'LISTE REFERENCE STOCKABLE'!$B$2:$C$98,2,FALSE),"DISPONIBLE")</f>
        <v>INDISPONIBLE</v>
      </c>
      <c r="M27" s="123"/>
      <c r="N27" s="124" t="str">
        <f>IFERROR(VLOOKUP('SYSTEME CLASSIFICATION'!$F27,'LISTE REFERENCE STOCKABLE'!$B$11:$D$88,3,FALSE),"")</f>
        <v/>
      </c>
      <c r="O27" s="120"/>
      <c r="P27" s="120"/>
      <c r="Q27" s="120" t="str">
        <f>IFERROR(VLOOKUP('SYSTEME CLASSIFICATION'!$F27,'LISTE REFERENCE STOCKABLE'!$B$11:$E$88,4,FALSE),"")</f>
        <v/>
      </c>
      <c r="R27" s="120" t="str">
        <f>IFERROR(VLOOKUP('SYSTEME CLASSIFICATION'!$F27,'LISTE REFERENCE STOCKABLE'!$B$11:$F$88,5,FALSE),"")</f>
        <v/>
      </c>
      <c r="S27" s="120"/>
      <c r="T27" s="121"/>
      <c r="U27" s="114" t="str">
        <f>IFERROR(IF(VLOOKUP(F27,'LISTE REFERENCE STOCKABLE'!$B$2:$J$98,8,FALSE)=0,"",VLOOKUP(F27,'LISTE REFERENCE STOCKABLE'!$B$2:$J$98,8,FALSE)),"")</f>
        <v/>
      </c>
      <c r="V27" s="114" t="str">
        <f>IFERROR(IF(VLOOKUP(F27,'LISTE REFERENCE STOCKABLE'!$B$2:$J$98,9,FALSE)=0,"",VLOOKUP(F27,'LISTE REFERENCE STOCKABLE'!$B$2:$J$98,9,FALSE)),"")</f>
        <v/>
      </c>
      <c r="W27" s="115" t="str">
        <f>IFERROR(VLOOKUP(F27,'LISTE REFERENCE STOCKABLE'!$B$10:$K$98,10,FALSE),"")</f>
        <v/>
      </c>
      <c r="X27" s="113" t="e">
        <f>VLOOKUP(E27,Inventaire!$C$2:$E$36,3,FALSE)</f>
        <v>#N/A</v>
      </c>
    </row>
    <row r="28" spans="2:24" ht="35.1" customHeight="1" thickBot="1" x14ac:dyDescent="0.25">
      <c r="B28" s="32">
        <v>1.08</v>
      </c>
      <c r="C28" s="186" t="str">
        <f>IFERROR(VLOOKUP(F28,'LISTE REFERENCE STOCKABLE'!$B$11:$G$88,6,FALSE),"")</f>
        <v xml:space="preserve">Exten Packaging </v>
      </c>
      <c r="D28" s="159" t="s">
        <v>16</v>
      </c>
      <c r="E28" s="122" t="str">
        <f>IFERROR(IF(F28="","",INDEX('LISTE REFERENCE STOCKABLE'!A:A,MATCH('SYSTEME CLASSIFICATION'!F28,'LISTE REFERENCE STOCKABLE'!B:B,0),1)),"")</f>
        <v>EMP0042</v>
      </c>
      <c r="F28" s="117" t="s">
        <v>200</v>
      </c>
      <c r="G28" s="117"/>
      <c r="H28" s="117"/>
      <c r="I28" s="117"/>
      <c r="J28" s="142"/>
      <c r="K28" s="117"/>
      <c r="L28" s="144" t="str">
        <f>IFERROR(VLOOKUP('SYSTEME CLASSIFICATION'!$F28,'LISTE REFERENCE STOCKABLE'!$B$2:$C$98,2,FALSE),"DISPONIBLE")</f>
        <v>INDISPONIBLE</v>
      </c>
      <c r="M28" s="118"/>
      <c r="N28" s="125" t="str">
        <f>IFERROR(VLOOKUP('SYSTEME CLASSIFICATION'!$F28,'LISTE REFERENCE STOCKABLE'!$B$11:$D$88,3,FALSE),"")</f>
        <v xml:space="preserve">1 palettex2700c.=2700 </v>
      </c>
      <c r="O28" s="125"/>
      <c r="P28" s="125"/>
      <c r="Q28" s="125">
        <f>IFERROR(VLOOKUP('SYSTEME CLASSIFICATION'!$F28,'LISTE REFERENCE STOCKABLE'!$B$11:$E$88,4,FALSE),"")</f>
        <v>20000</v>
      </c>
      <c r="R28" s="125">
        <f>IFERROR(VLOOKUP('SYSTEME CLASSIFICATION'!$F28,'LISTE REFERENCE STOCKABLE'!$B$11:$F$88,5,FALSE),"")</f>
        <v>0</v>
      </c>
      <c r="S28" s="125"/>
      <c r="T28" s="126"/>
      <c r="U28" s="114" t="str">
        <f>IFERROR(IF(VLOOKUP(F28,'LISTE REFERENCE STOCKABLE'!$B$2:$J$98,8,FALSE)=0,"",VLOOKUP(F28,'LISTE REFERENCE STOCKABLE'!$B$2:$J$98,8,FALSE)),"")</f>
        <v/>
      </c>
      <c r="V28" s="114" t="str">
        <f>IFERROR(IF(VLOOKUP(F28,'LISTE REFERENCE STOCKABLE'!$B$2:$J$98,9,FALSE)=0,"",VLOOKUP(F28,'LISTE REFERENCE STOCKABLE'!$B$2:$J$98,9,FALSE)),"")</f>
        <v/>
      </c>
      <c r="W28" s="115" t="str">
        <f>IFERROR(VLOOKUP(F28,'LISTE REFERENCE STOCKABLE'!$B$10:$K$98,10,FALSE),"")</f>
        <v>c</v>
      </c>
      <c r="X28" s="113" t="e">
        <f>VLOOKUP(E28,Inventaire!$C$2:$E$36,3,FALSE)</f>
        <v>#N/A</v>
      </c>
    </row>
    <row r="29" spans="2:24" ht="35.1" customHeight="1" thickBot="1" x14ac:dyDescent="0.25">
      <c r="B29" s="32">
        <v>1.08</v>
      </c>
      <c r="C29" s="186" t="str">
        <f>IFERROR(VLOOKUP(F29,'LISTE REFERENCE STOCKABLE'!$B$11:$G$88,6,FALSE),"")</f>
        <v/>
      </c>
      <c r="D29" s="158" t="s">
        <v>16</v>
      </c>
      <c r="E29" s="122" t="str">
        <f>IFERROR(IF(F29="","",INDEX('LISTE REFERENCE STOCKABLE'!A:A,MATCH('SYSTEME CLASSIFICATION'!F29,'LISTE REFERENCE STOCKABLE'!B:B,0),1)),"")</f>
        <v/>
      </c>
      <c r="F29" s="117"/>
      <c r="G29" s="117"/>
      <c r="H29" s="117"/>
      <c r="I29" s="117"/>
      <c r="J29" s="142"/>
      <c r="K29" s="117"/>
      <c r="L29" s="144" t="str">
        <f>IFERROR(VLOOKUP('SYSTEME CLASSIFICATION'!$F29,'LISTE REFERENCE STOCKABLE'!$B$2:$C$98,2,FALSE),"DISPONIBLE")</f>
        <v>DISPONIBLE</v>
      </c>
      <c r="M29" s="123"/>
      <c r="N29" s="120" t="str">
        <f>IFERROR(VLOOKUP('SYSTEME CLASSIFICATION'!$F29,'LISTE REFERENCE STOCKABLE'!$B$11:$D$88,3,FALSE),"")</f>
        <v/>
      </c>
      <c r="O29" s="120"/>
      <c r="P29" s="120"/>
      <c r="Q29" s="120" t="str">
        <f>IFERROR(VLOOKUP('SYSTEME CLASSIFICATION'!$F29,'LISTE REFERENCE STOCKABLE'!$B$11:$E$88,4,FALSE),"")</f>
        <v/>
      </c>
      <c r="R29" s="120" t="str">
        <f>IFERROR(VLOOKUP('SYSTEME CLASSIFICATION'!$F29,'LISTE REFERENCE STOCKABLE'!$B$11:$F$88,5,FALSE),"")</f>
        <v/>
      </c>
      <c r="S29" s="120"/>
      <c r="T29" s="121"/>
      <c r="U29" s="114" t="str">
        <f>IFERROR(IF(VLOOKUP(F29,'LISTE REFERENCE STOCKABLE'!$B$2:$J$98,8,FALSE)=0,"",VLOOKUP(F29,'LISTE REFERENCE STOCKABLE'!$B$2:$J$98,8,FALSE)),"")</f>
        <v/>
      </c>
      <c r="V29" s="114" t="str">
        <f>IFERROR(IF(VLOOKUP(F29,'LISTE REFERENCE STOCKABLE'!$B$2:$J$98,9,FALSE)=0,"",VLOOKUP(F29,'LISTE REFERENCE STOCKABLE'!$B$2:$J$98,9,FALSE)),"")</f>
        <v/>
      </c>
      <c r="W29" s="115" t="str">
        <f>IFERROR(VLOOKUP(F29,'LISTE REFERENCE STOCKABLE'!$B$10:$K$98,10,FALSE),"")</f>
        <v/>
      </c>
      <c r="X29" s="113" t="e">
        <f>VLOOKUP(E29,Inventaire!$C$2:$E$36,3,FALSE)</f>
        <v>#N/A</v>
      </c>
    </row>
    <row r="30" spans="2:24" ht="35.1" customHeight="1" thickBot="1" x14ac:dyDescent="0.25">
      <c r="B30" s="32">
        <v>1.08</v>
      </c>
      <c r="C30" s="186" t="str">
        <f>IFERROR(VLOOKUP(F30,'LISTE REFERENCE STOCKABLE'!$B$11:$G$88,6,FALSE),"")</f>
        <v/>
      </c>
      <c r="D30" s="158" t="s">
        <v>16</v>
      </c>
      <c r="E30" s="122" t="str">
        <f>IFERROR(IF(F30="","",INDEX('LISTE REFERENCE STOCKABLE'!A:A,MATCH('SYSTEME CLASSIFICATION'!F30,'LISTE REFERENCE STOCKABLE'!B:B,0),1)),"")</f>
        <v/>
      </c>
      <c r="F30" s="117"/>
      <c r="G30" s="117"/>
      <c r="H30" s="117"/>
      <c r="I30" s="117"/>
      <c r="J30" s="142"/>
      <c r="K30" s="117"/>
      <c r="L30" s="144" t="str">
        <f>IFERROR(VLOOKUP('SYSTEME CLASSIFICATION'!$F30,'LISTE REFERENCE STOCKABLE'!$B$2:$C$98,2,FALSE),"DISPONIBLE")</f>
        <v>DISPONIBLE</v>
      </c>
      <c r="M30" s="123"/>
      <c r="N30" s="120" t="str">
        <f>IFERROR(VLOOKUP('SYSTEME CLASSIFICATION'!$F30,'LISTE REFERENCE STOCKABLE'!$B$11:$D$88,3,FALSE),"")</f>
        <v/>
      </c>
      <c r="O30" s="120"/>
      <c r="P30" s="120"/>
      <c r="Q30" s="120" t="str">
        <f>IFERROR(VLOOKUP('SYSTEME CLASSIFICATION'!$F30,'LISTE REFERENCE STOCKABLE'!$B$11:$E$88,4,FALSE),"")</f>
        <v/>
      </c>
      <c r="R30" s="120" t="str">
        <f>IFERROR(VLOOKUP('SYSTEME CLASSIFICATION'!$F30,'LISTE REFERENCE STOCKABLE'!$B$11:$F$88,5,FALSE),"")</f>
        <v/>
      </c>
      <c r="S30" s="120"/>
      <c r="T30" s="121"/>
      <c r="U30" s="114" t="str">
        <f>IFERROR(IF(VLOOKUP(F30,'LISTE REFERENCE STOCKABLE'!$B$2:$J$98,8,FALSE)=0,"",VLOOKUP(F30,'LISTE REFERENCE STOCKABLE'!$B$2:$J$98,8,FALSE)),"")</f>
        <v/>
      </c>
      <c r="V30" s="114" t="str">
        <f>IFERROR(IF(VLOOKUP(F30,'LISTE REFERENCE STOCKABLE'!$B$2:$J$98,9,FALSE)=0,"",VLOOKUP(F30,'LISTE REFERENCE STOCKABLE'!$B$2:$J$98,9,FALSE)),"")</f>
        <v/>
      </c>
      <c r="W30" s="115" t="str">
        <f>IFERROR(VLOOKUP(F30,'LISTE REFERENCE STOCKABLE'!$B$10:$K$98,10,FALSE),"")</f>
        <v/>
      </c>
      <c r="X30" s="113" t="e">
        <f>VLOOKUP(E30,Inventaire!$C$2:$E$36,3,FALSE)</f>
        <v>#N/A</v>
      </c>
    </row>
    <row r="31" spans="2:24" ht="35.1" customHeight="1" thickBot="1" x14ac:dyDescent="0.25">
      <c r="B31" s="31"/>
      <c r="C31" s="186" t="str">
        <f>IFERROR(VLOOKUP(F31,'LISTE REFERENCE STOCKABLE'!$B$11:$G$88,6,FALSE),"")</f>
        <v>Air Forme</v>
      </c>
      <c r="D31" s="159" t="s">
        <v>17</v>
      </c>
      <c r="E31" s="122" t="str">
        <f>IFERROR(IF(F31="","",INDEX('LISTE REFERENCE STOCKABLE'!A:A,MATCH('SYSTEME CLASSIFICATION'!F31,'LISTE REFERENCE STOCKABLE'!B:B,0),1)),"")</f>
        <v>EMP0006</v>
      </c>
      <c r="F31" s="117" t="s">
        <v>154</v>
      </c>
      <c r="G31" s="117"/>
      <c r="H31" s="117"/>
      <c r="I31" s="117"/>
      <c r="J31" s="142"/>
      <c r="K31" s="117"/>
      <c r="L31" s="144" t="str">
        <f>IFERROR(VLOOKUP('SYSTEME CLASSIFICATION'!$F31,'LISTE REFERENCE STOCKABLE'!$B$2:$C$98,2,FALSE),"DISPONIBLE")</f>
        <v>INDISPONIBLE</v>
      </c>
      <c r="M31" s="118"/>
      <c r="N31" s="125" t="str">
        <f>IFERROR(VLOOKUP('SYSTEME CLASSIFICATION'!$F31,'LISTE REFERENCE STOCKABLE'!$B$11:$D$88,3,FALSE),"")</f>
        <v>30 cartonsx2250=67500</v>
      </c>
      <c r="O31" s="125"/>
      <c r="P31" s="125"/>
      <c r="Q31" s="125">
        <f>IFERROR(VLOOKUP('SYSTEME CLASSIFICATION'!$F31,'LISTE REFERENCE STOCKABLE'!$B$11:$E$88,4,FALSE),"")</f>
        <v>252000</v>
      </c>
      <c r="R31" s="125">
        <f>IFERROR(VLOOKUP('SYSTEME CLASSIFICATION'!$F31,'LISTE REFERENCE STOCKABLE'!$B$11:$F$88,5,FALSE),"")</f>
        <v>0</v>
      </c>
      <c r="S31" s="125"/>
      <c r="T31" s="126"/>
      <c r="U31" s="114" t="str">
        <f>IFERROR(IF(VLOOKUP(F31,'LISTE REFERENCE STOCKABLE'!$B$2:$J$98,8,FALSE)=0,"",VLOOKUP(F31,'LISTE REFERENCE STOCKABLE'!$B$2:$J$98,8,FALSE)),"")</f>
        <v/>
      </c>
      <c r="V31" s="114" t="str">
        <f>IFERROR(IF(VLOOKUP(F31,'LISTE REFERENCE STOCKABLE'!$B$2:$J$98,9,FALSE)=0,"",VLOOKUP(F31,'LISTE REFERENCE STOCKABLE'!$B$2:$J$98,9,FALSE)),"")</f>
        <v/>
      </c>
      <c r="W31" s="115" t="str">
        <f>IFERROR(VLOOKUP(F31,'LISTE REFERENCE STOCKABLE'!$B$10:$K$98,10,FALSE),"")</f>
        <v>a</v>
      </c>
      <c r="X31" s="113" t="str">
        <f>VLOOKUP(E31,Inventaire!$C$2:$E$36,3,FALSE)</f>
        <v>jeudi</v>
      </c>
    </row>
    <row r="32" spans="2:24" ht="35.1" customHeight="1" thickBot="1" x14ac:dyDescent="0.25">
      <c r="B32" s="31"/>
      <c r="C32" s="186" t="str">
        <f>IFERROR(VLOOKUP(F32,'LISTE REFERENCE STOCKABLE'!$B$11:$G$88,6,FALSE),"")</f>
        <v>Air Forme</v>
      </c>
      <c r="D32" s="158" t="s">
        <v>17</v>
      </c>
      <c r="E32" s="122" t="str">
        <f>IFERROR(IF(F32="","",INDEX('LISTE REFERENCE STOCKABLE'!A:A,MATCH('SYSTEME CLASSIFICATION'!F32,'LISTE REFERENCE STOCKABLE'!B:B,0),1)),"")</f>
        <v>EMP0006</v>
      </c>
      <c r="F32" s="117" t="s">
        <v>154</v>
      </c>
      <c r="G32" s="117"/>
      <c r="H32" s="117"/>
      <c r="I32" s="117"/>
      <c r="J32" s="142"/>
      <c r="K32" s="117"/>
      <c r="L32" s="144" t="str">
        <f>IFERROR(VLOOKUP('SYSTEME CLASSIFICATION'!$F32,'LISTE REFERENCE STOCKABLE'!$B$2:$C$98,2,FALSE),"DISPONIBLE")</f>
        <v>INDISPONIBLE</v>
      </c>
      <c r="M32" s="123"/>
      <c r="N32" s="120" t="str">
        <f>IFERROR(VLOOKUP('SYSTEME CLASSIFICATION'!$F32,'LISTE REFERENCE STOCKABLE'!$B$11:$D$88,3,FALSE),"")</f>
        <v>30 cartonsx2250=67500</v>
      </c>
      <c r="O32" s="120"/>
      <c r="P32" s="120"/>
      <c r="Q32" s="120">
        <f>IFERROR(VLOOKUP('SYSTEME CLASSIFICATION'!$F32,'LISTE REFERENCE STOCKABLE'!$B$11:$E$88,4,FALSE),"")</f>
        <v>252000</v>
      </c>
      <c r="R32" s="120">
        <f>IFERROR(VLOOKUP('SYSTEME CLASSIFICATION'!$F32,'LISTE REFERENCE STOCKABLE'!$B$11:$F$88,5,FALSE),"")</f>
        <v>0</v>
      </c>
      <c r="S32" s="120"/>
      <c r="T32" s="121"/>
      <c r="U32" s="114" t="str">
        <f>IFERROR(IF(VLOOKUP(F32,'LISTE REFERENCE STOCKABLE'!$B$2:$J$98,8,FALSE)=0,"",VLOOKUP(F32,'LISTE REFERENCE STOCKABLE'!$B$2:$J$98,8,FALSE)),"")</f>
        <v/>
      </c>
      <c r="V32" s="114" t="str">
        <f>IFERROR(IF(VLOOKUP(F32,'LISTE REFERENCE STOCKABLE'!$B$2:$J$98,9,FALSE)=0,"",VLOOKUP(F32,'LISTE REFERENCE STOCKABLE'!$B$2:$J$98,9,FALSE)),"")</f>
        <v/>
      </c>
      <c r="W32" s="115" t="str">
        <f>IFERROR(VLOOKUP(F32,'LISTE REFERENCE STOCKABLE'!$B$10:$K$98,10,FALSE),"")</f>
        <v>a</v>
      </c>
      <c r="X32" s="113" t="str">
        <f>VLOOKUP(E32,Inventaire!$C$2:$E$36,3,FALSE)</f>
        <v>jeudi</v>
      </c>
    </row>
    <row r="33" spans="2:24" ht="35.1" customHeight="1" thickBot="1" x14ac:dyDescent="0.25">
      <c r="B33" s="31"/>
      <c r="C33" s="186" t="str">
        <f>IFERROR(VLOOKUP(F33,'LISTE REFERENCE STOCKABLE'!$B$11:$G$88,6,FALSE),"")</f>
        <v>Air Forme</v>
      </c>
      <c r="D33" s="158" t="s">
        <v>17</v>
      </c>
      <c r="E33" s="122" t="str">
        <f>IFERROR(IF(F33="","",INDEX('LISTE REFERENCE STOCKABLE'!A:A,MATCH('SYSTEME CLASSIFICATION'!F33,'LISTE REFERENCE STOCKABLE'!B:B,0),1)),"")</f>
        <v>EMP0006</v>
      </c>
      <c r="F33" s="117" t="s">
        <v>154</v>
      </c>
      <c r="G33" s="117"/>
      <c r="H33" s="117"/>
      <c r="I33" s="117"/>
      <c r="J33" s="142"/>
      <c r="K33" s="117"/>
      <c r="L33" s="144" t="str">
        <f>IFERROR(VLOOKUP('SYSTEME CLASSIFICATION'!$F33,'LISTE REFERENCE STOCKABLE'!$B$2:$C$98,2,FALSE),"DISPONIBLE")</f>
        <v>INDISPONIBLE</v>
      </c>
      <c r="M33" s="123"/>
      <c r="N33" s="120" t="str">
        <f>IFERROR(VLOOKUP('SYSTEME CLASSIFICATION'!$F33,'LISTE REFERENCE STOCKABLE'!$B$11:$D$88,3,FALSE),"")</f>
        <v>30 cartonsx2250=67500</v>
      </c>
      <c r="O33" s="120"/>
      <c r="P33" s="120"/>
      <c r="Q33" s="120">
        <f>IFERROR(VLOOKUP('SYSTEME CLASSIFICATION'!$F33,'LISTE REFERENCE STOCKABLE'!$B$11:$E$88,4,FALSE),"")</f>
        <v>252000</v>
      </c>
      <c r="R33" s="120">
        <f>IFERROR(VLOOKUP('SYSTEME CLASSIFICATION'!$F33,'LISTE REFERENCE STOCKABLE'!$B$11:$F$88,5,FALSE),"")</f>
        <v>0</v>
      </c>
      <c r="S33" s="120"/>
      <c r="T33" s="121"/>
      <c r="U33" s="114" t="str">
        <f>IFERROR(IF(VLOOKUP(F33,'LISTE REFERENCE STOCKABLE'!$B$2:$J$98,8,FALSE)=0,"",VLOOKUP(F33,'LISTE REFERENCE STOCKABLE'!$B$2:$J$98,8,FALSE)),"")</f>
        <v/>
      </c>
      <c r="V33" s="114" t="str">
        <f>IFERROR(IF(VLOOKUP(F33,'LISTE REFERENCE STOCKABLE'!$B$2:$J$98,9,FALSE)=0,"",VLOOKUP(F33,'LISTE REFERENCE STOCKABLE'!$B$2:$J$98,9,FALSE)),"")</f>
        <v/>
      </c>
      <c r="W33" s="115" t="str">
        <f>IFERROR(VLOOKUP(F33,'LISTE REFERENCE STOCKABLE'!$B$10:$K$98,10,FALSE),"")</f>
        <v>a</v>
      </c>
      <c r="X33" s="113" t="str">
        <f>VLOOKUP(E33,Inventaire!$C$2:$E$36,3,FALSE)</f>
        <v>jeudi</v>
      </c>
    </row>
    <row r="34" spans="2:24" ht="35.1" customHeight="1" thickBot="1" x14ac:dyDescent="0.25">
      <c r="B34" s="32">
        <v>1.98</v>
      </c>
      <c r="C34" s="186" t="str">
        <f>IFERROR(VLOOKUP(F34,'LISTE REFERENCE STOCKABLE'!$B$11:$G$88,6,FALSE),"")</f>
        <v/>
      </c>
      <c r="D34" s="160" t="s">
        <v>18</v>
      </c>
      <c r="E34" s="122">
        <f>IFERROR(IF(F34="","",INDEX('LISTE REFERENCE STOCKABLE'!A:A,MATCH('SYSTEME CLASSIFICATION'!F34,'LISTE REFERENCE STOCKABLE'!B:B,0),1)),"")</f>
        <v>0</v>
      </c>
      <c r="F34" s="117" t="s">
        <v>520</v>
      </c>
      <c r="G34" s="117"/>
      <c r="H34" s="117"/>
      <c r="I34" s="117"/>
      <c r="J34" s="142"/>
      <c r="K34" s="117"/>
      <c r="L34" s="144" t="str">
        <f>IFERROR(VLOOKUP('SYSTEME CLASSIFICATION'!$F34,'LISTE REFERENCE STOCKABLE'!$B$2:$C$98,2,FALSE),"DISPONIBLE")</f>
        <v>INDISPONIBLE</v>
      </c>
      <c r="M34" s="118"/>
      <c r="N34" s="125" t="str">
        <f>IFERROR(VLOOKUP('SYSTEME CLASSIFICATION'!$F34,'LISTE REFERENCE STOCKABLE'!$B$11:$D$88,3,FALSE),"")</f>
        <v/>
      </c>
      <c r="O34" s="125"/>
      <c r="P34" s="125"/>
      <c r="Q34" s="125" t="str">
        <f>IFERROR(VLOOKUP('SYSTEME CLASSIFICATION'!$F34,'LISTE REFERENCE STOCKABLE'!$B$11:$E$88,4,FALSE),"")</f>
        <v/>
      </c>
      <c r="R34" s="125" t="str">
        <f>IFERROR(VLOOKUP('SYSTEME CLASSIFICATION'!$F34,'LISTE REFERENCE STOCKABLE'!$B$11:$F$88,5,FALSE),"")</f>
        <v/>
      </c>
      <c r="S34" s="125"/>
      <c r="T34" s="126"/>
      <c r="U34" s="114" t="str">
        <f>IFERROR(IF(VLOOKUP(F34,'LISTE REFERENCE STOCKABLE'!$B$2:$J$98,8,FALSE)=0,"",VLOOKUP(F34,'LISTE REFERENCE STOCKABLE'!$B$2:$J$98,8,FALSE)),"")</f>
        <v/>
      </c>
      <c r="V34" s="114" t="str">
        <f>IFERROR(IF(VLOOKUP(F34,'LISTE REFERENCE STOCKABLE'!$B$2:$J$98,9,FALSE)=0,"",VLOOKUP(F34,'LISTE REFERENCE STOCKABLE'!$B$2:$J$98,9,FALSE)),"")</f>
        <v/>
      </c>
      <c r="W34" s="115" t="str">
        <f>IFERROR(VLOOKUP(F34,'LISTE REFERENCE STOCKABLE'!$B$10:$K$98,10,FALSE),"")</f>
        <v/>
      </c>
      <c r="X34" s="113" t="e">
        <f>VLOOKUP(E34,Inventaire!$C$2:$E$36,3,FALSE)</f>
        <v>#N/A</v>
      </c>
    </row>
    <row r="35" spans="2:24" ht="35.1" customHeight="1" thickBot="1" x14ac:dyDescent="0.25">
      <c r="B35" s="32">
        <v>1.98</v>
      </c>
      <c r="C35" s="186" t="str">
        <f>IFERROR(VLOOKUP(F35,'LISTE REFERENCE STOCKABLE'!$B$11:$G$88,6,FALSE),"")</f>
        <v/>
      </c>
      <c r="D35" s="161" t="s">
        <v>18</v>
      </c>
      <c r="E35" s="122">
        <f>IFERROR(IF(F35="","",INDEX('LISTE REFERENCE STOCKABLE'!A:A,MATCH('SYSTEME CLASSIFICATION'!F35,'LISTE REFERENCE STOCKABLE'!B:B,0),1)),"")</f>
        <v>0</v>
      </c>
      <c r="F35" s="117" t="s">
        <v>520</v>
      </c>
      <c r="G35" s="117"/>
      <c r="H35" s="117"/>
      <c r="I35" s="117"/>
      <c r="J35" s="142"/>
      <c r="K35" s="117"/>
      <c r="L35" s="144" t="str">
        <f>IFERROR(VLOOKUP('SYSTEME CLASSIFICATION'!$F35,'LISTE REFERENCE STOCKABLE'!$B$2:$C$98,2,FALSE),"DISPONIBLE")</f>
        <v>INDISPONIBLE</v>
      </c>
      <c r="M35" s="123"/>
      <c r="N35" s="120" t="str">
        <f>IFERROR(VLOOKUP('SYSTEME CLASSIFICATION'!$F35,'LISTE REFERENCE STOCKABLE'!$B$11:$D$88,3,FALSE),"")</f>
        <v/>
      </c>
      <c r="O35" s="120"/>
      <c r="P35" s="120"/>
      <c r="Q35" s="120" t="str">
        <f>IFERROR(VLOOKUP('SYSTEME CLASSIFICATION'!$F35,'LISTE REFERENCE STOCKABLE'!$B$11:$E$88,4,FALSE),"")</f>
        <v/>
      </c>
      <c r="R35" s="120" t="str">
        <f>IFERROR(VLOOKUP('SYSTEME CLASSIFICATION'!$F35,'LISTE REFERENCE STOCKABLE'!$B$11:$F$88,5,FALSE),"")</f>
        <v/>
      </c>
      <c r="S35" s="120"/>
      <c r="T35" s="121"/>
      <c r="U35" s="114" t="str">
        <f>IFERROR(IF(VLOOKUP(F35,'LISTE REFERENCE STOCKABLE'!$B$2:$J$98,8,FALSE)=0,"",VLOOKUP(F35,'LISTE REFERENCE STOCKABLE'!$B$2:$J$98,8,FALSE)),"")</f>
        <v/>
      </c>
      <c r="V35" s="114" t="str">
        <f>IFERROR(IF(VLOOKUP(F35,'LISTE REFERENCE STOCKABLE'!$B$2:$J$98,9,FALSE)=0,"",VLOOKUP(F35,'LISTE REFERENCE STOCKABLE'!$B$2:$J$98,9,FALSE)),"")</f>
        <v/>
      </c>
      <c r="W35" s="115" t="str">
        <f>IFERROR(VLOOKUP(F35,'LISTE REFERENCE STOCKABLE'!$B$10:$K$98,10,FALSE),"")</f>
        <v/>
      </c>
      <c r="X35" s="113" t="e">
        <f>VLOOKUP(E35,Inventaire!$C$2:$E$36,3,FALSE)</f>
        <v>#N/A</v>
      </c>
    </row>
    <row r="36" spans="2:24" ht="35.1" customHeight="1" thickBot="1" x14ac:dyDescent="0.25">
      <c r="B36" s="32">
        <v>1.98</v>
      </c>
      <c r="C36" s="186" t="str">
        <f>IFERROR(VLOOKUP(F36,'LISTE REFERENCE STOCKABLE'!$B$11:$G$88,6,FALSE),"")</f>
        <v/>
      </c>
      <c r="D36" s="161" t="s">
        <v>18</v>
      </c>
      <c r="E36" s="122">
        <f>IFERROR(IF(F36="","",INDEX('LISTE REFERENCE STOCKABLE'!A:A,MATCH('SYSTEME CLASSIFICATION'!F36,'LISTE REFERENCE STOCKABLE'!B:B,0),1)),"")</f>
        <v>0</v>
      </c>
      <c r="F36" s="117" t="s">
        <v>520</v>
      </c>
      <c r="G36" s="117"/>
      <c r="H36" s="117"/>
      <c r="I36" s="117"/>
      <c r="J36" s="142"/>
      <c r="K36" s="117"/>
      <c r="L36" s="144" t="str">
        <f>IFERROR(VLOOKUP('SYSTEME CLASSIFICATION'!$F36,'LISTE REFERENCE STOCKABLE'!$B$2:$C$98,2,FALSE),"DISPONIBLE")</f>
        <v>INDISPONIBLE</v>
      </c>
      <c r="M36" s="123"/>
      <c r="N36" s="120" t="str">
        <f>IFERROR(VLOOKUP('SYSTEME CLASSIFICATION'!$F36,'LISTE REFERENCE STOCKABLE'!$B$11:$D$88,3,FALSE),"")</f>
        <v/>
      </c>
      <c r="O36" s="120"/>
      <c r="P36" s="120"/>
      <c r="Q36" s="120" t="str">
        <f>IFERROR(VLOOKUP('SYSTEME CLASSIFICATION'!$F36,'LISTE REFERENCE STOCKABLE'!$B$11:$E$88,4,FALSE),"")</f>
        <v/>
      </c>
      <c r="R36" s="120" t="str">
        <f>IFERROR(VLOOKUP('SYSTEME CLASSIFICATION'!$F36,'LISTE REFERENCE STOCKABLE'!$B$11:$F$88,5,FALSE),"")</f>
        <v/>
      </c>
      <c r="S36" s="120"/>
      <c r="T36" s="121"/>
      <c r="U36" s="114" t="str">
        <f>IFERROR(IF(VLOOKUP(F36,'LISTE REFERENCE STOCKABLE'!$B$2:$J$98,8,FALSE)=0,"",VLOOKUP(F36,'LISTE REFERENCE STOCKABLE'!$B$2:$J$98,8,FALSE)),"")</f>
        <v/>
      </c>
      <c r="V36" s="114" t="str">
        <f>IFERROR(IF(VLOOKUP(F36,'LISTE REFERENCE STOCKABLE'!$B$2:$J$98,9,FALSE)=0,"",VLOOKUP(F36,'LISTE REFERENCE STOCKABLE'!$B$2:$J$98,9,FALSE)),"")</f>
        <v/>
      </c>
      <c r="W36" s="115" t="str">
        <f>IFERROR(VLOOKUP(F36,'LISTE REFERENCE STOCKABLE'!$B$10:$K$98,10,FALSE),"")</f>
        <v/>
      </c>
      <c r="X36" s="113" t="e">
        <f>VLOOKUP(E36,Inventaire!$C$2:$E$36,3,FALSE)</f>
        <v>#N/A</v>
      </c>
    </row>
    <row r="37" spans="2:24" ht="35.1" customHeight="1" thickBot="1" x14ac:dyDescent="0.25">
      <c r="B37" s="31">
        <v>1.07</v>
      </c>
      <c r="C37" s="186" t="str">
        <f>IFERROR(VLOOKUP(F37,'LISTE REFERENCE STOCKABLE'!$B$11:$G$88,6,FALSE),"")</f>
        <v xml:space="preserve">Exten Packaging </v>
      </c>
      <c r="D37" s="159" t="s">
        <v>19</v>
      </c>
      <c r="E37" s="122" t="str">
        <f>IFERROR(IF(F37="","",INDEX('LISTE REFERENCE STOCKABLE'!A:A,MATCH('SYSTEME CLASSIFICATION'!F37,'LISTE REFERENCE STOCKABLE'!B:B,0),1)),"")</f>
        <v>EMP0045</v>
      </c>
      <c r="F37" s="117" t="s">
        <v>198</v>
      </c>
      <c r="G37" s="117"/>
      <c r="H37" s="117"/>
      <c r="I37" s="117"/>
      <c r="J37" s="142"/>
      <c r="K37" s="117"/>
      <c r="L37" s="144" t="str">
        <f>IFERROR(VLOOKUP('SYSTEME CLASSIFICATION'!$F37,'LISTE REFERENCE STOCKABLE'!$B$2:$C$98,2,FALSE),"DISPONIBLE")</f>
        <v>INDISPONIBLE</v>
      </c>
      <c r="M37" s="118"/>
      <c r="N37" s="125" t="str">
        <f>IFERROR(VLOOKUP('SYSTEME CLASSIFICATION'!$F37,'LISTE REFERENCE STOCKABLE'!$B$11:$D$88,3,FALSE),"")</f>
        <v>50 paquetsx200c.=10000 c</v>
      </c>
      <c r="O37" s="125"/>
      <c r="P37" s="125"/>
      <c r="Q37" s="125">
        <f>IFERROR(VLOOKUP('SYSTEME CLASSIFICATION'!$F37,'LISTE REFERENCE STOCKABLE'!$B$11:$E$88,4,FALSE),"")</f>
        <v>20000</v>
      </c>
      <c r="R37" s="125">
        <f>IFERROR(VLOOKUP('SYSTEME CLASSIFICATION'!$F37,'LISTE REFERENCE STOCKABLE'!$B$11:$F$88,5,FALSE),"")</f>
        <v>0</v>
      </c>
      <c r="S37" s="125"/>
      <c r="T37" s="126"/>
      <c r="U37" s="114" t="str">
        <f>IFERROR(IF(VLOOKUP(F37,'LISTE REFERENCE STOCKABLE'!$B$2:$J$98,8,FALSE)=0,"",VLOOKUP(F37,'LISTE REFERENCE STOCKABLE'!$B$2:$J$98,8,FALSE)),"")</f>
        <v/>
      </c>
      <c r="V37" s="114" t="str">
        <f>IFERROR(IF(VLOOKUP(F37,'LISTE REFERENCE STOCKABLE'!$B$2:$J$98,9,FALSE)=0,"",VLOOKUP(F37,'LISTE REFERENCE STOCKABLE'!$B$2:$J$98,9,FALSE)),"")</f>
        <v/>
      </c>
      <c r="W37" s="115" t="str">
        <f>IFERROR(VLOOKUP(F37,'LISTE REFERENCE STOCKABLE'!$B$10:$K$98,10,FALSE),"")</f>
        <v>b</v>
      </c>
      <c r="X37" s="113" t="str">
        <f>VLOOKUP(E37,Inventaire!$C$2:$E$36,3,FALSE)</f>
        <v>jeudi</v>
      </c>
    </row>
    <row r="38" spans="2:24" ht="35.1" customHeight="1" thickBot="1" x14ac:dyDescent="0.25">
      <c r="B38" s="31">
        <v>1.07</v>
      </c>
      <c r="C38" s="186" t="str">
        <f>IFERROR(VLOOKUP(F38,'LISTE REFERENCE STOCKABLE'!$B$11:$G$88,6,FALSE),"")</f>
        <v/>
      </c>
      <c r="D38" s="158" t="s">
        <v>19</v>
      </c>
      <c r="E38" s="122" t="str">
        <f>IFERROR(IF(F38="","",INDEX('LISTE REFERENCE STOCKABLE'!A:A,MATCH('SYSTEME CLASSIFICATION'!F38,'LISTE REFERENCE STOCKABLE'!B:B,0),1)),"")</f>
        <v/>
      </c>
      <c r="F38" s="117" t="s">
        <v>309</v>
      </c>
      <c r="G38" s="117"/>
      <c r="H38" s="117"/>
      <c r="I38" s="117"/>
      <c r="J38" s="142"/>
      <c r="K38" s="117"/>
      <c r="L38" s="144" t="str">
        <f>IFERROR(VLOOKUP('SYSTEME CLASSIFICATION'!$F38,'LISTE REFERENCE STOCKABLE'!$B$2:$C$98,2,FALSE),"DISPONIBLE")</f>
        <v>INDISPONIBLE (Veuillez noter la désignation du produit dans "COMMENTAIRE MAGASINIER")</v>
      </c>
      <c r="M38" s="118" t="s">
        <v>508</v>
      </c>
      <c r="N38" s="120" t="str">
        <f>IFERROR(VLOOKUP('SYSTEME CLASSIFICATION'!$F38,'LISTE REFERENCE STOCKABLE'!$B$11:$D$88,3,FALSE),"")</f>
        <v/>
      </c>
      <c r="O38" s="120"/>
      <c r="P38" s="120"/>
      <c r="Q38" s="120" t="str">
        <f>IFERROR(VLOOKUP('SYSTEME CLASSIFICATION'!$F38,'LISTE REFERENCE STOCKABLE'!$B$11:$E$88,4,FALSE),"")</f>
        <v/>
      </c>
      <c r="R38" s="120" t="str">
        <f>IFERROR(VLOOKUP('SYSTEME CLASSIFICATION'!$F38,'LISTE REFERENCE STOCKABLE'!$B$11:$F$88,5,FALSE),"")</f>
        <v/>
      </c>
      <c r="S38" s="120"/>
      <c r="T38" s="121"/>
      <c r="U38" s="114" t="str">
        <f>IFERROR(IF(VLOOKUP(F38,'LISTE REFERENCE STOCKABLE'!$B$2:$J$98,8,FALSE)=0,"",VLOOKUP(F38,'LISTE REFERENCE STOCKABLE'!$B$2:$J$98,8,FALSE)),"")</f>
        <v/>
      </c>
      <c r="V38" s="114" t="str">
        <f>IFERROR(IF(VLOOKUP(F38,'LISTE REFERENCE STOCKABLE'!$B$2:$J$98,9,FALSE)=0,"",VLOOKUP(F38,'LISTE REFERENCE STOCKABLE'!$B$2:$J$98,9,FALSE)),"")</f>
        <v/>
      </c>
      <c r="W38" s="115" t="str">
        <f>IFERROR(VLOOKUP(F38,'LISTE REFERENCE STOCKABLE'!$B$10:$K$98,10,FALSE),"")</f>
        <v/>
      </c>
      <c r="X38" s="113" t="e">
        <f>VLOOKUP(E38,Inventaire!$C$2:$E$36,3,FALSE)</f>
        <v>#N/A</v>
      </c>
    </row>
    <row r="39" spans="2:24" ht="35.1" customHeight="1" thickBot="1" x14ac:dyDescent="0.25">
      <c r="B39" s="31">
        <v>1.07</v>
      </c>
      <c r="C39" s="186" t="str">
        <f>IFERROR(VLOOKUP(F39,'LISTE REFERENCE STOCKABLE'!$B$11:$G$88,6,FALSE),"")</f>
        <v/>
      </c>
      <c r="D39" s="158" t="s">
        <v>19</v>
      </c>
      <c r="E39" s="122" t="str">
        <f>IFERROR(IF(F39="","",INDEX('LISTE REFERENCE STOCKABLE'!A:A,MATCH('SYSTEME CLASSIFICATION'!F39,'LISTE REFERENCE STOCKABLE'!B:B,0),1)),"")</f>
        <v/>
      </c>
      <c r="F39" s="117"/>
      <c r="G39" s="117"/>
      <c r="H39" s="117"/>
      <c r="I39" s="117"/>
      <c r="J39" s="142"/>
      <c r="K39" s="117"/>
      <c r="L39" s="144" t="str">
        <f>IFERROR(VLOOKUP('SYSTEME CLASSIFICATION'!$F39,'LISTE REFERENCE STOCKABLE'!$B$2:$C$98,2,FALSE),"DISPONIBLE")</f>
        <v>DISPONIBLE</v>
      </c>
      <c r="M39" s="118"/>
      <c r="N39" s="120" t="str">
        <f>IFERROR(VLOOKUP('SYSTEME CLASSIFICATION'!$F39,'LISTE REFERENCE STOCKABLE'!$B$11:$D$88,3,FALSE),"")</f>
        <v/>
      </c>
      <c r="O39" s="120"/>
      <c r="P39" s="120"/>
      <c r="Q39" s="120" t="str">
        <f>IFERROR(VLOOKUP('SYSTEME CLASSIFICATION'!$F39,'LISTE REFERENCE STOCKABLE'!$B$11:$E$88,4,FALSE),"")</f>
        <v/>
      </c>
      <c r="R39" s="120" t="str">
        <f>IFERROR(VLOOKUP('SYSTEME CLASSIFICATION'!$F39,'LISTE REFERENCE STOCKABLE'!$B$11:$F$88,5,FALSE),"")</f>
        <v/>
      </c>
      <c r="S39" s="120"/>
      <c r="T39" s="121"/>
      <c r="U39" s="114" t="str">
        <f>IFERROR(IF(VLOOKUP(F39,'LISTE REFERENCE STOCKABLE'!$B$2:$J$98,8,FALSE)=0,"",VLOOKUP(F39,'LISTE REFERENCE STOCKABLE'!$B$2:$J$98,8,FALSE)),"")</f>
        <v/>
      </c>
      <c r="V39" s="114" t="str">
        <f>IFERROR(IF(VLOOKUP(F39,'LISTE REFERENCE STOCKABLE'!$B$2:$J$98,9,FALSE)=0,"",VLOOKUP(F39,'LISTE REFERENCE STOCKABLE'!$B$2:$J$98,9,FALSE)),"")</f>
        <v/>
      </c>
      <c r="W39" s="115" t="str">
        <f>IFERROR(VLOOKUP(F39,'LISTE REFERENCE STOCKABLE'!$B$10:$K$98,10,FALSE),"")</f>
        <v/>
      </c>
      <c r="X39" s="113" t="e">
        <f>VLOOKUP(E39,Inventaire!$C$2:$E$36,3,FALSE)</f>
        <v>#N/A</v>
      </c>
    </row>
    <row r="40" spans="2:24" ht="35.1" customHeight="1" thickBot="1" x14ac:dyDescent="0.25">
      <c r="B40" s="32"/>
      <c r="C40" s="186" t="str">
        <f>IFERROR(VLOOKUP(F40,'LISTE REFERENCE STOCKABLE'!$B$11:$G$88,6,FALSE),"")</f>
        <v>Guillin Emballage</v>
      </c>
      <c r="D40" s="160" t="s">
        <v>20</v>
      </c>
      <c r="E40" s="122" t="str">
        <f>IFERROR(IF(F40="","",INDEX('LISTE REFERENCE STOCKABLE'!A:A,MATCH('SYSTEME CLASSIFICATION'!F40,'LISTE REFERENCE STOCKABLE'!B:B,0),1)),"")</f>
        <v>EMP0001</v>
      </c>
      <c r="F40" s="117" t="s">
        <v>260</v>
      </c>
      <c r="G40" s="117"/>
      <c r="H40" s="117"/>
      <c r="I40" s="117"/>
      <c r="J40" s="142"/>
      <c r="K40" s="117"/>
      <c r="L40" s="144" t="str">
        <f>IFERROR(VLOOKUP('SYSTEME CLASSIFICATION'!$F40,'LISTE REFERENCE STOCKABLE'!$B$2:$C$98,2,FALSE),"DISPONIBLE")</f>
        <v>INDISPONIBLE</v>
      </c>
      <c r="M40" s="123"/>
      <c r="N40" s="125" t="str">
        <f>IFERROR(VLOOKUP('SYSTEME CLASSIFICATION'!$F40,'LISTE REFERENCE STOCKABLE'!$B$11:$D$88,3,FALSE),"")</f>
        <v>120 cartonsx336e=40320 emballages</v>
      </c>
      <c r="O40" s="125"/>
      <c r="P40" s="125"/>
      <c r="Q40" s="125" t="str">
        <f>IFERROR(VLOOKUP('SYSTEME CLASSIFICATION'!$F40,'LISTE REFERENCE STOCKABLE'!$B$11:$E$88,4,FALSE),"")</f>
        <v>132 cart</v>
      </c>
      <c r="R40" s="125">
        <f>IFERROR(VLOOKUP('SYSTEME CLASSIFICATION'!$F40,'LISTE REFERENCE STOCKABLE'!$B$11:$F$88,5,FALSE),"")</f>
        <v>0</v>
      </c>
      <c r="S40" s="125"/>
      <c r="T40" s="126"/>
      <c r="U40" s="114" t="str">
        <f>IFERROR(IF(VLOOKUP(F40,'LISTE REFERENCE STOCKABLE'!$B$2:$J$98,8,FALSE)=0,"",VLOOKUP(F40,'LISTE REFERENCE STOCKABLE'!$B$2:$J$98,8,FALSE)),"")</f>
        <v/>
      </c>
      <c r="V40" s="114" t="str">
        <f>IFERROR(IF(VLOOKUP(F40,'LISTE REFERENCE STOCKABLE'!$B$2:$J$98,9,FALSE)=0,"",VLOOKUP(F40,'LISTE REFERENCE STOCKABLE'!$B$2:$J$98,9,FALSE)),"")</f>
        <v/>
      </c>
      <c r="W40" s="115" t="str">
        <f>IFERROR(VLOOKUP(F40,'LISTE REFERENCE STOCKABLE'!$B$10:$K$98,10,FALSE),"")</f>
        <v>a</v>
      </c>
      <c r="X40" s="113" t="e">
        <f>VLOOKUP(E40,Inventaire!$C$2:$E$36,3,FALSE)</f>
        <v>#N/A</v>
      </c>
    </row>
    <row r="41" spans="2:24" ht="35.1" customHeight="1" thickBot="1" x14ac:dyDescent="0.25">
      <c r="B41" s="32"/>
      <c r="C41" s="186" t="str">
        <f>IFERROR(VLOOKUP(F41,'LISTE REFERENCE STOCKABLE'!$B$11:$G$88,6,FALSE),"")</f>
        <v>Guillin Emballage</v>
      </c>
      <c r="D41" s="161" t="s">
        <v>20</v>
      </c>
      <c r="E41" s="122" t="str">
        <f>IFERROR(IF(F41="","",INDEX('LISTE REFERENCE STOCKABLE'!A:A,MATCH('SYSTEME CLASSIFICATION'!F41,'LISTE REFERENCE STOCKABLE'!B:B,0),1)),"")</f>
        <v>EMP0015</v>
      </c>
      <c r="F41" s="117" t="s">
        <v>258</v>
      </c>
      <c r="G41" s="117"/>
      <c r="H41" s="117"/>
      <c r="I41" s="117"/>
      <c r="J41" s="142"/>
      <c r="K41" s="117"/>
      <c r="L41" s="144" t="str">
        <f>IFERROR(VLOOKUP('SYSTEME CLASSIFICATION'!$F41,'LISTE REFERENCE STOCKABLE'!$B$2:$C$98,2,FALSE),"DISPONIBLE")</f>
        <v>INDISPONIBLE</v>
      </c>
      <c r="M41" s="123"/>
      <c r="N41" s="120" t="str">
        <f>IFERROR(VLOOKUP('SYSTEME CLASSIFICATION'!$F41,'LISTE REFERENCE STOCKABLE'!$B$11:$D$88,3,FALSE),"")</f>
        <v>36 cartonsx240e=1200 emballages</v>
      </c>
      <c r="O41" s="120"/>
      <c r="P41" s="120"/>
      <c r="Q41" s="120" t="str">
        <f>IFERROR(VLOOKUP('SYSTEME CLASSIFICATION'!$F41,'LISTE REFERENCE STOCKABLE'!$B$11:$E$88,4,FALSE),"")</f>
        <v>Pal x 12 cart =</v>
      </c>
      <c r="R41" s="120">
        <f>IFERROR(VLOOKUP('SYSTEME CLASSIFICATION'!$F41,'LISTE REFERENCE STOCKABLE'!$B$11:$F$88,5,FALSE),"")</f>
        <v>0</v>
      </c>
      <c r="S41" s="120"/>
      <c r="T41" s="121"/>
      <c r="U41" s="114">
        <f>IFERROR(IF(VLOOKUP(F41,'LISTE REFERENCE STOCKABLE'!$B$2:$J$98,8,FALSE)=0,"",VLOOKUP(F41,'LISTE REFERENCE STOCKABLE'!$B$2:$J$98,8,FALSE)),"")</f>
        <v>1.74</v>
      </c>
      <c r="V41" s="114" t="str">
        <f>IFERROR(IF(VLOOKUP(F41,'LISTE REFERENCE STOCKABLE'!$B$2:$J$98,9,FALSE)=0,"",VLOOKUP(F41,'LISTE REFERENCE STOCKABLE'!$B$2:$J$98,9,FALSE)),"")</f>
        <v>800*1200</v>
      </c>
      <c r="W41" s="115" t="str">
        <f>IFERROR(VLOOKUP(F41,'LISTE REFERENCE STOCKABLE'!$B$10:$K$98,10,FALSE),"")</f>
        <v>a</v>
      </c>
      <c r="X41" s="113" t="e">
        <f>VLOOKUP(E41,Inventaire!$C$2:$E$36,3,FALSE)</f>
        <v>#N/A</v>
      </c>
    </row>
    <row r="42" spans="2:24" ht="35.1" customHeight="1" thickBot="1" x14ac:dyDescent="0.25">
      <c r="B42" s="32"/>
      <c r="C42" s="186" t="str">
        <f>IFERROR(VLOOKUP(F42,'LISTE REFERENCE STOCKABLE'!$B$11:$G$88,6,FALSE),"")</f>
        <v>Guillin Emballage</v>
      </c>
      <c r="D42" s="161" t="s">
        <v>20</v>
      </c>
      <c r="E42" s="122" t="str">
        <f>IFERROR(IF(F42="","",INDEX('LISTE REFERENCE STOCKABLE'!A:A,MATCH('SYSTEME CLASSIFICATION'!F42,'LISTE REFERENCE STOCKABLE'!B:B,0),1)),"")</f>
        <v>EMP0015</v>
      </c>
      <c r="F42" s="117" t="s">
        <v>258</v>
      </c>
      <c r="G42" s="117"/>
      <c r="H42" s="117"/>
      <c r="I42" s="117"/>
      <c r="J42" s="142"/>
      <c r="K42" s="117"/>
      <c r="L42" s="144" t="str">
        <f>IFERROR(VLOOKUP('SYSTEME CLASSIFICATION'!$F42,'LISTE REFERENCE STOCKABLE'!$B$2:$C$98,2,FALSE),"DISPONIBLE")</f>
        <v>INDISPONIBLE</v>
      </c>
      <c r="M42" s="123"/>
      <c r="N42" s="120" t="str">
        <f>IFERROR(VLOOKUP('SYSTEME CLASSIFICATION'!$F42,'LISTE REFERENCE STOCKABLE'!$B$11:$D$88,3,FALSE),"")</f>
        <v>36 cartonsx240e=1200 emballages</v>
      </c>
      <c r="O42" s="120"/>
      <c r="P42" s="120"/>
      <c r="Q42" s="120" t="str">
        <f>IFERROR(VLOOKUP('SYSTEME CLASSIFICATION'!$F42,'LISTE REFERENCE STOCKABLE'!$B$11:$E$88,4,FALSE),"")</f>
        <v>Pal x 12 cart =</v>
      </c>
      <c r="R42" s="120">
        <f>IFERROR(VLOOKUP('SYSTEME CLASSIFICATION'!$F42,'LISTE REFERENCE STOCKABLE'!$B$11:$F$88,5,FALSE),"")</f>
        <v>0</v>
      </c>
      <c r="S42" s="120"/>
      <c r="T42" s="121"/>
      <c r="U42" s="114">
        <f>IFERROR(IF(VLOOKUP(F42,'LISTE REFERENCE STOCKABLE'!$B$2:$J$98,8,FALSE)=0,"",VLOOKUP(F42,'LISTE REFERENCE STOCKABLE'!$B$2:$J$98,8,FALSE)),"")</f>
        <v>1.74</v>
      </c>
      <c r="V42" s="114" t="str">
        <f>IFERROR(IF(VLOOKUP(F42,'LISTE REFERENCE STOCKABLE'!$B$2:$J$98,9,FALSE)=0,"",VLOOKUP(F42,'LISTE REFERENCE STOCKABLE'!$B$2:$J$98,9,FALSE)),"")</f>
        <v>800*1200</v>
      </c>
      <c r="W42" s="115" t="str">
        <f>IFERROR(VLOOKUP(F42,'LISTE REFERENCE STOCKABLE'!$B$10:$K$98,10,FALSE),"")</f>
        <v>a</v>
      </c>
      <c r="X42" s="113" t="e">
        <f>VLOOKUP(E42,Inventaire!$C$2:$E$36,3,FALSE)</f>
        <v>#N/A</v>
      </c>
    </row>
    <row r="43" spans="2:24" ht="35.1" customHeight="1" thickBot="1" x14ac:dyDescent="0.25">
      <c r="B43" s="31">
        <v>1.98</v>
      </c>
      <c r="C43" s="186" t="str">
        <f>IFERROR(VLOOKUP(F43,'LISTE REFERENCE STOCKABLE'!$B$11:$G$88,6,FALSE),"")</f>
        <v/>
      </c>
      <c r="D43" s="159" t="s">
        <v>21</v>
      </c>
      <c r="E43" s="122" t="str">
        <f>IFERROR(IF(F43="","",INDEX('LISTE REFERENCE STOCKABLE'!A:A,MATCH('SYSTEME CLASSIFICATION'!F43,'LISTE REFERENCE STOCKABLE'!B:B,0),1)),"")</f>
        <v/>
      </c>
      <c r="F43" s="117" t="s">
        <v>307</v>
      </c>
      <c r="G43" s="117"/>
      <c r="H43" s="117"/>
      <c r="I43" s="117"/>
      <c r="J43" s="142"/>
      <c r="K43" s="117"/>
      <c r="L43" s="144" t="str">
        <f>IFERROR(VLOOKUP('SYSTEME CLASSIFICATION'!$F43,'LISTE REFERENCE STOCKABLE'!$B$2:$C$98,2,FALSE),"DISPONIBLE")</f>
        <v>INEXISTANT</v>
      </c>
      <c r="M43" s="118"/>
      <c r="N43" s="125" t="str">
        <f>IFERROR(VLOOKUP('SYSTEME CLASSIFICATION'!$F43,'LISTE REFERENCE STOCKABLE'!$B$11:$D$88,3,FALSE),"")</f>
        <v/>
      </c>
      <c r="O43" s="125"/>
      <c r="P43" s="125"/>
      <c r="Q43" s="125" t="str">
        <f>IFERROR(VLOOKUP('SYSTEME CLASSIFICATION'!$F43,'LISTE REFERENCE STOCKABLE'!$B$11:$E$88,4,FALSE),"")</f>
        <v/>
      </c>
      <c r="R43" s="125" t="str">
        <f>IFERROR(VLOOKUP('SYSTEME CLASSIFICATION'!$F43,'LISTE REFERENCE STOCKABLE'!$B$11:$F$88,5,FALSE),"")</f>
        <v/>
      </c>
      <c r="S43" s="125"/>
      <c r="T43" s="126"/>
      <c r="U43" s="114" t="str">
        <f>IFERROR(IF(VLOOKUP(F43,'LISTE REFERENCE STOCKABLE'!$B$2:$J$98,8,FALSE)=0,"",VLOOKUP(F43,'LISTE REFERENCE STOCKABLE'!$B$2:$J$98,8,FALSE)),"")</f>
        <v/>
      </c>
      <c r="V43" s="114" t="str">
        <f>IFERROR(IF(VLOOKUP(F43,'LISTE REFERENCE STOCKABLE'!$B$2:$J$98,9,FALSE)=0,"",VLOOKUP(F43,'LISTE REFERENCE STOCKABLE'!$B$2:$J$98,9,FALSE)),"")</f>
        <v/>
      </c>
      <c r="W43" s="115" t="str">
        <f>IFERROR(VLOOKUP(F43,'LISTE REFERENCE STOCKABLE'!$B$10:$K$98,10,FALSE),"")</f>
        <v/>
      </c>
      <c r="X43" s="113" t="e">
        <f>VLOOKUP(E43,Inventaire!$C$2:$E$36,3,FALSE)</f>
        <v>#N/A</v>
      </c>
    </row>
    <row r="44" spans="2:24" ht="35.1" customHeight="1" thickBot="1" x14ac:dyDescent="0.25">
      <c r="B44" s="31">
        <v>1.98</v>
      </c>
      <c r="C44" s="186" t="str">
        <f>IFERROR(VLOOKUP(F44,'LISTE REFERENCE STOCKABLE'!$B$11:$G$88,6,FALSE),"")</f>
        <v/>
      </c>
      <c r="D44" s="158" t="s">
        <v>21</v>
      </c>
      <c r="E44" s="122">
        <f>IFERROR(IF(F44="","",INDEX('LISTE REFERENCE STOCKABLE'!A:A,MATCH('SYSTEME CLASSIFICATION'!F44,'LISTE REFERENCE STOCKABLE'!B:B,0),1)),"")</f>
        <v>0</v>
      </c>
      <c r="F44" s="117" t="s">
        <v>520</v>
      </c>
      <c r="G44" s="117"/>
      <c r="H44" s="117"/>
      <c r="I44" s="117"/>
      <c r="J44" s="142"/>
      <c r="K44" s="117"/>
      <c r="L44" s="144" t="str">
        <f>IFERROR(VLOOKUP('SYSTEME CLASSIFICATION'!$F44,'LISTE REFERENCE STOCKABLE'!$B$2:$C$98,2,FALSE),"DISPONIBLE")</f>
        <v>INDISPONIBLE</v>
      </c>
      <c r="M44" s="123" t="s">
        <v>447</v>
      </c>
      <c r="N44" s="120" t="str">
        <f>IFERROR(VLOOKUP('SYSTEME CLASSIFICATION'!$F44,'LISTE REFERENCE STOCKABLE'!$B$11:$D$88,3,FALSE),"")</f>
        <v/>
      </c>
      <c r="O44" s="120"/>
      <c r="P44" s="120"/>
      <c r="Q44" s="120" t="str">
        <f>IFERROR(VLOOKUP('SYSTEME CLASSIFICATION'!$F44,'LISTE REFERENCE STOCKABLE'!$B$11:$E$88,4,FALSE),"")</f>
        <v/>
      </c>
      <c r="R44" s="120" t="str">
        <f>IFERROR(VLOOKUP('SYSTEME CLASSIFICATION'!$F44,'LISTE REFERENCE STOCKABLE'!$B$11:$F$88,5,FALSE),"")</f>
        <v/>
      </c>
      <c r="S44" s="120"/>
      <c r="T44" s="121"/>
      <c r="U44" s="114" t="str">
        <f>IFERROR(IF(VLOOKUP(F44,'LISTE REFERENCE STOCKABLE'!$B$2:$J$98,8,FALSE)=0,"",VLOOKUP(F44,'LISTE REFERENCE STOCKABLE'!$B$2:$J$98,8,FALSE)),"")</f>
        <v/>
      </c>
      <c r="V44" s="114" t="str">
        <f>IFERROR(IF(VLOOKUP(F44,'LISTE REFERENCE STOCKABLE'!$B$2:$J$98,9,FALSE)=0,"",VLOOKUP(F44,'LISTE REFERENCE STOCKABLE'!$B$2:$J$98,9,FALSE)),"")</f>
        <v/>
      </c>
      <c r="W44" s="115" t="str">
        <f>IFERROR(VLOOKUP(F44,'LISTE REFERENCE STOCKABLE'!$B$10:$K$98,10,FALSE),"")</f>
        <v/>
      </c>
      <c r="X44" s="113" t="e">
        <f>VLOOKUP(E44,Inventaire!$C$2:$E$36,3,FALSE)</f>
        <v>#N/A</v>
      </c>
    </row>
    <row r="45" spans="2:24" ht="35.1" customHeight="1" thickBot="1" x14ac:dyDescent="0.25">
      <c r="B45" s="31">
        <v>1.98</v>
      </c>
      <c r="C45" s="186" t="str">
        <f>IFERROR(VLOOKUP(F45,'LISTE REFERENCE STOCKABLE'!$B$11:$G$88,6,FALSE),"")</f>
        <v/>
      </c>
      <c r="D45" s="158" t="s">
        <v>21</v>
      </c>
      <c r="E45" s="122" t="str">
        <f>IFERROR(IF(F45="","",INDEX('LISTE REFERENCE STOCKABLE'!A:A,MATCH('SYSTEME CLASSIFICATION'!F45,'LISTE REFERENCE STOCKABLE'!B:B,0),1)),"")</f>
        <v/>
      </c>
      <c r="F45" s="117" t="s">
        <v>309</v>
      </c>
      <c r="G45" s="117"/>
      <c r="H45" s="117"/>
      <c r="I45" s="117"/>
      <c r="J45" s="142"/>
      <c r="K45" s="117"/>
      <c r="L45" s="144" t="str">
        <f>IFERROR(VLOOKUP('SYSTEME CLASSIFICATION'!$F45,'LISTE REFERENCE STOCKABLE'!$B$2:$C$98,2,FALSE),"DISPONIBLE")</f>
        <v>INDISPONIBLE (Veuillez noter la désignation du produit dans "COMMENTAIRE MAGASINIER")</v>
      </c>
      <c r="M45" s="123" t="s">
        <v>509</v>
      </c>
      <c r="N45" s="120" t="str">
        <f>IFERROR(VLOOKUP('SYSTEME CLASSIFICATION'!$F45,'LISTE REFERENCE STOCKABLE'!$B$11:$D$88,3,FALSE),"")</f>
        <v/>
      </c>
      <c r="O45" s="120"/>
      <c r="P45" s="120"/>
      <c r="Q45" s="120" t="str">
        <f>IFERROR(VLOOKUP('SYSTEME CLASSIFICATION'!$F45,'LISTE REFERENCE STOCKABLE'!$B$11:$E$88,4,FALSE),"")</f>
        <v/>
      </c>
      <c r="R45" s="120" t="str">
        <f>IFERROR(VLOOKUP('SYSTEME CLASSIFICATION'!$F45,'LISTE REFERENCE STOCKABLE'!$B$11:$F$88,5,FALSE),"")</f>
        <v/>
      </c>
      <c r="S45" s="120"/>
      <c r="T45" s="121"/>
      <c r="U45" s="114" t="str">
        <f>IFERROR(IF(VLOOKUP(F45,'LISTE REFERENCE STOCKABLE'!$B$2:$J$98,8,FALSE)=0,"",VLOOKUP(F45,'LISTE REFERENCE STOCKABLE'!$B$2:$J$98,8,FALSE)),"")</f>
        <v/>
      </c>
      <c r="V45" s="114" t="str">
        <f>IFERROR(IF(VLOOKUP(F45,'LISTE REFERENCE STOCKABLE'!$B$2:$J$98,9,FALSE)=0,"",VLOOKUP(F45,'LISTE REFERENCE STOCKABLE'!$B$2:$J$98,9,FALSE)),"")</f>
        <v/>
      </c>
      <c r="W45" s="115" t="str">
        <f>IFERROR(VLOOKUP(F45,'LISTE REFERENCE STOCKABLE'!$B$10:$K$98,10,FALSE),"")</f>
        <v/>
      </c>
      <c r="X45" s="113" t="e">
        <f>VLOOKUP(E45,Inventaire!$C$2:$E$36,3,FALSE)</f>
        <v>#N/A</v>
      </c>
    </row>
    <row r="46" spans="2:24" ht="35.1" customHeight="1" thickBot="1" x14ac:dyDescent="0.25">
      <c r="B46" s="32">
        <v>1.07</v>
      </c>
      <c r="C46" s="186" t="str">
        <f>IFERROR(VLOOKUP(F46,'LISTE REFERENCE STOCKABLE'!$B$11:$G$88,6,FALSE),"")</f>
        <v>Guillin Emballage</v>
      </c>
      <c r="D46" s="160" t="s">
        <v>22</v>
      </c>
      <c r="E46" s="122" t="str">
        <f>IFERROR(IF(F46="","",INDEX('LISTE REFERENCE STOCKABLE'!A:A,MATCH('SYSTEME CLASSIFICATION'!F46,'LISTE REFERENCE STOCKABLE'!B:B,0),1)),"")</f>
        <v> EMP0009</v>
      </c>
      <c r="F46" s="117" t="s">
        <v>254</v>
      </c>
      <c r="G46" s="117"/>
      <c r="H46" s="117"/>
      <c r="I46" s="117"/>
      <c r="J46" s="142"/>
      <c r="K46" s="117"/>
      <c r="L46" s="144" t="str">
        <f>IFERROR(VLOOKUP('SYSTEME CLASSIFICATION'!$F46,'LISTE REFERENCE STOCKABLE'!$B$2:$C$98,2,FALSE),"DISPONIBLE")</f>
        <v>INDISPONIBLE</v>
      </c>
      <c r="M46" s="118"/>
      <c r="N46" s="125" t="str">
        <f>IFERROR(VLOOKUP('SYSTEME CLASSIFICATION'!$F46,'LISTE REFERENCE STOCKABLE'!$B$11:$D$88,3,FALSE),"")</f>
        <v>1 cartonx100e=100 emballages</v>
      </c>
      <c r="O46" s="125"/>
      <c r="P46" s="125"/>
      <c r="Q46" s="125">
        <f>IFERROR(VLOOKUP('SYSTEME CLASSIFICATION'!$F46,'LISTE REFERENCE STOCKABLE'!$B$11:$E$88,4,FALSE),"")</f>
        <v>0</v>
      </c>
      <c r="R46" s="125">
        <f>IFERROR(VLOOKUP('SYSTEME CLASSIFICATION'!$F46,'LISTE REFERENCE STOCKABLE'!$B$11:$F$88,5,FALSE),"")</f>
        <v>0</v>
      </c>
      <c r="S46" s="125"/>
      <c r="T46" s="126"/>
      <c r="U46" s="114" t="str">
        <f>IFERROR(IF(VLOOKUP(F46,'LISTE REFERENCE STOCKABLE'!$B$2:$J$98,8,FALSE)=0,"",VLOOKUP(F46,'LISTE REFERENCE STOCKABLE'!$B$2:$J$98,8,FALSE)),"")</f>
        <v/>
      </c>
      <c r="V46" s="114" t="str">
        <f>IFERROR(IF(VLOOKUP(F46,'LISTE REFERENCE STOCKABLE'!$B$2:$J$98,9,FALSE)=0,"",VLOOKUP(F46,'LISTE REFERENCE STOCKABLE'!$B$2:$J$98,9,FALSE)),"")</f>
        <v/>
      </c>
      <c r="W46" s="115">
        <f>IFERROR(VLOOKUP(F46,'LISTE REFERENCE STOCKABLE'!$B$10:$K$98,10,FALSE),"")</f>
        <v>0</v>
      </c>
      <c r="X46" s="113" t="e">
        <f>VLOOKUP(E46,Inventaire!$C$2:$E$36,3,FALSE)</f>
        <v>#N/A</v>
      </c>
    </row>
    <row r="47" spans="2:24" ht="35.1" customHeight="1" thickBot="1" x14ac:dyDescent="0.25">
      <c r="B47" s="32">
        <v>1.07</v>
      </c>
      <c r="C47" s="186" t="str">
        <f>IFERROR(VLOOKUP(F47,'LISTE REFERENCE STOCKABLE'!$B$11:$G$88,6,FALSE),"")</f>
        <v/>
      </c>
      <c r="D47" s="161" t="s">
        <v>22</v>
      </c>
      <c r="E47" s="122" t="str">
        <f>IFERROR(IF(F47="","",INDEX('LISTE REFERENCE STOCKABLE'!A:A,MATCH('SYSTEME CLASSIFICATION'!F47,'LISTE REFERENCE STOCKABLE'!B:B,0),1)),"")</f>
        <v/>
      </c>
      <c r="F47" s="117"/>
      <c r="G47" s="117"/>
      <c r="H47" s="117"/>
      <c r="I47" s="117"/>
      <c r="J47" s="142"/>
      <c r="K47" s="117"/>
      <c r="L47" s="144" t="str">
        <f>IFERROR(VLOOKUP('SYSTEME CLASSIFICATION'!$F47,'LISTE REFERENCE STOCKABLE'!$B$2:$C$98,2,FALSE),"DISPONIBLE")</f>
        <v>DISPONIBLE</v>
      </c>
      <c r="M47" s="123"/>
      <c r="N47" s="120" t="str">
        <f>IFERROR(VLOOKUP('SYSTEME CLASSIFICATION'!$F47,'LISTE REFERENCE STOCKABLE'!$B$11:$D$88,3,FALSE),"")</f>
        <v/>
      </c>
      <c r="O47" s="120"/>
      <c r="P47" s="120"/>
      <c r="Q47" s="120" t="str">
        <f>IFERROR(VLOOKUP('SYSTEME CLASSIFICATION'!$F47,'LISTE REFERENCE STOCKABLE'!$B$11:$E$88,4,FALSE),"")</f>
        <v/>
      </c>
      <c r="R47" s="120" t="str">
        <f>IFERROR(VLOOKUP('SYSTEME CLASSIFICATION'!$F47,'LISTE REFERENCE STOCKABLE'!$B$11:$F$88,5,FALSE),"")</f>
        <v/>
      </c>
      <c r="S47" s="120"/>
      <c r="T47" s="121"/>
      <c r="U47" s="114" t="str">
        <f>IFERROR(IF(VLOOKUP(F47,'LISTE REFERENCE STOCKABLE'!$B$2:$J$98,8,FALSE)=0,"",VLOOKUP(F47,'LISTE REFERENCE STOCKABLE'!$B$2:$J$98,8,FALSE)),"")</f>
        <v/>
      </c>
      <c r="V47" s="114" t="str">
        <f>IFERROR(IF(VLOOKUP(F47,'LISTE REFERENCE STOCKABLE'!$B$2:$J$98,9,FALSE)=0,"",VLOOKUP(F47,'LISTE REFERENCE STOCKABLE'!$B$2:$J$98,9,FALSE)),"")</f>
        <v/>
      </c>
      <c r="W47" s="115" t="str">
        <f>IFERROR(VLOOKUP(F47,'LISTE REFERENCE STOCKABLE'!$B$10:$K$98,10,FALSE),"")</f>
        <v/>
      </c>
      <c r="X47" s="113" t="e">
        <f>VLOOKUP(E47,Inventaire!$C$2:$E$36,3,FALSE)</f>
        <v>#N/A</v>
      </c>
    </row>
    <row r="48" spans="2:24" ht="35.1" customHeight="1" thickBot="1" x14ac:dyDescent="0.25">
      <c r="B48" s="32">
        <v>1.07</v>
      </c>
      <c r="C48" s="186" t="str">
        <f>IFERROR(VLOOKUP(F48,'LISTE REFERENCE STOCKABLE'!$B$11:$G$88,6,FALSE),"")</f>
        <v/>
      </c>
      <c r="D48" s="161" t="s">
        <v>22</v>
      </c>
      <c r="E48" s="122" t="str">
        <f>IFERROR(IF(F48="","",INDEX('LISTE REFERENCE STOCKABLE'!A:A,MATCH('SYSTEME CLASSIFICATION'!F48,'LISTE REFERENCE STOCKABLE'!B:B,0),1)),"")</f>
        <v/>
      </c>
      <c r="F48" s="117"/>
      <c r="G48" s="117"/>
      <c r="H48" s="117"/>
      <c r="I48" s="117"/>
      <c r="J48" s="142"/>
      <c r="K48" s="117"/>
      <c r="L48" s="144" t="str">
        <f>IFERROR(VLOOKUP('SYSTEME CLASSIFICATION'!$F48,'LISTE REFERENCE STOCKABLE'!$B$2:$C$98,2,FALSE),"DISPONIBLE")</f>
        <v>DISPONIBLE</v>
      </c>
      <c r="M48" s="123"/>
      <c r="N48" s="120" t="str">
        <f>IFERROR(VLOOKUP('SYSTEME CLASSIFICATION'!$F48,'LISTE REFERENCE STOCKABLE'!$B$11:$D$88,3,FALSE),"")</f>
        <v/>
      </c>
      <c r="O48" s="120"/>
      <c r="P48" s="120"/>
      <c r="Q48" s="120" t="str">
        <f>IFERROR(VLOOKUP('SYSTEME CLASSIFICATION'!$F48,'LISTE REFERENCE STOCKABLE'!$B$11:$E$88,4,FALSE),"")</f>
        <v/>
      </c>
      <c r="R48" s="120" t="str">
        <f>IFERROR(VLOOKUP('SYSTEME CLASSIFICATION'!$F48,'LISTE REFERENCE STOCKABLE'!$B$11:$F$88,5,FALSE),"")</f>
        <v/>
      </c>
      <c r="S48" s="120"/>
      <c r="T48" s="121"/>
      <c r="U48" s="114" t="str">
        <f>IFERROR(IF(VLOOKUP(F48,'LISTE REFERENCE STOCKABLE'!$B$2:$J$98,8,FALSE)=0,"",VLOOKUP(F48,'LISTE REFERENCE STOCKABLE'!$B$2:$J$98,8,FALSE)),"")</f>
        <v/>
      </c>
      <c r="V48" s="114" t="str">
        <f>IFERROR(IF(VLOOKUP(F48,'LISTE REFERENCE STOCKABLE'!$B$2:$J$98,9,FALSE)=0,"",VLOOKUP(F48,'LISTE REFERENCE STOCKABLE'!$B$2:$J$98,9,FALSE)),"")</f>
        <v/>
      </c>
      <c r="W48" s="115" t="str">
        <f>IFERROR(VLOOKUP(F48,'LISTE REFERENCE STOCKABLE'!$B$10:$K$98,10,FALSE),"")</f>
        <v/>
      </c>
      <c r="X48" s="113" t="e">
        <f>VLOOKUP(E48,Inventaire!$C$2:$E$36,3,FALSE)</f>
        <v>#N/A</v>
      </c>
    </row>
    <row r="49" spans="2:24" ht="35.1" customHeight="1" thickBot="1" x14ac:dyDescent="0.25">
      <c r="B49" s="31"/>
      <c r="C49" s="186" t="str">
        <f>IFERROR(VLOOKUP(F49,'LISTE REFERENCE STOCKABLE'!$B$11:$G$88,6,FALSE),"")</f>
        <v/>
      </c>
      <c r="D49" s="159" t="s">
        <v>23</v>
      </c>
      <c r="E49" s="122" t="str">
        <f>IFERROR(IF(F49="","",INDEX('LISTE REFERENCE STOCKABLE'!A:A,MATCH('SYSTEME CLASSIFICATION'!F49,'LISTE REFERENCE STOCKABLE'!B:B,0),1)),"")</f>
        <v/>
      </c>
      <c r="F49" s="117" t="s">
        <v>309</v>
      </c>
      <c r="G49" s="117"/>
      <c r="H49" s="117"/>
      <c r="I49" s="117"/>
      <c r="J49" s="142"/>
      <c r="K49" s="117"/>
      <c r="L49" s="144" t="str">
        <f>IFERROR(VLOOKUP('SYSTEME CLASSIFICATION'!$F49,'LISTE REFERENCE STOCKABLE'!$B$2:$C$98,2,FALSE),"DISPONIBLE")</f>
        <v>INDISPONIBLE (Veuillez noter la désignation du produit dans "COMMENTAIRE MAGASINIER")</v>
      </c>
      <c r="M49" s="123" t="s">
        <v>529</v>
      </c>
      <c r="N49" s="125" t="str">
        <f>IFERROR(VLOOKUP('SYSTEME CLASSIFICATION'!$F49,'LISTE REFERENCE STOCKABLE'!$B$11:$D$88,3,FALSE),"")</f>
        <v/>
      </c>
      <c r="O49" s="125"/>
      <c r="P49" s="125"/>
      <c r="Q49" s="125" t="str">
        <f>IFERROR(VLOOKUP('SYSTEME CLASSIFICATION'!$F49,'LISTE REFERENCE STOCKABLE'!$B$11:$E$88,4,FALSE),"")</f>
        <v/>
      </c>
      <c r="R49" s="125" t="str">
        <f>IFERROR(VLOOKUP('SYSTEME CLASSIFICATION'!$F49,'LISTE REFERENCE STOCKABLE'!$B$11:$F$88,5,FALSE),"")</f>
        <v/>
      </c>
      <c r="S49" s="125"/>
      <c r="T49" s="126"/>
      <c r="U49" s="114" t="str">
        <f>IFERROR(IF(VLOOKUP(F49,'LISTE REFERENCE STOCKABLE'!$B$2:$J$98,8,FALSE)=0,"",VLOOKUP(F49,'LISTE REFERENCE STOCKABLE'!$B$2:$J$98,8,FALSE)),"")</f>
        <v/>
      </c>
      <c r="V49" s="114" t="str">
        <f>IFERROR(IF(VLOOKUP(F49,'LISTE REFERENCE STOCKABLE'!$B$2:$J$98,9,FALSE)=0,"",VLOOKUP(F49,'LISTE REFERENCE STOCKABLE'!$B$2:$J$98,9,FALSE)),"")</f>
        <v/>
      </c>
      <c r="W49" s="115" t="str">
        <f>IFERROR(VLOOKUP(F49,'LISTE REFERENCE STOCKABLE'!$B$10:$K$98,10,FALSE),"")</f>
        <v/>
      </c>
      <c r="X49" s="113" t="e">
        <f>VLOOKUP(E49,Inventaire!$C$2:$E$36,3,FALSE)</f>
        <v>#N/A</v>
      </c>
    </row>
    <row r="50" spans="2:24" ht="35.1" customHeight="1" thickBot="1" x14ac:dyDescent="0.25">
      <c r="B50" s="31"/>
      <c r="C50" s="186" t="str">
        <f>IFERROR(VLOOKUP(F50,'LISTE REFERENCE STOCKABLE'!$B$11:$G$88,6,FALSE),"")</f>
        <v/>
      </c>
      <c r="D50" s="158" t="s">
        <v>23</v>
      </c>
      <c r="E50" s="122" t="str">
        <f>IFERROR(IF(F50="","",INDEX('LISTE REFERENCE STOCKABLE'!A:A,MATCH('SYSTEME CLASSIFICATION'!F50,'LISTE REFERENCE STOCKABLE'!B:B,0),1)),"")</f>
        <v/>
      </c>
      <c r="F50" s="117" t="s">
        <v>307</v>
      </c>
      <c r="G50" s="117"/>
      <c r="H50" s="117"/>
      <c r="I50" s="117"/>
      <c r="J50" s="142"/>
      <c r="K50" s="117"/>
      <c r="L50" s="144" t="str">
        <f>IFERROR(VLOOKUP('SYSTEME CLASSIFICATION'!$F50,'LISTE REFERENCE STOCKABLE'!$B$2:$C$98,2,FALSE),"DISPONIBLE")</f>
        <v>INEXISTANT</v>
      </c>
      <c r="M50" s="123"/>
      <c r="N50" s="120" t="str">
        <f>IFERROR(VLOOKUP('SYSTEME CLASSIFICATION'!$F50,'LISTE REFERENCE STOCKABLE'!$B$11:$D$88,3,FALSE),"")</f>
        <v/>
      </c>
      <c r="O50" s="120"/>
      <c r="P50" s="120"/>
      <c r="Q50" s="120" t="str">
        <f>IFERROR(VLOOKUP('SYSTEME CLASSIFICATION'!$F50,'LISTE REFERENCE STOCKABLE'!$B$11:$E$88,4,FALSE),"")</f>
        <v/>
      </c>
      <c r="R50" s="120" t="str">
        <f>IFERROR(VLOOKUP('SYSTEME CLASSIFICATION'!$F50,'LISTE REFERENCE STOCKABLE'!$B$11:$F$88,5,FALSE),"")</f>
        <v/>
      </c>
      <c r="S50" s="120"/>
      <c r="T50" s="121"/>
      <c r="U50" s="114" t="str">
        <f>IFERROR(IF(VLOOKUP(F50,'LISTE REFERENCE STOCKABLE'!$B$2:$J$98,8,FALSE)=0,"",VLOOKUP(F50,'LISTE REFERENCE STOCKABLE'!$B$2:$J$98,8,FALSE)),"")</f>
        <v/>
      </c>
      <c r="V50" s="114" t="str">
        <f>IFERROR(IF(VLOOKUP(F50,'LISTE REFERENCE STOCKABLE'!$B$2:$J$98,9,FALSE)=0,"",VLOOKUP(F50,'LISTE REFERENCE STOCKABLE'!$B$2:$J$98,9,FALSE)),"")</f>
        <v/>
      </c>
      <c r="W50" s="115" t="str">
        <f>IFERROR(VLOOKUP(F50,'LISTE REFERENCE STOCKABLE'!$B$10:$K$98,10,FALSE),"")</f>
        <v/>
      </c>
      <c r="X50" s="113" t="e">
        <f>VLOOKUP(E50,Inventaire!$C$2:$E$36,3,FALSE)</f>
        <v>#N/A</v>
      </c>
    </row>
    <row r="51" spans="2:24" ht="35.1" customHeight="1" thickBot="1" x14ac:dyDescent="0.25">
      <c r="B51" s="31"/>
      <c r="C51" s="186" t="str">
        <f>IFERROR(VLOOKUP(F51,'LISTE REFERENCE STOCKABLE'!$B$11:$G$88,6,FALSE),"")</f>
        <v/>
      </c>
      <c r="D51" s="158" t="s">
        <v>23</v>
      </c>
      <c r="E51" s="122" t="str">
        <f>IFERROR(IF(F51="","",INDEX('LISTE REFERENCE STOCKABLE'!A:A,MATCH('SYSTEME CLASSIFICATION'!F51,'LISTE REFERENCE STOCKABLE'!B:B,0),1)),"")</f>
        <v/>
      </c>
      <c r="F51" s="117" t="s">
        <v>309</v>
      </c>
      <c r="G51" s="117"/>
      <c r="H51" s="117"/>
      <c r="I51" s="117"/>
      <c r="J51" s="142"/>
      <c r="K51" s="117"/>
      <c r="L51" s="144" t="str">
        <f>IFERROR(VLOOKUP('SYSTEME CLASSIFICATION'!$F51,'LISTE REFERENCE STOCKABLE'!$B$2:$C$98,2,FALSE),"DISPONIBLE")</f>
        <v>INDISPONIBLE (Veuillez noter la désignation du produit dans "COMMENTAIRE MAGASINIER")</v>
      </c>
      <c r="M51" s="123" t="s">
        <v>529</v>
      </c>
      <c r="N51" s="120" t="str">
        <f>IFERROR(VLOOKUP('SYSTEME CLASSIFICATION'!$F51,'LISTE REFERENCE STOCKABLE'!$B$11:$D$88,3,FALSE),"")</f>
        <v/>
      </c>
      <c r="O51" s="120"/>
      <c r="P51" s="120"/>
      <c r="Q51" s="120" t="str">
        <f>IFERROR(VLOOKUP('SYSTEME CLASSIFICATION'!$F51,'LISTE REFERENCE STOCKABLE'!$B$11:$E$88,4,FALSE),"")</f>
        <v/>
      </c>
      <c r="R51" s="120" t="str">
        <f>IFERROR(VLOOKUP('SYSTEME CLASSIFICATION'!$F51,'LISTE REFERENCE STOCKABLE'!$B$11:$F$88,5,FALSE),"")</f>
        <v/>
      </c>
      <c r="S51" s="120"/>
      <c r="T51" s="121"/>
      <c r="U51" s="114" t="str">
        <f>IFERROR(IF(VLOOKUP(F51,'LISTE REFERENCE STOCKABLE'!$B$2:$J$98,8,FALSE)=0,"",VLOOKUP(F51,'LISTE REFERENCE STOCKABLE'!$B$2:$J$98,8,FALSE)),"")</f>
        <v/>
      </c>
      <c r="V51" s="114" t="str">
        <f>IFERROR(IF(VLOOKUP(F51,'LISTE REFERENCE STOCKABLE'!$B$2:$J$98,9,FALSE)=0,"",VLOOKUP(F51,'LISTE REFERENCE STOCKABLE'!$B$2:$J$98,9,FALSE)),"")</f>
        <v/>
      </c>
      <c r="W51" s="115" t="str">
        <f>IFERROR(VLOOKUP(F51,'LISTE REFERENCE STOCKABLE'!$B$10:$K$98,10,FALSE),"")</f>
        <v/>
      </c>
      <c r="X51" s="113" t="e">
        <f>VLOOKUP(E51,Inventaire!$C$2:$E$36,3,FALSE)</f>
        <v>#N/A</v>
      </c>
    </row>
    <row r="52" spans="2:24" ht="35.1" customHeight="1" thickBot="1" x14ac:dyDescent="0.25">
      <c r="B52" s="33"/>
      <c r="C52" s="186" t="str">
        <f>IFERROR(VLOOKUP(F52,'LISTE REFERENCE STOCKABLE'!$B$11:$G$88,6,FALSE),"")</f>
        <v>Guillin Emballage</v>
      </c>
      <c r="D52" s="162" t="s">
        <v>7</v>
      </c>
      <c r="E52" s="122" t="str">
        <f>IFERROR(IF(F52="","",INDEX('LISTE REFERENCE STOCKABLE'!A:A,MATCH('SYSTEME CLASSIFICATION'!F52,'LISTE REFERENCE STOCKABLE'!B:B,0),1)),"")</f>
        <v>EMP0013</v>
      </c>
      <c r="F52" s="117" t="s">
        <v>248</v>
      </c>
      <c r="G52" s="117"/>
      <c r="H52" s="117"/>
      <c r="I52" s="117"/>
      <c r="J52" s="142"/>
      <c r="K52" s="117"/>
      <c r="L52" s="144" t="str">
        <f>IFERROR(VLOOKUP('SYSTEME CLASSIFICATION'!$F52,'LISTE REFERENCE STOCKABLE'!$B$2:$C$98,2,FALSE),"DISPONIBLE")</f>
        <v>INDISPONIBLE</v>
      </c>
      <c r="M52" s="118"/>
      <c r="N52" s="125" t="str">
        <f>IFERROR(VLOOKUP('SYSTEME CLASSIFICATION'!$F52,'LISTE REFERENCE STOCKABLE'!$B$11:$D$88,3,FALSE),"")</f>
        <v>12 cartonsx250e=750 emballages</v>
      </c>
      <c r="O52" s="125"/>
      <c r="P52" s="125"/>
      <c r="Q52" s="125" t="str">
        <f>IFERROR(VLOOKUP('SYSTEME CLASSIFICATION'!$F52,'LISTE REFERENCE STOCKABLE'!$B$11:$E$88,4,FALSE),"")</f>
        <v xml:space="preserve">      Pal x 12 cart =</v>
      </c>
      <c r="R52" s="125">
        <f>IFERROR(VLOOKUP('SYSTEME CLASSIFICATION'!$F52,'LISTE REFERENCE STOCKABLE'!$B$11:$F$88,5,FALSE),"")</f>
        <v>0</v>
      </c>
      <c r="S52" s="125"/>
      <c r="T52" s="126"/>
      <c r="U52" s="114" t="str">
        <f>IFERROR(IF(VLOOKUP(F52,'LISTE REFERENCE STOCKABLE'!$B$2:$J$98,8,FALSE)=0,"",VLOOKUP(F52,'LISTE REFERENCE STOCKABLE'!$B$2:$J$98,8,FALSE)),"")</f>
        <v/>
      </c>
      <c r="V52" s="114" t="str">
        <f>IFERROR(IF(VLOOKUP(F52,'LISTE REFERENCE STOCKABLE'!$B$2:$J$98,9,FALSE)=0,"",VLOOKUP(F52,'LISTE REFERENCE STOCKABLE'!$B$2:$J$98,9,FALSE)),"")</f>
        <v/>
      </c>
      <c r="W52" s="115" t="str">
        <f>IFERROR(VLOOKUP(F52,'LISTE REFERENCE STOCKABLE'!$B$10:$K$98,10,FALSE),"")</f>
        <v>a</v>
      </c>
      <c r="X52" s="113" t="e">
        <f>VLOOKUP(E52,Inventaire!$C$2:$E$36,3,FALSE)</f>
        <v>#N/A</v>
      </c>
    </row>
    <row r="53" spans="2:24" ht="35.1" customHeight="1" thickBot="1" x14ac:dyDescent="0.25">
      <c r="B53" s="33"/>
      <c r="C53" s="186" t="str">
        <f>IFERROR(VLOOKUP(F53,'LISTE REFERENCE STOCKABLE'!$B$11:$G$88,6,FALSE),"")</f>
        <v>Davoise</v>
      </c>
      <c r="D53" s="163" t="s">
        <v>7</v>
      </c>
      <c r="E53" s="122" t="str">
        <f>IFERROR(IF(F53="","",INDEX('LISTE REFERENCE STOCKABLE'!A:A,MATCH('SYSTEME CLASSIFICATION'!F53,'LISTE REFERENCE STOCKABLE'!B:B,0),1)),"")</f>
        <v>EMP0039</v>
      </c>
      <c r="F53" s="117" t="s">
        <v>189</v>
      </c>
      <c r="G53" s="117"/>
      <c r="H53" s="117"/>
      <c r="I53" s="117"/>
      <c r="J53" s="142"/>
      <c r="K53" s="117"/>
      <c r="L53" s="144" t="str">
        <f>IFERROR(VLOOKUP('SYSTEME CLASSIFICATION'!$F53,'LISTE REFERENCE STOCKABLE'!$B$2:$C$98,2,FALSE),"DISPONIBLE")</f>
        <v>INDISPONIBLE</v>
      </c>
      <c r="M53" s="123"/>
      <c r="N53" s="120" t="str">
        <f>IFERROR(VLOOKUP('SYSTEME CLASSIFICATION'!$F53,'LISTE REFERENCE STOCKABLE'!$B$11:$D$88,3,FALSE),"")</f>
        <v>10 cartonsx258e=2580e</v>
      </c>
      <c r="O53" s="120"/>
      <c r="P53" s="120"/>
      <c r="Q53" s="120">
        <f>IFERROR(VLOOKUP('SYSTEME CLASSIFICATION'!$F53,'LISTE REFERENCE STOCKABLE'!$B$11:$E$88,4,FALSE),"")</f>
        <v>12500</v>
      </c>
      <c r="R53" s="120">
        <f>IFERROR(VLOOKUP('SYSTEME CLASSIFICATION'!$F53,'LISTE REFERENCE STOCKABLE'!$B$11:$F$88,5,FALSE),"")</f>
        <v>0</v>
      </c>
      <c r="S53" s="120"/>
      <c r="T53" s="121"/>
      <c r="U53" s="114">
        <f>IFERROR(IF(VLOOKUP(F53,'LISTE REFERENCE STOCKABLE'!$B$2:$J$98,8,FALSE)=0,"",VLOOKUP(F53,'LISTE REFERENCE STOCKABLE'!$B$2:$J$98,8,FALSE)),"")</f>
        <v>1.82</v>
      </c>
      <c r="V53" s="114" t="str">
        <f>IFERROR(IF(VLOOKUP(F53,'LISTE REFERENCE STOCKABLE'!$B$2:$J$98,9,FALSE)=0,"",VLOOKUP(F53,'LISTE REFERENCE STOCKABLE'!$B$2:$J$98,9,FALSE)),"")</f>
        <v>800*1200</v>
      </c>
      <c r="W53" s="115" t="str">
        <f>IFERROR(VLOOKUP(F53,'LISTE REFERENCE STOCKABLE'!$B$10:$K$98,10,FALSE),"")</f>
        <v>b</v>
      </c>
      <c r="X53" s="113" t="str">
        <f>VLOOKUP(E53,Inventaire!$C$2:$E$36,3,FALSE)</f>
        <v>jeudi</v>
      </c>
    </row>
    <row r="54" spans="2:24" ht="35.1" customHeight="1" thickBot="1" x14ac:dyDescent="0.25">
      <c r="B54" s="33"/>
      <c r="C54" s="186" t="str">
        <f>IFERROR(VLOOKUP(F54,'LISTE REFERENCE STOCKABLE'!$B$11:$G$88,6,FALSE),"")</f>
        <v>Davoise</v>
      </c>
      <c r="D54" s="163" t="s">
        <v>7</v>
      </c>
      <c r="E54" s="122" t="str">
        <f>IFERROR(IF(F54="","",INDEX('LISTE REFERENCE STOCKABLE'!A:A,MATCH('SYSTEME CLASSIFICATION'!F54,'LISTE REFERENCE STOCKABLE'!B:B,0),1)),"")</f>
        <v>EMP0039</v>
      </c>
      <c r="F54" s="117" t="s">
        <v>190</v>
      </c>
      <c r="G54" s="117"/>
      <c r="H54" s="117"/>
      <c r="I54" s="117"/>
      <c r="J54" s="142"/>
      <c r="K54" s="117"/>
      <c r="L54" s="144" t="str">
        <f>IFERROR(VLOOKUP('SYSTEME CLASSIFICATION'!$F54,'LISTE REFERENCE STOCKABLE'!$B$2:$C$98,2,FALSE),"DISPONIBLE")</f>
        <v>INDISPONIBLE</v>
      </c>
      <c r="M54" s="123"/>
      <c r="N54" s="120" t="str">
        <f>IFERROR(VLOOKUP('SYSTEME CLASSIFICATION'!$F54,'LISTE REFERENCE STOCKABLE'!$B$11:$D$88,3,FALSE),"")</f>
        <v>10 cartonsx258e=2580e</v>
      </c>
      <c r="O54" s="120"/>
      <c r="P54" s="120"/>
      <c r="Q54" s="120">
        <f>IFERROR(VLOOKUP('SYSTEME CLASSIFICATION'!$F54,'LISTE REFERENCE STOCKABLE'!$B$11:$E$88,4,FALSE),"")</f>
        <v>12500</v>
      </c>
      <c r="R54" s="120">
        <f>IFERROR(VLOOKUP('SYSTEME CLASSIFICATION'!$F54,'LISTE REFERENCE STOCKABLE'!$B$11:$F$88,5,FALSE),"")</f>
        <v>0</v>
      </c>
      <c r="S54" s="120"/>
      <c r="T54" s="121"/>
      <c r="U54" s="114">
        <f>IFERROR(IF(VLOOKUP(F54,'LISTE REFERENCE STOCKABLE'!$B$2:$J$98,8,FALSE)=0,"",VLOOKUP(F54,'LISTE REFERENCE STOCKABLE'!$B$2:$J$98,8,FALSE)),"")</f>
        <v>1.8</v>
      </c>
      <c r="V54" s="114" t="str">
        <f>IFERROR(IF(VLOOKUP(F54,'LISTE REFERENCE STOCKABLE'!$B$2:$J$98,9,FALSE)=0,"",VLOOKUP(F54,'LISTE REFERENCE STOCKABLE'!$B$2:$J$98,9,FALSE)),"")</f>
        <v>800*1200</v>
      </c>
      <c r="W54" s="115" t="str">
        <f>IFERROR(VLOOKUP(F54,'LISTE REFERENCE STOCKABLE'!$B$10:$K$98,10,FALSE),"")</f>
        <v>c</v>
      </c>
      <c r="X54" s="113" t="str">
        <f>VLOOKUP(E54,Inventaire!$C$2:$E$36,3,FALSE)</f>
        <v>jeudi</v>
      </c>
    </row>
    <row r="55" spans="2:24" ht="35.1" customHeight="1" thickBot="1" x14ac:dyDescent="0.25">
      <c r="B55" s="32"/>
      <c r="C55" s="186" t="str">
        <f>IFERROR(VLOOKUP(F55,'LISTE REFERENCE STOCKABLE'!$B$11:$G$88,6,FALSE),"")</f>
        <v/>
      </c>
      <c r="D55" s="164" t="s">
        <v>8</v>
      </c>
      <c r="E55" s="122" t="str">
        <f>IFERROR(IF(F55="","",INDEX('LISTE REFERENCE STOCKABLE'!A:A,MATCH('SYSTEME CLASSIFICATION'!F55,'LISTE REFERENCE STOCKABLE'!B:B,0),1)),"")</f>
        <v/>
      </c>
      <c r="F55" s="117" t="s">
        <v>309</v>
      </c>
      <c r="G55" s="117"/>
      <c r="H55" s="117"/>
      <c r="I55" s="117"/>
      <c r="J55" s="142"/>
      <c r="K55" s="117"/>
      <c r="L55" s="144" t="str">
        <f>IFERROR(VLOOKUP('SYSTEME CLASSIFICATION'!$F55,'LISTE REFERENCE STOCKABLE'!$B$2:$C$98,2,FALSE),"DISPONIBLE")</f>
        <v>INDISPONIBLE (Veuillez noter la désignation du produit dans "COMMENTAIRE MAGASINIER")</v>
      </c>
      <c r="M55" s="118"/>
      <c r="N55" s="125" t="str">
        <f>IFERROR(VLOOKUP('SYSTEME CLASSIFICATION'!$F55,'LISTE REFERENCE STOCKABLE'!$B$11:$D$88,3,FALSE),"")</f>
        <v/>
      </c>
      <c r="O55" s="125"/>
      <c r="P55" s="125"/>
      <c r="Q55" s="125" t="str">
        <f>IFERROR(VLOOKUP('SYSTEME CLASSIFICATION'!$F55,'LISTE REFERENCE STOCKABLE'!$B$11:$E$88,4,FALSE),"")</f>
        <v/>
      </c>
      <c r="R55" s="125" t="str">
        <f>IFERROR(VLOOKUP('SYSTEME CLASSIFICATION'!$F55,'LISTE REFERENCE STOCKABLE'!$B$11:$F$88,5,FALSE),"")</f>
        <v/>
      </c>
      <c r="S55" s="125"/>
      <c r="T55" s="126"/>
      <c r="U55" s="114" t="str">
        <f>IFERROR(IF(VLOOKUP(F55,'LISTE REFERENCE STOCKABLE'!$B$2:$J$98,8,FALSE)=0,"",VLOOKUP(F55,'LISTE REFERENCE STOCKABLE'!$B$2:$J$98,8,FALSE)),"")</f>
        <v/>
      </c>
      <c r="V55" s="114" t="str">
        <f>IFERROR(IF(VLOOKUP(F55,'LISTE REFERENCE STOCKABLE'!$B$2:$J$98,9,FALSE)=0,"",VLOOKUP(F55,'LISTE REFERENCE STOCKABLE'!$B$2:$J$98,9,FALSE)),"")</f>
        <v/>
      </c>
      <c r="W55" s="115" t="str">
        <f>IFERROR(VLOOKUP(F55,'LISTE REFERENCE STOCKABLE'!$B$10:$K$98,10,FALSE),"")</f>
        <v/>
      </c>
      <c r="X55" s="113" t="e">
        <f>VLOOKUP(E55,Inventaire!$C$2:$E$36,3,FALSE)</f>
        <v>#N/A</v>
      </c>
    </row>
    <row r="56" spans="2:24" ht="35.1" customHeight="1" thickBot="1" x14ac:dyDescent="0.25">
      <c r="B56" s="32"/>
      <c r="C56" s="186" t="str">
        <f>IFERROR(VLOOKUP(F56,'LISTE REFERENCE STOCKABLE'!$B$11:$G$88,6,FALSE),"")</f>
        <v/>
      </c>
      <c r="D56" s="165" t="s">
        <v>8</v>
      </c>
      <c r="E56" s="122" t="str">
        <f>IFERROR(IF(F56="","",INDEX('LISTE REFERENCE STOCKABLE'!A:A,MATCH('SYSTEME CLASSIFICATION'!F56,'LISTE REFERENCE STOCKABLE'!B:B,0),1)),"")</f>
        <v/>
      </c>
      <c r="F56" s="117" t="s">
        <v>309</v>
      </c>
      <c r="G56" s="117"/>
      <c r="H56" s="117"/>
      <c r="I56" s="117"/>
      <c r="J56" s="142"/>
      <c r="K56" s="117"/>
      <c r="L56" s="144" t="str">
        <f>IFERROR(VLOOKUP('SYSTEME CLASSIFICATION'!$F56,'LISTE REFERENCE STOCKABLE'!$B$2:$C$98,2,FALSE),"DISPONIBLE")</f>
        <v>INDISPONIBLE (Veuillez noter la désignation du produit dans "COMMENTAIRE MAGASINIER")</v>
      </c>
      <c r="M56" s="123"/>
      <c r="N56" s="120" t="str">
        <f>IFERROR(VLOOKUP('SYSTEME CLASSIFICATION'!$F56,'LISTE REFERENCE STOCKABLE'!$B$11:$D$88,3,FALSE),"")</f>
        <v/>
      </c>
      <c r="O56" s="120"/>
      <c r="P56" s="120"/>
      <c r="Q56" s="120" t="str">
        <f>IFERROR(VLOOKUP('SYSTEME CLASSIFICATION'!$F56,'LISTE REFERENCE STOCKABLE'!$B$11:$E$88,4,FALSE),"")</f>
        <v/>
      </c>
      <c r="R56" s="120" t="str">
        <f>IFERROR(VLOOKUP('SYSTEME CLASSIFICATION'!$F56,'LISTE REFERENCE STOCKABLE'!$B$11:$F$88,5,FALSE),"")</f>
        <v/>
      </c>
      <c r="S56" s="120"/>
      <c r="T56" s="121"/>
      <c r="U56" s="114" t="str">
        <f>IFERROR(IF(VLOOKUP(F56,'LISTE REFERENCE STOCKABLE'!$B$2:$J$98,8,FALSE)=0,"",VLOOKUP(F56,'LISTE REFERENCE STOCKABLE'!$B$2:$J$98,8,FALSE)),"")</f>
        <v/>
      </c>
      <c r="V56" s="114" t="str">
        <f>IFERROR(IF(VLOOKUP(F56,'LISTE REFERENCE STOCKABLE'!$B$2:$J$98,9,FALSE)=0,"",VLOOKUP(F56,'LISTE REFERENCE STOCKABLE'!$B$2:$J$98,9,FALSE)),"")</f>
        <v/>
      </c>
      <c r="W56" s="115" t="str">
        <f>IFERROR(VLOOKUP(F56,'LISTE REFERENCE STOCKABLE'!$B$10:$K$98,10,FALSE),"")</f>
        <v/>
      </c>
      <c r="X56" s="113" t="e">
        <f>VLOOKUP(E56,Inventaire!$C$2:$E$36,3,FALSE)</f>
        <v>#N/A</v>
      </c>
    </row>
    <row r="57" spans="2:24" ht="35.1" customHeight="1" thickBot="1" x14ac:dyDescent="0.25">
      <c r="B57" s="32"/>
      <c r="C57" s="186" t="str">
        <f>IFERROR(VLOOKUP(F57,'LISTE REFERENCE STOCKABLE'!$B$11:$G$88,6,FALSE),"")</f>
        <v/>
      </c>
      <c r="D57" s="165" t="s">
        <v>8</v>
      </c>
      <c r="E57" s="122" t="str">
        <f>IFERROR(IF(F57="","",INDEX('LISTE REFERENCE STOCKABLE'!A:A,MATCH('SYSTEME CLASSIFICATION'!F57,'LISTE REFERENCE STOCKABLE'!B:B,0),1)),"")</f>
        <v/>
      </c>
      <c r="F57" s="117" t="s">
        <v>309</v>
      </c>
      <c r="G57" s="117"/>
      <c r="H57" s="117"/>
      <c r="I57" s="117"/>
      <c r="J57" s="142"/>
      <c r="K57" s="117"/>
      <c r="L57" s="144" t="str">
        <f>IFERROR(VLOOKUP('SYSTEME CLASSIFICATION'!$F57,'LISTE REFERENCE STOCKABLE'!$B$2:$C$98,2,FALSE),"DISPONIBLE")</f>
        <v>INDISPONIBLE (Veuillez noter la désignation du produit dans "COMMENTAIRE MAGASINIER")</v>
      </c>
      <c r="M57" s="123"/>
      <c r="N57" s="120" t="str">
        <f>IFERROR(VLOOKUP('SYSTEME CLASSIFICATION'!$F57,'LISTE REFERENCE STOCKABLE'!$B$11:$D$88,3,FALSE),"")</f>
        <v/>
      </c>
      <c r="O57" s="120"/>
      <c r="P57" s="120"/>
      <c r="Q57" s="120" t="str">
        <f>IFERROR(VLOOKUP('SYSTEME CLASSIFICATION'!$F57,'LISTE REFERENCE STOCKABLE'!$B$11:$E$88,4,FALSE),"")</f>
        <v/>
      </c>
      <c r="R57" s="120" t="str">
        <f>IFERROR(VLOOKUP('SYSTEME CLASSIFICATION'!$F57,'LISTE REFERENCE STOCKABLE'!$B$11:$F$88,5,FALSE),"")</f>
        <v/>
      </c>
      <c r="S57" s="120"/>
      <c r="T57" s="121"/>
      <c r="U57" s="114" t="str">
        <f>IFERROR(IF(VLOOKUP(F57,'LISTE REFERENCE STOCKABLE'!$B$2:$J$98,8,FALSE)=0,"",VLOOKUP(F57,'LISTE REFERENCE STOCKABLE'!$B$2:$J$98,8,FALSE)),"")</f>
        <v/>
      </c>
      <c r="V57" s="114" t="str">
        <f>IFERROR(IF(VLOOKUP(F57,'LISTE REFERENCE STOCKABLE'!$B$2:$J$98,9,FALSE)=0,"",VLOOKUP(F57,'LISTE REFERENCE STOCKABLE'!$B$2:$J$98,9,FALSE)),"")</f>
        <v/>
      </c>
      <c r="W57" s="115" t="str">
        <f>IFERROR(VLOOKUP(F57,'LISTE REFERENCE STOCKABLE'!$B$10:$K$98,10,FALSE),"")</f>
        <v/>
      </c>
      <c r="X57" s="113" t="e">
        <f>VLOOKUP(E57,Inventaire!$C$2:$E$36,3,FALSE)</f>
        <v>#N/A</v>
      </c>
    </row>
    <row r="58" spans="2:24" ht="35.1" customHeight="1" thickBot="1" x14ac:dyDescent="0.25">
      <c r="B58" s="31">
        <v>1.89</v>
      </c>
      <c r="C58" s="186" t="str">
        <f>IFERROR(VLOOKUP(F58,'LISTE REFERENCE STOCKABLE'!$B$11:$G$88,6,FALSE),"")</f>
        <v/>
      </c>
      <c r="D58" s="162" t="s">
        <v>10</v>
      </c>
      <c r="E58" s="122">
        <f>IFERROR(IF(F58="","",INDEX('LISTE REFERENCE STOCKABLE'!A:A,MATCH('SYSTEME CLASSIFICATION'!F58,'LISTE REFERENCE STOCKABLE'!B:B,0),1)),"")</f>
        <v>0</v>
      </c>
      <c r="F58" s="117" t="s">
        <v>520</v>
      </c>
      <c r="G58" s="117"/>
      <c r="H58" s="117"/>
      <c r="I58" s="117"/>
      <c r="J58" s="142"/>
      <c r="K58" s="117"/>
      <c r="L58" s="144" t="str">
        <f>IFERROR(VLOOKUP('SYSTEME CLASSIFICATION'!$F58,'LISTE REFERENCE STOCKABLE'!$B$2:$C$98,2,FALSE),"DISPONIBLE")</f>
        <v>INDISPONIBLE</v>
      </c>
      <c r="M58" s="118"/>
      <c r="N58" s="125" t="str">
        <f>IFERROR(VLOOKUP('SYSTEME CLASSIFICATION'!$F58,'LISTE REFERENCE STOCKABLE'!$B$11:$D$88,3,FALSE),"")</f>
        <v/>
      </c>
      <c r="O58" s="125"/>
      <c r="P58" s="125"/>
      <c r="Q58" s="125" t="str">
        <f>IFERROR(VLOOKUP('SYSTEME CLASSIFICATION'!$F58,'LISTE REFERENCE STOCKABLE'!$B$11:$E$88,4,FALSE),"")</f>
        <v/>
      </c>
      <c r="R58" s="125" t="str">
        <f>IFERROR(VLOOKUP('SYSTEME CLASSIFICATION'!$F58,'LISTE REFERENCE STOCKABLE'!$B$11:$F$88,5,FALSE),"")</f>
        <v/>
      </c>
      <c r="S58" s="125"/>
      <c r="T58" s="126"/>
      <c r="U58" s="114" t="str">
        <f>IFERROR(IF(VLOOKUP(F58,'LISTE REFERENCE STOCKABLE'!$B$2:$J$98,8,FALSE)=0,"",VLOOKUP(F58,'LISTE REFERENCE STOCKABLE'!$B$2:$J$98,8,FALSE)),"")</f>
        <v/>
      </c>
      <c r="V58" s="114" t="str">
        <f>IFERROR(IF(VLOOKUP(F58,'LISTE REFERENCE STOCKABLE'!$B$2:$J$98,9,FALSE)=0,"",VLOOKUP(F58,'LISTE REFERENCE STOCKABLE'!$B$2:$J$98,9,FALSE)),"")</f>
        <v/>
      </c>
      <c r="W58" s="115" t="str">
        <f>IFERROR(VLOOKUP(F58,'LISTE REFERENCE STOCKABLE'!$B$10:$K$98,10,FALSE),"")</f>
        <v/>
      </c>
      <c r="X58" s="113" t="e">
        <f>VLOOKUP(E58,Inventaire!$C$2:$E$36,3,FALSE)</f>
        <v>#N/A</v>
      </c>
    </row>
    <row r="59" spans="2:24" ht="35.1" customHeight="1" thickBot="1" x14ac:dyDescent="0.25">
      <c r="B59" s="31">
        <v>1.89</v>
      </c>
      <c r="C59" s="186" t="str">
        <f>IFERROR(VLOOKUP(F59,'LISTE REFERENCE STOCKABLE'!$B$11:$G$88,6,FALSE),"")</f>
        <v/>
      </c>
      <c r="D59" s="163" t="s">
        <v>10</v>
      </c>
      <c r="E59" s="122">
        <f>IFERROR(IF(F59="","",INDEX('LISTE REFERENCE STOCKABLE'!A:A,MATCH('SYSTEME CLASSIFICATION'!F59,'LISTE REFERENCE STOCKABLE'!B:B,0),1)),"")</f>
        <v>0</v>
      </c>
      <c r="F59" s="117" t="s">
        <v>520</v>
      </c>
      <c r="G59" s="117"/>
      <c r="H59" s="117"/>
      <c r="I59" s="117"/>
      <c r="J59" s="142"/>
      <c r="K59" s="117"/>
      <c r="L59" s="144" t="str">
        <f>IFERROR(VLOOKUP('SYSTEME CLASSIFICATION'!$F59,'LISTE REFERENCE STOCKABLE'!$B$2:$C$98,2,FALSE),"DISPONIBLE")</f>
        <v>INDISPONIBLE</v>
      </c>
      <c r="M59" s="123"/>
      <c r="N59" s="120" t="str">
        <f>IFERROR(VLOOKUP('SYSTEME CLASSIFICATION'!$F59,'LISTE REFERENCE STOCKABLE'!$B$11:$D$88,3,FALSE),"")</f>
        <v/>
      </c>
      <c r="O59" s="120"/>
      <c r="P59" s="120"/>
      <c r="Q59" s="120" t="str">
        <f>IFERROR(VLOOKUP('SYSTEME CLASSIFICATION'!$F59,'LISTE REFERENCE STOCKABLE'!$B$11:$E$88,4,FALSE),"")</f>
        <v/>
      </c>
      <c r="R59" s="120" t="str">
        <f>IFERROR(VLOOKUP('SYSTEME CLASSIFICATION'!$F59,'LISTE REFERENCE STOCKABLE'!$B$11:$F$88,5,FALSE),"")</f>
        <v/>
      </c>
      <c r="S59" s="120"/>
      <c r="T59" s="121"/>
      <c r="U59" s="114" t="str">
        <f>IFERROR(IF(VLOOKUP(F59,'LISTE REFERENCE STOCKABLE'!$B$2:$J$98,8,FALSE)=0,"",VLOOKUP(F59,'LISTE REFERENCE STOCKABLE'!$B$2:$J$98,8,FALSE)),"")</f>
        <v/>
      </c>
      <c r="V59" s="114" t="str">
        <f>IFERROR(IF(VLOOKUP(F59,'LISTE REFERENCE STOCKABLE'!$B$2:$J$98,9,FALSE)=0,"",VLOOKUP(F59,'LISTE REFERENCE STOCKABLE'!$B$2:$J$98,9,FALSE)),"")</f>
        <v/>
      </c>
      <c r="W59" s="115" t="str">
        <f>IFERROR(VLOOKUP(F59,'LISTE REFERENCE STOCKABLE'!$B$10:$K$98,10,FALSE),"")</f>
        <v/>
      </c>
      <c r="X59" s="113" t="e">
        <f>VLOOKUP(E59,Inventaire!$C$2:$E$36,3,FALSE)</f>
        <v>#N/A</v>
      </c>
    </row>
    <row r="60" spans="2:24" ht="35.1" customHeight="1" thickBot="1" x14ac:dyDescent="0.25">
      <c r="B60" s="31">
        <v>1.89</v>
      </c>
      <c r="C60" s="186" t="str">
        <f>IFERROR(VLOOKUP(F60,'LISTE REFERENCE STOCKABLE'!$B$11:$G$88,6,FALSE),"")</f>
        <v/>
      </c>
      <c r="D60" s="163" t="s">
        <v>10</v>
      </c>
      <c r="E60" s="122">
        <f>IFERROR(IF(F60="","",INDEX('LISTE REFERENCE STOCKABLE'!A:A,MATCH('SYSTEME CLASSIFICATION'!F60,'LISTE REFERENCE STOCKABLE'!B:B,0),1)),"")</f>
        <v>0</v>
      </c>
      <c r="F60" s="117" t="s">
        <v>520</v>
      </c>
      <c r="G60" s="117"/>
      <c r="H60" s="117"/>
      <c r="I60" s="117"/>
      <c r="J60" s="142"/>
      <c r="K60" s="117"/>
      <c r="L60" s="144" t="str">
        <f>IFERROR(VLOOKUP('SYSTEME CLASSIFICATION'!$F60,'LISTE REFERENCE STOCKABLE'!$B$2:$C$98,2,FALSE),"DISPONIBLE")</f>
        <v>INDISPONIBLE</v>
      </c>
      <c r="M60" s="123"/>
      <c r="N60" s="120" t="str">
        <f>IFERROR(VLOOKUP('SYSTEME CLASSIFICATION'!$F60,'LISTE REFERENCE STOCKABLE'!$B$11:$D$88,3,FALSE),"")</f>
        <v/>
      </c>
      <c r="O60" s="120"/>
      <c r="P60" s="120"/>
      <c r="Q60" s="120" t="str">
        <f>IFERROR(VLOOKUP('SYSTEME CLASSIFICATION'!$F60,'LISTE REFERENCE STOCKABLE'!$B$11:$E$88,4,FALSE),"")</f>
        <v/>
      </c>
      <c r="R60" s="120" t="str">
        <f>IFERROR(VLOOKUP('SYSTEME CLASSIFICATION'!$F60,'LISTE REFERENCE STOCKABLE'!$B$11:$F$88,5,FALSE),"")</f>
        <v/>
      </c>
      <c r="S60" s="120"/>
      <c r="T60" s="121"/>
      <c r="U60" s="114" t="str">
        <f>IFERROR(IF(VLOOKUP(F60,'LISTE REFERENCE STOCKABLE'!$B$2:$J$98,8,FALSE)=0,"",VLOOKUP(F60,'LISTE REFERENCE STOCKABLE'!$B$2:$J$98,8,FALSE)),"")</f>
        <v/>
      </c>
      <c r="V60" s="114" t="str">
        <f>IFERROR(IF(VLOOKUP(F60,'LISTE REFERENCE STOCKABLE'!$B$2:$J$98,9,FALSE)=0,"",VLOOKUP(F60,'LISTE REFERENCE STOCKABLE'!$B$2:$J$98,9,FALSE)),"")</f>
        <v/>
      </c>
      <c r="W60" s="115" t="str">
        <f>IFERROR(VLOOKUP(F60,'LISTE REFERENCE STOCKABLE'!$B$10:$K$98,10,FALSE),"")</f>
        <v/>
      </c>
      <c r="X60" s="113" t="e">
        <f>VLOOKUP(E60,Inventaire!$C$2:$E$36,3,FALSE)</f>
        <v>#N/A</v>
      </c>
    </row>
    <row r="61" spans="2:24" ht="35.1" customHeight="1" thickBot="1" x14ac:dyDescent="0.25">
      <c r="B61" s="32">
        <v>1.89</v>
      </c>
      <c r="C61" s="186" t="str">
        <f>IFERROR(VLOOKUP(F61,'LISTE REFERENCE STOCKABLE'!$B$11:$G$88,6,FALSE),"")</f>
        <v>Davoise</v>
      </c>
      <c r="D61" s="162" t="s">
        <v>11</v>
      </c>
      <c r="E61" s="122" t="str">
        <f>IFERROR(IF(F61="","",INDEX('LISTE REFERENCE STOCKABLE'!A:A,MATCH('SYSTEME CLASSIFICATION'!F61,'LISTE REFERENCE STOCKABLE'!B:B,0),1)),"")</f>
        <v>EMP0038</v>
      </c>
      <c r="F61" s="117" t="s">
        <v>194</v>
      </c>
      <c r="G61" s="117"/>
      <c r="H61" s="117"/>
      <c r="I61" s="117"/>
      <c r="J61" s="142"/>
      <c r="K61" s="117"/>
      <c r="L61" s="144" t="str">
        <f>IFERROR(VLOOKUP('SYSTEME CLASSIFICATION'!$F61,'LISTE REFERENCE STOCKABLE'!$B$2:$C$98,2,FALSE),"DISPONIBLE")</f>
        <v>INDISPONIBLE</v>
      </c>
      <c r="M61" s="118"/>
      <c r="N61" s="125" t="str">
        <f>IFERROR(VLOOKUP('SYSTEME CLASSIFICATION'!$F61,'LISTE REFERENCE STOCKABLE'!$B$11:$D$88,3,FALSE),"")</f>
        <v xml:space="preserve">  35 X 124 emballages = 4340e</v>
      </c>
      <c r="O61" s="125"/>
      <c r="P61" s="125"/>
      <c r="Q61" s="125">
        <f>IFERROR(VLOOKUP('SYSTEME CLASSIFICATION'!$F61,'LISTE REFERENCE STOCKABLE'!$B$11:$E$88,4,FALSE),"")</f>
        <v>17500</v>
      </c>
      <c r="R61" s="125">
        <f>IFERROR(VLOOKUP('SYSTEME CLASSIFICATION'!$F61,'LISTE REFERENCE STOCKABLE'!$B$11:$F$88,5,FALSE),"")</f>
        <v>0</v>
      </c>
      <c r="S61" s="125"/>
      <c r="T61" s="126"/>
      <c r="U61" s="114" t="str">
        <f>IFERROR(IF(VLOOKUP(F61,'LISTE REFERENCE STOCKABLE'!$B$2:$J$98,8,FALSE)=0,"",VLOOKUP(F61,'LISTE REFERENCE STOCKABLE'!$B$2:$J$98,8,FALSE)),"")</f>
        <v/>
      </c>
      <c r="V61" s="114" t="str">
        <f>IFERROR(IF(VLOOKUP(F61,'LISTE REFERENCE STOCKABLE'!$B$2:$J$98,9,FALSE)=0,"",VLOOKUP(F61,'LISTE REFERENCE STOCKABLE'!$B$2:$J$98,9,FALSE)),"")</f>
        <v/>
      </c>
      <c r="W61" s="115" t="str">
        <f>IFERROR(VLOOKUP(F61,'LISTE REFERENCE STOCKABLE'!$B$10:$K$98,10,FALSE),"")</f>
        <v>c</v>
      </c>
      <c r="X61" s="113" t="str">
        <f>VLOOKUP(E61,Inventaire!$C$2:$E$36,3,FALSE)</f>
        <v>jeudi</v>
      </c>
    </row>
    <row r="62" spans="2:24" ht="35.1" customHeight="1" thickBot="1" x14ac:dyDescent="0.25">
      <c r="B62" s="32">
        <v>1.89</v>
      </c>
      <c r="C62" s="186" t="str">
        <f>IFERROR(VLOOKUP(F62,'LISTE REFERENCE STOCKABLE'!$B$11:$G$88,6,FALSE),"")</f>
        <v>Davoise</v>
      </c>
      <c r="D62" s="163" t="s">
        <v>11</v>
      </c>
      <c r="E62" s="122" t="str">
        <f>IFERROR(IF(F62="","",INDEX('LISTE REFERENCE STOCKABLE'!A:A,MATCH('SYSTEME CLASSIFICATION'!F62,'LISTE REFERENCE STOCKABLE'!B:B,0),1)),"")</f>
        <v>EMP0038</v>
      </c>
      <c r="F62" s="117" t="s">
        <v>194</v>
      </c>
      <c r="G62" s="117"/>
      <c r="H62" s="117"/>
      <c r="I62" s="117"/>
      <c r="J62" s="142"/>
      <c r="K62" s="117"/>
      <c r="L62" s="144" t="str">
        <f>IFERROR(VLOOKUP('SYSTEME CLASSIFICATION'!$F62,'LISTE REFERENCE STOCKABLE'!$B$2:$C$98,2,FALSE),"DISPONIBLE")</f>
        <v>INDISPONIBLE</v>
      </c>
      <c r="M62" s="123"/>
      <c r="N62" s="120" t="str">
        <f>IFERROR(VLOOKUP('SYSTEME CLASSIFICATION'!$F62,'LISTE REFERENCE STOCKABLE'!$B$11:$D$88,3,FALSE),"")</f>
        <v xml:space="preserve">  35 X 124 emballages = 4340e</v>
      </c>
      <c r="O62" s="120"/>
      <c r="P62" s="120"/>
      <c r="Q62" s="120">
        <f>IFERROR(VLOOKUP('SYSTEME CLASSIFICATION'!$F62,'LISTE REFERENCE STOCKABLE'!$B$11:$E$88,4,FALSE),"")</f>
        <v>17500</v>
      </c>
      <c r="R62" s="120">
        <f>IFERROR(VLOOKUP('SYSTEME CLASSIFICATION'!$F62,'LISTE REFERENCE STOCKABLE'!$B$11:$F$88,5,FALSE),"")</f>
        <v>0</v>
      </c>
      <c r="S62" s="120"/>
      <c r="T62" s="121"/>
      <c r="U62" s="114" t="str">
        <f>IFERROR(IF(VLOOKUP(F62,'LISTE REFERENCE STOCKABLE'!$B$2:$J$98,8,FALSE)=0,"",VLOOKUP(F62,'LISTE REFERENCE STOCKABLE'!$B$2:$J$98,8,FALSE)),"")</f>
        <v/>
      </c>
      <c r="V62" s="114" t="str">
        <f>IFERROR(IF(VLOOKUP(F62,'LISTE REFERENCE STOCKABLE'!$B$2:$J$98,9,FALSE)=0,"",VLOOKUP(F62,'LISTE REFERENCE STOCKABLE'!$B$2:$J$98,9,FALSE)),"")</f>
        <v/>
      </c>
      <c r="W62" s="115" t="str">
        <f>IFERROR(VLOOKUP(F62,'LISTE REFERENCE STOCKABLE'!$B$10:$K$98,10,FALSE),"")</f>
        <v>c</v>
      </c>
      <c r="X62" s="113" t="str">
        <f>VLOOKUP(E62,Inventaire!$C$2:$E$36,3,FALSE)</f>
        <v>jeudi</v>
      </c>
    </row>
    <row r="63" spans="2:24" ht="35.1" customHeight="1" thickBot="1" x14ac:dyDescent="0.25">
      <c r="B63" s="32">
        <v>1.89</v>
      </c>
      <c r="C63" s="186" t="str">
        <f>IFERROR(VLOOKUP(F63,'LISTE REFERENCE STOCKABLE'!$B$11:$G$88,6,FALSE),"")</f>
        <v/>
      </c>
      <c r="D63" s="163" t="s">
        <v>11</v>
      </c>
      <c r="E63" s="122" t="str">
        <f>IFERROR(IF(F63="","",INDEX('LISTE REFERENCE STOCKABLE'!A:A,MATCH('SYSTEME CLASSIFICATION'!F63,'LISTE REFERENCE STOCKABLE'!B:B,0),1)),"")</f>
        <v/>
      </c>
      <c r="F63" s="117"/>
      <c r="G63" s="117"/>
      <c r="H63" s="117"/>
      <c r="I63" s="117"/>
      <c r="J63" s="142"/>
      <c r="K63" s="117"/>
      <c r="L63" s="144" t="str">
        <f>IFERROR(VLOOKUP('SYSTEME CLASSIFICATION'!$F63,'LISTE REFERENCE STOCKABLE'!$B$2:$C$98,2,FALSE),"DISPONIBLE")</f>
        <v>DISPONIBLE</v>
      </c>
      <c r="M63" s="123"/>
      <c r="N63" s="120" t="str">
        <f>IFERROR(VLOOKUP('SYSTEME CLASSIFICATION'!$F63,'LISTE REFERENCE STOCKABLE'!$B$11:$D$88,3,FALSE),"")</f>
        <v/>
      </c>
      <c r="O63" s="120"/>
      <c r="P63" s="120"/>
      <c r="Q63" s="120" t="str">
        <f>IFERROR(VLOOKUP('SYSTEME CLASSIFICATION'!$F63,'LISTE REFERENCE STOCKABLE'!$B$11:$E$88,4,FALSE),"")</f>
        <v/>
      </c>
      <c r="R63" s="120" t="str">
        <f>IFERROR(VLOOKUP('SYSTEME CLASSIFICATION'!$F63,'LISTE REFERENCE STOCKABLE'!$B$11:$F$88,5,FALSE),"")</f>
        <v/>
      </c>
      <c r="S63" s="120"/>
      <c r="T63" s="121"/>
      <c r="U63" s="114" t="str">
        <f>IFERROR(IF(VLOOKUP(F63,'LISTE REFERENCE STOCKABLE'!$B$2:$J$98,8,FALSE)=0,"",VLOOKUP(F63,'LISTE REFERENCE STOCKABLE'!$B$2:$J$98,8,FALSE)),"")</f>
        <v/>
      </c>
      <c r="V63" s="114" t="str">
        <f>IFERROR(IF(VLOOKUP(F63,'LISTE REFERENCE STOCKABLE'!$B$2:$J$98,9,FALSE)=0,"",VLOOKUP(F63,'LISTE REFERENCE STOCKABLE'!$B$2:$J$98,9,FALSE)),"")</f>
        <v/>
      </c>
      <c r="W63" s="115" t="str">
        <f>IFERROR(VLOOKUP(F63,'LISTE REFERENCE STOCKABLE'!$B$10:$K$98,10,FALSE),"")</f>
        <v/>
      </c>
      <c r="X63" s="113" t="e">
        <f>VLOOKUP(E63,Inventaire!$C$2:$E$36,3,FALSE)</f>
        <v>#N/A</v>
      </c>
    </row>
    <row r="64" spans="2:24" ht="35.1" customHeight="1" thickBot="1" x14ac:dyDescent="0.25">
      <c r="B64" s="31"/>
      <c r="C64" s="186" t="str">
        <f>IFERROR(VLOOKUP(F64,'LISTE REFERENCE STOCKABLE'!$B$11:$G$88,6,FALSE),"")</f>
        <v>Davoise</v>
      </c>
      <c r="D64" s="162" t="s">
        <v>12</v>
      </c>
      <c r="E64" s="122" t="str">
        <f>IFERROR(IF(F64="","",INDEX('LISTE REFERENCE STOCKABLE'!A:A,MATCH('SYSTEME CLASSIFICATION'!F64,'LISTE REFERENCE STOCKABLE'!B:B,0),1)),"")</f>
        <v>EMP0038</v>
      </c>
      <c r="F64" s="117" t="s">
        <v>194</v>
      </c>
      <c r="G64" s="117"/>
      <c r="H64" s="117"/>
      <c r="I64" s="117"/>
      <c r="J64" s="142"/>
      <c r="K64" s="117"/>
      <c r="L64" s="144" t="str">
        <f>IFERROR(VLOOKUP('SYSTEME CLASSIFICATION'!$F64,'LISTE REFERENCE STOCKABLE'!$B$2:$C$98,2,FALSE),"DISPONIBLE")</f>
        <v>INDISPONIBLE</v>
      </c>
      <c r="M64" s="118"/>
      <c r="N64" s="125" t="str">
        <f>IFERROR(VLOOKUP('SYSTEME CLASSIFICATION'!$F64,'LISTE REFERENCE STOCKABLE'!$B$11:$D$88,3,FALSE),"")</f>
        <v xml:space="preserve">  35 X 124 emballages = 4340e</v>
      </c>
      <c r="O64" s="125"/>
      <c r="P64" s="125"/>
      <c r="Q64" s="125">
        <f>IFERROR(VLOOKUP('SYSTEME CLASSIFICATION'!$F64,'LISTE REFERENCE STOCKABLE'!$B$11:$E$88,4,FALSE),"")</f>
        <v>17500</v>
      </c>
      <c r="R64" s="125">
        <f>IFERROR(VLOOKUP('SYSTEME CLASSIFICATION'!$F64,'LISTE REFERENCE STOCKABLE'!$B$11:$F$88,5,FALSE),"")</f>
        <v>0</v>
      </c>
      <c r="S64" s="125"/>
      <c r="T64" s="126"/>
      <c r="U64" s="114" t="str">
        <f>IFERROR(IF(VLOOKUP(F64,'LISTE REFERENCE STOCKABLE'!$B$2:$J$98,8,FALSE)=0,"",VLOOKUP(F64,'LISTE REFERENCE STOCKABLE'!$B$2:$J$98,8,FALSE)),"")</f>
        <v/>
      </c>
      <c r="V64" s="114" t="str">
        <f>IFERROR(IF(VLOOKUP(F64,'LISTE REFERENCE STOCKABLE'!$B$2:$J$98,9,FALSE)=0,"",VLOOKUP(F64,'LISTE REFERENCE STOCKABLE'!$B$2:$J$98,9,FALSE)),"")</f>
        <v/>
      </c>
      <c r="W64" s="115" t="str">
        <f>IFERROR(VLOOKUP(F64,'LISTE REFERENCE STOCKABLE'!$B$10:$K$98,10,FALSE),"")</f>
        <v>c</v>
      </c>
      <c r="X64" s="113" t="str">
        <f>VLOOKUP(E64,Inventaire!$C$2:$E$36,3,FALSE)</f>
        <v>jeudi</v>
      </c>
    </row>
    <row r="65" spans="2:24" ht="35.1" customHeight="1" thickBot="1" x14ac:dyDescent="0.25">
      <c r="B65" s="31"/>
      <c r="C65" s="186" t="str">
        <f>IFERROR(VLOOKUP(F65,'LISTE REFERENCE STOCKABLE'!$B$11:$G$88,6,FALSE),"")</f>
        <v>Davoise</v>
      </c>
      <c r="D65" s="163" t="s">
        <v>12</v>
      </c>
      <c r="E65" s="122" t="str">
        <f>IFERROR(IF(F65="","",INDEX('LISTE REFERENCE STOCKABLE'!A:A,MATCH('SYSTEME CLASSIFICATION'!F65,'LISTE REFERENCE STOCKABLE'!B:B,0),1)),"")</f>
        <v>EMP0038</v>
      </c>
      <c r="F65" s="117" t="s">
        <v>194</v>
      </c>
      <c r="G65" s="117"/>
      <c r="H65" s="117"/>
      <c r="I65" s="117"/>
      <c r="J65" s="142"/>
      <c r="K65" s="117"/>
      <c r="L65" s="144" t="str">
        <f>IFERROR(VLOOKUP('SYSTEME CLASSIFICATION'!$F65,'LISTE REFERENCE STOCKABLE'!$B$2:$C$98,2,FALSE),"DISPONIBLE")</f>
        <v>INDISPONIBLE</v>
      </c>
      <c r="M65" s="123"/>
      <c r="N65" s="120" t="str">
        <f>IFERROR(VLOOKUP('SYSTEME CLASSIFICATION'!$F65,'LISTE REFERENCE STOCKABLE'!$B$11:$D$88,3,FALSE),"")</f>
        <v xml:space="preserve">  35 X 124 emballages = 4340e</v>
      </c>
      <c r="O65" s="120"/>
      <c r="P65" s="120"/>
      <c r="Q65" s="120">
        <f>IFERROR(VLOOKUP('SYSTEME CLASSIFICATION'!$F65,'LISTE REFERENCE STOCKABLE'!$B$11:$E$88,4,FALSE),"")</f>
        <v>17500</v>
      </c>
      <c r="R65" s="120">
        <f>IFERROR(VLOOKUP('SYSTEME CLASSIFICATION'!$F65,'LISTE REFERENCE STOCKABLE'!$B$11:$F$88,5,FALSE),"")</f>
        <v>0</v>
      </c>
      <c r="S65" s="120"/>
      <c r="T65" s="121"/>
      <c r="U65" s="114" t="str">
        <f>IFERROR(IF(VLOOKUP(F65,'LISTE REFERENCE STOCKABLE'!$B$2:$J$98,8,FALSE)=0,"",VLOOKUP(F65,'LISTE REFERENCE STOCKABLE'!$B$2:$J$98,8,FALSE)),"")</f>
        <v/>
      </c>
      <c r="V65" s="114" t="str">
        <f>IFERROR(IF(VLOOKUP(F65,'LISTE REFERENCE STOCKABLE'!$B$2:$J$98,9,FALSE)=0,"",VLOOKUP(F65,'LISTE REFERENCE STOCKABLE'!$B$2:$J$98,9,FALSE)),"")</f>
        <v/>
      </c>
      <c r="W65" s="115" t="str">
        <f>IFERROR(VLOOKUP(F65,'LISTE REFERENCE STOCKABLE'!$B$10:$K$98,10,FALSE),"")</f>
        <v>c</v>
      </c>
      <c r="X65" s="113" t="str">
        <f>VLOOKUP(E65,Inventaire!$C$2:$E$36,3,FALSE)</f>
        <v>jeudi</v>
      </c>
    </row>
    <row r="66" spans="2:24" ht="35.1" customHeight="1" thickBot="1" x14ac:dyDescent="0.25">
      <c r="B66" s="31"/>
      <c r="C66" s="186" t="str">
        <f>IFERROR(VLOOKUP(F66,'LISTE REFERENCE STOCKABLE'!$B$11:$G$88,6,FALSE),"")</f>
        <v/>
      </c>
      <c r="D66" s="163" t="s">
        <v>12</v>
      </c>
      <c r="E66" s="122" t="str">
        <f>IFERROR(IF(F66="","",INDEX('LISTE REFERENCE STOCKABLE'!A:A,MATCH('SYSTEME CLASSIFICATION'!F66,'LISTE REFERENCE STOCKABLE'!B:B,0),1)),"")</f>
        <v/>
      </c>
      <c r="F66" s="117"/>
      <c r="G66" s="117"/>
      <c r="H66" s="117"/>
      <c r="I66" s="117"/>
      <c r="J66" s="142"/>
      <c r="K66" s="117"/>
      <c r="L66" s="144" t="str">
        <f>IFERROR(VLOOKUP('SYSTEME CLASSIFICATION'!$F66,'LISTE REFERENCE STOCKABLE'!$B$2:$C$98,2,FALSE),"DISPONIBLE")</f>
        <v>DISPONIBLE</v>
      </c>
      <c r="M66" s="123"/>
      <c r="N66" s="120" t="str">
        <f>IFERROR(VLOOKUP('SYSTEME CLASSIFICATION'!$F66,'LISTE REFERENCE STOCKABLE'!$B$11:$D$88,3,FALSE),"")</f>
        <v/>
      </c>
      <c r="O66" s="120"/>
      <c r="P66" s="120"/>
      <c r="Q66" s="120" t="str">
        <f>IFERROR(VLOOKUP('SYSTEME CLASSIFICATION'!$F66,'LISTE REFERENCE STOCKABLE'!$B$11:$E$88,4,FALSE),"")</f>
        <v/>
      </c>
      <c r="R66" s="120" t="str">
        <f>IFERROR(VLOOKUP('SYSTEME CLASSIFICATION'!$F66,'LISTE REFERENCE STOCKABLE'!$B$11:$F$88,5,FALSE),"")</f>
        <v/>
      </c>
      <c r="S66" s="120"/>
      <c r="T66" s="121"/>
      <c r="U66" s="114" t="str">
        <f>IFERROR(IF(VLOOKUP(F66,'LISTE REFERENCE STOCKABLE'!$B$2:$J$98,8,FALSE)=0,"",VLOOKUP(F66,'LISTE REFERENCE STOCKABLE'!$B$2:$J$98,8,FALSE)),"")</f>
        <v/>
      </c>
      <c r="V66" s="114" t="str">
        <f>IFERROR(IF(VLOOKUP(F66,'LISTE REFERENCE STOCKABLE'!$B$2:$J$98,9,FALSE)=0,"",VLOOKUP(F66,'LISTE REFERENCE STOCKABLE'!$B$2:$J$98,9,FALSE)),"")</f>
        <v/>
      </c>
      <c r="W66" s="115" t="str">
        <f>IFERROR(VLOOKUP(F66,'LISTE REFERENCE STOCKABLE'!$B$10:$K$98,10,FALSE),"")</f>
        <v/>
      </c>
      <c r="X66" s="113" t="e">
        <f>VLOOKUP(E66,Inventaire!$C$2:$E$36,3,FALSE)</f>
        <v>#N/A</v>
      </c>
    </row>
    <row r="67" spans="2:24" ht="35.1" customHeight="1" thickBot="1" x14ac:dyDescent="0.25">
      <c r="B67" s="32">
        <v>1.89</v>
      </c>
      <c r="C67" s="186" t="str">
        <f>IFERROR(VLOOKUP(F67,'LISTE REFERENCE STOCKABLE'!$B$11:$G$88,6,FALSE),"")</f>
        <v/>
      </c>
      <c r="D67" s="162" t="s">
        <v>24</v>
      </c>
      <c r="E67" s="122">
        <f>IFERROR(IF(F67="","",INDEX('LISTE REFERENCE STOCKABLE'!A:A,MATCH('SYSTEME CLASSIFICATION'!F67,'LISTE REFERENCE STOCKABLE'!B:B,0),1)),"")</f>
        <v>0</v>
      </c>
      <c r="F67" s="117" t="s">
        <v>520</v>
      </c>
      <c r="G67" s="117"/>
      <c r="H67" s="117"/>
      <c r="I67" s="117"/>
      <c r="J67" s="142"/>
      <c r="K67" s="117"/>
      <c r="L67" s="144" t="str">
        <f>IFERROR(VLOOKUP('SYSTEME CLASSIFICATION'!$F67,'LISTE REFERENCE STOCKABLE'!$B$2:$C$98,2,FALSE),"DISPONIBLE")</f>
        <v>INDISPONIBLE</v>
      </c>
      <c r="M67" s="118"/>
      <c r="N67" s="125" t="str">
        <f>IFERROR(VLOOKUP('SYSTEME CLASSIFICATION'!$F67,'LISTE REFERENCE STOCKABLE'!$B$11:$D$88,3,FALSE),"")</f>
        <v/>
      </c>
      <c r="O67" s="125"/>
      <c r="P67" s="125"/>
      <c r="Q67" s="125" t="str">
        <f>IFERROR(VLOOKUP('SYSTEME CLASSIFICATION'!$F67,'LISTE REFERENCE STOCKABLE'!$B$11:$E$88,4,FALSE),"")</f>
        <v/>
      </c>
      <c r="R67" s="125" t="str">
        <f>IFERROR(VLOOKUP('SYSTEME CLASSIFICATION'!$F67,'LISTE REFERENCE STOCKABLE'!$B$11:$F$88,5,FALSE),"")</f>
        <v/>
      </c>
      <c r="S67" s="125"/>
      <c r="T67" s="126"/>
      <c r="U67" s="114" t="str">
        <f>IFERROR(IF(VLOOKUP(F67,'LISTE REFERENCE STOCKABLE'!$B$2:$J$98,8,FALSE)=0,"",VLOOKUP(F67,'LISTE REFERENCE STOCKABLE'!$B$2:$J$98,8,FALSE)),"")</f>
        <v/>
      </c>
      <c r="V67" s="114" t="str">
        <f>IFERROR(IF(VLOOKUP(F67,'LISTE REFERENCE STOCKABLE'!$B$2:$J$98,9,FALSE)=0,"",VLOOKUP(F67,'LISTE REFERENCE STOCKABLE'!$B$2:$J$98,9,FALSE)),"")</f>
        <v/>
      </c>
      <c r="W67" s="115" t="str">
        <f>IFERROR(VLOOKUP(F67,'LISTE REFERENCE STOCKABLE'!$B$10:$K$98,10,FALSE),"")</f>
        <v/>
      </c>
      <c r="X67" s="113" t="e">
        <f>VLOOKUP(E67,Inventaire!$C$2:$E$36,3,FALSE)</f>
        <v>#N/A</v>
      </c>
    </row>
    <row r="68" spans="2:24" ht="35.1" customHeight="1" thickBot="1" x14ac:dyDescent="0.25">
      <c r="B68" s="32">
        <v>1.89</v>
      </c>
      <c r="C68" s="186" t="str">
        <f>IFERROR(VLOOKUP(F68,'LISTE REFERENCE STOCKABLE'!$B$11:$G$88,6,FALSE),"")</f>
        <v/>
      </c>
      <c r="D68" s="163" t="s">
        <v>24</v>
      </c>
      <c r="E68" s="122">
        <f>IFERROR(IF(F68="","",INDEX('LISTE REFERENCE STOCKABLE'!A:A,MATCH('SYSTEME CLASSIFICATION'!F68,'LISTE REFERENCE STOCKABLE'!B:B,0),1)),"")</f>
        <v>0</v>
      </c>
      <c r="F68" s="117" t="s">
        <v>520</v>
      </c>
      <c r="G68" s="117"/>
      <c r="H68" s="117"/>
      <c r="I68" s="117"/>
      <c r="J68" s="142"/>
      <c r="K68" s="117"/>
      <c r="L68" s="144" t="str">
        <f>IFERROR(VLOOKUP('SYSTEME CLASSIFICATION'!$F68,'LISTE REFERENCE STOCKABLE'!$B$2:$C$98,2,FALSE),"DISPONIBLE")</f>
        <v>INDISPONIBLE</v>
      </c>
      <c r="M68" s="123"/>
      <c r="N68" s="120" t="str">
        <f>IFERROR(VLOOKUP('SYSTEME CLASSIFICATION'!$F68,'LISTE REFERENCE STOCKABLE'!$B$11:$D$88,3,FALSE),"")</f>
        <v/>
      </c>
      <c r="O68" s="120"/>
      <c r="P68" s="120"/>
      <c r="Q68" s="120" t="str">
        <f>IFERROR(VLOOKUP('SYSTEME CLASSIFICATION'!$F68,'LISTE REFERENCE STOCKABLE'!$B$11:$E$88,4,FALSE),"")</f>
        <v/>
      </c>
      <c r="R68" s="120" t="str">
        <f>IFERROR(VLOOKUP('SYSTEME CLASSIFICATION'!$F68,'LISTE REFERENCE STOCKABLE'!$B$11:$F$88,5,FALSE),"")</f>
        <v/>
      </c>
      <c r="S68" s="120"/>
      <c r="T68" s="121"/>
      <c r="U68" s="114" t="str">
        <f>IFERROR(IF(VLOOKUP(F68,'LISTE REFERENCE STOCKABLE'!$B$2:$J$98,8,FALSE)=0,"",VLOOKUP(F68,'LISTE REFERENCE STOCKABLE'!$B$2:$J$98,8,FALSE)),"")</f>
        <v/>
      </c>
      <c r="V68" s="114" t="str">
        <f>IFERROR(IF(VLOOKUP(F68,'LISTE REFERENCE STOCKABLE'!$B$2:$J$98,9,FALSE)=0,"",VLOOKUP(F68,'LISTE REFERENCE STOCKABLE'!$B$2:$J$98,9,FALSE)),"")</f>
        <v/>
      </c>
      <c r="W68" s="115" t="str">
        <f>IFERROR(VLOOKUP(F68,'LISTE REFERENCE STOCKABLE'!$B$10:$K$98,10,FALSE),"")</f>
        <v/>
      </c>
      <c r="X68" s="113" t="e">
        <f>VLOOKUP(E68,Inventaire!$C$2:$E$36,3,FALSE)</f>
        <v>#N/A</v>
      </c>
    </row>
    <row r="69" spans="2:24" ht="35.1" customHeight="1" thickBot="1" x14ac:dyDescent="0.25">
      <c r="B69" s="32">
        <v>1.89</v>
      </c>
      <c r="C69" s="186" t="str">
        <f>IFERROR(VLOOKUP(F69,'LISTE REFERENCE STOCKABLE'!$B$11:$G$88,6,FALSE),"")</f>
        <v/>
      </c>
      <c r="D69" s="163" t="s">
        <v>24</v>
      </c>
      <c r="E69" s="122">
        <f>IFERROR(IF(F69="","",INDEX('LISTE REFERENCE STOCKABLE'!A:A,MATCH('SYSTEME CLASSIFICATION'!F69,'LISTE REFERENCE STOCKABLE'!B:B,0),1)),"")</f>
        <v>0</v>
      </c>
      <c r="F69" s="117" t="s">
        <v>520</v>
      </c>
      <c r="G69" s="117"/>
      <c r="H69" s="117"/>
      <c r="I69" s="117"/>
      <c r="J69" s="142"/>
      <c r="K69" s="117"/>
      <c r="L69" s="144" t="str">
        <f>IFERROR(VLOOKUP('SYSTEME CLASSIFICATION'!$F69,'LISTE REFERENCE STOCKABLE'!$B$2:$C$98,2,FALSE),"DISPONIBLE")</f>
        <v>INDISPONIBLE</v>
      </c>
      <c r="M69" s="123"/>
      <c r="N69" s="120" t="str">
        <f>IFERROR(VLOOKUP('SYSTEME CLASSIFICATION'!$F69,'LISTE REFERENCE STOCKABLE'!$B$11:$D$88,3,FALSE),"")</f>
        <v/>
      </c>
      <c r="O69" s="120"/>
      <c r="P69" s="120"/>
      <c r="Q69" s="120" t="str">
        <f>IFERROR(VLOOKUP('SYSTEME CLASSIFICATION'!$F69,'LISTE REFERENCE STOCKABLE'!$B$11:$E$88,4,FALSE),"")</f>
        <v/>
      </c>
      <c r="R69" s="120" t="str">
        <f>IFERROR(VLOOKUP('SYSTEME CLASSIFICATION'!$F69,'LISTE REFERENCE STOCKABLE'!$B$11:$F$88,5,FALSE),"")</f>
        <v/>
      </c>
      <c r="S69" s="120"/>
      <c r="T69" s="121"/>
      <c r="U69" s="114" t="str">
        <f>IFERROR(IF(VLOOKUP(F69,'LISTE REFERENCE STOCKABLE'!$B$2:$J$98,8,FALSE)=0,"",VLOOKUP(F69,'LISTE REFERENCE STOCKABLE'!$B$2:$J$98,8,FALSE)),"")</f>
        <v/>
      </c>
      <c r="V69" s="114" t="str">
        <f>IFERROR(IF(VLOOKUP(F69,'LISTE REFERENCE STOCKABLE'!$B$2:$J$98,9,FALSE)=0,"",VLOOKUP(F69,'LISTE REFERENCE STOCKABLE'!$B$2:$J$98,9,FALSE)),"")</f>
        <v/>
      </c>
      <c r="W69" s="115" t="str">
        <f>IFERROR(VLOOKUP(F69,'LISTE REFERENCE STOCKABLE'!$B$10:$K$98,10,FALSE),"")</f>
        <v/>
      </c>
      <c r="X69" s="113" t="e">
        <f>VLOOKUP(E69,Inventaire!$C$2:$E$36,3,FALSE)</f>
        <v>#N/A</v>
      </c>
    </row>
    <row r="70" spans="2:24" ht="35.1" customHeight="1" thickBot="1" x14ac:dyDescent="0.25">
      <c r="B70" s="31">
        <v>1.89</v>
      </c>
      <c r="C70" s="186" t="str">
        <f>IFERROR(VLOOKUP(F70,'LISTE REFERENCE STOCKABLE'!$B$11:$G$88,6,FALSE),"")</f>
        <v/>
      </c>
      <c r="D70" s="162" t="s">
        <v>25</v>
      </c>
      <c r="E70" s="122" t="str">
        <f>IFERROR(IF(F70="","",INDEX('LISTE REFERENCE STOCKABLE'!A:A,MATCH('SYSTEME CLASSIFICATION'!F70,'LISTE REFERENCE STOCKABLE'!B:B,0),1)),"")</f>
        <v/>
      </c>
      <c r="F70" s="117"/>
      <c r="G70" s="117"/>
      <c r="H70" s="117"/>
      <c r="I70" s="117"/>
      <c r="J70" s="142"/>
      <c r="K70" s="117"/>
      <c r="L70" s="144" t="str">
        <f>IFERROR(VLOOKUP('SYSTEME CLASSIFICATION'!$F70,'LISTE REFERENCE STOCKABLE'!$B$2:$C$98,2,FALSE),"DISPONIBLE")</f>
        <v>DISPONIBLE</v>
      </c>
      <c r="M70" s="118"/>
      <c r="N70" s="125" t="str">
        <f>IFERROR(VLOOKUP('SYSTEME CLASSIFICATION'!$F70,'LISTE REFERENCE STOCKABLE'!$B$11:$D$88,3,FALSE),"")</f>
        <v/>
      </c>
      <c r="O70" s="125"/>
      <c r="P70" s="125"/>
      <c r="Q70" s="125" t="str">
        <f>IFERROR(VLOOKUP('SYSTEME CLASSIFICATION'!$F70,'LISTE REFERENCE STOCKABLE'!$B$11:$E$88,4,FALSE),"")</f>
        <v/>
      </c>
      <c r="R70" s="125" t="str">
        <f>IFERROR(VLOOKUP('SYSTEME CLASSIFICATION'!$F70,'LISTE REFERENCE STOCKABLE'!$B$11:$F$88,5,FALSE),"")</f>
        <v/>
      </c>
      <c r="S70" s="125"/>
      <c r="T70" s="126"/>
      <c r="U70" s="114" t="str">
        <f>IFERROR(IF(VLOOKUP(F70,'LISTE REFERENCE STOCKABLE'!$B$2:$J$98,8,FALSE)=0,"",VLOOKUP(F70,'LISTE REFERENCE STOCKABLE'!$B$2:$J$98,8,FALSE)),"")</f>
        <v/>
      </c>
      <c r="V70" s="114" t="str">
        <f>IFERROR(IF(VLOOKUP(F70,'LISTE REFERENCE STOCKABLE'!$B$2:$J$98,9,FALSE)=0,"",VLOOKUP(F70,'LISTE REFERENCE STOCKABLE'!$B$2:$J$98,9,FALSE)),"")</f>
        <v/>
      </c>
      <c r="W70" s="115" t="str">
        <f>IFERROR(VLOOKUP(F70,'LISTE REFERENCE STOCKABLE'!$B$10:$K$98,10,FALSE),"")</f>
        <v/>
      </c>
      <c r="X70" s="113" t="e">
        <f>VLOOKUP(E70,Inventaire!$C$2:$E$36,3,FALSE)</f>
        <v>#N/A</v>
      </c>
    </row>
    <row r="71" spans="2:24" ht="35.1" customHeight="1" thickBot="1" x14ac:dyDescent="0.25">
      <c r="B71" s="31">
        <v>1.89</v>
      </c>
      <c r="C71" s="186" t="str">
        <f>IFERROR(VLOOKUP(F71,'LISTE REFERENCE STOCKABLE'!$B$11:$G$88,6,FALSE),"")</f>
        <v/>
      </c>
      <c r="D71" s="163" t="s">
        <v>25</v>
      </c>
      <c r="E71" s="122">
        <f>IFERROR(IF(F71="","",INDEX('LISTE REFERENCE STOCKABLE'!A:A,MATCH('SYSTEME CLASSIFICATION'!F71,'LISTE REFERENCE STOCKABLE'!B:B,0),1)),"")</f>
        <v>0</v>
      </c>
      <c r="F71" s="117" t="s">
        <v>520</v>
      </c>
      <c r="G71" s="117"/>
      <c r="H71" s="117"/>
      <c r="I71" s="117"/>
      <c r="J71" s="142"/>
      <c r="K71" s="117"/>
      <c r="L71" s="144" t="str">
        <f>IFERROR(VLOOKUP('SYSTEME CLASSIFICATION'!$F71,'LISTE REFERENCE STOCKABLE'!$B$2:$C$98,2,FALSE),"DISPONIBLE")</f>
        <v>INDISPONIBLE</v>
      </c>
      <c r="M71" s="123"/>
      <c r="N71" s="120" t="str">
        <f>IFERROR(VLOOKUP('SYSTEME CLASSIFICATION'!$F71,'LISTE REFERENCE STOCKABLE'!$B$11:$D$88,3,FALSE),"")</f>
        <v/>
      </c>
      <c r="O71" s="120"/>
      <c r="P71" s="120"/>
      <c r="Q71" s="120" t="str">
        <f>IFERROR(VLOOKUP('SYSTEME CLASSIFICATION'!$F71,'LISTE REFERENCE STOCKABLE'!$B$11:$E$88,4,FALSE),"")</f>
        <v/>
      </c>
      <c r="R71" s="120" t="str">
        <f>IFERROR(VLOOKUP('SYSTEME CLASSIFICATION'!$F71,'LISTE REFERENCE STOCKABLE'!$B$11:$F$88,5,FALSE),"")</f>
        <v/>
      </c>
      <c r="S71" s="120"/>
      <c r="T71" s="121"/>
      <c r="U71" s="114" t="str">
        <f>IFERROR(IF(VLOOKUP(F71,'LISTE REFERENCE STOCKABLE'!$B$2:$J$98,8,FALSE)=0,"",VLOOKUP(F71,'LISTE REFERENCE STOCKABLE'!$B$2:$J$98,8,FALSE)),"")</f>
        <v/>
      </c>
      <c r="V71" s="114" t="str">
        <f>IFERROR(IF(VLOOKUP(F71,'LISTE REFERENCE STOCKABLE'!$B$2:$J$98,9,FALSE)=0,"",VLOOKUP(F71,'LISTE REFERENCE STOCKABLE'!$B$2:$J$98,9,FALSE)),"")</f>
        <v/>
      </c>
      <c r="W71" s="115" t="str">
        <f>IFERROR(VLOOKUP(F71,'LISTE REFERENCE STOCKABLE'!$B$10:$K$98,10,FALSE),"")</f>
        <v/>
      </c>
      <c r="X71" s="113" t="e">
        <f>VLOOKUP(E71,Inventaire!$C$2:$E$36,3,FALSE)</f>
        <v>#N/A</v>
      </c>
    </row>
    <row r="72" spans="2:24" ht="35.1" customHeight="1" thickBot="1" x14ac:dyDescent="0.25">
      <c r="B72" s="31">
        <v>1.89</v>
      </c>
      <c r="C72" s="186" t="str">
        <f>IFERROR(VLOOKUP(F72,'LISTE REFERENCE STOCKABLE'!$B$11:$G$88,6,FALSE),"")</f>
        <v/>
      </c>
      <c r="D72" s="163" t="s">
        <v>25</v>
      </c>
      <c r="E72" s="122">
        <f>IFERROR(IF(F72="","",INDEX('LISTE REFERENCE STOCKABLE'!A:A,MATCH('SYSTEME CLASSIFICATION'!F72,'LISTE REFERENCE STOCKABLE'!B:B,0),1)),"")</f>
        <v>0</v>
      </c>
      <c r="F72" s="117" t="s">
        <v>520</v>
      </c>
      <c r="G72" s="117"/>
      <c r="H72" s="117"/>
      <c r="I72" s="117"/>
      <c r="J72" s="142"/>
      <c r="K72" s="117"/>
      <c r="L72" s="144" t="str">
        <f>IFERROR(VLOOKUP('SYSTEME CLASSIFICATION'!$F72,'LISTE REFERENCE STOCKABLE'!$B$2:$C$98,2,FALSE),"DISPONIBLE")</f>
        <v>INDISPONIBLE</v>
      </c>
      <c r="M72" s="123"/>
      <c r="N72" s="120" t="str">
        <f>IFERROR(VLOOKUP('SYSTEME CLASSIFICATION'!$F72,'LISTE REFERENCE STOCKABLE'!$B$11:$D$88,3,FALSE),"")</f>
        <v/>
      </c>
      <c r="O72" s="120"/>
      <c r="P72" s="120"/>
      <c r="Q72" s="120" t="str">
        <f>IFERROR(VLOOKUP('SYSTEME CLASSIFICATION'!$F72,'LISTE REFERENCE STOCKABLE'!$B$11:$E$88,4,FALSE),"")</f>
        <v/>
      </c>
      <c r="R72" s="120" t="str">
        <f>IFERROR(VLOOKUP('SYSTEME CLASSIFICATION'!$F72,'LISTE REFERENCE STOCKABLE'!$B$11:$F$88,5,FALSE),"")</f>
        <v/>
      </c>
      <c r="S72" s="120"/>
      <c r="T72" s="121"/>
      <c r="U72" s="114" t="str">
        <f>IFERROR(IF(VLOOKUP(F72,'LISTE REFERENCE STOCKABLE'!$B$2:$J$98,8,FALSE)=0,"",VLOOKUP(F72,'LISTE REFERENCE STOCKABLE'!$B$2:$J$98,8,FALSE)),"")</f>
        <v/>
      </c>
      <c r="V72" s="114" t="str">
        <f>IFERROR(IF(VLOOKUP(F72,'LISTE REFERENCE STOCKABLE'!$B$2:$J$98,9,FALSE)=0,"",VLOOKUP(F72,'LISTE REFERENCE STOCKABLE'!$B$2:$J$98,9,FALSE)),"")</f>
        <v/>
      </c>
      <c r="W72" s="115" t="str">
        <f>IFERROR(VLOOKUP(F72,'LISTE REFERENCE STOCKABLE'!$B$10:$K$98,10,FALSE),"")</f>
        <v/>
      </c>
      <c r="X72" s="113" t="e">
        <f>VLOOKUP(E72,Inventaire!$C$2:$E$36,3,FALSE)</f>
        <v>#N/A</v>
      </c>
    </row>
    <row r="73" spans="2:24" ht="35.1" customHeight="1" thickBot="1" x14ac:dyDescent="0.25">
      <c r="B73" s="32"/>
      <c r="C73" s="186" t="str">
        <f>IFERROR(VLOOKUP(F73,'LISTE REFERENCE STOCKABLE'!$B$11:$G$88,6,FALSE),"")</f>
        <v/>
      </c>
      <c r="D73" s="162" t="s">
        <v>26</v>
      </c>
      <c r="E73" s="122">
        <f>IFERROR(IF(F73="","",INDEX('LISTE REFERENCE STOCKABLE'!A:A,MATCH('SYSTEME CLASSIFICATION'!F73,'LISTE REFERENCE STOCKABLE'!B:B,0),1)),"")</f>
        <v>0</v>
      </c>
      <c r="F73" s="117" t="s">
        <v>520</v>
      </c>
      <c r="G73" s="117"/>
      <c r="H73" s="117"/>
      <c r="I73" s="117"/>
      <c r="J73" s="142"/>
      <c r="K73" s="117"/>
      <c r="L73" s="144" t="str">
        <f>IFERROR(VLOOKUP('SYSTEME CLASSIFICATION'!$F73,'LISTE REFERENCE STOCKABLE'!$B$2:$C$98,2,FALSE),"DISPONIBLE")</f>
        <v>INDISPONIBLE</v>
      </c>
      <c r="M73" s="118"/>
      <c r="N73" s="125" t="str">
        <f>IFERROR(VLOOKUP('SYSTEME CLASSIFICATION'!$F73,'LISTE REFERENCE STOCKABLE'!$B$11:$D$88,3,FALSE),"")</f>
        <v/>
      </c>
      <c r="O73" s="125"/>
      <c r="P73" s="125"/>
      <c r="Q73" s="125" t="str">
        <f>IFERROR(VLOOKUP('SYSTEME CLASSIFICATION'!$F73,'LISTE REFERENCE STOCKABLE'!$B$11:$E$88,4,FALSE),"")</f>
        <v/>
      </c>
      <c r="R73" s="125" t="str">
        <f>IFERROR(VLOOKUP('SYSTEME CLASSIFICATION'!$F73,'LISTE REFERENCE STOCKABLE'!$B$11:$F$88,5,FALSE),"")</f>
        <v/>
      </c>
      <c r="S73" s="125"/>
      <c r="T73" s="126"/>
      <c r="U73" s="114" t="str">
        <f>IFERROR(IF(VLOOKUP(F73,'LISTE REFERENCE STOCKABLE'!$B$2:$J$98,8,FALSE)=0,"",VLOOKUP(F73,'LISTE REFERENCE STOCKABLE'!$B$2:$J$98,8,FALSE)),"")</f>
        <v/>
      </c>
      <c r="V73" s="114" t="str">
        <f>IFERROR(IF(VLOOKUP(F73,'LISTE REFERENCE STOCKABLE'!$B$2:$J$98,9,FALSE)=0,"",VLOOKUP(F73,'LISTE REFERENCE STOCKABLE'!$B$2:$J$98,9,FALSE)),"")</f>
        <v/>
      </c>
      <c r="W73" s="115" t="str">
        <f>IFERROR(VLOOKUP(F73,'LISTE REFERENCE STOCKABLE'!$B$10:$K$98,10,FALSE),"")</f>
        <v/>
      </c>
      <c r="X73" s="113" t="e">
        <f>VLOOKUP(E73,Inventaire!$C$2:$E$36,3,FALSE)</f>
        <v>#N/A</v>
      </c>
    </row>
    <row r="74" spans="2:24" ht="35.1" customHeight="1" thickBot="1" x14ac:dyDescent="0.25">
      <c r="B74" s="32"/>
      <c r="C74" s="186" t="str">
        <f>IFERROR(VLOOKUP(F74,'LISTE REFERENCE STOCKABLE'!$B$11:$G$88,6,FALSE),"")</f>
        <v/>
      </c>
      <c r="D74" s="163" t="s">
        <v>26</v>
      </c>
      <c r="E74" s="122" t="str">
        <f>IFERROR(IF(F74="","",INDEX('LISTE REFERENCE STOCKABLE'!A:A,MATCH('SYSTEME CLASSIFICATION'!F74,'LISTE REFERENCE STOCKABLE'!B:B,0),1)),"")</f>
        <v/>
      </c>
      <c r="F74" s="117"/>
      <c r="G74" s="117"/>
      <c r="H74" s="117"/>
      <c r="I74" s="117"/>
      <c r="J74" s="142"/>
      <c r="K74" s="117"/>
      <c r="L74" s="144" t="str">
        <f>IFERROR(VLOOKUP('SYSTEME CLASSIFICATION'!$F74,'LISTE REFERENCE STOCKABLE'!$B$2:$C$98,2,FALSE),"DISPONIBLE")</f>
        <v>DISPONIBLE</v>
      </c>
      <c r="M74" s="123"/>
      <c r="N74" s="120" t="str">
        <f>IFERROR(VLOOKUP('SYSTEME CLASSIFICATION'!$F74,'LISTE REFERENCE STOCKABLE'!$B$11:$D$88,3,FALSE),"")</f>
        <v/>
      </c>
      <c r="O74" s="120"/>
      <c r="P74" s="120"/>
      <c r="Q74" s="120" t="str">
        <f>IFERROR(VLOOKUP('SYSTEME CLASSIFICATION'!$F74,'LISTE REFERENCE STOCKABLE'!$B$11:$E$88,4,FALSE),"")</f>
        <v/>
      </c>
      <c r="R74" s="120" t="str">
        <f>IFERROR(VLOOKUP('SYSTEME CLASSIFICATION'!$F74,'LISTE REFERENCE STOCKABLE'!$B$11:$F$88,5,FALSE),"")</f>
        <v/>
      </c>
      <c r="S74" s="120"/>
      <c r="T74" s="121"/>
      <c r="U74" s="114" t="str">
        <f>IFERROR(IF(VLOOKUP(F74,'LISTE REFERENCE STOCKABLE'!$B$2:$J$98,8,FALSE)=0,"",VLOOKUP(F74,'LISTE REFERENCE STOCKABLE'!$B$2:$J$98,8,FALSE)),"")</f>
        <v/>
      </c>
      <c r="V74" s="114" t="str">
        <f>IFERROR(IF(VLOOKUP(F74,'LISTE REFERENCE STOCKABLE'!$B$2:$J$98,9,FALSE)=0,"",VLOOKUP(F74,'LISTE REFERENCE STOCKABLE'!$B$2:$J$98,9,FALSE)),"")</f>
        <v/>
      </c>
      <c r="W74" s="115" t="str">
        <f>IFERROR(VLOOKUP(F74,'LISTE REFERENCE STOCKABLE'!$B$10:$K$98,10,FALSE),"")</f>
        <v/>
      </c>
      <c r="X74" s="113" t="e">
        <f>VLOOKUP(E74,Inventaire!$C$2:$E$36,3,FALSE)</f>
        <v>#N/A</v>
      </c>
    </row>
    <row r="75" spans="2:24" ht="35.1" customHeight="1" thickBot="1" x14ac:dyDescent="0.25">
      <c r="B75" s="32"/>
      <c r="C75" s="186" t="str">
        <f>IFERROR(VLOOKUP(F75,'LISTE REFERENCE STOCKABLE'!$B$11:$G$88,6,FALSE),"")</f>
        <v/>
      </c>
      <c r="D75" s="163" t="s">
        <v>26</v>
      </c>
      <c r="E75" s="122" t="str">
        <f>IFERROR(IF(F75="","",INDEX('LISTE REFERENCE STOCKABLE'!A:A,MATCH('SYSTEME CLASSIFICATION'!F75,'LISTE REFERENCE STOCKABLE'!B:B,0),1)),"")</f>
        <v/>
      </c>
      <c r="F75" s="117"/>
      <c r="G75" s="117"/>
      <c r="H75" s="117"/>
      <c r="I75" s="117"/>
      <c r="J75" s="142"/>
      <c r="K75" s="117"/>
      <c r="L75" s="144" t="str">
        <f>IFERROR(VLOOKUP('SYSTEME CLASSIFICATION'!$F75,'LISTE REFERENCE STOCKABLE'!$B$2:$C$98,2,FALSE),"DISPONIBLE")</f>
        <v>DISPONIBLE</v>
      </c>
      <c r="M75" s="123"/>
      <c r="N75" s="120" t="str">
        <f>IFERROR(VLOOKUP('SYSTEME CLASSIFICATION'!$F75,'LISTE REFERENCE STOCKABLE'!$B$11:$D$88,3,FALSE),"")</f>
        <v/>
      </c>
      <c r="O75" s="120"/>
      <c r="P75" s="120"/>
      <c r="Q75" s="120" t="str">
        <f>IFERROR(VLOOKUP('SYSTEME CLASSIFICATION'!$F75,'LISTE REFERENCE STOCKABLE'!$B$11:$E$88,4,FALSE),"")</f>
        <v/>
      </c>
      <c r="R75" s="120" t="str">
        <f>IFERROR(VLOOKUP('SYSTEME CLASSIFICATION'!$F75,'LISTE REFERENCE STOCKABLE'!$B$11:$F$88,5,FALSE),"")</f>
        <v/>
      </c>
      <c r="S75" s="120"/>
      <c r="T75" s="121"/>
      <c r="U75" s="114" t="str">
        <f>IFERROR(IF(VLOOKUP(F75,'LISTE REFERENCE STOCKABLE'!$B$2:$J$98,8,FALSE)=0,"",VLOOKUP(F75,'LISTE REFERENCE STOCKABLE'!$B$2:$J$98,8,FALSE)),"")</f>
        <v/>
      </c>
      <c r="V75" s="114" t="str">
        <f>IFERROR(IF(VLOOKUP(F75,'LISTE REFERENCE STOCKABLE'!$B$2:$J$98,9,FALSE)=0,"",VLOOKUP(F75,'LISTE REFERENCE STOCKABLE'!$B$2:$J$98,9,FALSE)),"")</f>
        <v/>
      </c>
      <c r="W75" s="115" t="str">
        <f>IFERROR(VLOOKUP(F75,'LISTE REFERENCE STOCKABLE'!$B$10:$K$98,10,FALSE),"")</f>
        <v/>
      </c>
      <c r="X75" s="113" t="e">
        <f>VLOOKUP(E75,Inventaire!$C$2:$E$36,3,FALSE)</f>
        <v>#N/A</v>
      </c>
    </row>
    <row r="76" spans="2:24" ht="35.1" customHeight="1" thickBot="1" x14ac:dyDescent="0.25">
      <c r="B76" s="31">
        <v>2.08</v>
      </c>
      <c r="C76" s="186" t="str">
        <f>IFERROR(VLOOKUP(F76,'LISTE REFERENCE STOCKABLE'!$B$11:$G$88,6,FALSE),"")</f>
        <v/>
      </c>
      <c r="D76" s="162" t="s">
        <v>27</v>
      </c>
      <c r="E76" s="122" t="str">
        <f>IFERROR(IF(F76="","",INDEX('LISTE REFERENCE STOCKABLE'!A:A,MATCH('SYSTEME CLASSIFICATION'!F76,'LISTE REFERENCE STOCKABLE'!B:B,0),1)),"")</f>
        <v/>
      </c>
      <c r="F76" s="117" t="s">
        <v>309</v>
      </c>
      <c r="G76" s="117"/>
      <c r="H76" s="117"/>
      <c r="I76" s="117"/>
      <c r="J76" s="142"/>
      <c r="K76" s="117"/>
      <c r="L76" s="144" t="str">
        <f>IFERROR(VLOOKUP('SYSTEME CLASSIFICATION'!$F76,'LISTE REFERENCE STOCKABLE'!$B$2:$C$98,2,FALSE),"DISPONIBLE")</f>
        <v>INDISPONIBLE (Veuillez noter la désignation du produit dans "COMMENTAIRE MAGASINIER")</v>
      </c>
      <c r="M76" s="118" t="s">
        <v>529</v>
      </c>
      <c r="N76" s="125" t="str">
        <f>IFERROR(VLOOKUP('SYSTEME CLASSIFICATION'!$F76,'LISTE REFERENCE STOCKABLE'!$B$11:$D$88,3,FALSE),"")</f>
        <v/>
      </c>
      <c r="O76" s="125"/>
      <c r="P76" s="125"/>
      <c r="Q76" s="125" t="str">
        <f>IFERROR(VLOOKUP('SYSTEME CLASSIFICATION'!$F76,'LISTE REFERENCE STOCKABLE'!$B$11:$E$88,4,FALSE),"")</f>
        <v/>
      </c>
      <c r="R76" s="125" t="str">
        <f>IFERROR(VLOOKUP('SYSTEME CLASSIFICATION'!$F76,'LISTE REFERENCE STOCKABLE'!$B$11:$F$88,5,FALSE),"")</f>
        <v/>
      </c>
      <c r="S76" s="125"/>
      <c r="T76" s="126"/>
      <c r="U76" s="114" t="str">
        <f>IFERROR(IF(VLOOKUP(F76,'LISTE REFERENCE STOCKABLE'!$B$2:$J$98,8,FALSE)=0,"",VLOOKUP(F76,'LISTE REFERENCE STOCKABLE'!$B$2:$J$98,8,FALSE)),"")</f>
        <v/>
      </c>
      <c r="V76" s="114" t="str">
        <f>IFERROR(IF(VLOOKUP(F76,'LISTE REFERENCE STOCKABLE'!$B$2:$J$98,9,FALSE)=0,"",VLOOKUP(F76,'LISTE REFERENCE STOCKABLE'!$B$2:$J$98,9,FALSE)),"")</f>
        <v/>
      </c>
      <c r="W76" s="115" t="str">
        <f>IFERROR(VLOOKUP(F76,'LISTE REFERENCE STOCKABLE'!$B$10:$K$98,10,FALSE),"")</f>
        <v/>
      </c>
      <c r="X76" s="113" t="e">
        <f>VLOOKUP(E76,Inventaire!$C$2:$E$36,3,FALSE)</f>
        <v>#N/A</v>
      </c>
    </row>
    <row r="77" spans="2:24" ht="35.1" customHeight="1" thickBot="1" x14ac:dyDescent="0.25">
      <c r="B77" s="31">
        <v>2.08</v>
      </c>
      <c r="C77" s="186" t="str">
        <f>IFERROR(VLOOKUP(F77,'LISTE REFERENCE STOCKABLE'!$B$11:$G$88,6,FALSE),"")</f>
        <v/>
      </c>
      <c r="D77" s="163" t="s">
        <v>27</v>
      </c>
      <c r="E77" s="122" t="str">
        <f>IFERROR(IF(F77="","",INDEX('LISTE REFERENCE STOCKABLE'!A:A,MATCH('SYSTEME CLASSIFICATION'!F77,'LISTE REFERENCE STOCKABLE'!B:B,0),1)),"")</f>
        <v/>
      </c>
      <c r="F77" s="117" t="s">
        <v>307</v>
      </c>
      <c r="G77" s="117"/>
      <c r="H77" s="117"/>
      <c r="I77" s="117"/>
      <c r="J77" s="142"/>
      <c r="K77" s="117"/>
      <c r="L77" s="144" t="str">
        <f>IFERROR(VLOOKUP('SYSTEME CLASSIFICATION'!$F77,'LISTE REFERENCE STOCKABLE'!$B$2:$C$98,2,FALSE),"DISPONIBLE")</f>
        <v>INEXISTANT</v>
      </c>
      <c r="M77" s="123"/>
      <c r="N77" s="120" t="str">
        <f>IFERROR(VLOOKUP('SYSTEME CLASSIFICATION'!$F77,'LISTE REFERENCE STOCKABLE'!$B$11:$D$88,3,FALSE),"")</f>
        <v/>
      </c>
      <c r="O77" s="120"/>
      <c r="P77" s="120"/>
      <c r="Q77" s="120" t="str">
        <f>IFERROR(VLOOKUP('SYSTEME CLASSIFICATION'!$F77,'LISTE REFERENCE STOCKABLE'!$B$11:$E$88,4,FALSE),"")</f>
        <v/>
      </c>
      <c r="R77" s="120" t="str">
        <f>IFERROR(VLOOKUP('SYSTEME CLASSIFICATION'!$F77,'LISTE REFERENCE STOCKABLE'!$B$11:$F$88,5,FALSE),"")</f>
        <v/>
      </c>
      <c r="S77" s="120"/>
      <c r="T77" s="121"/>
      <c r="U77" s="114" t="str">
        <f>IFERROR(IF(VLOOKUP(F77,'LISTE REFERENCE STOCKABLE'!$B$2:$J$98,8,FALSE)=0,"",VLOOKUP(F77,'LISTE REFERENCE STOCKABLE'!$B$2:$J$98,8,FALSE)),"")</f>
        <v/>
      </c>
      <c r="V77" s="114" t="str">
        <f>IFERROR(IF(VLOOKUP(F77,'LISTE REFERENCE STOCKABLE'!$B$2:$J$98,9,FALSE)=0,"",VLOOKUP(F77,'LISTE REFERENCE STOCKABLE'!$B$2:$J$98,9,FALSE)),"")</f>
        <v/>
      </c>
      <c r="W77" s="115" t="str">
        <f>IFERROR(VLOOKUP(F77,'LISTE REFERENCE STOCKABLE'!$B$10:$K$98,10,FALSE),"")</f>
        <v/>
      </c>
      <c r="X77" s="113" t="e">
        <f>VLOOKUP(E77,Inventaire!$C$2:$E$36,3,FALSE)</f>
        <v>#N/A</v>
      </c>
    </row>
    <row r="78" spans="2:24" ht="35.1" customHeight="1" thickBot="1" x14ac:dyDescent="0.25">
      <c r="B78" s="31">
        <v>2.08</v>
      </c>
      <c r="C78" s="186" t="str">
        <f>IFERROR(VLOOKUP(F78,'LISTE REFERENCE STOCKABLE'!$B$11:$G$88,6,FALSE),"")</f>
        <v/>
      </c>
      <c r="D78" s="163" t="s">
        <v>27</v>
      </c>
      <c r="E78" s="122" t="str">
        <f>IFERROR(IF(F78="","",INDEX('LISTE REFERENCE STOCKABLE'!A:A,MATCH('SYSTEME CLASSIFICATION'!F78,'LISTE REFERENCE STOCKABLE'!B:B,0),1)),"")</f>
        <v/>
      </c>
      <c r="F78" s="117" t="s">
        <v>309</v>
      </c>
      <c r="G78" s="117"/>
      <c r="H78" s="117"/>
      <c r="I78" s="117"/>
      <c r="J78" s="142"/>
      <c r="K78" s="117"/>
      <c r="L78" s="144" t="str">
        <f>IFERROR(VLOOKUP('SYSTEME CLASSIFICATION'!$F78,'LISTE REFERENCE STOCKABLE'!$B$2:$C$98,2,FALSE),"DISPONIBLE")</f>
        <v>INDISPONIBLE (Veuillez noter la désignation du produit dans "COMMENTAIRE MAGASINIER")</v>
      </c>
      <c r="M78" s="123" t="s">
        <v>530</v>
      </c>
      <c r="N78" s="120" t="str">
        <f>IFERROR(VLOOKUP('SYSTEME CLASSIFICATION'!$F78,'LISTE REFERENCE STOCKABLE'!$B$11:$D$88,3,FALSE),"")</f>
        <v/>
      </c>
      <c r="O78" s="120"/>
      <c r="P78" s="120"/>
      <c r="Q78" s="120" t="str">
        <f>IFERROR(VLOOKUP('SYSTEME CLASSIFICATION'!$F78,'LISTE REFERENCE STOCKABLE'!$B$11:$E$88,4,FALSE),"")</f>
        <v/>
      </c>
      <c r="R78" s="120" t="str">
        <f>IFERROR(VLOOKUP('SYSTEME CLASSIFICATION'!$F78,'LISTE REFERENCE STOCKABLE'!$B$11:$F$88,5,FALSE),"")</f>
        <v/>
      </c>
      <c r="S78" s="120"/>
      <c r="T78" s="121"/>
      <c r="U78" s="114" t="str">
        <f>IFERROR(IF(VLOOKUP(F78,'LISTE REFERENCE STOCKABLE'!$B$2:$J$98,8,FALSE)=0,"",VLOOKUP(F78,'LISTE REFERENCE STOCKABLE'!$B$2:$J$98,8,FALSE)),"")</f>
        <v/>
      </c>
      <c r="V78" s="114" t="str">
        <f>IFERROR(IF(VLOOKUP(F78,'LISTE REFERENCE STOCKABLE'!$B$2:$J$98,9,FALSE)=0,"",VLOOKUP(F78,'LISTE REFERENCE STOCKABLE'!$B$2:$J$98,9,FALSE)),"")</f>
        <v/>
      </c>
      <c r="W78" s="115" t="str">
        <f>IFERROR(VLOOKUP(F78,'LISTE REFERENCE STOCKABLE'!$B$10:$K$98,10,FALSE),"")</f>
        <v/>
      </c>
      <c r="X78" s="113" t="e">
        <f>VLOOKUP(E78,Inventaire!$C$2:$E$36,3,FALSE)</f>
        <v>#N/A</v>
      </c>
    </row>
    <row r="79" spans="2:24" ht="35.1" customHeight="1" thickBot="1" x14ac:dyDescent="0.25">
      <c r="B79" s="32">
        <v>2.31</v>
      </c>
      <c r="C79" s="186" t="str">
        <f>IFERROR(VLOOKUP(F79,'LISTE REFERENCE STOCKABLE'!$B$11:$G$88,6,FALSE),"")</f>
        <v>Davoise</v>
      </c>
      <c r="D79" s="162" t="s">
        <v>28</v>
      </c>
      <c r="E79" s="122" t="str">
        <f>IFERROR(IF(F79="","",INDEX('LISTE REFERENCE STOCKABLE'!A:A,MATCH('SYSTEME CLASSIFICATION'!F79,'LISTE REFERENCE STOCKABLE'!B:B,0),1)),"")</f>
        <v>EMP0038</v>
      </c>
      <c r="F79" s="117" t="s">
        <v>194</v>
      </c>
      <c r="G79" s="117"/>
      <c r="H79" s="117"/>
      <c r="I79" s="117"/>
      <c r="J79" s="142"/>
      <c r="K79" s="117"/>
      <c r="L79" s="144" t="str">
        <f>IFERROR(VLOOKUP('SYSTEME CLASSIFICATION'!$F79,'LISTE REFERENCE STOCKABLE'!$B$2:$C$98,2,FALSE),"DISPONIBLE")</f>
        <v>INDISPONIBLE</v>
      </c>
      <c r="M79" s="118"/>
      <c r="N79" s="125" t="str">
        <f>IFERROR(VLOOKUP('SYSTEME CLASSIFICATION'!$F79,'LISTE REFERENCE STOCKABLE'!$B$11:$D$88,3,FALSE),"")</f>
        <v xml:space="preserve">  35 X 124 emballages = 4340e</v>
      </c>
      <c r="O79" s="125"/>
      <c r="P79" s="125"/>
      <c r="Q79" s="125">
        <f>IFERROR(VLOOKUP('SYSTEME CLASSIFICATION'!$F79,'LISTE REFERENCE STOCKABLE'!$B$11:$E$88,4,FALSE),"")</f>
        <v>17500</v>
      </c>
      <c r="R79" s="125">
        <f>IFERROR(VLOOKUP('SYSTEME CLASSIFICATION'!$F79,'LISTE REFERENCE STOCKABLE'!$B$11:$F$88,5,FALSE),"")</f>
        <v>0</v>
      </c>
      <c r="S79" s="125"/>
      <c r="T79" s="126"/>
      <c r="U79" s="114" t="str">
        <f>IFERROR(IF(VLOOKUP(F79,'LISTE REFERENCE STOCKABLE'!$B$2:$J$98,8,FALSE)=0,"",VLOOKUP(F79,'LISTE REFERENCE STOCKABLE'!$B$2:$J$98,8,FALSE)),"")</f>
        <v/>
      </c>
      <c r="V79" s="114" t="str">
        <f>IFERROR(IF(VLOOKUP(F79,'LISTE REFERENCE STOCKABLE'!$B$2:$J$98,9,FALSE)=0,"",VLOOKUP(F79,'LISTE REFERENCE STOCKABLE'!$B$2:$J$98,9,FALSE)),"")</f>
        <v/>
      </c>
      <c r="W79" s="115" t="str">
        <f>IFERROR(VLOOKUP(F79,'LISTE REFERENCE STOCKABLE'!$B$10:$K$98,10,FALSE),"")</f>
        <v>c</v>
      </c>
      <c r="X79" s="113" t="str">
        <f>VLOOKUP(E79,Inventaire!$C$2:$E$36,3,FALSE)</f>
        <v>jeudi</v>
      </c>
    </row>
    <row r="80" spans="2:24" ht="35.1" customHeight="1" thickBot="1" x14ac:dyDescent="0.25">
      <c r="B80" s="32">
        <v>2.31</v>
      </c>
      <c r="C80" s="186" t="str">
        <f>IFERROR(VLOOKUP(F80,'LISTE REFERENCE STOCKABLE'!$B$11:$G$88,6,FALSE),"")</f>
        <v>Davoise</v>
      </c>
      <c r="D80" s="163" t="s">
        <v>28</v>
      </c>
      <c r="E80" s="122" t="str">
        <f>IFERROR(IF(F80="","",INDEX('LISTE REFERENCE STOCKABLE'!A:A,MATCH('SYSTEME CLASSIFICATION'!F80,'LISTE REFERENCE STOCKABLE'!B:B,0),1)),"")</f>
        <v>EMP0038</v>
      </c>
      <c r="F80" s="117" t="s">
        <v>195</v>
      </c>
      <c r="G80" s="117"/>
      <c r="H80" s="117"/>
      <c r="I80" s="117"/>
      <c r="J80" s="142"/>
      <c r="K80" s="117"/>
      <c r="L80" s="144" t="str">
        <f>IFERROR(VLOOKUP('SYSTEME CLASSIFICATION'!$F80,'LISTE REFERENCE STOCKABLE'!$B$2:$C$98,2,FALSE),"DISPONIBLE")</f>
        <v>INDISPONIBLE</v>
      </c>
      <c r="M80" s="123"/>
      <c r="N80" s="120" t="str">
        <f>IFERROR(VLOOKUP('SYSTEME CLASSIFICATION'!$F80,'LISTE REFERENCE STOCKABLE'!$B$11:$D$88,3,FALSE),"")</f>
        <v>35 X 124 emballages = 4340e</v>
      </c>
      <c r="O80" s="120"/>
      <c r="P80" s="120"/>
      <c r="Q80" s="120">
        <f>IFERROR(VLOOKUP('SYSTEME CLASSIFICATION'!$F80,'LISTE REFERENCE STOCKABLE'!$B$11:$E$88,4,FALSE),"")</f>
        <v>17500</v>
      </c>
      <c r="R80" s="120">
        <f>IFERROR(VLOOKUP('SYSTEME CLASSIFICATION'!$F80,'LISTE REFERENCE STOCKABLE'!$B$11:$F$88,5,FALSE),"")</f>
        <v>0</v>
      </c>
      <c r="S80" s="120"/>
      <c r="T80" s="121"/>
      <c r="U80" s="114">
        <f>IFERROR(IF(VLOOKUP(F80,'LISTE REFERENCE STOCKABLE'!$B$2:$J$98,8,FALSE)=0,"",VLOOKUP(F80,'LISTE REFERENCE STOCKABLE'!$B$2:$J$98,8,FALSE)),"")</f>
        <v>1.8</v>
      </c>
      <c r="V80" s="114" t="str">
        <f>IFERROR(IF(VLOOKUP(F80,'LISTE REFERENCE STOCKABLE'!$B$2:$J$98,9,FALSE)=0,"",VLOOKUP(F80,'LISTE REFERENCE STOCKABLE'!$B$2:$J$98,9,FALSE)),"")</f>
        <v>800*1200</v>
      </c>
      <c r="W80" s="115" t="str">
        <f>IFERROR(VLOOKUP(F80,'LISTE REFERENCE STOCKABLE'!$B$10:$K$98,10,FALSE),"")</f>
        <v>c</v>
      </c>
      <c r="X80" s="113" t="str">
        <f>VLOOKUP(E80,Inventaire!$C$2:$E$36,3,FALSE)</f>
        <v>jeudi</v>
      </c>
    </row>
    <row r="81" spans="2:24" ht="35.1" customHeight="1" thickBot="1" x14ac:dyDescent="0.25">
      <c r="B81" s="32">
        <v>2.31</v>
      </c>
      <c r="C81" s="186" t="str">
        <f>IFERROR(VLOOKUP(F81,'LISTE REFERENCE STOCKABLE'!$B$11:$G$88,6,FALSE),"")</f>
        <v/>
      </c>
      <c r="D81" s="163" t="s">
        <v>28</v>
      </c>
      <c r="E81" s="122" t="str">
        <f>IFERROR(IF(F81="","",INDEX('LISTE REFERENCE STOCKABLE'!A:A,MATCH('SYSTEME CLASSIFICATION'!F81,'LISTE REFERENCE STOCKABLE'!B:B,0),1)),"")</f>
        <v/>
      </c>
      <c r="F81" s="117"/>
      <c r="G81" s="117"/>
      <c r="H81" s="117"/>
      <c r="I81" s="117"/>
      <c r="J81" s="142"/>
      <c r="K81" s="117"/>
      <c r="L81" s="144" t="str">
        <f>IFERROR(VLOOKUP('SYSTEME CLASSIFICATION'!$F81,'LISTE REFERENCE STOCKABLE'!$B$2:$C$98,2,FALSE),"DISPONIBLE")</f>
        <v>DISPONIBLE</v>
      </c>
      <c r="M81" s="123"/>
      <c r="N81" s="120" t="str">
        <f>IFERROR(VLOOKUP('SYSTEME CLASSIFICATION'!$F81,'LISTE REFERENCE STOCKABLE'!$B$11:$D$88,3,FALSE),"")</f>
        <v/>
      </c>
      <c r="O81" s="120"/>
      <c r="P81" s="120"/>
      <c r="Q81" s="120" t="str">
        <f>IFERROR(VLOOKUP('SYSTEME CLASSIFICATION'!$F81,'LISTE REFERENCE STOCKABLE'!$B$11:$E$88,4,FALSE),"")</f>
        <v/>
      </c>
      <c r="R81" s="120" t="str">
        <f>IFERROR(VLOOKUP('SYSTEME CLASSIFICATION'!$F81,'LISTE REFERENCE STOCKABLE'!$B$11:$F$88,5,FALSE),"")</f>
        <v/>
      </c>
      <c r="S81" s="120"/>
      <c r="T81" s="121"/>
      <c r="U81" s="114" t="str">
        <f>IFERROR(IF(VLOOKUP(F81,'LISTE REFERENCE STOCKABLE'!$B$2:$J$98,8,FALSE)=0,"",VLOOKUP(F81,'LISTE REFERENCE STOCKABLE'!$B$2:$J$98,8,FALSE)),"")</f>
        <v/>
      </c>
      <c r="V81" s="114" t="str">
        <f>IFERROR(IF(VLOOKUP(F81,'LISTE REFERENCE STOCKABLE'!$B$2:$J$98,9,FALSE)=0,"",VLOOKUP(F81,'LISTE REFERENCE STOCKABLE'!$B$2:$J$98,9,FALSE)),"")</f>
        <v/>
      </c>
      <c r="W81" s="115" t="str">
        <f>IFERROR(VLOOKUP(F81,'LISTE REFERENCE STOCKABLE'!$B$10:$K$98,10,FALSE),"")</f>
        <v/>
      </c>
      <c r="X81" s="113" t="e">
        <f>VLOOKUP(E81,Inventaire!$C$2:$E$36,3,FALSE)</f>
        <v>#N/A</v>
      </c>
    </row>
    <row r="82" spans="2:24" ht="35.1" customHeight="1" thickBot="1" x14ac:dyDescent="0.25">
      <c r="B82" s="31"/>
      <c r="C82" s="186" t="str">
        <f>IFERROR(VLOOKUP(F82,'LISTE REFERENCE STOCKABLE'!$B$11:$G$88,6,FALSE),"")</f>
        <v/>
      </c>
      <c r="D82" s="162" t="s">
        <v>29</v>
      </c>
      <c r="E82" s="122" t="str">
        <f>IFERROR(IF(F82="","",INDEX('LISTE REFERENCE STOCKABLE'!A:A,MATCH('SYSTEME CLASSIFICATION'!F82,'LISTE REFERENCE STOCKABLE'!B:B,0),1)),"")</f>
        <v/>
      </c>
      <c r="F82" s="117" t="s">
        <v>309</v>
      </c>
      <c r="G82" s="117"/>
      <c r="H82" s="117"/>
      <c r="I82" s="117"/>
      <c r="J82" s="142"/>
      <c r="K82" s="117"/>
      <c r="L82" s="144" t="str">
        <f>IFERROR(VLOOKUP('SYSTEME CLASSIFICATION'!$F82,'LISTE REFERENCE STOCKABLE'!$B$2:$C$98,2,FALSE),"DISPONIBLE")</f>
        <v>INDISPONIBLE (Veuillez noter la désignation du produit dans "COMMENTAIRE MAGASINIER")</v>
      </c>
      <c r="M82" s="118"/>
      <c r="N82" s="125" t="str">
        <f>IFERROR(VLOOKUP('SYSTEME CLASSIFICATION'!$F82,'LISTE REFERENCE STOCKABLE'!$B$11:$D$88,3,FALSE),"")</f>
        <v/>
      </c>
      <c r="O82" s="125"/>
      <c r="P82" s="125"/>
      <c r="Q82" s="125" t="str">
        <f>IFERROR(VLOOKUP('SYSTEME CLASSIFICATION'!$F82,'LISTE REFERENCE STOCKABLE'!$B$11:$E$88,4,FALSE),"")</f>
        <v/>
      </c>
      <c r="R82" s="125" t="str">
        <f>IFERROR(VLOOKUP('SYSTEME CLASSIFICATION'!$F82,'LISTE REFERENCE STOCKABLE'!$B$11:$F$88,5,FALSE),"")</f>
        <v/>
      </c>
      <c r="S82" s="125"/>
      <c r="T82" s="126"/>
      <c r="U82" s="114" t="str">
        <f>IFERROR(IF(VLOOKUP(F82,'LISTE REFERENCE STOCKABLE'!$B$2:$J$98,8,FALSE)=0,"",VLOOKUP(F82,'LISTE REFERENCE STOCKABLE'!$B$2:$J$98,8,FALSE)),"")</f>
        <v/>
      </c>
      <c r="V82" s="114" t="str">
        <f>IFERROR(IF(VLOOKUP(F82,'LISTE REFERENCE STOCKABLE'!$B$2:$J$98,9,FALSE)=0,"",VLOOKUP(F82,'LISTE REFERENCE STOCKABLE'!$B$2:$J$98,9,FALSE)),"")</f>
        <v/>
      </c>
      <c r="W82" s="115" t="str">
        <f>IFERROR(VLOOKUP(F82,'LISTE REFERENCE STOCKABLE'!$B$10:$K$98,10,FALSE),"")</f>
        <v/>
      </c>
      <c r="X82" s="113" t="e">
        <f>VLOOKUP(E82,Inventaire!$C$2:$E$36,3,FALSE)</f>
        <v>#N/A</v>
      </c>
    </row>
    <row r="83" spans="2:24" ht="35.1" customHeight="1" thickBot="1" x14ac:dyDescent="0.25">
      <c r="B83" s="31"/>
      <c r="C83" s="186" t="str">
        <f>IFERROR(VLOOKUP(F83,'LISTE REFERENCE STOCKABLE'!$B$11:$G$88,6,FALSE),"")</f>
        <v/>
      </c>
      <c r="D83" s="163" t="s">
        <v>29</v>
      </c>
      <c r="E83" s="122" t="str">
        <f>IFERROR(IF(F83="","",INDEX('LISTE REFERENCE STOCKABLE'!A:A,MATCH('SYSTEME CLASSIFICATION'!F83,'LISTE REFERENCE STOCKABLE'!B:B,0),1)),"")</f>
        <v/>
      </c>
      <c r="F83" s="117" t="s">
        <v>309</v>
      </c>
      <c r="G83" s="117"/>
      <c r="H83" s="117"/>
      <c r="I83" s="117"/>
      <c r="J83" s="142"/>
      <c r="K83" s="117"/>
      <c r="L83" s="144" t="str">
        <f>IFERROR(VLOOKUP('SYSTEME CLASSIFICATION'!$F83,'LISTE REFERENCE STOCKABLE'!$B$2:$C$98,2,FALSE),"DISPONIBLE")</f>
        <v>INDISPONIBLE (Veuillez noter la désignation du produit dans "COMMENTAIRE MAGASINIER")</v>
      </c>
      <c r="M83" s="123"/>
      <c r="N83" s="120" t="str">
        <f>IFERROR(VLOOKUP('SYSTEME CLASSIFICATION'!$F83,'LISTE REFERENCE STOCKABLE'!$B$11:$D$88,3,FALSE),"")</f>
        <v/>
      </c>
      <c r="O83" s="120"/>
      <c r="P83" s="120"/>
      <c r="Q83" s="120" t="str">
        <f>IFERROR(VLOOKUP('SYSTEME CLASSIFICATION'!$F83,'LISTE REFERENCE STOCKABLE'!$B$11:$E$88,4,FALSE),"")</f>
        <v/>
      </c>
      <c r="R83" s="120" t="str">
        <f>IFERROR(VLOOKUP('SYSTEME CLASSIFICATION'!$F83,'LISTE REFERENCE STOCKABLE'!$B$11:$F$88,5,FALSE),"")</f>
        <v/>
      </c>
      <c r="S83" s="120"/>
      <c r="T83" s="121"/>
      <c r="U83" s="114" t="str">
        <f>IFERROR(IF(VLOOKUP(F83,'LISTE REFERENCE STOCKABLE'!$B$2:$J$98,8,FALSE)=0,"",VLOOKUP(F83,'LISTE REFERENCE STOCKABLE'!$B$2:$J$98,8,FALSE)),"")</f>
        <v/>
      </c>
      <c r="V83" s="114" t="str">
        <f>IFERROR(IF(VLOOKUP(F83,'LISTE REFERENCE STOCKABLE'!$B$2:$J$98,9,FALSE)=0,"",VLOOKUP(F83,'LISTE REFERENCE STOCKABLE'!$B$2:$J$98,9,FALSE)),"")</f>
        <v/>
      </c>
      <c r="W83" s="115" t="str">
        <f>IFERROR(VLOOKUP(F83,'LISTE REFERENCE STOCKABLE'!$B$10:$K$98,10,FALSE),"")</f>
        <v/>
      </c>
      <c r="X83" s="113" t="e">
        <f>VLOOKUP(E83,Inventaire!$C$2:$E$36,3,FALSE)</f>
        <v>#N/A</v>
      </c>
    </row>
    <row r="84" spans="2:24" ht="35.1" customHeight="1" thickBot="1" x14ac:dyDescent="0.25">
      <c r="B84" s="31"/>
      <c r="C84" s="186" t="str">
        <f>IFERROR(VLOOKUP(F84,'LISTE REFERENCE STOCKABLE'!$B$11:$G$88,6,FALSE),"")</f>
        <v/>
      </c>
      <c r="D84" s="163" t="s">
        <v>29</v>
      </c>
      <c r="E84" s="122" t="str">
        <f>IFERROR(IF(F84="","",INDEX('LISTE REFERENCE STOCKABLE'!A:A,MATCH('SYSTEME CLASSIFICATION'!F84,'LISTE REFERENCE STOCKABLE'!B:B,0),1)),"")</f>
        <v/>
      </c>
      <c r="F84" s="117" t="s">
        <v>309</v>
      </c>
      <c r="G84" s="117"/>
      <c r="H84" s="117"/>
      <c r="I84" s="117"/>
      <c r="J84" s="142"/>
      <c r="K84" s="117"/>
      <c r="L84" s="144" t="str">
        <f>IFERROR(VLOOKUP('SYSTEME CLASSIFICATION'!$F84,'LISTE REFERENCE STOCKABLE'!$B$2:$C$98,2,FALSE),"DISPONIBLE")</f>
        <v>INDISPONIBLE (Veuillez noter la désignation du produit dans "COMMENTAIRE MAGASINIER")</v>
      </c>
      <c r="M84" s="123"/>
      <c r="N84" s="120" t="str">
        <f>IFERROR(VLOOKUP('SYSTEME CLASSIFICATION'!$F84,'LISTE REFERENCE STOCKABLE'!$B$11:$D$88,3,FALSE),"")</f>
        <v/>
      </c>
      <c r="O84" s="120"/>
      <c r="P84" s="120"/>
      <c r="Q84" s="120" t="str">
        <f>IFERROR(VLOOKUP('SYSTEME CLASSIFICATION'!$F84,'LISTE REFERENCE STOCKABLE'!$B$11:$E$88,4,FALSE),"")</f>
        <v/>
      </c>
      <c r="R84" s="120" t="str">
        <f>IFERROR(VLOOKUP('SYSTEME CLASSIFICATION'!$F84,'LISTE REFERENCE STOCKABLE'!$B$11:$F$88,5,FALSE),"")</f>
        <v/>
      </c>
      <c r="S84" s="120"/>
      <c r="T84" s="121"/>
      <c r="U84" s="114" t="str">
        <f>IFERROR(IF(VLOOKUP(F84,'LISTE REFERENCE STOCKABLE'!$B$2:$J$98,8,FALSE)=0,"",VLOOKUP(F84,'LISTE REFERENCE STOCKABLE'!$B$2:$J$98,8,FALSE)),"")</f>
        <v/>
      </c>
      <c r="V84" s="114" t="str">
        <f>IFERROR(IF(VLOOKUP(F84,'LISTE REFERENCE STOCKABLE'!$B$2:$J$98,9,FALSE)=0,"",VLOOKUP(F84,'LISTE REFERENCE STOCKABLE'!$B$2:$J$98,9,FALSE)),"")</f>
        <v/>
      </c>
      <c r="W84" s="115" t="str">
        <f>IFERROR(VLOOKUP(F84,'LISTE REFERENCE STOCKABLE'!$B$10:$K$98,10,FALSE),"")</f>
        <v/>
      </c>
      <c r="X84" s="113" t="e">
        <f>VLOOKUP(E84,Inventaire!$C$2:$E$36,3,FALSE)</f>
        <v>#N/A</v>
      </c>
    </row>
    <row r="85" spans="2:24" ht="35.1" customHeight="1" thickBot="1" x14ac:dyDescent="0.25">
      <c r="B85" s="31">
        <v>2.08</v>
      </c>
      <c r="C85" s="186" t="str">
        <f>IFERROR(VLOOKUP(F85,'LISTE REFERENCE STOCKABLE'!$B$11:$G$88,6,FALSE),"")</f>
        <v>DS Smith Packaging</v>
      </c>
      <c r="D85" s="162" t="s">
        <v>30</v>
      </c>
      <c r="E85" s="122" t="str">
        <f>IFERROR(IF(F85="","",INDEX('LISTE REFERENCE STOCKABLE'!A:A,MATCH('SYSTEME CLASSIFICATION'!F85,'LISTE REFERENCE STOCKABLE'!B:B,0),1)),"")</f>
        <v>EMS0024</v>
      </c>
      <c r="F85" s="117" t="s">
        <v>206</v>
      </c>
      <c r="G85" s="117"/>
      <c r="H85" s="117" t="s">
        <v>211</v>
      </c>
      <c r="I85" s="117"/>
      <c r="J85" s="142"/>
      <c r="K85" s="117"/>
      <c r="L85" s="144" t="str">
        <f>IFERROR(VLOOKUP('SYSTEME CLASSIFICATION'!$F85,'LISTE REFERENCE STOCKABLE'!$B$2:$C$98,2,FALSE),"DISPONIBLE")</f>
        <v>INDISPONIBLE</v>
      </c>
      <c r="M85" s="118"/>
      <c r="N85" s="125" t="str">
        <f>IFERROR(VLOOKUP('SYSTEME CLASSIFICATION'!$F85,'LISTE REFERENCE STOCKABLE'!$B$11:$D$88,3,FALSE),"")</f>
        <v>1 palettex1200c.=1200 c</v>
      </c>
      <c r="O85" s="125"/>
      <c r="P85" s="125"/>
      <c r="Q85" s="125">
        <f>IFERROR(VLOOKUP('SYSTEME CLASSIFICATION'!$F85,'LISTE REFERENCE STOCKABLE'!$B$11:$E$88,4,FALSE),"")</f>
        <v>8000</v>
      </c>
      <c r="R85" s="125">
        <f>IFERROR(VLOOKUP('SYSTEME CLASSIFICATION'!$F85,'LISTE REFERENCE STOCKABLE'!$B$11:$F$88,5,FALSE),"")</f>
        <v>0</v>
      </c>
      <c r="S85" s="125"/>
      <c r="T85" s="126"/>
      <c r="U85" s="114" t="str">
        <f>IFERROR(IF(VLOOKUP(F85,'LISTE REFERENCE STOCKABLE'!$B$2:$J$98,8,FALSE)=0,"",VLOOKUP(F85,'LISTE REFERENCE STOCKABLE'!$B$2:$J$98,8,FALSE)),"")</f>
        <v/>
      </c>
      <c r="V85" s="114" t="str">
        <f>IFERROR(IF(VLOOKUP(F85,'LISTE REFERENCE STOCKABLE'!$B$2:$J$98,9,FALSE)=0,"",VLOOKUP(F85,'LISTE REFERENCE STOCKABLE'!$B$2:$J$98,9,FALSE)),"")</f>
        <v/>
      </c>
      <c r="W85" s="115" t="str">
        <f>IFERROR(VLOOKUP(F85,'LISTE REFERENCE STOCKABLE'!$B$10:$K$98,10,FALSE),"")</f>
        <v>b</v>
      </c>
      <c r="X85" s="113" t="e">
        <f>VLOOKUP(E85,Inventaire!$C$2:$E$36,3,FALSE)</f>
        <v>#N/A</v>
      </c>
    </row>
    <row r="86" spans="2:24" ht="35.1" customHeight="1" thickBot="1" x14ac:dyDescent="0.25">
      <c r="B86" s="31">
        <v>2.08</v>
      </c>
      <c r="C86" s="186" t="str">
        <f>IFERROR(VLOOKUP(F86,'LISTE REFERENCE STOCKABLE'!$B$11:$G$88,6,FALSE),"")</f>
        <v/>
      </c>
      <c r="D86" s="163" t="s">
        <v>30</v>
      </c>
      <c r="E86" s="122" t="str">
        <f>IFERROR(IF(F86="","",INDEX('LISTE REFERENCE STOCKABLE'!A:A,MATCH('SYSTEME CLASSIFICATION'!F86,'LISTE REFERENCE STOCKABLE'!B:B,0),1)),"")</f>
        <v/>
      </c>
      <c r="F86" s="117" t="s">
        <v>307</v>
      </c>
      <c r="G86" s="117"/>
      <c r="H86" s="117"/>
      <c r="I86" s="117"/>
      <c r="J86" s="142"/>
      <c r="K86" s="117"/>
      <c r="L86" s="144" t="str">
        <f>IFERROR(VLOOKUP('SYSTEME CLASSIFICATION'!$F86,'LISTE REFERENCE STOCKABLE'!$B$2:$C$98,2,FALSE),"DISPONIBLE")</f>
        <v>INEXISTANT</v>
      </c>
      <c r="M86" s="123"/>
      <c r="N86" s="120" t="str">
        <f>IFERROR(VLOOKUP('SYSTEME CLASSIFICATION'!$F86,'LISTE REFERENCE STOCKABLE'!$B$11:$D$88,3,FALSE),"")</f>
        <v/>
      </c>
      <c r="O86" s="120"/>
      <c r="P86" s="120"/>
      <c r="Q86" s="120" t="str">
        <f>IFERROR(VLOOKUP('SYSTEME CLASSIFICATION'!$F86,'LISTE REFERENCE STOCKABLE'!$B$11:$E$88,4,FALSE),"")</f>
        <v/>
      </c>
      <c r="R86" s="120" t="str">
        <f>IFERROR(VLOOKUP('SYSTEME CLASSIFICATION'!$F86,'LISTE REFERENCE STOCKABLE'!$B$11:$F$88,5,FALSE),"")</f>
        <v/>
      </c>
      <c r="S86" s="120"/>
      <c r="T86" s="121"/>
      <c r="U86" s="114" t="str">
        <f>IFERROR(IF(VLOOKUP(F86,'LISTE REFERENCE STOCKABLE'!$B$2:$J$98,8,FALSE)=0,"",VLOOKUP(F86,'LISTE REFERENCE STOCKABLE'!$B$2:$J$98,8,FALSE)),"")</f>
        <v/>
      </c>
      <c r="V86" s="114" t="str">
        <f>IFERROR(IF(VLOOKUP(F86,'LISTE REFERENCE STOCKABLE'!$B$2:$J$98,9,FALSE)=0,"",VLOOKUP(F86,'LISTE REFERENCE STOCKABLE'!$B$2:$J$98,9,FALSE)),"")</f>
        <v/>
      </c>
      <c r="W86" s="115" t="str">
        <f>IFERROR(VLOOKUP(F86,'LISTE REFERENCE STOCKABLE'!$B$10:$K$98,10,FALSE),"")</f>
        <v/>
      </c>
      <c r="X86" s="113" t="e">
        <f>VLOOKUP(E86,Inventaire!$C$2:$E$36,3,FALSE)</f>
        <v>#N/A</v>
      </c>
    </row>
    <row r="87" spans="2:24" ht="35.1" customHeight="1" thickBot="1" x14ac:dyDescent="0.25">
      <c r="B87" s="31">
        <v>2.08</v>
      </c>
      <c r="C87" s="186" t="str">
        <f>IFERROR(VLOOKUP(F87,'LISTE REFERENCE STOCKABLE'!$B$11:$G$88,6,FALSE),"")</f>
        <v/>
      </c>
      <c r="D87" s="163" t="s">
        <v>30</v>
      </c>
      <c r="E87" s="122" t="str">
        <f>IFERROR(IF(F87="","",INDEX('LISTE REFERENCE STOCKABLE'!A:A,MATCH('SYSTEME CLASSIFICATION'!F87,'LISTE REFERENCE STOCKABLE'!B:B,0),1)),"")</f>
        <v>EMP0023</v>
      </c>
      <c r="F87" s="117" t="s">
        <v>270</v>
      </c>
      <c r="G87" s="117"/>
      <c r="H87" s="117"/>
      <c r="I87" s="117"/>
      <c r="J87" s="142"/>
      <c r="K87" s="117"/>
      <c r="L87" s="144" t="str">
        <f>IFERROR(VLOOKUP('SYSTEME CLASSIFICATION'!$F87,'LISTE REFERENCE STOCKABLE'!$B$2:$C$98,2,FALSE),"DISPONIBLE")</f>
        <v>INDISPONIBLE</v>
      </c>
      <c r="M87" s="123"/>
      <c r="N87" s="120" t="str">
        <f>IFERROR(VLOOKUP('SYSTEME CLASSIFICATION'!$F87,'LISTE REFERENCE STOCKABLE'!$B$11:$D$88,3,FALSE),"")</f>
        <v/>
      </c>
      <c r="O87" s="120"/>
      <c r="P87" s="120"/>
      <c r="Q87" s="120" t="str">
        <f>IFERROR(VLOOKUP('SYSTEME CLASSIFICATION'!$F87,'LISTE REFERENCE STOCKABLE'!$B$11:$E$88,4,FALSE),"")</f>
        <v/>
      </c>
      <c r="R87" s="120" t="str">
        <f>IFERROR(VLOOKUP('SYSTEME CLASSIFICATION'!$F87,'LISTE REFERENCE STOCKABLE'!$B$11:$F$88,5,FALSE),"")</f>
        <v/>
      </c>
      <c r="S87" s="120"/>
      <c r="T87" s="121"/>
      <c r="U87" s="114" t="str">
        <f>IFERROR(IF(VLOOKUP(F87,'LISTE REFERENCE STOCKABLE'!$B$2:$J$98,8,FALSE)=0,"",VLOOKUP(F87,'LISTE REFERENCE STOCKABLE'!$B$2:$J$98,8,FALSE)),"")</f>
        <v/>
      </c>
      <c r="V87" s="114" t="str">
        <f>IFERROR(IF(VLOOKUP(F87,'LISTE REFERENCE STOCKABLE'!$B$2:$J$98,9,FALSE)=0,"",VLOOKUP(F87,'LISTE REFERENCE STOCKABLE'!$B$2:$J$98,9,FALSE)),"")</f>
        <v/>
      </c>
      <c r="W87" s="115" t="str">
        <f>IFERROR(VLOOKUP(F87,'LISTE REFERENCE STOCKABLE'!$B$10:$K$98,10,FALSE),"")</f>
        <v>a</v>
      </c>
      <c r="X87" s="113" t="e">
        <f>VLOOKUP(E87,Inventaire!$C$2:$E$36,3,FALSE)</f>
        <v>#N/A</v>
      </c>
    </row>
    <row r="88" spans="2:24" ht="35.1" customHeight="1" thickBot="1" x14ac:dyDescent="0.25">
      <c r="B88" s="32">
        <v>2.31</v>
      </c>
      <c r="C88" s="186" t="str">
        <f>IFERROR(VLOOKUP(F88,'LISTE REFERENCE STOCKABLE'!$B$11:$G$88,6,FALSE),"")</f>
        <v>Davoise</v>
      </c>
      <c r="D88" s="162" t="s">
        <v>31</v>
      </c>
      <c r="E88" s="122" t="str">
        <f>IFERROR(IF(F88="","",INDEX('LISTE REFERENCE STOCKABLE'!A:A,MATCH('SYSTEME CLASSIFICATION'!F88,'LISTE REFERENCE STOCKABLE'!B:B,0),1)),"")</f>
        <v>EMP0038</v>
      </c>
      <c r="F88" s="117" t="s">
        <v>195</v>
      </c>
      <c r="G88" s="117"/>
      <c r="H88" s="117"/>
      <c r="I88" s="117"/>
      <c r="J88" s="142"/>
      <c r="K88" s="117"/>
      <c r="L88" s="144" t="str">
        <f>IFERROR(VLOOKUP('SYSTEME CLASSIFICATION'!$F88,'LISTE REFERENCE STOCKABLE'!$B$2:$C$98,2,FALSE),"DISPONIBLE")</f>
        <v>INDISPONIBLE</v>
      </c>
      <c r="M88" s="118"/>
      <c r="N88" s="125" t="str">
        <f>IFERROR(VLOOKUP('SYSTEME CLASSIFICATION'!$F88,'LISTE REFERENCE STOCKABLE'!$B$11:$D$88,3,FALSE),"")</f>
        <v>35 X 124 emballages = 4340e</v>
      </c>
      <c r="O88" s="125"/>
      <c r="P88" s="125"/>
      <c r="Q88" s="125">
        <f>IFERROR(VLOOKUP('SYSTEME CLASSIFICATION'!$F88,'LISTE REFERENCE STOCKABLE'!$B$11:$E$88,4,FALSE),"")</f>
        <v>17500</v>
      </c>
      <c r="R88" s="125">
        <f>IFERROR(VLOOKUP('SYSTEME CLASSIFICATION'!$F88,'LISTE REFERENCE STOCKABLE'!$B$11:$F$88,5,FALSE),"")</f>
        <v>0</v>
      </c>
      <c r="S88" s="125"/>
      <c r="T88" s="126"/>
      <c r="U88" s="114">
        <f>IFERROR(IF(VLOOKUP(F88,'LISTE REFERENCE STOCKABLE'!$B$2:$J$98,8,FALSE)=0,"",VLOOKUP(F88,'LISTE REFERENCE STOCKABLE'!$B$2:$J$98,8,FALSE)),"")</f>
        <v>1.8</v>
      </c>
      <c r="V88" s="114" t="str">
        <f>IFERROR(IF(VLOOKUP(F88,'LISTE REFERENCE STOCKABLE'!$B$2:$J$98,9,FALSE)=0,"",VLOOKUP(F88,'LISTE REFERENCE STOCKABLE'!$B$2:$J$98,9,FALSE)),"")</f>
        <v>800*1200</v>
      </c>
      <c r="W88" s="115" t="str">
        <f>IFERROR(VLOOKUP(F88,'LISTE REFERENCE STOCKABLE'!$B$10:$K$98,10,FALSE),"")</f>
        <v>c</v>
      </c>
      <c r="X88" s="113" t="str">
        <f>VLOOKUP(E88,Inventaire!$C$2:$E$36,3,FALSE)</f>
        <v>jeudi</v>
      </c>
    </row>
    <row r="89" spans="2:24" ht="35.1" customHeight="1" thickBot="1" x14ac:dyDescent="0.25">
      <c r="B89" s="32">
        <v>2.31</v>
      </c>
      <c r="C89" s="186" t="str">
        <f>IFERROR(VLOOKUP(F89,'LISTE REFERENCE STOCKABLE'!$B$11:$G$88,6,FALSE),"")</f>
        <v>Davoise</v>
      </c>
      <c r="D89" s="163" t="s">
        <v>31</v>
      </c>
      <c r="E89" s="122" t="str">
        <f>IFERROR(IF(F89="","",INDEX('LISTE REFERENCE STOCKABLE'!A:A,MATCH('SYSTEME CLASSIFICATION'!F89,'LISTE REFERENCE STOCKABLE'!B:B,0),1)),"")</f>
        <v>EMP0038</v>
      </c>
      <c r="F89" s="117" t="s">
        <v>195</v>
      </c>
      <c r="G89" s="117"/>
      <c r="H89" s="117"/>
      <c r="I89" s="117"/>
      <c r="J89" s="142"/>
      <c r="K89" s="117"/>
      <c r="L89" s="144" t="str">
        <f>IFERROR(VLOOKUP('SYSTEME CLASSIFICATION'!$F89,'LISTE REFERENCE STOCKABLE'!$B$2:$C$98,2,FALSE),"DISPONIBLE")</f>
        <v>INDISPONIBLE</v>
      </c>
      <c r="M89" s="123"/>
      <c r="N89" s="120" t="str">
        <f>IFERROR(VLOOKUP('SYSTEME CLASSIFICATION'!$F89,'LISTE REFERENCE STOCKABLE'!$B$11:$D$88,3,FALSE),"")</f>
        <v>35 X 124 emballages = 4340e</v>
      </c>
      <c r="O89" s="120"/>
      <c r="P89" s="120"/>
      <c r="Q89" s="120">
        <f>IFERROR(VLOOKUP('SYSTEME CLASSIFICATION'!$F89,'LISTE REFERENCE STOCKABLE'!$B$11:$E$88,4,FALSE),"")</f>
        <v>17500</v>
      </c>
      <c r="R89" s="120">
        <f>IFERROR(VLOOKUP('SYSTEME CLASSIFICATION'!$F89,'LISTE REFERENCE STOCKABLE'!$B$11:$F$88,5,FALSE),"")</f>
        <v>0</v>
      </c>
      <c r="S89" s="120"/>
      <c r="T89" s="121"/>
      <c r="U89" s="114">
        <f>IFERROR(IF(VLOOKUP(F89,'LISTE REFERENCE STOCKABLE'!$B$2:$J$98,8,FALSE)=0,"",VLOOKUP(F89,'LISTE REFERENCE STOCKABLE'!$B$2:$J$98,8,FALSE)),"")</f>
        <v>1.8</v>
      </c>
      <c r="V89" s="114" t="str">
        <f>IFERROR(IF(VLOOKUP(F89,'LISTE REFERENCE STOCKABLE'!$B$2:$J$98,9,FALSE)=0,"",VLOOKUP(F89,'LISTE REFERENCE STOCKABLE'!$B$2:$J$98,9,FALSE)),"")</f>
        <v>800*1200</v>
      </c>
      <c r="W89" s="115" t="str">
        <f>IFERROR(VLOOKUP(F89,'LISTE REFERENCE STOCKABLE'!$B$10:$K$98,10,FALSE),"")</f>
        <v>c</v>
      </c>
      <c r="X89" s="113" t="str">
        <f>VLOOKUP(E89,Inventaire!$C$2:$E$36,3,FALSE)</f>
        <v>jeudi</v>
      </c>
    </row>
    <row r="90" spans="2:24" ht="35.1" customHeight="1" thickBot="1" x14ac:dyDescent="0.25">
      <c r="B90" s="32">
        <v>2.31</v>
      </c>
      <c r="C90" s="186" t="str">
        <f>IFERROR(VLOOKUP(F90,'LISTE REFERENCE STOCKABLE'!$B$11:$G$88,6,FALSE),"")</f>
        <v>Davoise</v>
      </c>
      <c r="D90" s="163" t="s">
        <v>31</v>
      </c>
      <c r="E90" s="122" t="str">
        <f>IFERROR(IF(F90="","",INDEX('LISTE REFERENCE STOCKABLE'!A:A,MATCH('SYSTEME CLASSIFICATION'!F90,'LISTE REFERENCE STOCKABLE'!B:B,0),1)),"")</f>
        <v>EMP0038</v>
      </c>
      <c r="F90" s="117" t="s">
        <v>195</v>
      </c>
      <c r="G90" s="117"/>
      <c r="H90" s="117"/>
      <c r="I90" s="117"/>
      <c r="J90" s="142"/>
      <c r="K90" s="117"/>
      <c r="L90" s="144" t="str">
        <f>IFERROR(VLOOKUP('SYSTEME CLASSIFICATION'!$F90,'LISTE REFERENCE STOCKABLE'!$B$2:$C$98,2,FALSE),"DISPONIBLE")</f>
        <v>INDISPONIBLE</v>
      </c>
      <c r="M90" s="123"/>
      <c r="N90" s="120" t="str">
        <f>IFERROR(VLOOKUP('SYSTEME CLASSIFICATION'!$F90,'LISTE REFERENCE STOCKABLE'!$B$11:$D$88,3,FALSE),"")</f>
        <v>35 X 124 emballages = 4340e</v>
      </c>
      <c r="O90" s="120"/>
      <c r="P90" s="120"/>
      <c r="Q90" s="120">
        <f>IFERROR(VLOOKUP('SYSTEME CLASSIFICATION'!$F90,'LISTE REFERENCE STOCKABLE'!$B$11:$E$88,4,FALSE),"")</f>
        <v>17500</v>
      </c>
      <c r="R90" s="120">
        <f>IFERROR(VLOOKUP('SYSTEME CLASSIFICATION'!$F90,'LISTE REFERENCE STOCKABLE'!$B$11:$F$88,5,FALSE),"")</f>
        <v>0</v>
      </c>
      <c r="S90" s="120"/>
      <c r="T90" s="121"/>
      <c r="U90" s="114">
        <f>IFERROR(IF(VLOOKUP(F90,'LISTE REFERENCE STOCKABLE'!$B$2:$J$98,8,FALSE)=0,"",VLOOKUP(F90,'LISTE REFERENCE STOCKABLE'!$B$2:$J$98,8,FALSE)),"")</f>
        <v>1.8</v>
      </c>
      <c r="V90" s="114" t="str">
        <f>IFERROR(IF(VLOOKUP(F90,'LISTE REFERENCE STOCKABLE'!$B$2:$J$98,9,FALSE)=0,"",VLOOKUP(F90,'LISTE REFERENCE STOCKABLE'!$B$2:$J$98,9,FALSE)),"")</f>
        <v>800*1200</v>
      </c>
      <c r="W90" s="115" t="str">
        <f>IFERROR(VLOOKUP(F90,'LISTE REFERENCE STOCKABLE'!$B$10:$K$98,10,FALSE),"")</f>
        <v>c</v>
      </c>
      <c r="X90" s="113" t="str">
        <f>VLOOKUP(E90,Inventaire!$C$2:$E$36,3,FALSE)</f>
        <v>jeudi</v>
      </c>
    </row>
    <row r="91" spans="2:24" ht="35.1" customHeight="1" thickBot="1" x14ac:dyDescent="0.25">
      <c r="B91" s="31"/>
      <c r="C91" s="186" t="str">
        <f>IFERROR(VLOOKUP(F91,'LISTE REFERENCE STOCKABLE'!$B$11:$G$88,6,FALSE),"")</f>
        <v/>
      </c>
      <c r="D91" s="162" t="s">
        <v>32</v>
      </c>
      <c r="E91" s="122" t="str">
        <f>IFERROR(IF(F91="","",INDEX('LISTE REFERENCE STOCKABLE'!A:A,MATCH('SYSTEME CLASSIFICATION'!F91,'LISTE REFERENCE STOCKABLE'!B:B,0),1)),"")</f>
        <v/>
      </c>
      <c r="F91" s="117" t="s">
        <v>309</v>
      </c>
      <c r="G91" s="117"/>
      <c r="H91" s="117"/>
      <c r="I91" s="117"/>
      <c r="J91" s="142"/>
      <c r="K91" s="117"/>
      <c r="L91" s="144" t="str">
        <f>IFERROR(VLOOKUP('SYSTEME CLASSIFICATION'!$F91,'LISTE REFERENCE STOCKABLE'!$B$2:$C$98,2,FALSE),"DISPONIBLE")</f>
        <v>INDISPONIBLE (Veuillez noter la désignation du produit dans "COMMENTAIRE MAGASINIER")</v>
      </c>
      <c r="M91" s="118"/>
      <c r="N91" s="125" t="str">
        <f>IFERROR(VLOOKUP('SYSTEME CLASSIFICATION'!$F91,'LISTE REFERENCE STOCKABLE'!$B$11:$D$88,3,FALSE),"")</f>
        <v/>
      </c>
      <c r="O91" s="125"/>
      <c r="P91" s="125"/>
      <c r="Q91" s="125" t="str">
        <f>IFERROR(VLOOKUP('SYSTEME CLASSIFICATION'!$F91,'LISTE REFERENCE STOCKABLE'!$B$11:$E$88,4,FALSE),"")</f>
        <v/>
      </c>
      <c r="R91" s="125" t="str">
        <f>IFERROR(VLOOKUP('SYSTEME CLASSIFICATION'!$F91,'LISTE REFERENCE STOCKABLE'!$B$11:$F$88,5,FALSE),"")</f>
        <v/>
      </c>
      <c r="S91" s="125"/>
      <c r="T91" s="126"/>
      <c r="U91" s="114" t="str">
        <f>IFERROR(IF(VLOOKUP(F91,'LISTE REFERENCE STOCKABLE'!$B$2:$J$98,8,FALSE)=0,"",VLOOKUP(F91,'LISTE REFERENCE STOCKABLE'!$B$2:$J$98,8,FALSE)),"")</f>
        <v/>
      </c>
      <c r="V91" s="114" t="str">
        <f>IFERROR(IF(VLOOKUP(F91,'LISTE REFERENCE STOCKABLE'!$B$2:$J$98,9,FALSE)=0,"",VLOOKUP(F91,'LISTE REFERENCE STOCKABLE'!$B$2:$J$98,9,FALSE)),"")</f>
        <v/>
      </c>
      <c r="W91" s="115" t="str">
        <f>IFERROR(VLOOKUP(F91,'LISTE REFERENCE STOCKABLE'!$B$10:$K$98,10,FALSE),"")</f>
        <v/>
      </c>
      <c r="X91" s="113" t="e">
        <f>VLOOKUP(E91,Inventaire!$C$2:$E$36,3,FALSE)</f>
        <v>#N/A</v>
      </c>
    </row>
    <row r="92" spans="2:24" ht="35.1" customHeight="1" thickBot="1" x14ac:dyDescent="0.25">
      <c r="B92" s="31"/>
      <c r="C92" s="186" t="str">
        <f>IFERROR(VLOOKUP(F92,'LISTE REFERENCE STOCKABLE'!$B$11:$G$88,6,FALSE),"")</f>
        <v/>
      </c>
      <c r="D92" s="163" t="s">
        <v>32</v>
      </c>
      <c r="E92" s="122" t="str">
        <f>IFERROR(IF(F92="","",INDEX('LISTE REFERENCE STOCKABLE'!A:A,MATCH('SYSTEME CLASSIFICATION'!F92,'LISTE REFERENCE STOCKABLE'!B:B,0),1)),"")</f>
        <v/>
      </c>
      <c r="F92" s="117" t="s">
        <v>309</v>
      </c>
      <c r="G92" s="117"/>
      <c r="H92" s="117"/>
      <c r="I92" s="117"/>
      <c r="J92" s="142"/>
      <c r="K92" s="117"/>
      <c r="L92" s="144" t="str">
        <f>IFERROR(VLOOKUP('SYSTEME CLASSIFICATION'!$F92,'LISTE REFERENCE STOCKABLE'!$B$2:$C$98,2,FALSE),"DISPONIBLE")</f>
        <v>INDISPONIBLE (Veuillez noter la désignation du produit dans "COMMENTAIRE MAGASINIER")</v>
      </c>
      <c r="M92" s="123"/>
      <c r="N92" s="120" t="str">
        <f>IFERROR(VLOOKUP('SYSTEME CLASSIFICATION'!$F92,'LISTE REFERENCE STOCKABLE'!$B$11:$D$88,3,FALSE),"")</f>
        <v/>
      </c>
      <c r="O92" s="120"/>
      <c r="P92" s="120"/>
      <c r="Q92" s="120" t="str">
        <f>IFERROR(VLOOKUP('SYSTEME CLASSIFICATION'!$F92,'LISTE REFERENCE STOCKABLE'!$B$11:$E$88,4,FALSE),"")</f>
        <v/>
      </c>
      <c r="R92" s="120" t="str">
        <f>IFERROR(VLOOKUP('SYSTEME CLASSIFICATION'!$F92,'LISTE REFERENCE STOCKABLE'!$B$11:$F$88,5,FALSE),"")</f>
        <v/>
      </c>
      <c r="S92" s="120"/>
      <c r="T92" s="121"/>
      <c r="U92" s="114" t="str">
        <f>IFERROR(IF(VLOOKUP(F92,'LISTE REFERENCE STOCKABLE'!$B$2:$J$98,8,FALSE)=0,"",VLOOKUP(F92,'LISTE REFERENCE STOCKABLE'!$B$2:$J$98,8,FALSE)),"")</f>
        <v/>
      </c>
      <c r="V92" s="114" t="str">
        <f>IFERROR(IF(VLOOKUP(F92,'LISTE REFERENCE STOCKABLE'!$B$2:$J$98,9,FALSE)=0,"",VLOOKUP(F92,'LISTE REFERENCE STOCKABLE'!$B$2:$J$98,9,FALSE)),"")</f>
        <v/>
      </c>
      <c r="W92" s="115" t="str">
        <f>IFERROR(VLOOKUP(F92,'LISTE REFERENCE STOCKABLE'!$B$10:$K$98,10,FALSE),"")</f>
        <v/>
      </c>
      <c r="X92" s="113" t="e">
        <f>VLOOKUP(E92,Inventaire!$C$2:$E$36,3,FALSE)</f>
        <v>#N/A</v>
      </c>
    </row>
    <row r="93" spans="2:24" ht="35.1" customHeight="1" thickBot="1" x14ac:dyDescent="0.25">
      <c r="B93" s="31"/>
      <c r="C93" s="186" t="str">
        <f>IFERROR(VLOOKUP(F93,'LISTE REFERENCE STOCKABLE'!$B$11:$G$88,6,FALSE),"")</f>
        <v/>
      </c>
      <c r="D93" s="163" t="s">
        <v>32</v>
      </c>
      <c r="E93" s="122" t="str">
        <f>IFERROR(IF(F93="","",INDEX('LISTE REFERENCE STOCKABLE'!A:A,MATCH('SYSTEME CLASSIFICATION'!F93,'LISTE REFERENCE STOCKABLE'!B:B,0),1)),"")</f>
        <v/>
      </c>
      <c r="F93" s="117" t="s">
        <v>309</v>
      </c>
      <c r="G93" s="117"/>
      <c r="H93" s="117"/>
      <c r="I93" s="117"/>
      <c r="J93" s="142"/>
      <c r="K93" s="117"/>
      <c r="L93" s="144" t="str">
        <f>IFERROR(VLOOKUP('SYSTEME CLASSIFICATION'!$F93,'LISTE REFERENCE STOCKABLE'!$B$2:$C$98,2,FALSE),"DISPONIBLE")</f>
        <v>INDISPONIBLE (Veuillez noter la désignation du produit dans "COMMENTAIRE MAGASINIER")</v>
      </c>
      <c r="M93" s="123"/>
      <c r="N93" s="120" t="str">
        <f>IFERROR(VLOOKUP('SYSTEME CLASSIFICATION'!$F93,'LISTE REFERENCE STOCKABLE'!$B$11:$D$88,3,FALSE),"")</f>
        <v/>
      </c>
      <c r="O93" s="120"/>
      <c r="P93" s="120"/>
      <c r="Q93" s="120" t="str">
        <f>IFERROR(VLOOKUP('SYSTEME CLASSIFICATION'!$F93,'LISTE REFERENCE STOCKABLE'!$B$11:$E$88,4,FALSE),"")</f>
        <v/>
      </c>
      <c r="R93" s="120" t="str">
        <f>IFERROR(VLOOKUP('SYSTEME CLASSIFICATION'!$F93,'LISTE REFERENCE STOCKABLE'!$B$11:$F$88,5,FALSE),"")</f>
        <v/>
      </c>
      <c r="S93" s="120"/>
      <c r="T93" s="121"/>
      <c r="U93" s="114" t="str">
        <f>IFERROR(IF(VLOOKUP(F93,'LISTE REFERENCE STOCKABLE'!$B$2:$J$98,8,FALSE)=0,"",VLOOKUP(F93,'LISTE REFERENCE STOCKABLE'!$B$2:$J$98,8,FALSE)),"")</f>
        <v/>
      </c>
      <c r="V93" s="114" t="str">
        <f>IFERROR(IF(VLOOKUP(F93,'LISTE REFERENCE STOCKABLE'!$B$2:$J$98,9,FALSE)=0,"",VLOOKUP(F93,'LISTE REFERENCE STOCKABLE'!$B$2:$J$98,9,FALSE)),"")</f>
        <v/>
      </c>
      <c r="W93" s="115" t="str">
        <f>IFERROR(VLOOKUP(F93,'LISTE REFERENCE STOCKABLE'!$B$10:$K$98,10,FALSE),"")</f>
        <v/>
      </c>
      <c r="X93" s="113" t="e">
        <f>VLOOKUP(E93,Inventaire!$C$2:$E$36,3,FALSE)</f>
        <v>#N/A</v>
      </c>
    </row>
    <row r="94" spans="2:24" ht="35.1" customHeight="1" thickBot="1" x14ac:dyDescent="0.25">
      <c r="B94" s="31">
        <v>1.89</v>
      </c>
      <c r="C94" s="186" t="str">
        <f>IFERROR(VLOOKUP(F94,'LISTE REFERENCE STOCKABLE'!$B$11:$G$88,6,FALSE),"")</f>
        <v>Guillin Emballage</v>
      </c>
      <c r="D94" s="162" t="s">
        <v>33</v>
      </c>
      <c r="E94" s="122" t="str">
        <f>IFERROR(IF(F94="","",INDEX('LISTE REFERENCE STOCKABLE'!A:A,MATCH('SYSTEME CLASSIFICATION'!F94,'LISTE REFERENCE STOCKABLE'!B:B,0),1)),"")</f>
        <v>EMP0014</v>
      </c>
      <c r="F94" s="117" t="s">
        <v>250</v>
      </c>
      <c r="G94" s="117"/>
      <c r="H94" s="117"/>
      <c r="I94" s="117"/>
      <c r="J94" s="142"/>
      <c r="K94" s="117"/>
      <c r="L94" s="144" t="str">
        <f>IFERROR(VLOOKUP('SYSTEME CLASSIFICATION'!$F94,'LISTE REFERENCE STOCKABLE'!$B$2:$C$98,2,FALSE),"DISPONIBLE")</f>
        <v>INDISPONIBLE</v>
      </c>
      <c r="M94" s="118"/>
      <c r="N94" s="125" t="str">
        <f>IFERROR(VLOOKUP('SYSTEME CLASSIFICATION'!$F94,'LISTE REFERENCE STOCKABLE'!$B$11:$D$88,3,FALSE),"")</f>
        <v>27 cartonsx200e=2400 emballages</v>
      </c>
      <c r="O94" s="125"/>
      <c r="P94" s="125"/>
      <c r="Q94" s="125" t="str">
        <f>IFERROR(VLOOKUP('SYSTEME CLASSIFICATION'!$F94,'LISTE REFERENCE STOCKABLE'!$B$11:$E$88,4,FALSE),"")</f>
        <v xml:space="preserve">      Pal x 9 cart =</v>
      </c>
      <c r="R94" s="125">
        <f>IFERROR(VLOOKUP('SYSTEME CLASSIFICATION'!$F94,'LISTE REFERENCE STOCKABLE'!$B$11:$F$88,5,FALSE),"")</f>
        <v>0</v>
      </c>
      <c r="S94" s="125"/>
      <c r="T94" s="126"/>
      <c r="U94" s="114">
        <f>IFERROR(IF(VLOOKUP(F94,'LISTE REFERENCE STOCKABLE'!$B$2:$J$98,8,FALSE)=0,"",VLOOKUP(F94,'LISTE REFERENCE STOCKABLE'!$B$2:$J$98,8,FALSE)),"")</f>
        <v>1.75</v>
      </c>
      <c r="V94" s="114" t="str">
        <f>IFERROR(IF(VLOOKUP(F94,'LISTE REFERENCE STOCKABLE'!$B$2:$J$98,9,FALSE)=0,"",VLOOKUP(F94,'LISTE REFERENCE STOCKABLE'!$B$2:$J$98,9,FALSE)),"")</f>
        <v>800*1200</v>
      </c>
      <c r="W94" s="115" t="str">
        <f>IFERROR(VLOOKUP(F94,'LISTE REFERENCE STOCKABLE'!$B$10:$K$98,10,FALSE),"")</f>
        <v>a</v>
      </c>
      <c r="X94" s="113" t="e">
        <f>VLOOKUP(E94,Inventaire!$C$2:$E$36,3,FALSE)</f>
        <v>#N/A</v>
      </c>
    </row>
    <row r="95" spans="2:24" ht="35.1" customHeight="1" thickBot="1" x14ac:dyDescent="0.25">
      <c r="B95" s="31">
        <v>1.89</v>
      </c>
      <c r="C95" s="186" t="str">
        <f>IFERROR(VLOOKUP(F95,'LISTE REFERENCE STOCKABLE'!$B$11:$G$88,6,FALSE),"")</f>
        <v>Davoise</v>
      </c>
      <c r="D95" s="163" t="s">
        <v>33</v>
      </c>
      <c r="E95" s="122" t="str">
        <f>IFERROR(IF(F95="","",INDEX('LISTE REFERENCE STOCKABLE'!A:A,MATCH('SYSTEME CLASSIFICATION'!F95,'LISTE REFERENCE STOCKABLE'!B:B,0),1)),"")</f>
        <v>EMP0039</v>
      </c>
      <c r="F95" s="117" t="s">
        <v>189</v>
      </c>
      <c r="G95" s="117"/>
      <c r="H95" s="117"/>
      <c r="I95" s="117"/>
      <c r="J95" s="142"/>
      <c r="K95" s="117"/>
      <c r="L95" s="144" t="str">
        <f>IFERROR(VLOOKUP('SYSTEME CLASSIFICATION'!$F95,'LISTE REFERENCE STOCKABLE'!$B$2:$C$98,2,FALSE),"DISPONIBLE")</f>
        <v>INDISPONIBLE</v>
      </c>
      <c r="M95" s="123"/>
      <c r="N95" s="120" t="str">
        <f>IFERROR(VLOOKUP('SYSTEME CLASSIFICATION'!$F95,'LISTE REFERENCE STOCKABLE'!$B$11:$D$88,3,FALSE),"")</f>
        <v>10 cartonsx258e=2580e</v>
      </c>
      <c r="O95" s="120"/>
      <c r="P95" s="120"/>
      <c r="Q95" s="120">
        <f>IFERROR(VLOOKUP('SYSTEME CLASSIFICATION'!$F95,'LISTE REFERENCE STOCKABLE'!$B$11:$E$88,4,FALSE),"")</f>
        <v>12500</v>
      </c>
      <c r="R95" s="120">
        <f>IFERROR(VLOOKUP('SYSTEME CLASSIFICATION'!$F95,'LISTE REFERENCE STOCKABLE'!$B$11:$F$88,5,FALSE),"")</f>
        <v>0</v>
      </c>
      <c r="S95" s="120"/>
      <c r="T95" s="121"/>
      <c r="U95" s="114">
        <f>IFERROR(IF(VLOOKUP(F95,'LISTE REFERENCE STOCKABLE'!$B$2:$J$98,8,FALSE)=0,"",VLOOKUP(F95,'LISTE REFERENCE STOCKABLE'!$B$2:$J$98,8,FALSE)),"")</f>
        <v>1.82</v>
      </c>
      <c r="V95" s="114" t="str">
        <f>IFERROR(IF(VLOOKUP(F95,'LISTE REFERENCE STOCKABLE'!$B$2:$J$98,9,FALSE)=0,"",VLOOKUP(F95,'LISTE REFERENCE STOCKABLE'!$B$2:$J$98,9,FALSE)),"")</f>
        <v>800*1200</v>
      </c>
      <c r="W95" s="115" t="str">
        <f>IFERROR(VLOOKUP(F95,'LISTE REFERENCE STOCKABLE'!$B$10:$K$98,10,FALSE),"")</f>
        <v>b</v>
      </c>
      <c r="X95" s="113" t="str">
        <f>VLOOKUP(E95,Inventaire!$C$2:$E$36,3,FALSE)</f>
        <v>jeudi</v>
      </c>
    </row>
    <row r="96" spans="2:24" ht="35.1" customHeight="1" thickBot="1" x14ac:dyDescent="0.25">
      <c r="B96" s="31">
        <v>1.89</v>
      </c>
      <c r="C96" s="186" t="str">
        <f>IFERROR(VLOOKUP(F96,'LISTE REFERENCE STOCKABLE'!$B$11:$G$88,6,FALSE),"")</f>
        <v>Davoise</v>
      </c>
      <c r="D96" s="163" t="s">
        <v>33</v>
      </c>
      <c r="E96" s="122" t="str">
        <f>IFERROR(IF(F96="","",INDEX('LISTE REFERENCE STOCKABLE'!A:A,MATCH('SYSTEME CLASSIFICATION'!F96,'LISTE REFERENCE STOCKABLE'!B:B,0),1)),"")</f>
        <v>EMP0039</v>
      </c>
      <c r="F96" s="117" t="s">
        <v>190</v>
      </c>
      <c r="G96" s="117"/>
      <c r="H96" s="117"/>
      <c r="I96" s="117"/>
      <c r="J96" s="142"/>
      <c r="K96" s="117"/>
      <c r="L96" s="144" t="str">
        <f>IFERROR(VLOOKUP('SYSTEME CLASSIFICATION'!$F96,'LISTE REFERENCE STOCKABLE'!$B$2:$C$98,2,FALSE),"DISPONIBLE")</f>
        <v>INDISPONIBLE</v>
      </c>
      <c r="M96" s="123"/>
      <c r="N96" s="120" t="str">
        <f>IFERROR(VLOOKUP('SYSTEME CLASSIFICATION'!$F96,'LISTE REFERENCE STOCKABLE'!$B$11:$D$88,3,FALSE),"")</f>
        <v>10 cartonsx258e=2580e</v>
      </c>
      <c r="O96" s="120"/>
      <c r="P96" s="120"/>
      <c r="Q96" s="120">
        <f>IFERROR(VLOOKUP('SYSTEME CLASSIFICATION'!$F96,'LISTE REFERENCE STOCKABLE'!$B$11:$E$88,4,FALSE),"")</f>
        <v>12500</v>
      </c>
      <c r="R96" s="120">
        <f>IFERROR(VLOOKUP('SYSTEME CLASSIFICATION'!$F96,'LISTE REFERENCE STOCKABLE'!$B$11:$F$88,5,FALSE),"")</f>
        <v>0</v>
      </c>
      <c r="S96" s="120"/>
      <c r="T96" s="121"/>
      <c r="U96" s="114">
        <f>IFERROR(IF(VLOOKUP(F96,'LISTE REFERENCE STOCKABLE'!$B$2:$J$98,8,FALSE)=0,"",VLOOKUP(F96,'LISTE REFERENCE STOCKABLE'!$B$2:$J$98,8,FALSE)),"")</f>
        <v>1.8</v>
      </c>
      <c r="V96" s="114" t="str">
        <f>IFERROR(IF(VLOOKUP(F96,'LISTE REFERENCE STOCKABLE'!$B$2:$J$98,9,FALSE)=0,"",VLOOKUP(F96,'LISTE REFERENCE STOCKABLE'!$B$2:$J$98,9,FALSE)),"")</f>
        <v>800*1200</v>
      </c>
      <c r="W96" s="115" t="str">
        <f>IFERROR(VLOOKUP(F96,'LISTE REFERENCE STOCKABLE'!$B$10:$K$98,10,FALSE),"")</f>
        <v>c</v>
      </c>
      <c r="X96" s="113" t="str">
        <f>VLOOKUP(E96,Inventaire!$C$2:$E$36,3,FALSE)</f>
        <v>jeudi</v>
      </c>
    </row>
    <row r="97" spans="2:24" ht="35.1" customHeight="1" thickBot="1" x14ac:dyDescent="0.25">
      <c r="B97" s="32">
        <v>1.78</v>
      </c>
      <c r="C97" s="186" t="str">
        <f>IFERROR(VLOOKUP(F97,'LISTE REFERENCE STOCKABLE'!$B$11:$G$88,6,FALSE),"")</f>
        <v>Conservor</v>
      </c>
      <c r="D97" s="162" t="s">
        <v>34</v>
      </c>
      <c r="E97" s="122" t="str">
        <f>IFERROR(IF(F97="","",INDEX('LISTE REFERENCE STOCKABLE'!A:A,MATCH('SYSTEME CLASSIFICATION'!F97,'LISTE REFERENCE STOCKABLE'!B:B,0),1)),"")</f>
        <v>EMP0037</v>
      </c>
      <c r="F97" s="117" t="s">
        <v>418</v>
      </c>
      <c r="G97" s="117"/>
      <c r="H97" s="117"/>
      <c r="I97" s="117"/>
      <c r="J97" s="142"/>
      <c r="K97" s="117"/>
      <c r="L97" s="144" t="str">
        <f>IFERROR(VLOOKUP('SYSTEME CLASSIFICATION'!$F97,'LISTE REFERENCE STOCKABLE'!$B$2:$C$98,2,FALSE),"DISPONIBLE")</f>
        <v>INDISPONIBLE</v>
      </c>
      <c r="M97" s="118"/>
      <c r="N97" s="125" t="str">
        <f>IFERROR(VLOOKUP('SYSTEME CLASSIFICATION'!$F97,'LISTE REFERENCE STOCKABLE'!$B$11:$D$88,3,FALSE),"")</f>
        <v>40 cartons X 18 = 720 emb</v>
      </c>
      <c r="O97" s="125"/>
      <c r="P97" s="125"/>
      <c r="Q97" s="125">
        <f>IFERROR(VLOOKUP('SYSTEME CLASSIFICATION'!$F97,'LISTE REFERENCE STOCKABLE'!$B$11:$E$88,4,FALSE),"")</f>
        <v>5000</v>
      </c>
      <c r="R97" s="125">
        <f>IFERROR(VLOOKUP('SYSTEME CLASSIFICATION'!$F97,'LISTE REFERENCE STOCKABLE'!$B$11:$F$88,5,FALSE),"")</f>
        <v>0</v>
      </c>
      <c r="S97" s="125"/>
      <c r="T97" s="126"/>
      <c r="U97" s="114">
        <f>IFERROR(IF(VLOOKUP(F97,'LISTE REFERENCE STOCKABLE'!$B$2:$J$98,8,FALSE)=0,"",VLOOKUP(F97,'LISTE REFERENCE STOCKABLE'!$B$2:$J$98,8,FALSE)),"")</f>
        <v>1.82</v>
      </c>
      <c r="V97" s="114" t="str">
        <f>IFERROR(IF(VLOOKUP(F97,'LISTE REFERENCE STOCKABLE'!$B$2:$J$98,9,FALSE)=0,"",VLOOKUP(F97,'LISTE REFERENCE STOCKABLE'!$B$2:$J$98,9,FALSE)),"")</f>
        <v>800*1200</v>
      </c>
      <c r="W97" s="115" t="str">
        <f>IFERROR(VLOOKUP(F97,'LISTE REFERENCE STOCKABLE'!$B$10:$K$98,10,FALSE),"")</f>
        <v>c</v>
      </c>
      <c r="X97" s="113" t="e">
        <f>VLOOKUP(E97,Inventaire!$C$2:$E$36,3,FALSE)</f>
        <v>#N/A</v>
      </c>
    </row>
    <row r="98" spans="2:24" ht="35.1" customHeight="1" thickBot="1" x14ac:dyDescent="0.25">
      <c r="B98" s="32">
        <v>1.78</v>
      </c>
      <c r="C98" s="186" t="str">
        <f>IFERROR(VLOOKUP(F98,'LISTE REFERENCE STOCKABLE'!$B$11:$G$88,6,FALSE),"")</f>
        <v/>
      </c>
      <c r="D98" s="163" t="s">
        <v>34</v>
      </c>
      <c r="E98" s="122" t="str">
        <f>IFERROR(IF(F98="","",INDEX('LISTE REFERENCE STOCKABLE'!A:A,MATCH('SYSTEME CLASSIFICATION'!F98,'LISTE REFERENCE STOCKABLE'!B:B,0),1)),"")</f>
        <v/>
      </c>
      <c r="F98" s="117" t="s">
        <v>307</v>
      </c>
      <c r="G98" s="117"/>
      <c r="H98" s="117"/>
      <c r="I98" s="117"/>
      <c r="J98" s="142"/>
      <c r="K98" s="117"/>
      <c r="L98" s="144" t="str">
        <f>IFERROR(VLOOKUP('SYSTEME CLASSIFICATION'!$F98,'LISTE REFERENCE STOCKABLE'!$B$2:$C$98,2,FALSE),"DISPONIBLE")</f>
        <v>INEXISTANT</v>
      </c>
      <c r="M98" s="123"/>
      <c r="N98" s="120" t="str">
        <f>IFERROR(VLOOKUP('SYSTEME CLASSIFICATION'!$F98,'LISTE REFERENCE STOCKABLE'!$B$11:$D$88,3,FALSE),"")</f>
        <v/>
      </c>
      <c r="O98" s="120"/>
      <c r="P98" s="120"/>
      <c r="Q98" s="120" t="str">
        <f>IFERROR(VLOOKUP('SYSTEME CLASSIFICATION'!$F98,'LISTE REFERENCE STOCKABLE'!$B$11:$E$88,4,FALSE),"")</f>
        <v/>
      </c>
      <c r="R98" s="120" t="str">
        <f>IFERROR(VLOOKUP('SYSTEME CLASSIFICATION'!$F98,'LISTE REFERENCE STOCKABLE'!$B$11:$F$88,5,FALSE),"")</f>
        <v/>
      </c>
      <c r="S98" s="120"/>
      <c r="T98" s="121"/>
      <c r="U98" s="114" t="str">
        <f>IFERROR(IF(VLOOKUP(F98,'LISTE REFERENCE STOCKABLE'!$B$2:$J$98,8,FALSE)=0,"",VLOOKUP(F98,'LISTE REFERENCE STOCKABLE'!$B$2:$J$98,8,FALSE)),"")</f>
        <v/>
      </c>
      <c r="V98" s="114" t="str">
        <f>IFERROR(IF(VLOOKUP(F98,'LISTE REFERENCE STOCKABLE'!$B$2:$J$98,9,FALSE)=0,"",VLOOKUP(F98,'LISTE REFERENCE STOCKABLE'!$B$2:$J$98,9,FALSE)),"")</f>
        <v/>
      </c>
      <c r="W98" s="115" t="str">
        <f>IFERROR(VLOOKUP(F98,'LISTE REFERENCE STOCKABLE'!$B$10:$K$98,10,FALSE),"")</f>
        <v/>
      </c>
      <c r="X98" s="113" t="e">
        <f>VLOOKUP(E98,Inventaire!$C$2:$E$36,3,FALSE)</f>
        <v>#N/A</v>
      </c>
    </row>
    <row r="99" spans="2:24" ht="35.1" customHeight="1" thickBot="1" x14ac:dyDescent="0.25">
      <c r="B99" s="32">
        <v>1.78</v>
      </c>
      <c r="C99" s="186" t="str">
        <f>IFERROR(VLOOKUP(F99,'LISTE REFERENCE STOCKABLE'!$B$11:$G$88,6,FALSE),"")</f>
        <v/>
      </c>
      <c r="D99" s="163" t="s">
        <v>34</v>
      </c>
      <c r="E99" s="122" t="str">
        <f>IFERROR(IF(F99="","",INDEX('LISTE REFERENCE STOCKABLE'!A:A,MATCH('SYSTEME CLASSIFICATION'!F99,'LISTE REFERENCE STOCKABLE'!B:B,0),1)),"")</f>
        <v/>
      </c>
      <c r="F99" s="117" t="s">
        <v>309</v>
      </c>
      <c r="G99" s="117"/>
      <c r="H99" s="117"/>
      <c r="I99" s="117"/>
      <c r="J99" s="142"/>
      <c r="K99" s="117"/>
      <c r="L99" s="144" t="str">
        <f>IFERROR(VLOOKUP('SYSTEME CLASSIFICATION'!$F99,'LISTE REFERENCE STOCKABLE'!$B$2:$C$98,2,FALSE),"DISPONIBLE")</f>
        <v>INDISPONIBLE (Veuillez noter la désignation du produit dans "COMMENTAIRE MAGASINIER")</v>
      </c>
      <c r="M99" s="123" t="s">
        <v>502</v>
      </c>
      <c r="N99" s="120" t="str">
        <f>IFERROR(VLOOKUP('SYSTEME CLASSIFICATION'!$F99,'LISTE REFERENCE STOCKABLE'!$B$11:$D$88,3,FALSE),"")</f>
        <v/>
      </c>
      <c r="O99" s="120"/>
      <c r="P99" s="120"/>
      <c r="Q99" s="120" t="str">
        <f>IFERROR(VLOOKUP('SYSTEME CLASSIFICATION'!$F99,'LISTE REFERENCE STOCKABLE'!$B$11:$E$88,4,FALSE),"")</f>
        <v/>
      </c>
      <c r="R99" s="120" t="str">
        <f>IFERROR(VLOOKUP('SYSTEME CLASSIFICATION'!$F99,'LISTE REFERENCE STOCKABLE'!$B$11:$F$88,5,FALSE),"")</f>
        <v/>
      </c>
      <c r="S99" s="120"/>
      <c r="T99" s="121"/>
      <c r="U99" s="114" t="str">
        <f>IFERROR(IF(VLOOKUP(F99,'LISTE REFERENCE STOCKABLE'!$B$2:$J$98,8,FALSE)=0,"",VLOOKUP(F99,'LISTE REFERENCE STOCKABLE'!$B$2:$J$98,8,FALSE)),"")</f>
        <v/>
      </c>
      <c r="V99" s="114" t="str">
        <f>IFERROR(IF(VLOOKUP(F99,'LISTE REFERENCE STOCKABLE'!$B$2:$J$98,9,FALSE)=0,"",VLOOKUP(F99,'LISTE REFERENCE STOCKABLE'!$B$2:$J$98,9,FALSE)),"")</f>
        <v/>
      </c>
      <c r="W99" s="115" t="str">
        <f>IFERROR(VLOOKUP(F99,'LISTE REFERENCE STOCKABLE'!$B$10:$K$98,10,FALSE),"")</f>
        <v/>
      </c>
      <c r="X99" s="113" t="e">
        <f>VLOOKUP(E99,Inventaire!$C$2:$E$36,3,FALSE)</f>
        <v>#N/A</v>
      </c>
    </row>
    <row r="100" spans="2:24" ht="35.1" customHeight="1" thickBot="1" x14ac:dyDescent="0.25">
      <c r="B100" s="31"/>
      <c r="C100" s="186" t="str">
        <f>IFERROR(VLOOKUP(F100,'LISTE REFERENCE STOCKABLE'!$B$11:$G$88,6,FALSE),"")</f>
        <v/>
      </c>
      <c r="D100" s="162" t="s">
        <v>35</v>
      </c>
      <c r="E100" s="122" t="str">
        <f>IFERROR(IF(F100="","",INDEX('LISTE REFERENCE STOCKABLE'!A:A,MATCH('SYSTEME CLASSIFICATION'!F100,'LISTE REFERENCE STOCKABLE'!B:B,0),1)),"")</f>
        <v/>
      </c>
      <c r="F100" s="117" t="s">
        <v>309</v>
      </c>
      <c r="G100" s="117"/>
      <c r="H100" s="117"/>
      <c r="I100" s="117"/>
      <c r="J100" s="142"/>
      <c r="K100" s="117"/>
      <c r="L100" s="144" t="str">
        <f>IFERROR(VLOOKUP('SYSTEME CLASSIFICATION'!$F100,'LISTE REFERENCE STOCKABLE'!$B$2:$C$98,2,FALSE),"DISPONIBLE")</f>
        <v>INDISPONIBLE (Veuillez noter la désignation du produit dans "COMMENTAIRE MAGASINIER")</v>
      </c>
      <c r="M100" s="123" t="s">
        <v>531</v>
      </c>
      <c r="N100" s="125" t="str">
        <f>IFERROR(VLOOKUP('SYSTEME CLASSIFICATION'!$F100,'LISTE REFERENCE STOCKABLE'!$B$11:$D$88,3,FALSE),"")</f>
        <v/>
      </c>
      <c r="O100" s="125"/>
      <c r="P100" s="125"/>
      <c r="Q100" s="125" t="str">
        <f>IFERROR(VLOOKUP('SYSTEME CLASSIFICATION'!$F100,'LISTE REFERENCE STOCKABLE'!$B$11:$E$88,4,FALSE),"")</f>
        <v/>
      </c>
      <c r="R100" s="125" t="str">
        <f>IFERROR(VLOOKUP('SYSTEME CLASSIFICATION'!$F100,'LISTE REFERENCE STOCKABLE'!$B$11:$F$88,5,FALSE),"")</f>
        <v/>
      </c>
      <c r="S100" s="125"/>
      <c r="T100" s="126"/>
      <c r="U100" s="114" t="str">
        <f>IFERROR(IF(VLOOKUP(F100,'LISTE REFERENCE STOCKABLE'!$B$2:$J$98,8,FALSE)=0,"",VLOOKUP(F100,'LISTE REFERENCE STOCKABLE'!$B$2:$J$98,8,FALSE)),"")</f>
        <v/>
      </c>
      <c r="V100" s="114" t="str">
        <f>IFERROR(IF(VLOOKUP(F100,'LISTE REFERENCE STOCKABLE'!$B$2:$J$98,9,FALSE)=0,"",VLOOKUP(F100,'LISTE REFERENCE STOCKABLE'!$B$2:$J$98,9,FALSE)),"")</f>
        <v/>
      </c>
      <c r="W100" s="115" t="str">
        <f>IFERROR(VLOOKUP(F100,'LISTE REFERENCE STOCKABLE'!$B$10:$K$98,10,FALSE),"")</f>
        <v/>
      </c>
      <c r="X100" s="113" t="e">
        <f>VLOOKUP(E100,Inventaire!$C$2:$E$36,3,FALSE)</f>
        <v>#N/A</v>
      </c>
    </row>
    <row r="101" spans="2:24" ht="35.1" customHeight="1" thickBot="1" x14ac:dyDescent="0.25">
      <c r="B101" s="31"/>
      <c r="C101" s="186" t="str">
        <f>IFERROR(VLOOKUP(F101,'LISTE REFERENCE STOCKABLE'!$B$11:$G$88,6,FALSE),"")</f>
        <v/>
      </c>
      <c r="D101" s="163" t="s">
        <v>35</v>
      </c>
      <c r="E101" s="122" t="str">
        <f>IFERROR(IF(F101="","",INDEX('LISTE REFERENCE STOCKABLE'!A:A,MATCH('SYSTEME CLASSIFICATION'!F101,'LISTE REFERENCE STOCKABLE'!B:B,0),1)),"")</f>
        <v/>
      </c>
      <c r="F101" s="117"/>
      <c r="G101" s="117"/>
      <c r="H101" s="117"/>
      <c r="I101" s="117"/>
      <c r="J101" s="142"/>
      <c r="K101" s="117"/>
      <c r="L101" s="144" t="str">
        <f>IFERROR(VLOOKUP('SYSTEME CLASSIFICATION'!$F101,'LISTE REFERENCE STOCKABLE'!$B$2:$C$98,2,FALSE),"DISPONIBLE")</f>
        <v>DISPONIBLE</v>
      </c>
      <c r="M101" s="123"/>
      <c r="N101" s="120" t="str">
        <f>IFERROR(VLOOKUP('SYSTEME CLASSIFICATION'!$F101,'LISTE REFERENCE STOCKABLE'!$B$11:$D$88,3,FALSE),"")</f>
        <v/>
      </c>
      <c r="O101" s="120"/>
      <c r="P101" s="120"/>
      <c r="Q101" s="120" t="str">
        <f>IFERROR(VLOOKUP('SYSTEME CLASSIFICATION'!$F101,'LISTE REFERENCE STOCKABLE'!$B$11:$E$88,4,FALSE),"")</f>
        <v/>
      </c>
      <c r="R101" s="120" t="str">
        <f>IFERROR(VLOOKUP('SYSTEME CLASSIFICATION'!$F101,'LISTE REFERENCE STOCKABLE'!$B$11:$F$88,5,FALSE),"")</f>
        <v/>
      </c>
      <c r="S101" s="120"/>
      <c r="T101" s="121"/>
      <c r="U101" s="114" t="str">
        <f>IFERROR(IF(VLOOKUP(F101,'LISTE REFERENCE STOCKABLE'!$B$2:$J$98,8,FALSE)=0,"",VLOOKUP(F101,'LISTE REFERENCE STOCKABLE'!$B$2:$J$98,8,FALSE)),"")</f>
        <v/>
      </c>
      <c r="V101" s="114" t="str">
        <f>IFERROR(IF(VLOOKUP(F101,'LISTE REFERENCE STOCKABLE'!$B$2:$J$98,9,FALSE)=0,"",VLOOKUP(F101,'LISTE REFERENCE STOCKABLE'!$B$2:$J$98,9,FALSE)),"")</f>
        <v/>
      </c>
      <c r="W101" s="115" t="str">
        <f>IFERROR(VLOOKUP(F101,'LISTE REFERENCE STOCKABLE'!$B$10:$K$98,10,FALSE),"")</f>
        <v/>
      </c>
      <c r="X101" s="113" t="e">
        <f>VLOOKUP(E101,Inventaire!$C$2:$E$36,3,FALSE)</f>
        <v>#N/A</v>
      </c>
    </row>
    <row r="102" spans="2:24" ht="35.1" customHeight="1" thickBot="1" x14ac:dyDescent="0.25">
      <c r="B102" s="31"/>
      <c r="C102" s="186" t="str">
        <f>IFERROR(VLOOKUP(F102,'LISTE REFERENCE STOCKABLE'!$B$11:$G$88,6,FALSE),"")</f>
        <v/>
      </c>
      <c r="D102" s="163" t="s">
        <v>35</v>
      </c>
      <c r="E102" s="122" t="str">
        <f>IFERROR(IF(F102="","",INDEX('LISTE REFERENCE STOCKABLE'!A:A,MATCH('SYSTEME CLASSIFICATION'!F102,'LISTE REFERENCE STOCKABLE'!B:B,0),1)),"")</f>
        <v/>
      </c>
      <c r="F102" s="117"/>
      <c r="G102" s="117"/>
      <c r="H102" s="117"/>
      <c r="I102" s="117"/>
      <c r="J102" s="142"/>
      <c r="K102" s="117"/>
      <c r="L102" s="144" t="str">
        <f>IFERROR(VLOOKUP('SYSTEME CLASSIFICATION'!$F102,'LISTE REFERENCE STOCKABLE'!$B$2:$C$98,2,FALSE),"DISPONIBLE")</f>
        <v>DISPONIBLE</v>
      </c>
      <c r="M102" s="123"/>
      <c r="N102" s="120" t="str">
        <f>IFERROR(VLOOKUP('SYSTEME CLASSIFICATION'!$F102,'LISTE REFERENCE STOCKABLE'!$B$11:$D$88,3,FALSE),"")</f>
        <v/>
      </c>
      <c r="O102" s="120"/>
      <c r="P102" s="120"/>
      <c r="Q102" s="120" t="str">
        <f>IFERROR(VLOOKUP('SYSTEME CLASSIFICATION'!$F102,'LISTE REFERENCE STOCKABLE'!$B$11:$E$88,4,FALSE),"")</f>
        <v/>
      </c>
      <c r="R102" s="120" t="str">
        <f>IFERROR(VLOOKUP('SYSTEME CLASSIFICATION'!$F102,'LISTE REFERENCE STOCKABLE'!$B$11:$F$88,5,FALSE),"")</f>
        <v/>
      </c>
      <c r="S102" s="120"/>
      <c r="T102" s="121"/>
      <c r="U102" s="114" t="str">
        <f>IFERROR(IF(VLOOKUP(F102,'LISTE REFERENCE STOCKABLE'!$B$2:$J$98,8,FALSE)=0,"",VLOOKUP(F102,'LISTE REFERENCE STOCKABLE'!$B$2:$J$98,8,FALSE)),"")</f>
        <v/>
      </c>
      <c r="V102" s="114" t="str">
        <f>IFERROR(IF(VLOOKUP(F102,'LISTE REFERENCE STOCKABLE'!$B$2:$J$98,9,FALSE)=0,"",VLOOKUP(F102,'LISTE REFERENCE STOCKABLE'!$B$2:$J$98,9,FALSE)),"")</f>
        <v/>
      </c>
      <c r="W102" s="115" t="str">
        <f>IFERROR(VLOOKUP(F102,'LISTE REFERENCE STOCKABLE'!$B$10:$K$98,10,FALSE),"")</f>
        <v/>
      </c>
      <c r="X102" s="113" t="e">
        <f>VLOOKUP(E102,Inventaire!$C$2:$E$36,3,FALSE)</f>
        <v>#N/A</v>
      </c>
    </row>
    <row r="103" spans="2:24" ht="35.1" customHeight="1" thickBot="1" x14ac:dyDescent="0.25">
      <c r="B103" s="32">
        <v>1.92</v>
      </c>
      <c r="C103" s="186" t="str">
        <f>IFERROR(VLOOKUP(F103,'LISTE REFERENCE STOCKABLE'!$B$11:$G$88,6,FALSE),"")</f>
        <v/>
      </c>
      <c r="D103" s="162" t="s">
        <v>36</v>
      </c>
      <c r="E103" s="122" t="str">
        <f>IFERROR(IF(F103="","",INDEX('LISTE REFERENCE STOCKABLE'!A:A,MATCH('SYSTEME CLASSIFICATION'!F103,'LISTE REFERENCE STOCKABLE'!B:B,0),1)),"")</f>
        <v/>
      </c>
      <c r="F103" s="117" t="s">
        <v>309</v>
      </c>
      <c r="G103" s="117"/>
      <c r="H103" s="117"/>
      <c r="I103" s="117"/>
      <c r="J103" s="142"/>
      <c r="K103" s="117"/>
      <c r="L103" s="144" t="str">
        <f>IFERROR(VLOOKUP('SYSTEME CLASSIFICATION'!$F103,'LISTE REFERENCE STOCKABLE'!$B$2:$C$98,2,FALSE),"DISPONIBLE")</f>
        <v>INDISPONIBLE (Veuillez noter la désignation du produit dans "COMMENTAIRE MAGASINIER")</v>
      </c>
      <c r="M103" s="118" t="s">
        <v>380</v>
      </c>
      <c r="N103" s="125" t="str">
        <f>IFERROR(VLOOKUP('SYSTEME CLASSIFICATION'!$F103,'LISTE REFERENCE STOCKABLE'!$B$11:$D$88,3,FALSE),"")</f>
        <v/>
      </c>
      <c r="O103" s="125"/>
      <c r="P103" s="125"/>
      <c r="Q103" s="125" t="str">
        <f>IFERROR(VLOOKUP('SYSTEME CLASSIFICATION'!$F103,'LISTE REFERENCE STOCKABLE'!$B$11:$E$88,4,FALSE),"")</f>
        <v/>
      </c>
      <c r="R103" s="125" t="str">
        <f>IFERROR(VLOOKUP('SYSTEME CLASSIFICATION'!$F103,'LISTE REFERENCE STOCKABLE'!$B$11:$F$88,5,FALSE),"")</f>
        <v/>
      </c>
      <c r="S103" s="125"/>
      <c r="T103" s="126"/>
      <c r="U103" s="114" t="str">
        <f>IFERROR(IF(VLOOKUP(F103,'LISTE REFERENCE STOCKABLE'!$B$2:$J$98,8,FALSE)=0,"",VLOOKUP(F103,'LISTE REFERENCE STOCKABLE'!$B$2:$J$98,8,FALSE)),"")</f>
        <v/>
      </c>
      <c r="V103" s="114" t="str">
        <f>IFERROR(IF(VLOOKUP(F103,'LISTE REFERENCE STOCKABLE'!$B$2:$J$98,9,FALSE)=0,"",VLOOKUP(F103,'LISTE REFERENCE STOCKABLE'!$B$2:$J$98,9,FALSE)),"")</f>
        <v/>
      </c>
      <c r="W103" s="115" t="str">
        <f>IFERROR(VLOOKUP(F103,'LISTE REFERENCE STOCKABLE'!$B$10:$K$98,10,FALSE),"")</f>
        <v/>
      </c>
      <c r="X103" s="113" t="e">
        <f>VLOOKUP(E103,Inventaire!$C$2:$E$36,3,FALSE)</f>
        <v>#N/A</v>
      </c>
    </row>
    <row r="104" spans="2:24" ht="35.1" customHeight="1" thickBot="1" x14ac:dyDescent="0.25">
      <c r="B104" s="32">
        <v>1.92</v>
      </c>
      <c r="C104" s="186" t="str">
        <f>IFERROR(VLOOKUP(F104,'LISTE REFERENCE STOCKABLE'!$B$11:$G$88,6,FALSE),"")</f>
        <v xml:space="preserve">Exten Packaging </v>
      </c>
      <c r="D104" s="163" t="s">
        <v>36</v>
      </c>
      <c r="E104" s="122" t="str">
        <f>IFERROR(IF(F104="","",INDEX('LISTE REFERENCE STOCKABLE'!A:A,MATCH('SYSTEME CLASSIFICATION'!F104,'LISTE REFERENCE STOCKABLE'!B:B,0),1)),"")</f>
        <v>EMP0044</v>
      </c>
      <c r="F104" s="117" t="s">
        <v>202</v>
      </c>
      <c r="G104" s="117"/>
      <c r="H104" s="117" t="s">
        <v>200</v>
      </c>
      <c r="I104" s="117"/>
      <c r="J104" s="142"/>
      <c r="K104" s="117"/>
      <c r="L104" s="144" t="str">
        <f>IFERROR(VLOOKUP('SYSTEME CLASSIFICATION'!$F104,'LISTE REFERENCE STOCKABLE'!$B$2:$C$98,2,FALSE),"DISPONIBLE")</f>
        <v>INDISPONIBLE</v>
      </c>
      <c r="M104" s="123"/>
      <c r="N104" s="120" t="str">
        <f>IFERROR(VLOOKUP('SYSTEME CLASSIFICATION'!$F104,'LISTE REFERENCE STOCKABLE'!$B$11:$D$88,3,FALSE),"")</f>
        <v>4 palettesx2540c.=6160 c</v>
      </c>
      <c r="O104" s="120"/>
      <c r="P104" s="120"/>
      <c r="Q104" s="120">
        <f>IFERROR(VLOOKUP('SYSTEME CLASSIFICATION'!$F104,'LISTE REFERENCE STOCKABLE'!$B$11:$E$88,4,FALSE),"")</f>
        <v>18480</v>
      </c>
      <c r="R104" s="120">
        <f>IFERROR(VLOOKUP('SYSTEME CLASSIFICATION'!$F104,'LISTE REFERENCE STOCKABLE'!$B$11:$F$88,5,FALSE),"")</f>
        <v>0</v>
      </c>
      <c r="S104" s="120"/>
      <c r="T104" s="121"/>
      <c r="U104" s="114" t="str">
        <f>IFERROR(IF(VLOOKUP(F104,'LISTE REFERENCE STOCKABLE'!$B$2:$J$98,8,FALSE)=0,"",VLOOKUP(F104,'LISTE REFERENCE STOCKABLE'!$B$2:$J$98,8,FALSE)),"")</f>
        <v/>
      </c>
      <c r="V104" s="114" t="str">
        <f>IFERROR(IF(VLOOKUP(F104,'LISTE REFERENCE STOCKABLE'!$B$2:$J$98,9,FALSE)=0,"",VLOOKUP(F104,'LISTE REFERENCE STOCKABLE'!$B$2:$J$98,9,FALSE)),"")</f>
        <v/>
      </c>
      <c r="W104" s="115" t="str">
        <f>IFERROR(VLOOKUP(F104,'LISTE REFERENCE STOCKABLE'!$B$10:$K$98,10,FALSE),"")</f>
        <v>a</v>
      </c>
      <c r="X104" s="113" t="str">
        <f>VLOOKUP(E104,Inventaire!$C$2:$E$36,3,FALSE)</f>
        <v>jeudi</v>
      </c>
    </row>
    <row r="105" spans="2:24" ht="35.1" customHeight="1" thickBot="1" x14ac:dyDescent="0.25">
      <c r="B105" s="31">
        <v>1.61</v>
      </c>
      <c r="C105" s="186" t="str">
        <f>IFERROR(VLOOKUP(F105,'LISTE REFERENCE STOCKABLE'!$B$11:$G$88,6,FALSE),"")</f>
        <v/>
      </c>
      <c r="D105" s="162" t="s">
        <v>37</v>
      </c>
      <c r="E105" s="122" t="str">
        <f>IFERROR(IF(F105="","",INDEX('LISTE REFERENCE STOCKABLE'!A:A,MATCH('SYSTEME CLASSIFICATION'!F105,'LISTE REFERENCE STOCKABLE'!B:B,0),1)),"")</f>
        <v/>
      </c>
      <c r="F105" s="117"/>
      <c r="G105" s="117"/>
      <c r="H105" s="117"/>
      <c r="I105" s="117"/>
      <c r="J105" s="142"/>
      <c r="K105" s="117"/>
      <c r="L105" s="144" t="str">
        <f>IFERROR(VLOOKUP('SYSTEME CLASSIFICATION'!$F105,'LISTE REFERENCE STOCKABLE'!$B$2:$C$98,2,FALSE),"DISPONIBLE")</f>
        <v>DISPONIBLE</v>
      </c>
      <c r="M105" s="123"/>
      <c r="N105" s="125" t="str">
        <f>IFERROR(VLOOKUP('SYSTEME CLASSIFICATION'!$F105,'LISTE REFERENCE STOCKABLE'!$B$11:$D$88,3,FALSE),"")</f>
        <v/>
      </c>
      <c r="O105" s="125"/>
      <c r="P105" s="125"/>
      <c r="Q105" s="125" t="str">
        <f>IFERROR(VLOOKUP('SYSTEME CLASSIFICATION'!$F105,'LISTE REFERENCE STOCKABLE'!$B$11:$E$88,4,FALSE),"")</f>
        <v/>
      </c>
      <c r="R105" s="125" t="str">
        <f>IFERROR(VLOOKUP('SYSTEME CLASSIFICATION'!$F105,'LISTE REFERENCE STOCKABLE'!$B$11:$F$88,5,FALSE),"")</f>
        <v/>
      </c>
      <c r="S105" s="125"/>
      <c r="T105" s="126"/>
      <c r="U105" s="114" t="str">
        <f>IFERROR(IF(VLOOKUP(F105,'LISTE REFERENCE STOCKABLE'!$B$2:$J$98,8,FALSE)=0,"",VLOOKUP(F105,'LISTE REFERENCE STOCKABLE'!$B$2:$J$98,8,FALSE)),"")</f>
        <v/>
      </c>
      <c r="V105" s="114" t="str">
        <f>IFERROR(IF(VLOOKUP(F105,'LISTE REFERENCE STOCKABLE'!$B$2:$J$98,9,FALSE)=0,"",VLOOKUP(F105,'LISTE REFERENCE STOCKABLE'!$B$2:$J$98,9,FALSE)),"")</f>
        <v/>
      </c>
      <c r="W105" s="115" t="str">
        <f>IFERROR(VLOOKUP(F105,'LISTE REFERENCE STOCKABLE'!$B$10:$K$98,10,FALSE),"")</f>
        <v/>
      </c>
      <c r="X105" s="113" t="e">
        <f>VLOOKUP(E105,Inventaire!$C$2:$E$36,3,FALSE)</f>
        <v>#N/A</v>
      </c>
    </row>
    <row r="106" spans="2:24" ht="35.1" customHeight="1" thickBot="1" x14ac:dyDescent="0.25">
      <c r="B106" s="31">
        <v>1.61</v>
      </c>
      <c r="C106" s="186" t="str">
        <f>IFERROR(VLOOKUP(F106,'LISTE REFERENCE STOCKABLE'!$B$11:$G$88,6,FALSE),"")</f>
        <v>Guillin Emballage</v>
      </c>
      <c r="D106" s="163" t="s">
        <v>37</v>
      </c>
      <c r="E106" s="122" t="str">
        <f>IFERROR(IF(F106="","",INDEX('LISTE REFERENCE STOCKABLE'!A:A,MATCH('SYSTEME CLASSIFICATION'!F106,'LISTE REFERENCE STOCKABLE'!B:B,0),1)),"")</f>
        <v>EMP0011</v>
      </c>
      <c r="F106" s="117" t="s">
        <v>244</v>
      </c>
      <c r="G106" s="117"/>
      <c r="H106" s="117"/>
      <c r="I106" s="117"/>
      <c r="J106" s="142"/>
      <c r="K106" s="117"/>
      <c r="L106" s="144" t="str">
        <f>IFERROR(VLOOKUP('SYSTEME CLASSIFICATION'!$F106,'LISTE REFERENCE STOCKABLE'!$B$2:$C$98,2,FALSE),"DISPONIBLE")</f>
        <v>INDISPONIBLE</v>
      </c>
      <c r="M106" s="123"/>
      <c r="N106" s="120" t="str">
        <f>IFERROR(VLOOKUP('SYSTEME CLASSIFICATION'!$F106,'LISTE REFERENCE STOCKABLE'!$B$11:$D$88,3,FALSE),"")</f>
        <v>1 cartonx110e=110 emballages</v>
      </c>
      <c r="O106" s="120"/>
      <c r="P106" s="120"/>
      <c r="Q106" s="120" t="str">
        <f>IFERROR(VLOOKUP('SYSTEME CLASSIFICATION'!$F106,'LISTE REFERENCE STOCKABLE'!$B$11:$E$88,4,FALSE),"")</f>
        <v xml:space="preserve">      Pal x 21 cart =</v>
      </c>
      <c r="R106" s="120">
        <f>IFERROR(VLOOKUP('SYSTEME CLASSIFICATION'!$F106,'LISTE REFERENCE STOCKABLE'!$B$11:$F$88,5,FALSE),"")</f>
        <v>0</v>
      </c>
      <c r="S106" s="120"/>
      <c r="T106" s="121"/>
      <c r="U106" s="114" t="str">
        <f>IFERROR(IF(VLOOKUP(F106,'LISTE REFERENCE STOCKABLE'!$B$2:$J$98,8,FALSE)=0,"",VLOOKUP(F106,'LISTE REFERENCE STOCKABLE'!$B$2:$J$98,8,FALSE)),"")</f>
        <v/>
      </c>
      <c r="V106" s="114" t="str">
        <f>IFERROR(IF(VLOOKUP(F106,'LISTE REFERENCE STOCKABLE'!$B$2:$J$98,9,FALSE)=0,"",VLOOKUP(F106,'LISTE REFERENCE STOCKABLE'!$B$2:$J$98,9,FALSE)),"")</f>
        <v/>
      </c>
      <c r="W106" s="115" t="str">
        <f>IFERROR(VLOOKUP(F106,'LISTE REFERENCE STOCKABLE'!$B$10:$K$98,10,FALSE),"")</f>
        <v>c</v>
      </c>
      <c r="X106" s="113" t="e">
        <f>VLOOKUP(E106,Inventaire!$C$2:$E$36,3,FALSE)</f>
        <v>#N/A</v>
      </c>
    </row>
    <row r="107" spans="2:24" ht="35.1" customHeight="1" thickBot="1" x14ac:dyDescent="0.25">
      <c r="B107" s="31">
        <v>1.61</v>
      </c>
      <c r="C107" s="186" t="str">
        <f>IFERROR(VLOOKUP(F107,'LISTE REFERENCE STOCKABLE'!$B$11:$G$88,6,FALSE),"")</f>
        <v/>
      </c>
      <c r="D107" s="163" t="s">
        <v>37</v>
      </c>
      <c r="E107" s="122" t="str">
        <f>IFERROR(IF(F107="","",INDEX('LISTE REFERENCE STOCKABLE'!A:A,MATCH('SYSTEME CLASSIFICATION'!F107,'LISTE REFERENCE STOCKABLE'!B:B,0),1)),"")</f>
        <v/>
      </c>
      <c r="F107" s="117"/>
      <c r="G107" s="117"/>
      <c r="H107" s="117"/>
      <c r="I107" s="117"/>
      <c r="J107" s="142"/>
      <c r="K107" s="117"/>
      <c r="L107" s="144" t="str">
        <f>IFERROR(VLOOKUP('SYSTEME CLASSIFICATION'!$F107,'LISTE REFERENCE STOCKABLE'!$B$2:$C$98,2,FALSE),"DISPONIBLE")</f>
        <v>DISPONIBLE</v>
      </c>
      <c r="M107" s="123"/>
      <c r="N107" s="120" t="str">
        <f>IFERROR(VLOOKUP('SYSTEME CLASSIFICATION'!$F107,'LISTE REFERENCE STOCKABLE'!$B$11:$D$88,3,FALSE),"")</f>
        <v/>
      </c>
      <c r="O107" s="120"/>
      <c r="P107" s="120"/>
      <c r="Q107" s="120" t="str">
        <f>IFERROR(VLOOKUP('SYSTEME CLASSIFICATION'!$F107,'LISTE REFERENCE STOCKABLE'!$B$11:$E$88,4,FALSE),"")</f>
        <v/>
      </c>
      <c r="R107" s="120" t="str">
        <f>IFERROR(VLOOKUP('SYSTEME CLASSIFICATION'!$F107,'LISTE REFERENCE STOCKABLE'!$B$11:$F$88,5,FALSE),"")</f>
        <v/>
      </c>
      <c r="S107" s="120"/>
      <c r="T107" s="121"/>
      <c r="U107" s="114" t="str">
        <f>IFERROR(IF(VLOOKUP(F107,'LISTE REFERENCE STOCKABLE'!$B$2:$J$98,8,FALSE)=0,"",VLOOKUP(F107,'LISTE REFERENCE STOCKABLE'!$B$2:$J$98,8,FALSE)),"")</f>
        <v/>
      </c>
      <c r="V107" s="114" t="str">
        <f>IFERROR(IF(VLOOKUP(F107,'LISTE REFERENCE STOCKABLE'!$B$2:$J$98,9,FALSE)=0,"",VLOOKUP(F107,'LISTE REFERENCE STOCKABLE'!$B$2:$J$98,9,FALSE)),"")</f>
        <v/>
      </c>
      <c r="W107" s="115" t="str">
        <f>IFERROR(VLOOKUP(F107,'LISTE REFERENCE STOCKABLE'!$B$10:$K$98,10,FALSE),"")</f>
        <v/>
      </c>
      <c r="X107" s="113" t="e">
        <f>VLOOKUP(E107,Inventaire!$C$2:$E$36,3,FALSE)</f>
        <v>#N/A</v>
      </c>
    </row>
    <row r="108" spans="2:24" ht="35.1" customHeight="1" thickBot="1" x14ac:dyDescent="0.25">
      <c r="B108" s="32">
        <v>2</v>
      </c>
      <c r="C108" s="186" t="str">
        <f>IFERROR(VLOOKUP(F108,'LISTE REFERENCE STOCKABLE'!$B$11:$G$88,6,FALSE),"")</f>
        <v/>
      </c>
      <c r="D108" s="162" t="s">
        <v>38</v>
      </c>
      <c r="E108" s="122" t="str">
        <f>IFERROR(IF(F108="","",INDEX('LISTE REFERENCE STOCKABLE'!A:A,MATCH('SYSTEME CLASSIFICATION'!F108,'LISTE REFERENCE STOCKABLE'!B:B,0),1)),"")</f>
        <v/>
      </c>
      <c r="F108" s="117"/>
      <c r="G108" s="117"/>
      <c r="H108" s="117"/>
      <c r="I108" s="117"/>
      <c r="J108" s="142"/>
      <c r="K108" s="117"/>
      <c r="L108" s="144" t="str">
        <f>IFERROR(VLOOKUP('SYSTEME CLASSIFICATION'!$F108,'LISTE REFERENCE STOCKABLE'!$B$2:$C$98,2,FALSE),"DISPONIBLE")</f>
        <v>DISPONIBLE</v>
      </c>
      <c r="M108" s="123"/>
      <c r="N108" s="125" t="str">
        <f>IFERROR(VLOOKUP('SYSTEME CLASSIFICATION'!$F108,'LISTE REFERENCE STOCKABLE'!$B$11:$D$88,3,FALSE),"")</f>
        <v/>
      </c>
      <c r="O108" s="125"/>
      <c r="P108" s="125"/>
      <c r="Q108" s="125" t="str">
        <f>IFERROR(VLOOKUP('SYSTEME CLASSIFICATION'!$F108,'LISTE REFERENCE STOCKABLE'!$B$11:$E$88,4,FALSE),"")</f>
        <v/>
      </c>
      <c r="R108" s="125" t="str">
        <f>IFERROR(VLOOKUP('SYSTEME CLASSIFICATION'!$F108,'LISTE REFERENCE STOCKABLE'!$B$11:$F$88,5,FALSE),"")</f>
        <v/>
      </c>
      <c r="S108" s="125"/>
      <c r="T108" s="126"/>
      <c r="U108" s="114" t="str">
        <f>IFERROR(IF(VLOOKUP(F108,'LISTE REFERENCE STOCKABLE'!$B$2:$J$98,8,FALSE)=0,"",VLOOKUP(F108,'LISTE REFERENCE STOCKABLE'!$B$2:$J$98,8,FALSE)),"")</f>
        <v/>
      </c>
      <c r="V108" s="114" t="str">
        <f>IFERROR(IF(VLOOKUP(F108,'LISTE REFERENCE STOCKABLE'!$B$2:$J$98,9,FALSE)=0,"",VLOOKUP(F108,'LISTE REFERENCE STOCKABLE'!$B$2:$J$98,9,FALSE)),"")</f>
        <v/>
      </c>
      <c r="W108" s="115" t="str">
        <f>IFERROR(VLOOKUP(F108,'LISTE REFERENCE STOCKABLE'!$B$10:$K$98,10,FALSE),"")</f>
        <v/>
      </c>
      <c r="X108" s="113" t="e">
        <f>VLOOKUP(E108,Inventaire!$C$2:$E$36,3,FALSE)</f>
        <v>#N/A</v>
      </c>
    </row>
    <row r="109" spans="2:24" ht="35.1" customHeight="1" thickBot="1" x14ac:dyDescent="0.25">
      <c r="B109" s="32">
        <v>2</v>
      </c>
      <c r="C109" s="186" t="str">
        <f>IFERROR(VLOOKUP(F109,'LISTE REFERENCE STOCKABLE'!$B$11:$G$88,6,FALSE),"")</f>
        <v/>
      </c>
      <c r="D109" s="163" t="s">
        <v>38</v>
      </c>
      <c r="E109" s="122" t="str">
        <f>IFERROR(IF(F109="","",INDEX('LISTE REFERENCE STOCKABLE'!A:A,MATCH('SYSTEME CLASSIFICATION'!F109,'LISTE REFERENCE STOCKABLE'!B:B,0),1)),"")</f>
        <v/>
      </c>
      <c r="F109" s="117"/>
      <c r="G109" s="117"/>
      <c r="H109" s="117"/>
      <c r="I109" s="117"/>
      <c r="J109" s="142"/>
      <c r="K109" s="117"/>
      <c r="L109" s="144" t="str">
        <f>IFERROR(VLOOKUP('SYSTEME CLASSIFICATION'!$F109,'LISTE REFERENCE STOCKABLE'!$B$2:$C$98,2,FALSE),"DISPONIBLE")</f>
        <v>DISPONIBLE</v>
      </c>
      <c r="M109" s="118"/>
      <c r="N109" s="120" t="str">
        <f>IFERROR(VLOOKUP('SYSTEME CLASSIFICATION'!$F109,'LISTE REFERENCE STOCKABLE'!$B$11:$D$88,3,FALSE),"")</f>
        <v/>
      </c>
      <c r="O109" s="120"/>
      <c r="P109" s="120"/>
      <c r="Q109" s="120" t="str">
        <f>IFERROR(VLOOKUP('SYSTEME CLASSIFICATION'!$F109,'LISTE REFERENCE STOCKABLE'!$B$11:$E$88,4,FALSE),"")</f>
        <v/>
      </c>
      <c r="R109" s="120" t="str">
        <f>IFERROR(VLOOKUP('SYSTEME CLASSIFICATION'!$F109,'LISTE REFERENCE STOCKABLE'!$B$11:$F$88,5,FALSE),"")</f>
        <v/>
      </c>
      <c r="S109" s="120"/>
      <c r="T109" s="121"/>
      <c r="U109" s="114" t="str">
        <f>IFERROR(IF(VLOOKUP(F109,'LISTE REFERENCE STOCKABLE'!$B$2:$J$98,8,FALSE)=0,"",VLOOKUP(F109,'LISTE REFERENCE STOCKABLE'!$B$2:$J$98,8,FALSE)),"")</f>
        <v/>
      </c>
      <c r="V109" s="114" t="str">
        <f>IFERROR(IF(VLOOKUP(F109,'LISTE REFERENCE STOCKABLE'!$B$2:$J$98,9,FALSE)=0,"",VLOOKUP(F109,'LISTE REFERENCE STOCKABLE'!$B$2:$J$98,9,FALSE)),"")</f>
        <v/>
      </c>
      <c r="W109" s="115" t="str">
        <f>IFERROR(VLOOKUP(F109,'LISTE REFERENCE STOCKABLE'!$B$10:$K$98,10,FALSE),"")</f>
        <v/>
      </c>
      <c r="X109" s="113" t="e">
        <f>VLOOKUP(E109,Inventaire!$C$2:$E$36,3,FALSE)</f>
        <v>#N/A</v>
      </c>
    </row>
    <row r="110" spans="2:24" ht="35.1" customHeight="1" thickBot="1" x14ac:dyDescent="0.25">
      <c r="B110" s="32">
        <v>2</v>
      </c>
      <c r="C110" s="186" t="str">
        <f>IFERROR(VLOOKUP(F110,'LISTE REFERENCE STOCKABLE'!$B$11:$G$88,6,FALSE),"")</f>
        <v>Conservor</v>
      </c>
      <c r="D110" s="163" t="s">
        <v>38</v>
      </c>
      <c r="E110" s="122" t="str">
        <f>IFERROR(IF(F110="","",INDEX('LISTE REFERENCE STOCKABLE'!A:A,MATCH('SYSTEME CLASSIFICATION'!F110,'LISTE REFERENCE STOCKABLE'!B:B,0),1)),"")</f>
        <v>EMP0037</v>
      </c>
      <c r="F110" s="117" t="s">
        <v>418</v>
      </c>
      <c r="G110" s="117"/>
      <c r="H110" s="117"/>
      <c r="I110" s="117"/>
      <c r="J110" s="142"/>
      <c r="K110" s="117"/>
      <c r="L110" s="144" t="str">
        <f>IFERROR(VLOOKUP('SYSTEME CLASSIFICATION'!$F110,'LISTE REFERENCE STOCKABLE'!$B$2:$C$98,2,FALSE),"DISPONIBLE")</f>
        <v>INDISPONIBLE</v>
      </c>
      <c r="M110" s="123"/>
      <c r="N110" s="120" t="str">
        <f>IFERROR(VLOOKUP('SYSTEME CLASSIFICATION'!$F110,'LISTE REFERENCE STOCKABLE'!$B$11:$D$88,3,FALSE),"")</f>
        <v>40 cartons X 18 = 720 emb</v>
      </c>
      <c r="O110" s="120"/>
      <c r="P110" s="120"/>
      <c r="Q110" s="120">
        <f>IFERROR(VLOOKUP('SYSTEME CLASSIFICATION'!$F110,'LISTE REFERENCE STOCKABLE'!$B$11:$E$88,4,FALSE),"")</f>
        <v>5000</v>
      </c>
      <c r="R110" s="120">
        <f>IFERROR(VLOOKUP('SYSTEME CLASSIFICATION'!$F110,'LISTE REFERENCE STOCKABLE'!$B$11:$F$88,5,FALSE),"")</f>
        <v>0</v>
      </c>
      <c r="S110" s="120"/>
      <c r="T110" s="121"/>
      <c r="U110" s="114">
        <f>IFERROR(IF(VLOOKUP(F110,'LISTE REFERENCE STOCKABLE'!$B$2:$J$98,8,FALSE)=0,"",VLOOKUP(F110,'LISTE REFERENCE STOCKABLE'!$B$2:$J$98,8,FALSE)),"")</f>
        <v>1.82</v>
      </c>
      <c r="V110" s="114" t="str">
        <f>IFERROR(IF(VLOOKUP(F110,'LISTE REFERENCE STOCKABLE'!$B$2:$J$98,9,FALSE)=0,"",VLOOKUP(F110,'LISTE REFERENCE STOCKABLE'!$B$2:$J$98,9,FALSE)),"")</f>
        <v>800*1200</v>
      </c>
      <c r="W110" s="115" t="str">
        <f>IFERROR(VLOOKUP(F110,'LISTE REFERENCE STOCKABLE'!$B$10:$K$98,10,FALSE),"")</f>
        <v>c</v>
      </c>
      <c r="X110" s="113" t="e">
        <f>VLOOKUP(E110,Inventaire!$C$2:$E$36,3,FALSE)</f>
        <v>#N/A</v>
      </c>
    </row>
    <row r="111" spans="2:24" ht="35.1" customHeight="1" thickBot="1" x14ac:dyDescent="0.25">
      <c r="B111" s="31">
        <v>2.06</v>
      </c>
      <c r="C111" s="186" t="str">
        <f>IFERROR(VLOOKUP(F111,'LISTE REFERENCE STOCKABLE'!$B$11:$G$88,6,FALSE),"")</f>
        <v/>
      </c>
      <c r="D111" s="162" t="s">
        <v>39</v>
      </c>
      <c r="E111" s="122" t="str">
        <f>IFERROR(IF(F111="","",INDEX('LISTE REFERENCE STOCKABLE'!A:A,MATCH('SYSTEME CLASSIFICATION'!F111,'LISTE REFERENCE STOCKABLE'!B:B,0),1)),"")</f>
        <v/>
      </c>
      <c r="F111" s="117" t="s">
        <v>309</v>
      </c>
      <c r="G111" s="117"/>
      <c r="H111" s="117"/>
      <c r="I111" s="117"/>
      <c r="J111" s="142"/>
      <c r="K111" s="117"/>
      <c r="L111" s="144" t="str">
        <f>IFERROR(VLOOKUP('SYSTEME CLASSIFICATION'!$F111,'LISTE REFERENCE STOCKABLE'!$B$2:$C$98,2,FALSE),"DISPONIBLE")</f>
        <v>INDISPONIBLE (Veuillez noter la désignation du produit dans "COMMENTAIRE MAGASINIER")</v>
      </c>
      <c r="M111" s="118"/>
      <c r="N111" s="125" t="str">
        <f>IFERROR(VLOOKUP('SYSTEME CLASSIFICATION'!$F111,'LISTE REFERENCE STOCKABLE'!$B$11:$D$88,3,FALSE),"")</f>
        <v/>
      </c>
      <c r="O111" s="125"/>
      <c r="P111" s="125"/>
      <c r="Q111" s="125" t="str">
        <f>IFERROR(VLOOKUP('SYSTEME CLASSIFICATION'!$F111,'LISTE REFERENCE STOCKABLE'!$B$11:$E$88,4,FALSE),"")</f>
        <v/>
      </c>
      <c r="R111" s="125" t="str">
        <f>IFERROR(VLOOKUP('SYSTEME CLASSIFICATION'!$F111,'LISTE REFERENCE STOCKABLE'!$B$11:$F$88,5,FALSE),"")</f>
        <v/>
      </c>
      <c r="S111" s="125"/>
      <c r="T111" s="126"/>
      <c r="U111" s="114" t="str">
        <f>IFERROR(IF(VLOOKUP(F111,'LISTE REFERENCE STOCKABLE'!$B$2:$J$98,8,FALSE)=0,"",VLOOKUP(F111,'LISTE REFERENCE STOCKABLE'!$B$2:$J$98,8,FALSE)),"")</f>
        <v/>
      </c>
      <c r="V111" s="114" t="str">
        <f>IFERROR(IF(VLOOKUP(F111,'LISTE REFERENCE STOCKABLE'!$B$2:$J$98,9,FALSE)=0,"",VLOOKUP(F111,'LISTE REFERENCE STOCKABLE'!$B$2:$J$98,9,FALSE)),"")</f>
        <v/>
      </c>
      <c r="W111" s="115" t="str">
        <f>IFERROR(VLOOKUP(F111,'LISTE REFERENCE STOCKABLE'!$B$10:$K$98,10,FALSE),"")</f>
        <v/>
      </c>
      <c r="X111" s="113" t="e">
        <f>VLOOKUP(E111,Inventaire!$C$2:$E$36,3,FALSE)</f>
        <v>#N/A</v>
      </c>
    </row>
    <row r="112" spans="2:24" ht="35.1" customHeight="1" thickBot="1" x14ac:dyDescent="0.25">
      <c r="B112" s="31">
        <v>2.06</v>
      </c>
      <c r="C112" s="186" t="str">
        <f>IFERROR(VLOOKUP(F112,'LISTE REFERENCE STOCKABLE'!$B$11:$G$88,6,FALSE),"")</f>
        <v/>
      </c>
      <c r="D112" s="163" t="s">
        <v>39</v>
      </c>
      <c r="E112" s="122" t="str">
        <f>IFERROR(IF(F112="","",INDEX('LISTE REFERENCE STOCKABLE'!A:A,MATCH('SYSTEME CLASSIFICATION'!F112,'LISTE REFERENCE STOCKABLE'!B:B,0),1)),"")</f>
        <v/>
      </c>
      <c r="F112" s="117" t="s">
        <v>307</v>
      </c>
      <c r="G112" s="117"/>
      <c r="H112" s="117"/>
      <c r="I112" s="117"/>
      <c r="J112" s="142"/>
      <c r="K112" s="117"/>
      <c r="L112" s="144" t="str">
        <f>IFERROR(VLOOKUP('SYSTEME CLASSIFICATION'!$F112,'LISTE REFERENCE STOCKABLE'!$B$2:$C$98,2,FALSE),"DISPONIBLE")</f>
        <v>INEXISTANT</v>
      </c>
      <c r="M112" s="123"/>
      <c r="N112" s="120" t="str">
        <f>IFERROR(VLOOKUP('SYSTEME CLASSIFICATION'!$F112,'LISTE REFERENCE STOCKABLE'!$B$11:$D$88,3,FALSE),"")</f>
        <v/>
      </c>
      <c r="O112" s="120"/>
      <c r="P112" s="120"/>
      <c r="Q112" s="120" t="str">
        <f>IFERROR(VLOOKUP('SYSTEME CLASSIFICATION'!$F112,'LISTE REFERENCE STOCKABLE'!$B$11:$E$88,4,FALSE),"")</f>
        <v/>
      </c>
      <c r="R112" s="120" t="str">
        <f>IFERROR(VLOOKUP('SYSTEME CLASSIFICATION'!$F112,'LISTE REFERENCE STOCKABLE'!$B$11:$F$88,5,FALSE),"")</f>
        <v/>
      </c>
      <c r="S112" s="120"/>
      <c r="T112" s="121"/>
      <c r="U112" s="114" t="str">
        <f>IFERROR(IF(VLOOKUP(F112,'LISTE REFERENCE STOCKABLE'!$B$2:$J$98,8,FALSE)=0,"",VLOOKUP(F112,'LISTE REFERENCE STOCKABLE'!$B$2:$J$98,8,FALSE)),"")</f>
        <v/>
      </c>
      <c r="V112" s="114" t="str">
        <f>IFERROR(IF(VLOOKUP(F112,'LISTE REFERENCE STOCKABLE'!$B$2:$J$98,9,FALSE)=0,"",VLOOKUP(F112,'LISTE REFERENCE STOCKABLE'!$B$2:$J$98,9,FALSE)),"")</f>
        <v/>
      </c>
      <c r="W112" s="115" t="str">
        <f>IFERROR(VLOOKUP(F112,'LISTE REFERENCE STOCKABLE'!$B$10:$K$98,10,FALSE),"")</f>
        <v/>
      </c>
      <c r="X112" s="113" t="e">
        <f>VLOOKUP(E112,Inventaire!$C$2:$E$36,3,FALSE)</f>
        <v>#N/A</v>
      </c>
    </row>
    <row r="113" spans="2:24" ht="35.1" customHeight="1" thickBot="1" x14ac:dyDescent="0.25">
      <c r="B113" s="31">
        <v>2.06</v>
      </c>
      <c r="C113" s="186" t="str">
        <f>IFERROR(VLOOKUP(F113,'LISTE REFERENCE STOCKABLE'!$B$11:$G$88,6,FALSE),"")</f>
        <v>Air Forme</v>
      </c>
      <c r="D113" s="163" t="s">
        <v>39</v>
      </c>
      <c r="E113" s="122" t="str">
        <f>IFERROR(IF(F113="","",INDEX('LISTE REFERENCE STOCKABLE'!A:A,MATCH('SYSTEME CLASSIFICATION'!F113,'LISTE REFERENCE STOCKABLE'!B:B,0),1)),"")</f>
        <v>EMP0004</v>
      </c>
      <c r="F113" s="117" t="s">
        <v>152</v>
      </c>
      <c r="G113" s="117"/>
      <c r="H113" s="117"/>
      <c r="I113" s="117"/>
      <c r="J113" s="142"/>
      <c r="K113" s="117"/>
      <c r="L113" s="144" t="str">
        <f>IFERROR(VLOOKUP('SYSTEME CLASSIFICATION'!$F113,'LISTE REFERENCE STOCKABLE'!$B$2:$C$98,2,FALSE),"DISPONIBLE")</f>
        <v>INDISPONIBLE</v>
      </c>
      <c r="M113" s="123"/>
      <c r="N113" s="120" t="str">
        <f>IFERROR(VLOOKUP('SYSTEME CLASSIFICATION'!$F113,'LISTE REFERENCE STOCKABLE'!$B$11:$D$88,3,FALSE),"")</f>
        <v>30 cartonsx990=29700</v>
      </c>
      <c r="O113" s="120"/>
      <c r="P113" s="120"/>
      <c r="Q113" s="120">
        <f>IFERROR(VLOOKUP('SYSTEME CLASSIFICATION'!$F113,'LISTE REFERENCE STOCKABLE'!$B$11:$E$88,4,FALSE),"")</f>
        <v>59400</v>
      </c>
      <c r="R113" s="120">
        <f>IFERROR(VLOOKUP('SYSTEME CLASSIFICATION'!$F113,'LISTE REFERENCE STOCKABLE'!$B$11:$F$88,5,FALSE),"")</f>
        <v>0</v>
      </c>
      <c r="S113" s="120"/>
      <c r="T113" s="121"/>
      <c r="U113" s="114" t="str">
        <f>IFERROR(IF(VLOOKUP(F113,'LISTE REFERENCE STOCKABLE'!$B$2:$J$98,8,FALSE)=0,"",VLOOKUP(F113,'LISTE REFERENCE STOCKABLE'!$B$2:$J$98,8,FALSE)),"")</f>
        <v/>
      </c>
      <c r="V113" s="114" t="str">
        <f>IFERROR(IF(VLOOKUP(F113,'LISTE REFERENCE STOCKABLE'!$B$2:$J$98,9,FALSE)=0,"",VLOOKUP(F113,'LISTE REFERENCE STOCKABLE'!$B$2:$J$98,9,FALSE)),"")</f>
        <v/>
      </c>
      <c r="W113" s="115" t="str">
        <f>IFERROR(VLOOKUP(F113,'LISTE REFERENCE STOCKABLE'!$B$10:$K$98,10,FALSE),"")</f>
        <v>a</v>
      </c>
      <c r="X113" s="113" t="str">
        <f>VLOOKUP(E113,Inventaire!$C$2:$E$36,3,FALSE)</f>
        <v>jeudi</v>
      </c>
    </row>
    <row r="114" spans="2:24" ht="35.1" customHeight="1" thickBot="1" x14ac:dyDescent="0.25">
      <c r="B114" s="32">
        <v>1.61</v>
      </c>
      <c r="C114" s="186" t="str">
        <f>IFERROR(VLOOKUP(F114,'LISTE REFERENCE STOCKABLE'!$B$11:$G$88,6,FALSE),"")</f>
        <v>Air Forme</v>
      </c>
      <c r="D114" s="162" t="s">
        <v>40</v>
      </c>
      <c r="E114" s="122" t="str">
        <f>IFERROR(IF(F114="","",INDEX('LISTE REFERENCE STOCKABLE'!A:A,MATCH('SYSTEME CLASSIFICATION'!F114,'LISTE REFERENCE STOCKABLE'!B:B,0),1)),"")</f>
        <v>EMP0007</v>
      </c>
      <c r="F114" s="117" t="s">
        <v>160</v>
      </c>
      <c r="G114" s="117"/>
      <c r="H114" s="117"/>
      <c r="I114" s="117"/>
      <c r="J114" s="142"/>
      <c r="K114" s="117"/>
      <c r="L114" s="144" t="str">
        <f>IFERROR(VLOOKUP('SYSTEME CLASSIFICATION'!$F114,'LISTE REFERENCE STOCKABLE'!$B$2:$C$98,2,FALSE),"DISPONIBLE")</f>
        <v>INDISPONIBLE</v>
      </c>
      <c r="M114" s="118"/>
      <c r="N114" s="125" t="str">
        <f>IFERROR(VLOOKUP('SYSTEME CLASSIFICATION'!$F114,'LISTE REFERENCE STOCKABLE'!$B$11:$D$88,3,FALSE),"")</f>
        <v>50 cartonsx 640 = 32000</v>
      </c>
      <c r="O114" s="125"/>
      <c r="P114" s="125"/>
      <c r="Q114" s="125">
        <f>IFERROR(VLOOKUP('SYSTEME CLASSIFICATION'!$F114,'LISTE REFERENCE STOCKABLE'!$B$11:$E$88,4,FALSE),"")</f>
        <v>64000</v>
      </c>
      <c r="R114" s="125">
        <f>IFERROR(VLOOKUP('SYSTEME CLASSIFICATION'!$F114,'LISTE REFERENCE STOCKABLE'!$B$11:$F$88,5,FALSE),"")</f>
        <v>0</v>
      </c>
      <c r="S114" s="125"/>
      <c r="T114" s="126"/>
      <c r="U114" s="114" t="str">
        <f>IFERROR(IF(VLOOKUP(F114,'LISTE REFERENCE STOCKABLE'!$B$2:$J$98,8,FALSE)=0,"",VLOOKUP(F114,'LISTE REFERENCE STOCKABLE'!$B$2:$J$98,8,FALSE)),"")</f>
        <v/>
      </c>
      <c r="V114" s="114" t="str">
        <f>IFERROR(IF(VLOOKUP(F114,'LISTE REFERENCE STOCKABLE'!$B$2:$J$98,9,FALSE)=0,"",VLOOKUP(F114,'LISTE REFERENCE STOCKABLE'!$B$2:$J$98,9,FALSE)),"")</f>
        <v/>
      </c>
      <c r="W114" s="115" t="str">
        <f>IFERROR(VLOOKUP(F114,'LISTE REFERENCE STOCKABLE'!$B$10:$K$98,10,FALSE),"")</f>
        <v>c</v>
      </c>
      <c r="X114" s="113" t="e">
        <f>VLOOKUP(E114,Inventaire!$C$2:$E$36,3,FALSE)</f>
        <v>#N/A</v>
      </c>
    </row>
    <row r="115" spans="2:24" ht="35.1" customHeight="1" thickBot="1" x14ac:dyDescent="0.25">
      <c r="B115" s="32">
        <v>1.61</v>
      </c>
      <c r="C115" s="186" t="str">
        <f>IFERROR(VLOOKUP(F115,'LISTE REFERENCE STOCKABLE'!$B$11:$G$88,6,FALSE),"")</f>
        <v>Air Forme</v>
      </c>
      <c r="D115" s="163" t="s">
        <v>40</v>
      </c>
      <c r="E115" s="122" t="str">
        <f>IFERROR(IF(F115="","",INDEX('LISTE REFERENCE STOCKABLE'!A:A,MATCH('SYSTEME CLASSIFICATION'!F115,'LISTE REFERENCE STOCKABLE'!B:B,0),1)),"")</f>
        <v>EMP0007</v>
      </c>
      <c r="F115" s="117" t="s">
        <v>160</v>
      </c>
      <c r="G115" s="117"/>
      <c r="H115" s="117"/>
      <c r="I115" s="117"/>
      <c r="J115" s="142"/>
      <c r="K115" s="117"/>
      <c r="L115" s="144" t="str">
        <f>IFERROR(VLOOKUP('SYSTEME CLASSIFICATION'!$F115,'LISTE REFERENCE STOCKABLE'!$B$2:$C$98,2,FALSE),"DISPONIBLE")</f>
        <v>INDISPONIBLE</v>
      </c>
      <c r="M115" s="123"/>
      <c r="N115" s="120" t="str">
        <f>IFERROR(VLOOKUP('SYSTEME CLASSIFICATION'!$F115,'LISTE REFERENCE STOCKABLE'!$B$11:$D$88,3,FALSE),"")</f>
        <v>50 cartonsx 640 = 32000</v>
      </c>
      <c r="O115" s="120"/>
      <c r="P115" s="120"/>
      <c r="Q115" s="120">
        <f>IFERROR(VLOOKUP('SYSTEME CLASSIFICATION'!$F115,'LISTE REFERENCE STOCKABLE'!$B$11:$E$88,4,FALSE),"")</f>
        <v>64000</v>
      </c>
      <c r="R115" s="120">
        <f>IFERROR(VLOOKUP('SYSTEME CLASSIFICATION'!$F115,'LISTE REFERENCE STOCKABLE'!$B$11:$F$88,5,FALSE),"")</f>
        <v>0</v>
      </c>
      <c r="S115" s="120"/>
      <c r="T115" s="121"/>
      <c r="U115" s="114" t="str">
        <f>IFERROR(IF(VLOOKUP(F115,'LISTE REFERENCE STOCKABLE'!$B$2:$J$98,8,FALSE)=0,"",VLOOKUP(F115,'LISTE REFERENCE STOCKABLE'!$B$2:$J$98,8,FALSE)),"")</f>
        <v/>
      </c>
      <c r="V115" s="114" t="str">
        <f>IFERROR(IF(VLOOKUP(F115,'LISTE REFERENCE STOCKABLE'!$B$2:$J$98,9,FALSE)=0,"",VLOOKUP(F115,'LISTE REFERENCE STOCKABLE'!$B$2:$J$98,9,FALSE)),"")</f>
        <v/>
      </c>
      <c r="W115" s="115" t="str">
        <f>IFERROR(VLOOKUP(F115,'LISTE REFERENCE STOCKABLE'!$B$10:$K$98,10,FALSE),"")</f>
        <v>c</v>
      </c>
      <c r="X115" s="113" t="e">
        <f>VLOOKUP(E115,Inventaire!$C$2:$E$36,3,FALSE)</f>
        <v>#N/A</v>
      </c>
    </row>
    <row r="116" spans="2:24" ht="35.1" customHeight="1" thickBot="1" x14ac:dyDescent="0.25">
      <c r="B116" s="32">
        <v>1.61</v>
      </c>
      <c r="C116" s="186" t="str">
        <f>IFERROR(VLOOKUP(F116,'LISTE REFERENCE STOCKABLE'!$B$11:$G$88,6,FALSE),"")</f>
        <v>Air Forme</v>
      </c>
      <c r="D116" s="163" t="s">
        <v>40</v>
      </c>
      <c r="E116" s="122" t="str">
        <f>IFERROR(IF(F116="","",INDEX('LISTE REFERENCE STOCKABLE'!A:A,MATCH('SYSTEME CLASSIFICATION'!F116,'LISTE REFERENCE STOCKABLE'!B:B,0),1)),"")</f>
        <v>EMP0007</v>
      </c>
      <c r="F116" s="117" t="s">
        <v>160</v>
      </c>
      <c r="G116" s="117"/>
      <c r="H116" s="117"/>
      <c r="I116" s="117"/>
      <c r="J116" s="142"/>
      <c r="K116" s="117"/>
      <c r="L116" s="144" t="str">
        <f>IFERROR(VLOOKUP('SYSTEME CLASSIFICATION'!$F116,'LISTE REFERENCE STOCKABLE'!$B$2:$C$98,2,FALSE),"DISPONIBLE")</f>
        <v>INDISPONIBLE</v>
      </c>
      <c r="M116" s="123"/>
      <c r="N116" s="120" t="str">
        <f>IFERROR(VLOOKUP('SYSTEME CLASSIFICATION'!$F116,'LISTE REFERENCE STOCKABLE'!$B$11:$D$88,3,FALSE),"")</f>
        <v>50 cartonsx 640 = 32000</v>
      </c>
      <c r="O116" s="120"/>
      <c r="P116" s="120"/>
      <c r="Q116" s="120">
        <f>IFERROR(VLOOKUP('SYSTEME CLASSIFICATION'!$F116,'LISTE REFERENCE STOCKABLE'!$B$11:$E$88,4,FALSE),"")</f>
        <v>64000</v>
      </c>
      <c r="R116" s="120">
        <f>IFERROR(VLOOKUP('SYSTEME CLASSIFICATION'!$F116,'LISTE REFERENCE STOCKABLE'!$B$11:$F$88,5,FALSE),"")</f>
        <v>0</v>
      </c>
      <c r="S116" s="120"/>
      <c r="T116" s="121"/>
      <c r="U116" s="114" t="str">
        <f>IFERROR(IF(VLOOKUP(F116,'LISTE REFERENCE STOCKABLE'!$B$2:$J$98,8,FALSE)=0,"",VLOOKUP(F116,'LISTE REFERENCE STOCKABLE'!$B$2:$J$98,8,FALSE)),"")</f>
        <v/>
      </c>
      <c r="V116" s="114" t="str">
        <f>IFERROR(IF(VLOOKUP(F116,'LISTE REFERENCE STOCKABLE'!$B$2:$J$98,9,FALSE)=0,"",VLOOKUP(F116,'LISTE REFERENCE STOCKABLE'!$B$2:$J$98,9,FALSE)),"")</f>
        <v/>
      </c>
      <c r="W116" s="115" t="str">
        <f>IFERROR(VLOOKUP(F116,'LISTE REFERENCE STOCKABLE'!$B$10:$K$98,10,FALSE),"")</f>
        <v>c</v>
      </c>
      <c r="X116" s="113" t="e">
        <f>VLOOKUP(E116,Inventaire!$C$2:$E$36,3,FALSE)</f>
        <v>#N/A</v>
      </c>
    </row>
    <row r="117" spans="2:24" ht="35.1" customHeight="1" thickBot="1" x14ac:dyDescent="0.25">
      <c r="B117" s="31" t="s">
        <v>304</v>
      </c>
      <c r="C117" s="186" t="str">
        <f>IFERROR(VLOOKUP(F117,'LISTE REFERENCE STOCKABLE'!$B$11:$G$88,6,FALSE),"")</f>
        <v>Air Forme</v>
      </c>
      <c r="D117" s="162" t="s">
        <v>41</v>
      </c>
      <c r="E117" s="122" t="str">
        <f>IFERROR(IF(F117="","",INDEX('LISTE REFERENCE STOCKABLE'!A:A,MATCH('SYSTEME CLASSIFICATION'!F117,'LISTE REFERENCE STOCKABLE'!B:B,0),1)),"")</f>
        <v>EMP0007</v>
      </c>
      <c r="F117" s="117" t="s">
        <v>160</v>
      </c>
      <c r="G117" s="117"/>
      <c r="H117" s="117"/>
      <c r="I117" s="117"/>
      <c r="J117" s="142"/>
      <c r="K117" s="117"/>
      <c r="L117" s="144" t="str">
        <f>IFERROR(VLOOKUP('SYSTEME CLASSIFICATION'!$F117,'LISTE REFERENCE STOCKABLE'!$B$2:$C$98,2,FALSE),"DISPONIBLE")</f>
        <v>INDISPONIBLE</v>
      </c>
      <c r="M117" s="118"/>
      <c r="N117" s="125" t="str">
        <f>IFERROR(VLOOKUP('SYSTEME CLASSIFICATION'!$F117,'LISTE REFERENCE STOCKABLE'!$B$11:$D$88,3,FALSE),"")</f>
        <v>50 cartonsx 640 = 32000</v>
      </c>
      <c r="O117" s="125"/>
      <c r="P117" s="125"/>
      <c r="Q117" s="125">
        <f>IFERROR(VLOOKUP('SYSTEME CLASSIFICATION'!$F117,'LISTE REFERENCE STOCKABLE'!$B$11:$E$88,4,FALSE),"")</f>
        <v>64000</v>
      </c>
      <c r="R117" s="125">
        <f>IFERROR(VLOOKUP('SYSTEME CLASSIFICATION'!$F117,'LISTE REFERENCE STOCKABLE'!$B$11:$F$88,5,FALSE),"")</f>
        <v>0</v>
      </c>
      <c r="S117" s="125"/>
      <c r="T117" s="126"/>
      <c r="U117" s="114" t="str">
        <f>IFERROR(IF(VLOOKUP(F117,'LISTE REFERENCE STOCKABLE'!$B$2:$J$98,8,FALSE)=0,"",VLOOKUP(F117,'LISTE REFERENCE STOCKABLE'!$B$2:$J$98,8,FALSE)),"")</f>
        <v/>
      </c>
      <c r="V117" s="114" t="str">
        <f>IFERROR(IF(VLOOKUP(F117,'LISTE REFERENCE STOCKABLE'!$B$2:$J$98,9,FALSE)=0,"",VLOOKUP(F117,'LISTE REFERENCE STOCKABLE'!$B$2:$J$98,9,FALSE)),"")</f>
        <v/>
      </c>
      <c r="W117" s="115" t="str">
        <f>IFERROR(VLOOKUP(F117,'LISTE REFERENCE STOCKABLE'!$B$10:$K$98,10,FALSE),"")</f>
        <v>c</v>
      </c>
      <c r="X117" s="113" t="e">
        <f>VLOOKUP(E117,Inventaire!$C$2:$E$36,3,FALSE)</f>
        <v>#N/A</v>
      </c>
    </row>
    <row r="118" spans="2:24" ht="35.1" customHeight="1" thickBot="1" x14ac:dyDescent="0.25">
      <c r="B118" s="31" t="s">
        <v>304</v>
      </c>
      <c r="C118" s="186" t="str">
        <f>IFERROR(VLOOKUP(F118,'LISTE REFERENCE STOCKABLE'!$B$11:$G$88,6,FALSE),"")</f>
        <v>Air Forme</v>
      </c>
      <c r="D118" s="163" t="s">
        <v>41</v>
      </c>
      <c r="E118" s="122" t="str">
        <f>IFERROR(IF(F118="","",INDEX('LISTE REFERENCE STOCKABLE'!A:A,MATCH('SYSTEME CLASSIFICATION'!F118,'LISTE REFERENCE STOCKABLE'!B:B,0),1)),"")</f>
        <v>EMP0007</v>
      </c>
      <c r="F118" s="117" t="s">
        <v>160</v>
      </c>
      <c r="G118" s="117"/>
      <c r="H118" s="117"/>
      <c r="I118" s="117"/>
      <c r="J118" s="142"/>
      <c r="K118" s="117"/>
      <c r="L118" s="144" t="str">
        <f>IFERROR(VLOOKUP('SYSTEME CLASSIFICATION'!$F118,'LISTE REFERENCE STOCKABLE'!$B$2:$C$98,2,FALSE),"DISPONIBLE")</f>
        <v>INDISPONIBLE</v>
      </c>
      <c r="M118" s="123"/>
      <c r="N118" s="120" t="str">
        <f>IFERROR(VLOOKUP('SYSTEME CLASSIFICATION'!$F118,'LISTE REFERENCE STOCKABLE'!$B$11:$D$88,3,FALSE),"")</f>
        <v>50 cartonsx 640 = 32000</v>
      </c>
      <c r="O118" s="120"/>
      <c r="P118" s="120"/>
      <c r="Q118" s="120">
        <f>IFERROR(VLOOKUP('SYSTEME CLASSIFICATION'!$F118,'LISTE REFERENCE STOCKABLE'!$B$11:$E$88,4,FALSE),"")</f>
        <v>64000</v>
      </c>
      <c r="R118" s="120">
        <f>IFERROR(VLOOKUP('SYSTEME CLASSIFICATION'!$F118,'LISTE REFERENCE STOCKABLE'!$B$11:$F$88,5,FALSE),"")</f>
        <v>0</v>
      </c>
      <c r="S118" s="120"/>
      <c r="T118" s="121"/>
      <c r="U118" s="114" t="str">
        <f>IFERROR(IF(VLOOKUP(F118,'LISTE REFERENCE STOCKABLE'!$B$2:$J$98,8,FALSE)=0,"",VLOOKUP(F118,'LISTE REFERENCE STOCKABLE'!$B$2:$J$98,8,FALSE)),"")</f>
        <v/>
      </c>
      <c r="V118" s="114" t="str">
        <f>IFERROR(IF(VLOOKUP(F118,'LISTE REFERENCE STOCKABLE'!$B$2:$J$98,9,FALSE)=0,"",VLOOKUP(F118,'LISTE REFERENCE STOCKABLE'!$B$2:$J$98,9,FALSE)),"")</f>
        <v/>
      </c>
      <c r="W118" s="115" t="str">
        <f>IFERROR(VLOOKUP(F118,'LISTE REFERENCE STOCKABLE'!$B$10:$K$98,10,FALSE),"")</f>
        <v>c</v>
      </c>
      <c r="X118" s="113" t="e">
        <f>VLOOKUP(E118,Inventaire!$C$2:$E$36,3,FALSE)</f>
        <v>#N/A</v>
      </c>
    </row>
    <row r="119" spans="2:24" ht="35.1" customHeight="1" thickBot="1" x14ac:dyDescent="0.25">
      <c r="B119" s="31" t="s">
        <v>304</v>
      </c>
      <c r="C119" s="186" t="str">
        <f>IFERROR(VLOOKUP(F119,'LISTE REFERENCE STOCKABLE'!$B$11:$G$88,6,FALSE),"")</f>
        <v>Conservor</v>
      </c>
      <c r="D119" s="163" t="s">
        <v>41</v>
      </c>
      <c r="E119" s="122" t="str">
        <f>IFERROR(IF(F119="","",INDEX('LISTE REFERENCE STOCKABLE'!A:A,MATCH('SYSTEME CLASSIFICATION'!F119,'LISTE REFERENCE STOCKABLE'!B:B,0),1)),"")</f>
        <v>EMP0037</v>
      </c>
      <c r="F119" s="117" t="s">
        <v>418</v>
      </c>
      <c r="G119" s="117"/>
      <c r="H119" s="117"/>
      <c r="I119" s="117"/>
      <c r="J119" s="142"/>
      <c r="K119" s="117"/>
      <c r="L119" s="144" t="str">
        <f>IFERROR(VLOOKUP('SYSTEME CLASSIFICATION'!$F119,'LISTE REFERENCE STOCKABLE'!$B$2:$C$98,2,FALSE),"DISPONIBLE")</f>
        <v>INDISPONIBLE</v>
      </c>
      <c r="M119" s="123" t="s">
        <v>381</v>
      </c>
      <c r="N119" s="120" t="str">
        <f>IFERROR(VLOOKUP('SYSTEME CLASSIFICATION'!$F119,'LISTE REFERENCE STOCKABLE'!$B$11:$D$88,3,FALSE),"")</f>
        <v>40 cartons X 18 = 720 emb</v>
      </c>
      <c r="O119" s="120"/>
      <c r="P119" s="120"/>
      <c r="Q119" s="120">
        <f>IFERROR(VLOOKUP('SYSTEME CLASSIFICATION'!$F119,'LISTE REFERENCE STOCKABLE'!$B$11:$E$88,4,FALSE),"")</f>
        <v>5000</v>
      </c>
      <c r="R119" s="120">
        <f>IFERROR(VLOOKUP('SYSTEME CLASSIFICATION'!$F119,'LISTE REFERENCE STOCKABLE'!$B$11:$F$88,5,FALSE),"")</f>
        <v>0</v>
      </c>
      <c r="S119" s="120"/>
      <c r="T119" s="121"/>
      <c r="U119" s="114">
        <f>IFERROR(IF(VLOOKUP(F119,'LISTE REFERENCE STOCKABLE'!$B$2:$J$98,8,FALSE)=0,"",VLOOKUP(F119,'LISTE REFERENCE STOCKABLE'!$B$2:$J$98,8,FALSE)),"")</f>
        <v>1.82</v>
      </c>
      <c r="V119" s="114" t="str">
        <f>IFERROR(IF(VLOOKUP(F119,'LISTE REFERENCE STOCKABLE'!$B$2:$J$98,9,FALSE)=0,"",VLOOKUP(F119,'LISTE REFERENCE STOCKABLE'!$B$2:$J$98,9,FALSE)),"")</f>
        <v>800*1200</v>
      </c>
      <c r="W119" s="115" t="str">
        <f>IFERROR(VLOOKUP(F119,'LISTE REFERENCE STOCKABLE'!$B$10:$K$98,10,FALSE),"")</f>
        <v>c</v>
      </c>
      <c r="X119" s="113" t="e">
        <f>VLOOKUP(E119,Inventaire!$C$2:$E$36,3,FALSE)</f>
        <v>#N/A</v>
      </c>
    </row>
    <row r="120" spans="2:24" ht="35.1" customHeight="1" thickBot="1" x14ac:dyDescent="0.25">
      <c r="B120" s="32">
        <v>1.92</v>
      </c>
      <c r="C120" s="186" t="str">
        <f>IFERROR(VLOOKUP(F120,'LISTE REFERENCE STOCKABLE'!$B$11:$G$88,6,FALSE),"")</f>
        <v>Air Forme</v>
      </c>
      <c r="D120" s="162" t="s">
        <v>42</v>
      </c>
      <c r="E120" s="122" t="str">
        <f>IFERROR(IF(F120="","",INDEX('LISTE REFERENCE STOCKABLE'!A:A,MATCH('SYSTEME CLASSIFICATION'!F120,'LISTE REFERENCE STOCKABLE'!B:B,0),1)),"")</f>
        <v>EMP0006</v>
      </c>
      <c r="F120" s="117" t="s">
        <v>154</v>
      </c>
      <c r="G120" s="117"/>
      <c r="H120" s="117"/>
      <c r="I120" s="117"/>
      <c r="J120" s="142"/>
      <c r="K120" s="117"/>
      <c r="L120" s="144" t="str">
        <f>IFERROR(VLOOKUP('SYSTEME CLASSIFICATION'!$F120,'LISTE REFERENCE STOCKABLE'!$B$2:$C$98,2,FALSE),"DISPONIBLE")</f>
        <v>INDISPONIBLE</v>
      </c>
      <c r="M120" s="118"/>
      <c r="N120" s="125" t="str">
        <f>IFERROR(VLOOKUP('SYSTEME CLASSIFICATION'!$F120,'LISTE REFERENCE STOCKABLE'!$B$11:$D$88,3,FALSE),"")</f>
        <v>30 cartonsx2250=67500</v>
      </c>
      <c r="O120" s="125"/>
      <c r="P120" s="125"/>
      <c r="Q120" s="125">
        <f>IFERROR(VLOOKUP('SYSTEME CLASSIFICATION'!$F120,'LISTE REFERENCE STOCKABLE'!$B$11:$E$88,4,FALSE),"")</f>
        <v>252000</v>
      </c>
      <c r="R120" s="125">
        <f>IFERROR(VLOOKUP('SYSTEME CLASSIFICATION'!$F120,'LISTE REFERENCE STOCKABLE'!$B$11:$F$88,5,FALSE),"")</f>
        <v>0</v>
      </c>
      <c r="S120" s="125"/>
      <c r="T120" s="126"/>
      <c r="U120" s="114" t="str">
        <f>IFERROR(IF(VLOOKUP(F120,'LISTE REFERENCE STOCKABLE'!$B$2:$J$98,8,FALSE)=0,"",VLOOKUP(F120,'LISTE REFERENCE STOCKABLE'!$B$2:$J$98,8,FALSE)),"")</f>
        <v/>
      </c>
      <c r="V120" s="114" t="str">
        <f>IFERROR(IF(VLOOKUP(F120,'LISTE REFERENCE STOCKABLE'!$B$2:$J$98,9,FALSE)=0,"",VLOOKUP(F120,'LISTE REFERENCE STOCKABLE'!$B$2:$J$98,9,FALSE)),"")</f>
        <v/>
      </c>
      <c r="W120" s="115" t="str">
        <f>IFERROR(VLOOKUP(F120,'LISTE REFERENCE STOCKABLE'!$B$10:$K$98,10,FALSE),"")</f>
        <v>a</v>
      </c>
      <c r="X120" s="113" t="str">
        <f>VLOOKUP(E120,Inventaire!$C$2:$E$36,3,FALSE)</f>
        <v>jeudi</v>
      </c>
    </row>
    <row r="121" spans="2:24" ht="35.1" customHeight="1" thickBot="1" x14ac:dyDescent="0.25">
      <c r="B121" s="32">
        <v>1.92</v>
      </c>
      <c r="C121" s="186" t="str">
        <f>IFERROR(VLOOKUP(F121,'LISTE REFERENCE STOCKABLE'!$B$11:$G$88,6,FALSE),"")</f>
        <v/>
      </c>
      <c r="D121" s="163" t="s">
        <v>42</v>
      </c>
      <c r="E121" s="122" t="str">
        <f>IFERROR(IF(F121="","",INDEX('LISTE REFERENCE STOCKABLE'!A:A,MATCH('SYSTEME CLASSIFICATION'!F121,'LISTE REFERENCE STOCKABLE'!B:B,0),1)),"")</f>
        <v/>
      </c>
      <c r="F121" s="117" t="s">
        <v>307</v>
      </c>
      <c r="G121" s="117"/>
      <c r="H121" s="117"/>
      <c r="I121" s="117"/>
      <c r="J121" s="142"/>
      <c r="K121" s="117"/>
      <c r="L121" s="144" t="str">
        <f>IFERROR(VLOOKUP('SYSTEME CLASSIFICATION'!$F121,'LISTE REFERENCE STOCKABLE'!$B$2:$C$98,2,FALSE),"DISPONIBLE")</f>
        <v>INEXISTANT</v>
      </c>
      <c r="M121" s="123"/>
      <c r="N121" s="120" t="str">
        <f>IFERROR(VLOOKUP('SYSTEME CLASSIFICATION'!$F121,'LISTE REFERENCE STOCKABLE'!$B$11:$D$88,3,FALSE),"")</f>
        <v/>
      </c>
      <c r="O121" s="120"/>
      <c r="P121" s="120"/>
      <c r="Q121" s="120" t="str">
        <f>IFERROR(VLOOKUP('SYSTEME CLASSIFICATION'!$F121,'LISTE REFERENCE STOCKABLE'!$B$11:$E$88,4,FALSE),"")</f>
        <v/>
      </c>
      <c r="R121" s="120" t="str">
        <f>IFERROR(VLOOKUP('SYSTEME CLASSIFICATION'!$F121,'LISTE REFERENCE STOCKABLE'!$B$11:$F$88,5,FALSE),"")</f>
        <v/>
      </c>
      <c r="S121" s="120"/>
      <c r="T121" s="121"/>
      <c r="U121" s="114" t="str">
        <f>IFERROR(IF(VLOOKUP(F121,'LISTE REFERENCE STOCKABLE'!$B$2:$J$98,8,FALSE)=0,"",VLOOKUP(F121,'LISTE REFERENCE STOCKABLE'!$B$2:$J$98,8,FALSE)),"")</f>
        <v/>
      </c>
      <c r="V121" s="114" t="str">
        <f>IFERROR(IF(VLOOKUP(F121,'LISTE REFERENCE STOCKABLE'!$B$2:$J$98,9,FALSE)=0,"",VLOOKUP(F121,'LISTE REFERENCE STOCKABLE'!$B$2:$J$98,9,FALSE)),"")</f>
        <v/>
      </c>
      <c r="W121" s="115" t="str">
        <f>IFERROR(VLOOKUP(F121,'LISTE REFERENCE STOCKABLE'!$B$10:$K$98,10,FALSE),"")</f>
        <v/>
      </c>
      <c r="X121" s="113" t="e">
        <f>VLOOKUP(E121,Inventaire!$C$2:$E$36,3,FALSE)</f>
        <v>#N/A</v>
      </c>
    </row>
    <row r="122" spans="2:24" ht="35.1" customHeight="1" thickBot="1" x14ac:dyDescent="0.25">
      <c r="B122" s="32">
        <v>1.92</v>
      </c>
      <c r="C122" s="186" t="str">
        <f>IFERROR(VLOOKUP(F122,'LISTE REFERENCE STOCKABLE'!$B$11:$G$88,6,FALSE),"")</f>
        <v>Air Forme</v>
      </c>
      <c r="D122" s="163" t="s">
        <v>42</v>
      </c>
      <c r="E122" s="122" t="str">
        <f>IFERROR(IF(F122="","",INDEX('LISTE REFERENCE STOCKABLE'!A:A,MATCH('SYSTEME CLASSIFICATION'!F122,'LISTE REFERENCE STOCKABLE'!B:B,0),1)),"")</f>
        <v>EMP0005</v>
      </c>
      <c r="F122" s="117" t="s">
        <v>156</v>
      </c>
      <c r="G122" s="117"/>
      <c r="H122" s="117"/>
      <c r="I122" s="117"/>
      <c r="J122" s="142"/>
      <c r="K122" s="117"/>
      <c r="L122" s="144" t="str">
        <f>IFERROR(VLOOKUP('SYSTEME CLASSIFICATION'!$F122,'LISTE REFERENCE STOCKABLE'!$B$2:$C$98,2,FALSE),"DISPONIBLE")</f>
        <v>INDISPONIBLE</v>
      </c>
      <c r="M122" s="123"/>
      <c r="N122" s="120" t="str">
        <f>IFERROR(VLOOKUP('SYSTEME CLASSIFICATION'!$F122,'LISTE REFERENCE STOCKABLE'!$B$11:$D$88,3,FALSE),"")</f>
        <v>20 cartonsx2080 = 31200</v>
      </c>
      <c r="O122" s="120"/>
      <c r="P122" s="120"/>
      <c r="Q122" s="120">
        <f>IFERROR(VLOOKUP('SYSTEME CLASSIFICATION'!$F122,'LISTE REFERENCE STOCKABLE'!$B$11:$E$88,4,FALSE),"")</f>
        <v>99840</v>
      </c>
      <c r="R122" s="120">
        <f>IFERROR(VLOOKUP('SYSTEME CLASSIFICATION'!$F122,'LISTE REFERENCE STOCKABLE'!$B$11:$F$88,5,FALSE),"")</f>
        <v>0</v>
      </c>
      <c r="S122" s="120"/>
      <c r="T122" s="121"/>
      <c r="U122" s="114" t="str">
        <f>IFERROR(IF(VLOOKUP(F122,'LISTE REFERENCE STOCKABLE'!$B$2:$J$98,8,FALSE)=0,"",VLOOKUP(F122,'LISTE REFERENCE STOCKABLE'!$B$2:$J$98,8,FALSE)),"")</f>
        <v/>
      </c>
      <c r="V122" s="114" t="str">
        <f>IFERROR(IF(VLOOKUP(F122,'LISTE REFERENCE STOCKABLE'!$B$2:$J$98,9,FALSE)=0,"",VLOOKUP(F122,'LISTE REFERENCE STOCKABLE'!$B$2:$J$98,9,FALSE)),"")</f>
        <v/>
      </c>
      <c r="W122" s="115" t="str">
        <f>IFERROR(VLOOKUP(F122,'LISTE REFERENCE STOCKABLE'!$B$10:$K$98,10,FALSE),"")</f>
        <v>a</v>
      </c>
      <c r="X122" s="113" t="str">
        <f>VLOOKUP(E122,Inventaire!$C$2:$E$36,3,FALSE)</f>
        <v>jeudi</v>
      </c>
    </row>
    <row r="123" spans="2:24" ht="35.1" customHeight="1" thickBot="1" x14ac:dyDescent="0.25">
      <c r="B123" s="31">
        <v>1.61</v>
      </c>
      <c r="C123" s="186" t="str">
        <f>IFERROR(VLOOKUP(F123,'LISTE REFERENCE STOCKABLE'!$B$11:$G$88,6,FALSE),"")</f>
        <v>Air Forme</v>
      </c>
      <c r="D123" s="162" t="s">
        <v>43</v>
      </c>
      <c r="E123" s="122" t="str">
        <f>IFERROR(IF(F123="","",INDEX('LISTE REFERENCE STOCKABLE'!A:A,MATCH('SYSTEME CLASSIFICATION'!F123,'LISTE REFERENCE STOCKABLE'!B:B,0),1)),"")</f>
        <v>EMP0008</v>
      </c>
      <c r="F123" s="117" t="s">
        <v>158</v>
      </c>
      <c r="G123" s="117"/>
      <c r="H123" s="117"/>
      <c r="I123" s="117"/>
      <c r="J123" s="142"/>
      <c r="K123" s="117"/>
      <c r="L123" s="144" t="str">
        <f>IFERROR(VLOOKUP('SYSTEME CLASSIFICATION'!$F123,'LISTE REFERENCE STOCKABLE'!$B$2:$C$98,2,FALSE),"DISPONIBLE")</f>
        <v>INDISPONIBLE</v>
      </c>
      <c r="M123" s="118"/>
      <c r="N123" s="125" t="str">
        <f>IFERROR(VLOOKUP('SYSTEME CLASSIFICATION'!$F123,'LISTE REFERENCE STOCKABLE'!$B$11:$D$88,3,FALSE),"")</f>
        <v>50 cartonsx 640 =  32000</v>
      </c>
      <c r="O123" s="125"/>
      <c r="P123" s="125"/>
      <c r="Q123" s="125">
        <f>IFERROR(VLOOKUP('SYSTEME CLASSIFICATION'!$F123,'LISTE REFERENCE STOCKABLE'!$B$11:$E$88,4,FALSE),"")</f>
        <v>64000</v>
      </c>
      <c r="R123" s="125">
        <f>IFERROR(VLOOKUP('SYSTEME CLASSIFICATION'!$F123,'LISTE REFERENCE STOCKABLE'!$B$11:$F$88,5,FALSE),"")</f>
        <v>0</v>
      </c>
      <c r="S123" s="125"/>
      <c r="T123" s="126"/>
      <c r="U123" s="114" t="str">
        <f>IFERROR(IF(VLOOKUP(F123,'LISTE REFERENCE STOCKABLE'!$B$2:$J$98,8,FALSE)=0,"",VLOOKUP(F123,'LISTE REFERENCE STOCKABLE'!$B$2:$J$98,8,FALSE)),"")</f>
        <v/>
      </c>
      <c r="V123" s="114" t="str">
        <f>IFERROR(IF(VLOOKUP(F123,'LISTE REFERENCE STOCKABLE'!$B$2:$J$98,9,FALSE)=0,"",VLOOKUP(F123,'LISTE REFERENCE STOCKABLE'!$B$2:$J$98,9,FALSE)),"")</f>
        <v/>
      </c>
      <c r="W123" s="115" t="str">
        <f>IFERROR(VLOOKUP(F123,'LISTE REFERENCE STOCKABLE'!$B$10:$K$98,10,FALSE),"")</f>
        <v>c</v>
      </c>
      <c r="X123" s="113" t="e">
        <f>VLOOKUP(E123,Inventaire!$C$2:$E$36,3,FALSE)</f>
        <v>#N/A</v>
      </c>
    </row>
    <row r="124" spans="2:24" ht="35.1" customHeight="1" thickBot="1" x14ac:dyDescent="0.25">
      <c r="B124" s="31">
        <v>1.61</v>
      </c>
      <c r="C124" s="186" t="str">
        <f>IFERROR(VLOOKUP(F124,'LISTE REFERENCE STOCKABLE'!$B$11:$G$88,6,FALSE),"")</f>
        <v>Air Forme</v>
      </c>
      <c r="D124" s="163" t="s">
        <v>43</v>
      </c>
      <c r="E124" s="122" t="str">
        <f>IFERROR(IF(F124="","",INDEX('LISTE REFERENCE STOCKABLE'!A:A,MATCH('SYSTEME CLASSIFICATION'!F124,'LISTE REFERENCE STOCKABLE'!B:B,0),1)),"")</f>
        <v>EMP0008</v>
      </c>
      <c r="F124" s="117" t="s">
        <v>158</v>
      </c>
      <c r="G124" s="117"/>
      <c r="H124" s="117"/>
      <c r="I124" s="117"/>
      <c r="J124" s="142"/>
      <c r="K124" s="117"/>
      <c r="L124" s="144" t="str">
        <f>IFERROR(VLOOKUP('SYSTEME CLASSIFICATION'!$F124,'LISTE REFERENCE STOCKABLE'!$B$2:$C$98,2,FALSE),"DISPONIBLE")</f>
        <v>INDISPONIBLE</v>
      </c>
      <c r="M124" s="123"/>
      <c r="N124" s="120" t="str">
        <f>IFERROR(VLOOKUP('SYSTEME CLASSIFICATION'!$F124,'LISTE REFERENCE STOCKABLE'!$B$11:$D$88,3,FALSE),"")</f>
        <v>50 cartonsx 640 =  32000</v>
      </c>
      <c r="O124" s="120"/>
      <c r="P124" s="120"/>
      <c r="Q124" s="120">
        <f>IFERROR(VLOOKUP('SYSTEME CLASSIFICATION'!$F124,'LISTE REFERENCE STOCKABLE'!$B$11:$E$88,4,FALSE),"")</f>
        <v>64000</v>
      </c>
      <c r="R124" s="120">
        <f>IFERROR(VLOOKUP('SYSTEME CLASSIFICATION'!$F124,'LISTE REFERENCE STOCKABLE'!$B$11:$F$88,5,FALSE),"")</f>
        <v>0</v>
      </c>
      <c r="S124" s="120"/>
      <c r="T124" s="121"/>
      <c r="U124" s="114" t="str">
        <f>IFERROR(IF(VLOOKUP(F124,'LISTE REFERENCE STOCKABLE'!$B$2:$J$98,8,FALSE)=0,"",VLOOKUP(F124,'LISTE REFERENCE STOCKABLE'!$B$2:$J$98,8,FALSE)),"")</f>
        <v/>
      </c>
      <c r="V124" s="114" t="str">
        <f>IFERROR(IF(VLOOKUP(F124,'LISTE REFERENCE STOCKABLE'!$B$2:$J$98,9,FALSE)=0,"",VLOOKUP(F124,'LISTE REFERENCE STOCKABLE'!$B$2:$J$98,9,FALSE)),"")</f>
        <v/>
      </c>
      <c r="W124" s="115" t="str">
        <f>IFERROR(VLOOKUP(F124,'LISTE REFERENCE STOCKABLE'!$B$10:$K$98,10,FALSE),"")</f>
        <v>c</v>
      </c>
      <c r="X124" s="113" t="e">
        <f>VLOOKUP(E124,Inventaire!$C$2:$E$36,3,FALSE)</f>
        <v>#N/A</v>
      </c>
    </row>
    <row r="125" spans="2:24" ht="35.1" customHeight="1" thickBot="1" x14ac:dyDescent="0.25">
      <c r="B125" s="31">
        <v>1.61</v>
      </c>
      <c r="C125" s="186" t="str">
        <f>IFERROR(VLOOKUP(F125,'LISTE REFERENCE STOCKABLE'!$B$11:$G$88,6,FALSE),"")</f>
        <v>Air Forme</v>
      </c>
      <c r="D125" s="163" t="s">
        <v>43</v>
      </c>
      <c r="E125" s="122" t="str">
        <f>IFERROR(IF(F125="","",INDEX('LISTE REFERENCE STOCKABLE'!A:A,MATCH('SYSTEME CLASSIFICATION'!F125,'LISTE REFERENCE STOCKABLE'!B:B,0),1)),"")</f>
        <v>EMP0008</v>
      </c>
      <c r="F125" s="117" t="s">
        <v>158</v>
      </c>
      <c r="G125" s="117"/>
      <c r="H125" s="117"/>
      <c r="I125" s="117"/>
      <c r="J125" s="142"/>
      <c r="K125" s="117"/>
      <c r="L125" s="144" t="str">
        <f>IFERROR(VLOOKUP('SYSTEME CLASSIFICATION'!$F125,'LISTE REFERENCE STOCKABLE'!$B$2:$C$98,2,FALSE),"DISPONIBLE")</f>
        <v>INDISPONIBLE</v>
      </c>
      <c r="M125" s="123"/>
      <c r="N125" s="120" t="str">
        <f>IFERROR(VLOOKUP('SYSTEME CLASSIFICATION'!$F125,'LISTE REFERENCE STOCKABLE'!$B$11:$D$88,3,FALSE),"")</f>
        <v>50 cartonsx 640 =  32000</v>
      </c>
      <c r="O125" s="120"/>
      <c r="P125" s="120"/>
      <c r="Q125" s="120">
        <f>IFERROR(VLOOKUP('SYSTEME CLASSIFICATION'!$F125,'LISTE REFERENCE STOCKABLE'!$B$11:$E$88,4,FALSE),"")</f>
        <v>64000</v>
      </c>
      <c r="R125" s="120">
        <f>IFERROR(VLOOKUP('SYSTEME CLASSIFICATION'!$F125,'LISTE REFERENCE STOCKABLE'!$B$11:$F$88,5,FALSE),"")</f>
        <v>0</v>
      </c>
      <c r="S125" s="120"/>
      <c r="T125" s="121"/>
      <c r="U125" s="114" t="str">
        <f>IFERROR(IF(VLOOKUP(F125,'LISTE REFERENCE STOCKABLE'!$B$2:$J$98,8,FALSE)=0,"",VLOOKUP(F125,'LISTE REFERENCE STOCKABLE'!$B$2:$J$98,8,FALSE)),"")</f>
        <v/>
      </c>
      <c r="V125" s="114" t="str">
        <f>IFERROR(IF(VLOOKUP(F125,'LISTE REFERENCE STOCKABLE'!$B$2:$J$98,9,FALSE)=0,"",VLOOKUP(F125,'LISTE REFERENCE STOCKABLE'!$B$2:$J$98,9,FALSE)),"")</f>
        <v/>
      </c>
      <c r="W125" s="115" t="str">
        <f>IFERROR(VLOOKUP(F125,'LISTE REFERENCE STOCKABLE'!$B$10:$K$98,10,FALSE),"")</f>
        <v>c</v>
      </c>
      <c r="X125" s="113" t="e">
        <f>VLOOKUP(E125,Inventaire!$C$2:$E$36,3,FALSE)</f>
        <v>#N/A</v>
      </c>
    </row>
    <row r="126" spans="2:24" ht="35.1" customHeight="1" thickBot="1" x14ac:dyDescent="0.25">
      <c r="B126" s="32">
        <v>2</v>
      </c>
      <c r="C126" s="186" t="str">
        <f>IFERROR(VLOOKUP(F126,'LISTE REFERENCE STOCKABLE'!$B$11:$G$88,6,FALSE),"")</f>
        <v>Air Forme</v>
      </c>
      <c r="D126" s="162" t="s">
        <v>44</v>
      </c>
      <c r="E126" s="122" t="str">
        <f>IFERROR(IF(F126="","",INDEX('LISTE REFERENCE STOCKABLE'!A:A,MATCH('SYSTEME CLASSIFICATION'!F126,'LISTE REFERENCE STOCKABLE'!B:B,0),1)),"")</f>
        <v>EMP0008</v>
      </c>
      <c r="F126" s="117" t="s">
        <v>158</v>
      </c>
      <c r="G126" s="117"/>
      <c r="H126" s="117"/>
      <c r="I126" s="117"/>
      <c r="J126" s="142"/>
      <c r="K126" s="117"/>
      <c r="L126" s="144" t="str">
        <f>IFERROR(VLOOKUP('SYSTEME CLASSIFICATION'!$F126,'LISTE REFERENCE STOCKABLE'!$B$2:$C$98,2,FALSE),"DISPONIBLE")</f>
        <v>INDISPONIBLE</v>
      </c>
      <c r="M126" s="118" t="s">
        <v>379</v>
      </c>
      <c r="N126" s="125" t="str">
        <f>IFERROR(VLOOKUP('SYSTEME CLASSIFICATION'!$F126,'LISTE REFERENCE STOCKABLE'!$B$11:$D$88,3,FALSE),"")</f>
        <v>50 cartonsx 640 =  32000</v>
      </c>
      <c r="O126" s="125"/>
      <c r="P126" s="125"/>
      <c r="Q126" s="125">
        <f>IFERROR(VLOOKUP('SYSTEME CLASSIFICATION'!$F126,'LISTE REFERENCE STOCKABLE'!$B$11:$E$88,4,FALSE),"")</f>
        <v>64000</v>
      </c>
      <c r="R126" s="125">
        <f>IFERROR(VLOOKUP('SYSTEME CLASSIFICATION'!$F126,'LISTE REFERENCE STOCKABLE'!$B$11:$F$88,5,FALSE),"")</f>
        <v>0</v>
      </c>
      <c r="S126" s="125"/>
      <c r="T126" s="126"/>
      <c r="U126" s="114" t="str">
        <f>IFERROR(IF(VLOOKUP(F126,'LISTE REFERENCE STOCKABLE'!$B$2:$J$98,8,FALSE)=0,"",VLOOKUP(F126,'LISTE REFERENCE STOCKABLE'!$B$2:$J$98,8,FALSE)),"")</f>
        <v/>
      </c>
      <c r="V126" s="114" t="str">
        <f>IFERROR(IF(VLOOKUP(F126,'LISTE REFERENCE STOCKABLE'!$B$2:$J$98,9,FALSE)=0,"",VLOOKUP(F126,'LISTE REFERENCE STOCKABLE'!$B$2:$J$98,9,FALSE)),"")</f>
        <v/>
      </c>
      <c r="W126" s="115" t="str">
        <f>IFERROR(VLOOKUP(F126,'LISTE REFERENCE STOCKABLE'!$B$10:$K$98,10,FALSE),"")</f>
        <v>c</v>
      </c>
      <c r="X126" s="113" t="e">
        <f>VLOOKUP(E126,Inventaire!$C$2:$E$36,3,FALSE)</f>
        <v>#N/A</v>
      </c>
    </row>
    <row r="127" spans="2:24" ht="35.1" customHeight="1" thickBot="1" x14ac:dyDescent="0.25">
      <c r="B127" s="32">
        <v>2</v>
      </c>
      <c r="C127" s="186" t="str">
        <f>IFERROR(VLOOKUP(F127,'LISTE REFERENCE STOCKABLE'!$B$11:$G$88,6,FALSE),"")</f>
        <v/>
      </c>
      <c r="D127" s="163" t="s">
        <v>44</v>
      </c>
      <c r="E127" s="122" t="str">
        <f>IFERROR(IF(F127="","",INDEX('LISTE REFERENCE STOCKABLE'!A:A,MATCH('SYSTEME CLASSIFICATION'!F127,'LISTE REFERENCE STOCKABLE'!B:B,0),1)),"")</f>
        <v/>
      </c>
      <c r="F127" s="117"/>
      <c r="G127" s="117"/>
      <c r="H127" s="117"/>
      <c r="I127" s="117"/>
      <c r="J127" s="142"/>
      <c r="K127" s="117"/>
      <c r="L127" s="144" t="str">
        <f>IFERROR(VLOOKUP('SYSTEME CLASSIFICATION'!$F127,'LISTE REFERENCE STOCKABLE'!$B$2:$C$98,2,FALSE),"DISPONIBLE")</f>
        <v>DISPONIBLE</v>
      </c>
      <c r="M127" s="123"/>
      <c r="N127" s="120" t="str">
        <f>IFERROR(VLOOKUP('SYSTEME CLASSIFICATION'!$F127,'LISTE REFERENCE STOCKABLE'!$B$11:$D$88,3,FALSE),"")</f>
        <v/>
      </c>
      <c r="O127" s="120"/>
      <c r="P127" s="120"/>
      <c r="Q127" s="120" t="str">
        <f>IFERROR(VLOOKUP('SYSTEME CLASSIFICATION'!$F127,'LISTE REFERENCE STOCKABLE'!$B$11:$E$88,4,FALSE),"")</f>
        <v/>
      </c>
      <c r="R127" s="120" t="str">
        <f>IFERROR(VLOOKUP('SYSTEME CLASSIFICATION'!$F127,'LISTE REFERENCE STOCKABLE'!$B$11:$F$88,5,FALSE),"")</f>
        <v/>
      </c>
      <c r="S127" s="120"/>
      <c r="T127" s="121"/>
      <c r="U127" s="114" t="str">
        <f>IFERROR(IF(VLOOKUP(F127,'LISTE REFERENCE STOCKABLE'!$B$2:$J$98,8,FALSE)=0,"",VLOOKUP(F127,'LISTE REFERENCE STOCKABLE'!$B$2:$J$98,8,FALSE)),"")</f>
        <v/>
      </c>
      <c r="V127" s="114" t="str">
        <f>IFERROR(IF(VLOOKUP(F127,'LISTE REFERENCE STOCKABLE'!$B$2:$J$98,9,FALSE)=0,"",VLOOKUP(F127,'LISTE REFERENCE STOCKABLE'!$B$2:$J$98,9,FALSE)),"")</f>
        <v/>
      </c>
      <c r="W127" s="115" t="str">
        <f>IFERROR(VLOOKUP(F127,'LISTE REFERENCE STOCKABLE'!$B$10:$K$98,10,FALSE),"")</f>
        <v/>
      </c>
      <c r="X127" s="113" t="e">
        <f>VLOOKUP(E127,Inventaire!$C$2:$E$36,3,FALSE)</f>
        <v>#N/A</v>
      </c>
    </row>
    <row r="128" spans="2:24" ht="35.1" customHeight="1" thickBot="1" x14ac:dyDescent="0.25">
      <c r="B128" s="32">
        <v>2</v>
      </c>
      <c r="C128" s="186" t="str">
        <f>IFERROR(VLOOKUP(F128,'LISTE REFERENCE STOCKABLE'!$B$11:$G$88,6,FALSE),"")</f>
        <v>Air Forme</v>
      </c>
      <c r="D128" s="163" t="s">
        <v>44</v>
      </c>
      <c r="E128" s="122" t="str">
        <f>IFERROR(IF(F128="","",INDEX('LISTE REFERENCE STOCKABLE'!A:A,MATCH('SYSTEME CLASSIFICATION'!F128,'LISTE REFERENCE STOCKABLE'!B:B,0),1)),"")</f>
        <v>EMP0008</v>
      </c>
      <c r="F128" s="117" t="s">
        <v>158</v>
      </c>
      <c r="G128" s="117"/>
      <c r="H128" s="117"/>
      <c r="I128" s="117"/>
      <c r="J128" s="142"/>
      <c r="K128" s="117"/>
      <c r="L128" s="144" t="str">
        <f>IFERROR(VLOOKUP('SYSTEME CLASSIFICATION'!$F128,'LISTE REFERENCE STOCKABLE'!$B$2:$C$98,2,FALSE),"DISPONIBLE")</f>
        <v>INDISPONIBLE</v>
      </c>
      <c r="M128" s="123"/>
      <c r="N128" s="120" t="str">
        <f>IFERROR(VLOOKUP('SYSTEME CLASSIFICATION'!$F128,'LISTE REFERENCE STOCKABLE'!$B$11:$D$88,3,FALSE),"")</f>
        <v>50 cartonsx 640 =  32000</v>
      </c>
      <c r="O128" s="120"/>
      <c r="P128" s="120"/>
      <c r="Q128" s="120">
        <f>IFERROR(VLOOKUP('SYSTEME CLASSIFICATION'!$F128,'LISTE REFERENCE STOCKABLE'!$B$11:$E$88,4,FALSE),"")</f>
        <v>64000</v>
      </c>
      <c r="R128" s="120">
        <f>IFERROR(VLOOKUP('SYSTEME CLASSIFICATION'!$F128,'LISTE REFERENCE STOCKABLE'!$B$11:$F$88,5,FALSE),"")</f>
        <v>0</v>
      </c>
      <c r="S128" s="120"/>
      <c r="T128" s="121"/>
      <c r="U128" s="114" t="str">
        <f>IFERROR(IF(VLOOKUP(F128,'LISTE REFERENCE STOCKABLE'!$B$2:$J$98,8,FALSE)=0,"",VLOOKUP(F128,'LISTE REFERENCE STOCKABLE'!$B$2:$J$98,8,FALSE)),"")</f>
        <v/>
      </c>
      <c r="V128" s="114" t="str">
        <f>IFERROR(IF(VLOOKUP(F128,'LISTE REFERENCE STOCKABLE'!$B$2:$J$98,9,FALSE)=0,"",VLOOKUP(F128,'LISTE REFERENCE STOCKABLE'!$B$2:$J$98,9,FALSE)),"")</f>
        <v/>
      </c>
      <c r="W128" s="115" t="str">
        <f>IFERROR(VLOOKUP(F128,'LISTE REFERENCE STOCKABLE'!$B$10:$K$98,10,FALSE),"")</f>
        <v>c</v>
      </c>
      <c r="X128" s="113" t="e">
        <f>VLOOKUP(E128,Inventaire!$C$2:$E$36,3,FALSE)</f>
        <v>#N/A</v>
      </c>
    </row>
    <row r="129" spans="2:24" ht="35.1" customHeight="1" thickBot="1" x14ac:dyDescent="0.25">
      <c r="B129" s="31">
        <v>1.92</v>
      </c>
      <c r="C129" s="186" t="str">
        <f>IFERROR(VLOOKUP(F129,'LISTE REFERENCE STOCKABLE'!$B$11:$G$88,6,FALSE),"")</f>
        <v/>
      </c>
      <c r="D129" s="162" t="s">
        <v>45</v>
      </c>
      <c r="E129" s="122" t="str">
        <f>IFERROR(IF(F129="","",INDEX('LISTE REFERENCE STOCKABLE'!A:A,MATCH('SYSTEME CLASSIFICATION'!F129,'LISTE REFERENCE STOCKABLE'!B:B,0),1)),"")</f>
        <v/>
      </c>
      <c r="F129" s="117" t="s">
        <v>307</v>
      </c>
      <c r="G129" s="117"/>
      <c r="H129" s="117"/>
      <c r="I129" s="117"/>
      <c r="J129" s="142"/>
      <c r="K129" s="117"/>
      <c r="L129" s="144" t="str">
        <f>IFERROR(VLOOKUP('SYSTEME CLASSIFICATION'!$F129,'LISTE REFERENCE STOCKABLE'!$B$2:$C$98,2,FALSE),"DISPONIBLE")</f>
        <v>INEXISTANT</v>
      </c>
      <c r="M129" s="118"/>
      <c r="N129" s="125" t="str">
        <f>IFERROR(VLOOKUP('SYSTEME CLASSIFICATION'!$F129,'LISTE REFERENCE STOCKABLE'!$B$11:$D$88,3,FALSE),"")</f>
        <v/>
      </c>
      <c r="O129" s="125"/>
      <c r="P129" s="125"/>
      <c r="Q129" s="125" t="str">
        <f>IFERROR(VLOOKUP('SYSTEME CLASSIFICATION'!$F129,'LISTE REFERENCE STOCKABLE'!$B$11:$E$88,4,FALSE),"")</f>
        <v/>
      </c>
      <c r="R129" s="125" t="str">
        <f>IFERROR(VLOOKUP('SYSTEME CLASSIFICATION'!$F129,'LISTE REFERENCE STOCKABLE'!$B$11:$F$88,5,FALSE),"")</f>
        <v/>
      </c>
      <c r="S129" s="125"/>
      <c r="T129" s="126"/>
      <c r="U129" s="114" t="str">
        <f>IFERROR(IF(VLOOKUP(F129,'LISTE REFERENCE STOCKABLE'!$B$2:$J$98,8,FALSE)=0,"",VLOOKUP(F129,'LISTE REFERENCE STOCKABLE'!$B$2:$J$98,8,FALSE)),"")</f>
        <v/>
      </c>
      <c r="V129" s="114" t="str">
        <f>IFERROR(IF(VLOOKUP(F129,'LISTE REFERENCE STOCKABLE'!$B$2:$J$98,9,FALSE)=0,"",VLOOKUP(F129,'LISTE REFERENCE STOCKABLE'!$B$2:$J$98,9,FALSE)),"")</f>
        <v/>
      </c>
      <c r="W129" s="115" t="str">
        <f>IFERROR(VLOOKUP(F129,'LISTE REFERENCE STOCKABLE'!$B$10:$K$98,10,FALSE),"")</f>
        <v/>
      </c>
      <c r="X129" s="113" t="e">
        <f>VLOOKUP(E129,Inventaire!$C$2:$E$36,3,FALSE)</f>
        <v>#N/A</v>
      </c>
    </row>
    <row r="130" spans="2:24" ht="35.1" customHeight="1" thickBot="1" x14ac:dyDescent="0.25">
      <c r="B130" s="31">
        <v>1.92</v>
      </c>
      <c r="C130" s="186" t="str">
        <f>IFERROR(VLOOKUP(F130,'LISTE REFERENCE STOCKABLE'!$B$11:$G$88,6,FALSE),"")</f>
        <v/>
      </c>
      <c r="D130" s="163" t="s">
        <v>45</v>
      </c>
      <c r="E130" s="122" t="str">
        <f>IFERROR(IF(F130="","",INDEX('LISTE REFERENCE STOCKABLE'!A:A,MATCH('SYSTEME CLASSIFICATION'!F130,'LISTE REFERENCE STOCKABLE'!B:B,0),1)),"")</f>
        <v/>
      </c>
      <c r="F130" s="117" t="s">
        <v>307</v>
      </c>
      <c r="G130" s="117"/>
      <c r="H130" s="117"/>
      <c r="I130" s="117"/>
      <c r="J130" s="142"/>
      <c r="K130" s="117"/>
      <c r="L130" s="144" t="str">
        <f>IFERROR(VLOOKUP('SYSTEME CLASSIFICATION'!$F130,'LISTE REFERENCE STOCKABLE'!$B$2:$C$98,2,FALSE),"DISPONIBLE")</f>
        <v>INEXISTANT</v>
      </c>
      <c r="M130" s="123"/>
      <c r="N130" s="120" t="str">
        <f>IFERROR(VLOOKUP('SYSTEME CLASSIFICATION'!$F130,'LISTE REFERENCE STOCKABLE'!$B$11:$D$88,3,FALSE),"")</f>
        <v/>
      </c>
      <c r="O130" s="120"/>
      <c r="P130" s="120"/>
      <c r="Q130" s="120" t="str">
        <f>IFERROR(VLOOKUP('SYSTEME CLASSIFICATION'!$F130,'LISTE REFERENCE STOCKABLE'!$B$11:$E$88,4,FALSE),"")</f>
        <v/>
      </c>
      <c r="R130" s="120" t="str">
        <f>IFERROR(VLOOKUP('SYSTEME CLASSIFICATION'!$F130,'LISTE REFERENCE STOCKABLE'!$B$11:$F$88,5,FALSE),"")</f>
        <v/>
      </c>
      <c r="S130" s="120"/>
      <c r="T130" s="121"/>
      <c r="U130" s="114" t="str">
        <f>IFERROR(IF(VLOOKUP(F130,'LISTE REFERENCE STOCKABLE'!$B$2:$J$98,8,FALSE)=0,"",VLOOKUP(F130,'LISTE REFERENCE STOCKABLE'!$B$2:$J$98,8,FALSE)),"")</f>
        <v/>
      </c>
      <c r="V130" s="114" t="str">
        <f>IFERROR(IF(VLOOKUP(F130,'LISTE REFERENCE STOCKABLE'!$B$2:$J$98,9,FALSE)=0,"",VLOOKUP(F130,'LISTE REFERENCE STOCKABLE'!$B$2:$J$98,9,FALSE)),"")</f>
        <v/>
      </c>
      <c r="W130" s="115" t="str">
        <f>IFERROR(VLOOKUP(F130,'LISTE REFERENCE STOCKABLE'!$B$10:$K$98,10,FALSE),"")</f>
        <v/>
      </c>
      <c r="X130" s="113" t="e">
        <f>VLOOKUP(E130,Inventaire!$C$2:$E$36,3,FALSE)</f>
        <v>#N/A</v>
      </c>
    </row>
    <row r="131" spans="2:24" ht="35.1" customHeight="1" thickBot="1" x14ac:dyDescent="0.25">
      <c r="B131" s="31">
        <v>1.92</v>
      </c>
      <c r="C131" s="186" t="str">
        <f>IFERROR(VLOOKUP(F131,'LISTE REFERENCE STOCKABLE'!$B$11:$G$88,6,FALSE),"")</f>
        <v/>
      </c>
      <c r="D131" s="163" t="s">
        <v>45</v>
      </c>
      <c r="E131" s="122" t="str">
        <f>IFERROR(IF(F131="","",INDEX('LISTE REFERENCE STOCKABLE'!A:A,MATCH('SYSTEME CLASSIFICATION'!F131,'LISTE REFERENCE STOCKABLE'!B:B,0),1)),"")</f>
        <v/>
      </c>
      <c r="F131" s="117" t="s">
        <v>307</v>
      </c>
      <c r="G131" s="117"/>
      <c r="H131" s="117"/>
      <c r="I131" s="117"/>
      <c r="J131" s="142"/>
      <c r="K131" s="117"/>
      <c r="L131" s="144" t="str">
        <f>IFERROR(VLOOKUP('SYSTEME CLASSIFICATION'!$F131,'LISTE REFERENCE STOCKABLE'!$B$2:$C$98,2,FALSE),"DISPONIBLE")</f>
        <v>INEXISTANT</v>
      </c>
      <c r="M131" s="123"/>
      <c r="N131" s="120" t="str">
        <f>IFERROR(VLOOKUP('SYSTEME CLASSIFICATION'!$F131,'LISTE REFERENCE STOCKABLE'!$B$11:$D$88,3,FALSE),"")</f>
        <v/>
      </c>
      <c r="O131" s="120"/>
      <c r="P131" s="120"/>
      <c r="Q131" s="120" t="str">
        <f>IFERROR(VLOOKUP('SYSTEME CLASSIFICATION'!$F131,'LISTE REFERENCE STOCKABLE'!$B$11:$E$88,4,FALSE),"")</f>
        <v/>
      </c>
      <c r="R131" s="120" t="str">
        <f>IFERROR(VLOOKUP('SYSTEME CLASSIFICATION'!$F131,'LISTE REFERENCE STOCKABLE'!$B$11:$F$88,5,FALSE),"")</f>
        <v/>
      </c>
      <c r="S131" s="120"/>
      <c r="T131" s="121"/>
      <c r="U131" s="114" t="str">
        <f>IFERROR(IF(VLOOKUP(F131,'LISTE REFERENCE STOCKABLE'!$B$2:$J$98,8,FALSE)=0,"",VLOOKUP(F131,'LISTE REFERENCE STOCKABLE'!$B$2:$J$98,8,FALSE)),"")</f>
        <v/>
      </c>
      <c r="V131" s="114" t="str">
        <f>IFERROR(IF(VLOOKUP(F131,'LISTE REFERENCE STOCKABLE'!$B$2:$J$98,9,FALSE)=0,"",VLOOKUP(F131,'LISTE REFERENCE STOCKABLE'!$B$2:$J$98,9,FALSE)),"")</f>
        <v/>
      </c>
      <c r="W131" s="115" t="str">
        <f>IFERROR(VLOOKUP(F131,'LISTE REFERENCE STOCKABLE'!$B$10:$K$98,10,FALSE),"")</f>
        <v/>
      </c>
      <c r="X131" s="113" t="e">
        <f>VLOOKUP(E131,Inventaire!$C$2:$E$36,3,FALSE)</f>
        <v>#N/A</v>
      </c>
    </row>
    <row r="132" spans="2:24" ht="35.1" customHeight="1" thickBot="1" x14ac:dyDescent="0.25">
      <c r="B132" s="32">
        <v>1.75</v>
      </c>
      <c r="C132" s="186" t="str">
        <f>IFERROR(VLOOKUP(F132,'LISTE REFERENCE STOCKABLE'!$B$11:$G$88,6,FALSE),"")</f>
        <v>Air Forme</v>
      </c>
      <c r="D132" s="162" t="s">
        <v>46</v>
      </c>
      <c r="E132" s="122" t="str">
        <f>IFERROR(IF(F132="","",INDEX('LISTE REFERENCE STOCKABLE'!A:A,MATCH('SYSTEME CLASSIFICATION'!F132,'LISTE REFERENCE STOCKABLE'!B:B,0),1)),"")</f>
        <v>EMP0007</v>
      </c>
      <c r="F132" s="117" t="s">
        <v>160</v>
      </c>
      <c r="G132" s="117"/>
      <c r="H132" s="117"/>
      <c r="I132" s="117"/>
      <c r="J132" s="142"/>
      <c r="K132" s="117"/>
      <c r="L132" s="144" t="str">
        <f>IFERROR(VLOOKUP('SYSTEME CLASSIFICATION'!$F132,'LISTE REFERENCE STOCKABLE'!$B$2:$C$98,2,FALSE),"DISPONIBLE")</f>
        <v>INDISPONIBLE</v>
      </c>
      <c r="M132" s="118" t="s">
        <v>378</v>
      </c>
      <c r="N132" s="125" t="str">
        <f>IFERROR(VLOOKUP('SYSTEME CLASSIFICATION'!$F132,'LISTE REFERENCE STOCKABLE'!$B$11:$D$88,3,FALSE),"")</f>
        <v>50 cartonsx 640 = 32000</v>
      </c>
      <c r="O132" s="125"/>
      <c r="P132" s="125"/>
      <c r="Q132" s="125">
        <f>IFERROR(VLOOKUP('SYSTEME CLASSIFICATION'!$F132,'LISTE REFERENCE STOCKABLE'!$B$11:$E$88,4,FALSE),"")</f>
        <v>64000</v>
      </c>
      <c r="R132" s="125">
        <f>IFERROR(VLOOKUP('SYSTEME CLASSIFICATION'!$F132,'LISTE REFERENCE STOCKABLE'!$B$11:$F$88,5,FALSE),"")</f>
        <v>0</v>
      </c>
      <c r="S132" s="125"/>
      <c r="T132" s="126"/>
      <c r="U132" s="114" t="str">
        <f>IFERROR(IF(VLOOKUP(F132,'LISTE REFERENCE STOCKABLE'!$B$2:$J$98,8,FALSE)=0,"",VLOOKUP(F132,'LISTE REFERENCE STOCKABLE'!$B$2:$J$98,8,FALSE)),"")</f>
        <v/>
      </c>
      <c r="V132" s="114" t="str">
        <f>IFERROR(IF(VLOOKUP(F132,'LISTE REFERENCE STOCKABLE'!$B$2:$J$98,9,FALSE)=0,"",VLOOKUP(F132,'LISTE REFERENCE STOCKABLE'!$B$2:$J$98,9,FALSE)),"")</f>
        <v/>
      </c>
      <c r="W132" s="115" t="str">
        <f>IFERROR(VLOOKUP(F132,'LISTE REFERENCE STOCKABLE'!$B$10:$K$98,10,FALSE),"")</f>
        <v>c</v>
      </c>
      <c r="X132" s="113" t="e">
        <f>VLOOKUP(E132,Inventaire!$C$2:$E$36,3,FALSE)</f>
        <v>#N/A</v>
      </c>
    </row>
    <row r="133" spans="2:24" ht="35.1" customHeight="1" thickBot="1" x14ac:dyDescent="0.25">
      <c r="B133" s="32">
        <v>1.75</v>
      </c>
      <c r="C133" s="186" t="str">
        <f>IFERROR(VLOOKUP(F133,'LISTE REFERENCE STOCKABLE'!$B$11:$G$88,6,FALSE),"")</f>
        <v>DS Smith Packaging</v>
      </c>
      <c r="D133" s="163" t="s">
        <v>46</v>
      </c>
      <c r="E133" s="122" t="str">
        <f>IFERROR(IF(F133="","",INDEX('LISTE REFERENCE STOCKABLE'!A:A,MATCH('SYSTEME CLASSIFICATION'!F133,'LISTE REFERENCE STOCKABLE'!B:B,0),1)),"")</f>
        <v>EMP0048</v>
      </c>
      <c r="F133" s="117" t="s">
        <v>207</v>
      </c>
      <c r="G133" s="117"/>
      <c r="H133" s="117"/>
      <c r="I133" s="117"/>
      <c r="J133" s="142"/>
      <c r="K133" s="117"/>
      <c r="L133" s="144" t="str">
        <f>IFERROR(VLOOKUP('SYSTEME CLASSIFICATION'!$F133,'LISTE REFERENCE STOCKABLE'!$B$2:$C$98,2,FALSE),"DISPONIBLE")</f>
        <v>INDISPONIBLE</v>
      </c>
      <c r="M133" s="123"/>
      <c r="N133" s="120" t="str">
        <f>IFERROR(VLOOKUP('SYSTEME CLASSIFICATION'!$F133,'LISTE REFERENCE STOCKABLE'!$B$11:$D$88,3,FALSE),"")</f>
        <v>2 palettesx6000c.=12000 c</v>
      </c>
      <c r="O133" s="120"/>
      <c r="P133" s="120"/>
      <c r="Q133" s="120">
        <f>IFERROR(VLOOKUP('SYSTEME CLASSIFICATION'!$F133,'LISTE REFERENCE STOCKABLE'!$B$11:$E$88,4,FALSE),"")</f>
        <v>15000</v>
      </c>
      <c r="R133" s="120">
        <f>IFERROR(VLOOKUP('SYSTEME CLASSIFICATION'!$F133,'LISTE REFERENCE STOCKABLE'!$B$11:$F$88,5,FALSE),"")</f>
        <v>0</v>
      </c>
      <c r="S133" s="120"/>
      <c r="T133" s="121"/>
      <c r="U133" s="114">
        <f>IFERROR(IF(VLOOKUP(F133,'LISTE REFERENCE STOCKABLE'!$B$2:$J$98,8,FALSE)=0,"",VLOOKUP(F133,'LISTE REFERENCE STOCKABLE'!$B$2:$J$98,8,FALSE)),"")</f>
        <v>1.82</v>
      </c>
      <c r="V133" s="114" t="str">
        <f>IFERROR(IF(VLOOKUP(F133,'LISTE REFERENCE STOCKABLE'!$B$2:$J$98,9,FALSE)=0,"",VLOOKUP(F133,'LISTE REFERENCE STOCKABLE'!$B$2:$J$98,9,FALSE)),"")</f>
        <v>1200*1100</v>
      </c>
      <c r="W133" s="115" t="str">
        <f>IFERROR(VLOOKUP(F133,'LISTE REFERENCE STOCKABLE'!$B$10:$K$98,10,FALSE),"")</f>
        <v>b</v>
      </c>
      <c r="X133" s="113" t="str">
        <f>VLOOKUP(E133,Inventaire!$C$2:$E$36,3,FALSE)</f>
        <v>jeudi</v>
      </c>
    </row>
    <row r="134" spans="2:24" ht="35.1" customHeight="1" thickBot="1" x14ac:dyDescent="0.25">
      <c r="B134" s="32">
        <v>1.75</v>
      </c>
      <c r="C134" s="186" t="str">
        <f>IFERROR(VLOOKUP(F134,'LISTE REFERENCE STOCKABLE'!$B$11:$G$88,6,FALSE),"")</f>
        <v>DS Smith Packaging</v>
      </c>
      <c r="D134" s="163" t="s">
        <v>46</v>
      </c>
      <c r="E134" s="122" t="str">
        <f>IFERROR(IF(F134="","",INDEX('LISTE REFERENCE STOCKABLE'!A:A,MATCH('SYSTEME CLASSIFICATION'!F134,'LISTE REFERENCE STOCKABLE'!B:B,0),1)),"")</f>
        <v>EMP0048</v>
      </c>
      <c r="F134" s="117" t="s">
        <v>207</v>
      </c>
      <c r="G134" s="117"/>
      <c r="H134" s="117"/>
      <c r="I134" s="117"/>
      <c r="J134" s="142"/>
      <c r="K134" s="117"/>
      <c r="L134" s="144" t="str">
        <f>IFERROR(VLOOKUP('SYSTEME CLASSIFICATION'!$F134,'LISTE REFERENCE STOCKABLE'!$B$2:$C$98,2,FALSE),"DISPONIBLE")</f>
        <v>INDISPONIBLE</v>
      </c>
      <c r="M134" s="123"/>
      <c r="N134" s="120" t="str">
        <f>IFERROR(VLOOKUP('SYSTEME CLASSIFICATION'!$F134,'LISTE REFERENCE STOCKABLE'!$B$11:$D$88,3,FALSE),"")</f>
        <v>2 palettesx6000c.=12000 c</v>
      </c>
      <c r="O134" s="120"/>
      <c r="P134" s="120"/>
      <c r="Q134" s="120">
        <f>IFERROR(VLOOKUP('SYSTEME CLASSIFICATION'!$F134,'LISTE REFERENCE STOCKABLE'!$B$11:$E$88,4,FALSE),"")</f>
        <v>15000</v>
      </c>
      <c r="R134" s="120">
        <f>IFERROR(VLOOKUP('SYSTEME CLASSIFICATION'!$F134,'LISTE REFERENCE STOCKABLE'!$B$11:$F$88,5,FALSE),"")</f>
        <v>0</v>
      </c>
      <c r="S134" s="120"/>
      <c r="T134" s="121"/>
      <c r="U134" s="114">
        <f>IFERROR(IF(VLOOKUP(F134,'LISTE REFERENCE STOCKABLE'!$B$2:$J$98,8,FALSE)=0,"",VLOOKUP(F134,'LISTE REFERENCE STOCKABLE'!$B$2:$J$98,8,FALSE)),"")</f>
        <v>1.82</v>
      </c>
      <c r="V134" s="114" t="str">
        <f>IFERROR(IF(VLOOKUP(F134,'LISTE REFERENCE STOCKABLE'!$B$2:$J$98,9,FALSE)=0,"",VLOOKUP(F134,'LISTE REFERENCE STOCKABLE'!$B$2:$J$98,9,FALSE)),"")</f>
        <v>1200*1100</v>
      </c>
      <c r="W134" s="115" t="str">
        <f>IFERROR(VLOOKUP(F134,'LISTE REFERENCE STOCKABLE'!$B$10:$K$98,10,FALSE),"")</f>
        <v>b</v>
      </c>
      <c r="X134" s="113" t="str">
        <f>VLOOKUP(E134,Inventaire!$C$2:$E$36,3,FALSE)</f>
        <v>jeudi</v>
      </c>
    </row>
    <row r="135" spans="2:24" ht="35.1" customHeight="1" thickBot="1" x14ac:dyDescent="0.25">
      <c r="B135" s="31">
        <v>2</v>
      </c>
      <c r="C135" s="186" t="str">
        <f>IFERROR(VLOOKUP(F135,'LISTE REFERENCE STOCKABLE'!$B$11:$G$88,6,FALSE),"")</f>
        <v>DS Smith Packaging</v>
      </c>
      <c r="D135" s="162" t="s">
        <v>47</v>
      </c>
      <c r="E135" s="122" t="str">
        <f>IFERROR(IF(F135="","",INDEX('LISTE REFERENCE STOCKABLE'!A:A,MATCH('SYSTEME CLASSIFICATION'!F135,'LISTE REFERENCE STOCKABLE'!B:B,0),1)),"")</f>
        <v>EMP0048</v>
      </c>
      <c r="F135" s="117" t="s">
        <v>207</v>
      </c>
      <c r="G135" s="117"/>
      <c r="H135" s="117"/>
      <c r="I135" s="117"/>
      <c r="J135" s="142"/>
      <c r="K135" s="117"/>
      <c r="L135" s="144" t="str">
        <f>IFERROR(VLOOKUP('SYSTEME CLASSIFICATION'!$F135,'LISTE REFERENCE STOCKABLE'!$B$2:$C$98,2,FALSE),"DISPONIBLE")</f>
        <v>INDISPONIBLE</v>
      </c>
      <c r="M135" s="118"/>
      <c r="N135" s="125" t="str">
        <f>IFERROR(VLOOKUP('SYSTEME CLASSIFICATION'!$F135,'LISTE REFERENCE STOCKABLE'!$B$11:$D$88,3,FALSE),"")</f>
        <v>2 palettesx6000c.=12000 c</v>
      </c>
      <c r="O135" s="125"/>
      <c r="P135" s="125"/>
      <c r="Q135" s="125">
        <f>IFERROR(VLOOKUP('SYSTEME CLASSIFICATION'!$F135,'LISTE REFERENCE STOCKABLE'!$B$11:$E$88,4,FALSE),"")</f>
        <v>15000</v>
      </c>
      <c r="R135" s="125">
        <f>IFERROR(VLOOKUP('SYSTEME CLASSIFICATION'!$F135,'LISTE REFERENCE STOCKABLE'!$B$11:$F$88,5,FALSE),"")</f>
        <v>0</v>
      </c>
      <c r="S135" s="125"/>
      <c r="T135" s="126"/>
      <c r="U135" s="114">
        <f>IFERROR(IF(VLOOKUP(F135,'LISTE REFERENCE STOCKABLE'!$B$2:$J$98,8,FALSE)=0,"",VLOOKUP(F135,'LISTE REFERENCE STOCKABLE'!$B$2:$J$98,8,FALSE)),"")</f>
        <v>1.82</v>
      </c>
      <c r="V135" s="114" t="str">
        <f>IFERROR(IF(VLOOKUP(F135,'LISTE REFERENCE STOCKABLE'!$B$2:$J$98,9,FALSE)=0,"",VLOOKUP(F135,'LISTE REFERENCE STOCKABLE'!$B$2:$J$98,9,FALSE)),"")</f>
        <v>1200*1100</v>
      </c>
      <c r="W135" s="115" t="str">
        <f>IFERROR(VLOOKUP(F135,'LISTE REFERENCE STOCKABLE'!$B$10:$K$98,10,FALSE),"")</f>
        <v>b</v>
      </c>
      <c r="X135" s="113" t="str">
        <f>VLOOKUP(E135,Inventaire!$C$2:$E$36,3,FALSE)</f>
        <v>jeudi</v>
      </c>
    </row>
    <row r="136" spans="2:24" ht="35.1" customHeight="1" thickBot="1" x14ac:dyDescent="0.25">
      <c r="B136" s="31">
        <v>2</v>
      </c>
      <c r="C136" s="186" t="str">
        <f>IFERROR(VLOOKUP(F136,'LISTE REFERENCE STOCKABLE'!$B$11:$G$88,6,FALSE),"")</f>
        <v>DS Smith Packaging</v>
      </c>
      <c r="D136" s="163" t="s">
        <v>47</v>
      </c>
      <c r="E136" s="122" t="str">
        <f>IFERROR(IF(F136="","",INDEX('LISTE REFERENCE STOCKABLE'!A:A,MATCH('SYSTEME CLASSIFICATION'!F136,'LISTE REFERENCE STOCKABLE'!B:B,0),1)),"")</f>
        <v>EMP0048</v>
      </c>
      <c r="F136" s="117" t="s">
        <v>207</v>
      </c>
      <c r="G136" s="117"/>
      <c r="H136" s="117"/>
      <c r="I136" s="117"/>
      <c r="J136" s="142"/>
      <c r="K136" s="117"/>
      <c r="L136" s="144" t="str">
        <f>IFERROR(VLOOKUP('SYSTEME CLASSIFICATION'!$F136,'LISTE REFERENCE STOCKABLE'!$B$2:$C$98,2,FALSE),"DISPONIBLE")</f>
        <v>INDISPONIBLE</v>
      </c>
      <c r="M136" s="118"/>
      <c r="N136" s="120" t="str">
        <f>IFERROR(VLOOKUP('SYSTEME CLASSIFICATION'!$F136,'LISTE REFERENCE STOCKABLE'!$B$11:$D$88,3,FALSE),"")</f>
        <v>2 palettesx6000c.=12000 c</v>
      </c>
      <c r="O136" s="120"/>
      <c r="P136" s="120"/>
      <c r="Q136" s="120">
        <f>IFERROR(VLOOKUP('SYSTEME CLASSIFICATION'!$F136,'LISTE REFERENCE STOCKABLE'!$B$11:$E$88,4,FALSE),"")</f>
        <v>15000</v>
      </c>
      <c r="R136" s="120">
        <f>IFERROR(VLOOKUP('SYSTEME CLASSIFICATION'!$F136,'LISTE REFERENCE STOCKABLE'!$B$11:$F$88,5,FALSE),"")</f>
        <v>0</v>
      </c>
      <c r="S136" s="120"/>
      <c r="T136" s="121"/>
      <c r="U136" s="114">
        <f>IFERROR(IF(VLOOKUP(F136,'LISTE REFERENCE STOCKABLE'!$B$2:$J$98,8,FALSE)=0,"",VLOOKUP(F136,'LISTE REFERENCE STOCKABLE'!$B$2:$J$98,8,FALSE)),"")</f>
        <v>1.82</v>
      </c>
      <c r="V136" s="114" t="str">
        <f>IFERROR(IF(VLOOKUP(F136,'LISTE REFERENCE STOCKABLE'!$B$2:$J$98,9,FALSE)=0,"",VLOOKUP(F136,'LISTE REFERENCE STOCKABLE'!$B$2:$J$98,9,FALSE)),"")</f>
        <v>1200*1100</v>
      </c>
      <c r="W136" s="115" t="str">
        <f>IFERROR(VLOOKUP(F136,'LISTE REFERENCE STOCKABLE'!$B$10:$K$98,10,FALSE),"")</f>
        <v>b</v>
      </c>
      <c r="X136" s="113" t="str">
        <f>VLOOKUP(E136,Inventaire!$C$2:$E$36,3,FALSE)</f>
        <v>jeudi</v>
      </c>
    </row>
    <row r="137" spans="2:24" ht="35.1" customHeight="1" thickBot="1" x14ac:dyDescent="0.25">
      <c r="B137" s="31">
        <v>2</v>
      </c>
      <c r="C137" s="186" t="str">
        <f>IFERROR(VLOOKUP(F137,'LISTE REFERENCE STOCKABLE'!$B$11:$G$88,6,FALSE),"")</f>
        <v>DS Smith Packaging</v>
      </c>
      <c r="D137" s="163" t="s">
        <v>47</v>
      </c>
      <c r="E137" s="122" t="str">
        <f>IFERROR(IF(F137="","",INDEX('LISTE REFERENCE STOCKABLE'!A:A,MATCH('SYSTEME CLASSIFICATION'!F137,'LISTE REFERENCE STOCKABLE'!B:B,0),1)),"")</f>
        <v>EMP0048</v>
      </c>
      <c r="F137" s="117" t="s">
        <v>207</v>
      </c>
      <c r="G137" s="117"/>
      <c r="H137" s="117"/>
      <c r="I137" s="117"/>
      <c r="J137" s="142"/>
      <c r="K137" s="117"/>
      <c r="L137" s="144" t="str">
        <f>IFERROR(VLOOKUP('SYSTEME CLASSIFICATION'!$F137,'LISTE REFERENCE STOCKABLE'!$B$2:$C$98,2,FALSE),"DISPONIBLE")</f>
        <v>INDISPONIBLE</v>
      </c>
      <c r="M137" s="118"/>
      <c r="N137" s="120" t="str">
        <f>IFERROR(VLOOKUP('SYSTEME CLASSIFICATION'!$F137,'LISTE REFERENCE STOCKABLE'!$B$11:$D$88,3,FALSE),"")</f>
        <v>2 palettesx6000c.=12000 c</v>
      </c>
      <c r="O137" s="120"/>
      <c r="P137" s="120"/>
      <c r="Q137" s="120">
        <f>IFERROR(VLOOKUP('SYSTEME CLASSIFICATION'!$F137,'LISTE REFERENCE STOCKABLE'!$B$11:$E$88,4,FALSE),"")</f>
        <v>15000</v>
      </c>
      <c r="R137" s="120">
        <f>IFERROR(VLOOKUP('SYSTEME CLASSIFICATION'!$F137,'LISTE REFERENCE STOCKABLE'!$B$11:$F$88,5,FALSE),"")</f>
        <v>0</v>
      </c>
      <c r="S137" s="120"/>
      <c r="T137" s="121"/>
      <c r="U137" s="114">
        <f>IFERROR(IF(VLOOKUP(F137,'LISTE REFERENCE STOCKABLE'!$B$2:$J$98,8,FALSE)=0,"",VLOOKUP(F137,'LISTE REFERENCE STOCKABLE'!$B$2:$J$98,8,FALSE)),"")</f>
        <v>1.82</v>
      </c>
      <c r="V137" s="114" t="str">
        <f>IFERROR(IF(VLOOKUP(F137,'LISTE REFERENCE STOCKABLE'!$B$2:$J$98,9,FALSE)=0,"",VLOOKUP(F137,'LISTE REFERENCE STOCKABLE'!$B$2:$J$98,9,FALSE)),"")</f>
        <v>1200*1100</v>
      </c>
      <c r="W137" s="115" t="str">
        <f>IFERROR(VLOOKUP(F137,'LISTE REFERENCE STOCKABLE'!$B$10:$K$98,10,FALSE),"")</f>
        <v>b</v>
      </c>
      <c r="X137" s="113" t="str">
        <f>VLOOKUP(E137,Inventaire!$C$2:$E$36,3,FALSE)</f>
        <v>jeudi</v>
      </c>
    </row>
    <row r="138" spans="2:24" ht="35.1" customHeight="1" thickBot="1" x14ac:dyDescent="0.25">
      <c r="B138" s="32">
        <v>1.92</v>
      </c>
      <c r="C138" s="186" t="str">
        <f>IFERROR(VLOOKUP(F138,'LISTE REFERENCE STOCKABLE'!$B$11:$G$88,6,FALSE),"")</f>
        <v>DS Smith Packaging</v>
      </c>
      <c r="D138" s="166" t="s">
        <v>9</v>
      </c>
      <c r="E138" s="122" t="str">
        <f>IFERROR(IF(F138="","",INDEX('LISTE REFERENCE STOCKABLE'!A:A,MATCH('SYSTEME CLASSIFICATION'!F138,'LISTE REFERENCE STOCKABLE'!B:B,0),1)),"")</f>
        <v>EMS0002</v>
      </c>
      <c r="F138" s="117" t="s">
        <v>214</v>
      </c>
      <c r="G138" s="117"/>
      <c r="H138" s="117"/>
      <c r="I138" s="117"/>
      <c r="J138" s="142"/>
      <c r="K138" s="117"/>
      <c r="L138" s="144" t="str">
        <f>IFERROR(VLOOKUP('SYSTEME CLASSIFICATION'!$F138,'LISTE REFERENCE STOCKABLE'!$B$2:$C$98,2,FALSE),"DISPONIBLE")</f>
        <v>INDISPONIBLE</v>
      </c>
      <c r="M138" s="118"/>
      <c r="N138" s="125" t="str">
        <f>IFERROR(VLOOKUP('SYSTEME CLASSIFICATION'!$F138,'LISTE REFERENCE STOCKABLE'!$B$11:$D$88,3,FALSE),"")</f>
        <v>5 palettes</v>
      </c>
      <c r="O138" s="125"/>
      <c r="P138" s="125"/>
      <c r="Q138" s="125">
        <f>IFERROR(VLOOKUP('SYSTEME CLASSIFICATION'!$F138,'LISTE REFERENCE STOCKABLE'!$B$11:$E$88,4,FALSE),"")</f>
        <v>15000</v>
      </c>
      <c r="R138" s="125">
        <f>IFERROR(VLOOKUP('SYSTEME CLASSIFICATION'!$F138,'LISTE REFERENCE STOCKABLE'!$B$11:$F$88,5,FALSE),"")</f>
        <v>0</v>
      </c>
      <c r="S138" s="125"/>
      <c r="T138" s="126"/>
      <c r="U138" s="114" t="str">
        <f>IFERROR(IF(VLOOKUP(F138,'LISTE REFERENCE STOCKABLE'!$B$2:$J$98,8,FALSE)=0,"",VLOOKUP(F138,'LISTE REFERENCE STOCKABLE'!$B$2:$J$98,8,FALSE)),"")</f>
        <v/>
      </c>
      <c r="V138" s="114" t="str">
        <f>IFERROR(IF(VLOOKUP(F138,'LISTE REFERENCE STOCKABLE'!$B$2:$J$98,9,FALSE)=0,"",VLOOKUP(F138,'LISTE REFERENCE STOCKABLE'!$B$2:$J$98,9,FALSE)),"")</f>
        <v/>
      </c>
      <c r="W138" s="115" t="str">
        <f>IFERROR(VLOOKUP(F138,'LISTE REFERENCE STOCKABLE'!$B$10:$K$98,10,FALSE),"")</f>
        <v>a</v>
      </c>
      <c r="X138" s="113" t="str">
        <f>VLOOKUP(E138,Inventaire!$C$2:$E$36,3,FALSE)</f>
        <v>jeudi</v>
      </c>
    </row>
    <row r="139" spans="2:24" ht="35.1" customHeight="1" thickBot="1" x14ac:dyDescent="0.25">
      <c r="B139" s="32">
        <v>1.92</v>
      </c>
      <c r="C139" s="186" t="str">
        <f>IFERROR(VLOOKUP(F139,'LISTE REFERENCE STOCKABLE'!$B$11:$G$88,6,FALSE),"")</f>
        <v/>
      </c>
      <c r="D139" s="167" t="s">
        <v>9</v>
      </c>
      <c r="E139" s="122" t="str">
        <f>IFERROR(IF(F139="","",INDEX('LISTE REFERENCE STOCKABLE'!A:A,MATCH('SYSTEME CLASSIFICATION'!F139,'LISTE REFERENCE STOCKABLE'!B:B,0),1)),"")</f>
        <v/>
      </c>
      <c r="F139" s="117" t="s">
        <v>309</v>
      </c>
      <c r="G139" s="117"/>
      <c r="H139" s="117"/>
      <c r="I139" s="117"/>
      <c r="J139" s="142"/>
      <c r="K139" s="117"/>
      <c r="L139" s="144" t="str">
        <f>IFERROR(VLOOKUP('SYSTEME CLASSIFICATION'!$F139,'LISTE REFERENCE STOCKABLE'!$B$2:$C$98,2,FALSE),"DISPONIBLE")</f>
        <v>INDISPONIBLE (Veuillez noter la désignation du produit dans "COMMENTAIRE MAGASINIER")</v>
      </c>
      <c r="M139" s="123" t="s">
        <v>503</v>
      </c>
      <c r="N139" s="120" t="str">
        <f>IFERROR(VLOOKUP('SYSTEME CLASSIFICATION'!$F139,'LISTE REFERENCE STOCKABLE'!$B$11:$D$88,3,FALSE),"")</f>
        <v/>
      </c>
      <c r="O139" s="120"/>
      <c r="P139" s="120"/>
      <c r="Q139" s="120" t="str">
        <f>IFERROR(VLOOKUP('SYSTEME CLASSIFICATION'!$F139,'LISTE REFERENCE STOCKABLE'!$B$11:$E$88,4,FALSE),"")</f>
        <v/>
      </c>
      <c r="R139" s="120" t="str">
        <f>IFERROR(VLOOKUP('SYSTEME CLASSIFICATION'!$F139,'LISTE REFERENCE STOCKABLE'!$B$11:$F$88,5,FALSE),"")</f>
        <v/>
      </c>
      <c r="S139" s="120"/>
      <c r="T139" s="121"/>
      <c r="U139" s="114" t="str">
        <f>IFERROR(IF(VLOOKUP(F139,'LISTE REFERENCE STOCKABLE'!$B$2:$J$98,8,FALSE)=0,"",VLOOKUP(F139,'LISTE REFERENCE STOCKABLE'!$B$2:$J$98,8,FALSE)),"")</f>
        <v/>
      </c>
      <c r="V139" s="114" t="str">
        <f>IFERROR(IF(VLOOKUP(F139,'LISTE REFERENCE STOCKABLE'!$B$2:$J$98,9,FALSE)=0,"",VLOOKUP(F139,'LISTE REFERENCE STOCKABLE'!$B$2:$J$98,9,FALSE)),"")</f>
        <v/>
      </c>
      <c r="W139" s="115" t="str">
        <f>IFERROR(VLOOKUP(F139,'LISTE REFERENCE STOCKABLE'!$B$10:$K$98,10,FALSE),"")</f>
        <v/>
      </c>
      <c r="X139" s="113" t="e">
        <f>VLOOKUP(E139,Inventaire!$C$2:$E$36,3,FALSE)</f>
        <v>#N/A</v>
      </c>
    </row>
    <row r="140" spans="2:24" ht="35.1" customHeight="1" thickBot="1" x14ac:dyDescent="0.25">
      <c r="B140" s="32">
        <v>1.92</v>
      </c>
      <c r="C140" s="186" t="str">
        <f>IFERROR(VLOOKUP(F140,'LISTE REFERENCE STOCKABLE'!$B$11:$G$88,6,FALSE),"")</f>
        <v>DS Smith Packaging</v>
      </c>
      <c r="D140" s="167" t="s">
        <v>9</v>
      </c>
      <c r="E140" s="122" t="str">
        <f>IFERROR(IF(F140="","",INDEX('LISTE REFERENCE STOCKABLE'!A:A,MATCH('SYSTEME CLASSIFICATION'!F140,'LISTE REFERENCE STOCKABLE'!B:B,0),1)),"")</f>
        <v>EMS0001</v>
      </c>
      <c r="F140" s="117" t="s">
        <v>209</v>
      </c>
      <c r="G140" s="117"/>
      <c r="H140" s="117"/>
      <c r="I140" s="117"/>
      <c r="J140" s="142"/>
      <c r="K140" s="117"/>
      <c r="L140" s="144" t="str">
        <f>IFERROR(VLOOKUP('SYSTEME CLASSIFICATION'!$F140,'LISTE REFERENCE STOCKABLE'!$B$2:$C$98,2,FALSE),"DISPONIBLE")</f>
        <v>INDISPONIBLE</v>
      </c>
      <c r="M140" s="123"/>
      <c r="N140" s="120" t="str">
        <f>IFERROR(VLOOKUP('SYSTEME CLASSIFICATION'!$F140,'LISTE REFERENCE STOCKABLE'!$B$11:$D$88,3,FALSE),"")</f>
        <v>6 palettes x 1200c= 7200 c</v>
      </c>
      <c r="O140" s="120"/>
      <c r="P140" s="120"/>
      <c r="Q140" s="120">
        <f>IFERROR(VLOOKUP('SYSTEME CLASSIFICATION'!$F140,'LISTE REFERENCE STOCKABLE'!$B$11:$E$88,4,FALSE),"")</f>
        <v>20000</v>
      </c>
      <c r="R140" s="120">
        <f>IFERROR(VLOOKUP('SYSTEME CLASSIFICATION'!$F140,'LISTE REFERENCE STOCKABLE'!$B$11:$F$88,5,FALSE),"")</f>
        <v>0</v>
      </c>
      <c r="S140" s="120"/>
      <c r="T140" s="121"/>
      <c r="U140" s="114" t="str">
        <f>IFERROR(IF(VLOOKUP(F140,'LISTE REFERENCE STOCKABLE'!$B$2:$J$98,8,FALSE)=0,"",VLOOKUP(F140,'LISTE REFERENCE STOCKABLE'!$B$2:$J$98,8,FALSE)),"")</f>
        <v/>
      </c>
      <c r="V140" s="114" t="str">
        <f>IFERROR(IF(VLOOKUP(F140,'LISTE REFERENCE STOCKABLE'!$B$2:$J$98,9,FALSE)=0,"",VLOOKUP(F140,'LISTE REFERENCE STOCKABLE'!$B$2:$J$98,9,FALSE)),"")</f>
        <v/>
      </c>
      <c r="W140" s="115" t="str">
        <f>IFERROR(VLOOKUP(F140,'LISTE REFERENCE STOCKABLE'!$B$10:$K$98,10,FALSE),"")</f>
        <v>a</v>
      </c>
      <c r="X140" s="113" t="str">
        <f>VLOOKUP(E140,Inventaire!$C$2:$E$36,3,FALSE)</f>
        <v>jeudi</v>
      </c>
    </row>
    <row r="141" spans="2:24" ht="35.1" customHeight="1" thickBot="1" x14ac:dyDescent="0.25">
      <c r="B141" s="31">
        <v>1.92</v>
      </c>
      <c r="C141" s="186" t="str">
        <f>IFERROR(VLOOKUP(F141,'LISTE REFERENCE STOCKABLE'!$B$11:$G$88,6,FALSE),"")</f>
        <v>Guillin Emballage</v>
      </c>
      <c r="D141" s="166" t="s">
        <v>48</v>
      </c>
      <c r="E141" s="122" t="str">
        <f>IFERROR(IF(F141="","",INDEX('LISTE REFERENCE STOCKABLE'!A:A,MATCH('SYSTEME CLASSIFICATION'!F141,'LISTE REFERENCE STOCKABLE'!B:B,0),1)),"")</f>
        <v>EMP0015</v>
      </c>
      <c r="F141" s="117" t="s">
        <v>258</v>
      </c>
      <c r="G141" s="117"/>
      <c r="H141" s="117"/>
      <c r="I141" s="117"/>
      <c r="J141" s="142"/>
      <c r="K141" s="117"/>
      <c r="L141" s="144" t="str">
        <f>IFERROR(VLOOKUP('SYSTEME CLASSIFICATION'!$F141,'LISTE REFERENCE STOCKABLE'!$B$2:$C$98,2,FALSE),"DISPONIBLE")</f>
        <v>INDISPONIBLE</v>
      </c>
      <c r="M141" s="118"/>
      <c r="N141" s="125" t="str">
        <f>IFERROR(VLOOKUP('SYSTEME CLASSIFICATION'!$F141,'LISTE REFERENCE STOCKABLE'!$B$11:$D$88,3,FALSE),"")</f>
        <v>36 cartonsx240e=1200 emballages</v>
      </c>
      <c r="O141" s="125"/>
      <c r="P141" s="125"/>
      <c r="Q141" s="125" t="str">
        <f>IFERROR(VLOOKUP('SYSTEME CLASSIFICATION'!$F141,'LISTE REFERENCE STOCKABLE'!$B$11:$E$88,4,FALSE),"")</f>
        <v>Pal x 12 cart =</v>
      </c>
      <c r="R141" s="125">
        <f>IFERROR(VLOOKUP('SYSTEME CLASSIFICATION'!$F141,'LISTE REFERENCE STOCKABLE'!$B$11:$F$88,5,FALSE),"")</f>
        <v>0</v>
      </c>
      <c r="S141" s="125"/>
      <c r="T141" s="126"/>
      <c r="U141" s="114">
        <f>IFERROR(IF(VLOOKUP(F141,'LISTE REFERENCE STOCKABLE'!$B$2:$J$98,8,FALSE)=0,"",VLOOKUP(F141,'LISTE REFERENCE STOCKABLE'!$B$2:$J$98,8,FALSE)),"")</f>
        <v>1.74</v>
      </c>
      <c r="V141" s="114" t="str">
        <f>IFERROR(IF(VLOOKUP(F141,'LISTE REFERENCE STOCKABLE'!$B$2:$J$98,9,FALSE)=0,"",VLOOKUP(F141,'LISTE REFERENCE STOCKABLE'!$B$2:$J$98,9,FALSE)),"")</f>
        <v>800*1200</v>
      </c>
      <c r="W141" s="115" t="str">
        <f>IFERROR(VLOOKUP(F141,'LISTE REFERENCE STOCKABLE'!$B$10:$K$98,10,FALSE),"")</f>
        <v>a</v>
      </c>
      <c r="X141" s="113" t="e">
        <f>VLOOKUP(E141,Inventaire!$C$2:$E$36,3,FALSE)</f>
        <v>#N/A</v>
      </c>
    </row>
    <row r="142" spans="2:24" ht="35.1" customHeight="1" thickBot="1" x14ac:dyDescent="0.25">
      <c r="B142" s="31">
        <v>1.92</v>
      </c>
      <c r="C142" s="186" t="str">
        <f>IFERROR(VLOOKUP(F142,'LISTE REFERENCE STOCKABLE'!$B$11:$G$88,6,FALSE),"")</f>
        <v>Guillin Emballage</v>
      </c>
      <c r="D142" s="167" t="s">
        <v>48</v>
      </c>
      <c r="E142" s="122" t="str">
        <f>IFERROR(IF(F142="","",INDEX('LISTE REFERENCE STOCKABLE'!A:A,MATCH('SYSTEME CLASSIFICATION'!F142,'LISTE REFERENCE STOCKABLE'!B:B,0),1)),"")</f>
        <v>EMP0015</v>
      </c>
      <c r="F142" s="117" t="s">
        <v>258</v>
      </c>
      <c r="G142" s="117"/>
      <c r="H142" s="117"/>
      <c r="I142" s="117"/>
      <c r="J142" s="142"/>
      <c r="K142" s="117"/>
      <c r="L142" s="144" t="str">
        <f>IFERROR(VLOOKUP('SYSTEME CLASSIFICATION'!$F142,'LISTE REFERENCE STOCKABLE'!$B$2:$C$98,2,FALSE),"DISPONIBLE")</f>
        <v>INDISPONIBLE</v>
      </c>
      <c r="M142" s="123"/>
      <c r="N142" s="120" t="str">
        <f>IFERROR(VLOOKUP('SYSTEME CLASSIFICATION'!$F142,'LISTE REFERENCE STOCKABLE'!$B$11:$D$88,3,FALSE),"")</f>
        <v>36 cartonsx240e=1200 emballages</v>
      </c>
      <c r="O142" s="120"/>
      <c r="P142" s="120"/>
      <c r="Q142" s="120" t="str">
        <f>IFERROR(VLOOKUP('SYSTEME CLASSIFICATION'!$F142,'LISTE REFERENCE STOCKABLE'!$B$11:$E$88,4,FALSE),"")</f>
        <v>Pal x 12 cart =</v>
      </c>
      <c r="R142" s="120">
        <f>IFERROR(VLOOKUP('SYSTEME CLASSIFICATION'!$F142,'LISTE REFERENCE STOCKABLE'!$B$11:$F$88,5,FALSE),"")</f>
        <v>0</v>
      </c>
      <c r="S142" s="120"/>
      <c r="T142" s="121"/>
      <c r="U142" s="114">
        <f>IFERROR(IF(VLOOKUP(F142,'LISTE REFERENCE STOCKABLE'!$B$2:$J$98,8,FALSE)=0,"",VLOOKUP(F142,'LISTE REFERENCE STOCKABLE'!$B$2:$J$98,8,FALSE)),"")</f>
        <v>1.74</v>
      </c>
      <c r="V142" s="114" t="str">
        <f>IFERROR(IF(VLOOKUP(F142,'LISTE REFERENCE STOCKABLE'!$B$2:$J$98,9,FALSE)=0,"",VLOOKUP(F142,'LISTE REFERENCE STOCKABLE'!$B$2:$J$98,9,FALSE)),"")</f>
        <v>800*1200</v>
      </c>
      <c r="W142" s="115" t="str">
        <f>IFERROR(VLOOKUP(F142,'LISTE REFERENCE STOCKABLE'!$B$10:$K$98,10,FALSE),"")</f>
        <v>a</v>
      </c>
      <c r="X142" s="113" t="e">
        <f>VLOOKUP(E142,Inventaire!$C$2:$E$36,3,FALSE)</f>
        <v>#N/A</v>
      </c>
    </row>
    <row r="143" spans="2:24" ht="35.1" customHeight="1" thickBot="1" x14ac:dyDescent="0.25">
      <c r="B143" s="31">
        <v>1.92</v>
      </c>
      <c r="C143" s="186" t="str">
        <f>IFERROR(VLOOKUP(F143,'LISTE REFERENCE STOCKABLE'!$B$11:$G$88,6,FALSE),"")</f>
        <v>Guillin Emballage</v>
      </c>
      <c r="D143" s="167" t="s">
        <v>48</v>
      </c>
      <c r="E143" s="122" t="str">
        <f>IFERROR(IF(F143="","",INDEX('LISTE REFERENCE STOCKABLE'!A:A,MATCH('SYSTEME CLASSIFICATION'!F143,'LISTE REFERENCE STOCKABLE'!B:B,0),1)),"")</f>
        <v>EMP0015</v>
      </c>
      <c r="F143" s="117" t="s">
        <v>258</v>
      </c>
      <c r="G143" s="117"/>
      <c r="H143" s="117"/>
      <c r="I143" s="117"/>
      <c r="J143" s="142"/>
      <c r="K143" s="117"/>
      <c r="L143" s="144" t="str">
        <f>IFERROR(VLOOKUP('SYSTEME CLASSIFICATION'!$F143,'LISTE REFERENCE STOCKABLE'!$B$2:$C$98,2,FALSE),"DISPONIBLE")</f>
        <v>INDISPONIBLE</v>
      </c>
      <c r="M143" s="123"/>
      <c r="N143" s="120" t="str">
        <f>IFERROR(VLOOKUP('SYSTEME CLASSIFICATION'!$F143,'LISTE REFERENCE STOCKABLE'!$B$11:$D$88,3,FALSE),"")</f>
        <v>36 cartonsx240e=1200 emballages</v>
      </c>
      <c r="O143" s="120"/>
      <c r="P143" s="120"/>
      <c r="Q143" s="120" t="str">
        <f>IFERROR(VLOOKUP('SYSTEME CLASSIFICATION'!$F143,'LISTE REFERENCE STOCKABLE'!$B$11:$E$88,4,FALSE),"")</f>
        <v>Pal x 12 cart =</v>
      </c>
      <c r="R143" s="120">
        <f>IFERROR(VLOOKUP('SYSTEME CLASSIFICATION'!$F143,'LISTE REFERENCE STOCKABLE'!$B$11:$F$88,5,FALSE),"")</f>
        <v>0</v>
      </c>
      <c r="S143" s="120"/>
      <c r="T143" s="121"/>
      <c r="U143" s="114">
        <f>IFERROR(IF(VLOOKUP(F143,'LISTE REFERENCE STOCKABLE'!$B$2:$J$98,8,FALSE)=0,"",VLOOKUP(F143,'LISTE REFERENCE STOCKABLE'!$B$2:$J$98,8,FALSE)),"")</f>
        <v>1.74</v>
      </c>
      <c r="V143" s="114" t="str">
        <f>IFERROR(IF(VLOOKUP(F143,'LISTE REFERENCE STOCKABLE'!$B$2:$J$98,9,FALSE)=0,"",VLOOKUP(F143,'LISTE REFERENCE STOCKABLE'!$B$2:$J$98,9,FALSE)),"")</f>
        <v>800*1200</v>
      </c>
      <c r="W143" s="115" t="str">
        <f>IFERROR(VLOOKUP(F143,'LISTE REFERENCE STOCKABLE'!$B$10:$K$98,10,FALSE),"")</f>
        <v>a</v>
      </c>
      <c r="X143" s="113" t="e">
        <f>VLOOKUP(E143,Inventaire!$C$2:$E$36,3,FALSE)</f>
        <v>#N/A</v>
      </c>
    </row>
    <row r="144" spans="2:24" ht="35.1" customHeight="1" thickBot="1" x14ac:dyDescent="0.25">
      <c r="B144" s="32">
        <v>1.92</v>
      </c>
      <c r="C144" s="186" t="str">
        <f>IFERROR(VLOOKUP(F144,'LISTE REFERENCE STOCKABLE'!$B$11:$G$88,6,FALSE),"")</f>
        <v/>
      </c>
      <c r="D144" s="166" t="s">
        <v>49</v>
      </c>
      <c r="E144" s="122" t="str">
        <f>IFERROR(IF(F144="","",INDEX('LISTE REFERENCE STOCKABLE'!A:A,MATCH('SYSTEME CLASSIFICATION'!F144,'LISTE REFERENCE STOCKABLE'!B:B,0),1)),"")</f>
        <v>EMP0021</v>
      </c>
      <c r="F144" s="117" t="s">
        <v>266</v>
      </c>
      <c r="G144" s="117"/>
      <c r="H144" s="117"/>
      <c r="I144" s="117"/>
      <c r="J144" s="142"/>
      <c r="K144" s="117"/>
      <c r="L144" s="144" t="str">
        <f>IFERROR(VLOOKUP('SYSTEME CLASSIFICATION'!$F144,'LISTE REFERENCE STOCKABLE'!$B$2:$C$98,2,FALSE),"DISPONIBLE")</f>
        <v>INDISPONIBLE</v>
      </c>
      <c r="M144" s="118"/>
      <c r="N144" s="125" t="str">
        <f>IFERROR(VLOOKUP('SYSTEME CLASSIFICATION'!$F144,'LISTE REFERENCE STOCKABLE'!$B$11:$D$88,3,FALSE),"")</f>
        <v/>
      </c>
      <c r="O144" s="125"/>
      <c r="P144" s="125"/>
      <c r="Q144" s="125" t="str">
        <f>IFERROR(VLOOKUP('SYSTEME CLASSIFICATION'!$F144,'LISTE REFERENCE STOCKABLE'!$B$11:$E$88,4,FALSE),"")</f>
        <v/>
      </c>
      <c r="R144" s="125" t="str">
        <f>IFERROR(VLOOKUP('SYSTEME CLASSIFICATION'!$F144,'LISTE REFERENCE STOCKABLE'!$B$11:$F$88,5,FALSE),"")</f>
        <v/>
      </c>
      <c r="S144" s="125"/>
      <c r="T144" s="126"/>
      <c r="U144" s="114" t="str">
        <f>IFERROR(IF(VLOOKUP(F144,'LISTE REFERENCE STOCKABLE'!$B$2:$J$98,8,FALSE)=0,"",VLOOKUP(F144,'LISTE REFERENCE STOCKABLE'!$B$2:$J$98,8,FALSE)),"")</f>
        <v/>
      </c>
      <c r="V144" s="114" t="str">
        <f>IFERROR(IF(VLOOKUP(F144,'LISTE REFERENCE STOCKABLE'!$B$2:$J$98,9,FALSE)=0,"",VLOOKUP(F144,'LISTE REFERENCE STOCKABLE'!$B$2:$J$98,9,FALSE)),"")</f>
        <v/>
      </c>
      <c r="W144" s="115" t="str">
        <f>IFERROR(VLOOKUP(F144,'LISTE REFERENCE STOCKABLE'!$B$10:$K$98,10,FALSE),"")</f>
        <v>a</v>
      </c>
      <c r="X144" s="113" t="e">
        <f>VLOOKUP(E144,Inventaire!$C$2:$E$36,3,FALSE)</f>
        <v>#N/A</v>
      </c>
    </row>
    <row r="145" spans="2:24" ht="35.1" customHeight="1" thickBot="1" x14ac:dyDescent="0.25">
      <c r="B145" s="32">
        <v>1.92</v>
      </c>
      <c r="C145" s="186" t="str">
        <f>IFERROR(VLOOKUP(F145,'LISTE REFERENCE STOCKABLE'!$B$11:$G$88,6,FALSE),"")</f>
        <v/>
      </c>
      <c r="D145" s="167" t="s">
        <v>49</v>
      </c>
      <c r="E145" s="122" t="str">
        <f>IFERROR(IF(F145="","",INDEX('LISTE REFERENCE STOCKABLE'!A:A,MATCH('SYSTEME CLASSIFICATION'!F145,'LISTE REFERENCE STOCKABLE'!B:B,0),1)),"")</f>
        <v>EMP0021</v>
      </c>
      <c r="F145" s="117" t="s">
        <v>266</v>
      </c>
      <c r="G145" s="117"/>
      <c r="H145" s="117"/>
      <c r="I145" s="117"/>
      <c r="J145" s="142"/>
      <c r="K145" s="117"/>
      <c r="L145" s="144" t="str">
        <f>IFERROR(VLOOKUP('SYSTEME CLASSIFICATION'!$F145,'LISTE REFERENCE STOCKABLE'!$B$2:$C$98,2,FALSE),"DISPONIBLE")</f>
        <v>INDISPONIBLE</v>
      </c>
      <c r="M145" s="123"/>
      <c r="N145" s="120" t="str">
        <f>IFERROR(VLOOKUP('SYSTEME CLASSIFICATION'!$F145,'LISTE REFERENCE STOCKABLE'!$B$11:$D$88,3,FALSE),"")</f>
        <v/>
      </c>
      <c r="O145" s="120"/>
      <c r="P145" s="120"/>
      <c r="Q145" s="120" t="str">
        <f>IFERROR(VLOOKUP('SYSTEME CLASSIFICATION'!$F145,'LISTE REFERENCE STOCKABLE'!$B$11:$E$88,4,FALSE),"")</f>
        <v/>
      </c>
      <c r="R145" s="120" t="str">
        <f>IFERROR(VLOOKUP('SYSTEME CLASSIFICATION'!$F145,'LISTE REFERENCE STOCKABLE'!$B$11:$F$88,5,FALSE),"")</f>
        <v/>
      </c>
      <c r="S145" s="120"/>
      <c r="T145" s="121"/>
      <c r="U145" s="114" t="str">
        <f>IFERROR(IF(VLOOKUP(F145,'LISTE REFERENCE STOCKABLE'!$B$2:$J$98,8,FALSE)=0,"",VLOOKUP(F145,'LISTE REFERENCE STOCKABLE'!$B$2:$J$98,8,FALSE)),"")</f>
        <v/>
      </c>
      <c r="V145" s="114" t="str">
        <f>IFERROR(IF(VLOOKUP(F145,'LISTE REFERENCE STOCKABLE'!$B$2:$J$98,9,FALSE)=0,"",VLOOKUP(F145,'LISTE REFERENCE STOCKABLE'!$B$2:$J$98,9,FALSE)),"")</f>
        <v/>
      </c>
      <c r="W145" s="115" t="str">
        <f>IFERROR(VLOOKUP(F145,'LISTE REFERENCE STOCKABLE'!$B$10:$K$98,10,FALSE),"")</f>
        <v>a</v>
      </c>
      <c r="X145" s="113" t="e">
        <f>VLOOKUP(E145,Inventaire!$C$2:$E$36,3,FALSE)</f>
        <v>#N/A</v>
      </c>
    </row>
    <row r="146" spans="2:24" ht="35.1" customHeight="1" thickBot="1" x14ac:dyDescent="0.25">
      <c r="B146" s="32">
        <v>1.92</v>
      </c>
      <c r="C146" s="186" t="str">
        <f>IFERROR(VLOOKUP(F146,'LISTE REFERENCE STOCKABLE'!$B$11:$G$88,6,FALSE),"")</f>
        <v/>
      </c>
      <c r="D146" s="167" t="s">
        <v>49</v>
      </c>
      <c r="E146" s="122" t="str">
        <f>IFERROR(IF(F146="","",INDEX('LISTE REFERENCE STOCKABLE'!A:A,MATCH('SYSTEME CLASSIFICATION'!F146,'LISTE REFERENCE STOCKABLE'!B:B,0),1)),"")</f>
        <v/>
      </c>
      <c r="F146" s="117"/>
      <c r="G146" s="117"/>
      <c r="H146" s="117"/>
      <c r="I146" s="117"/>
      <c r="J146" s="142"/>
      <c r="K146" s="117"/>
      <c r="L146" s="144" t="str">
        <f>IFERROR(VLOOKUP('SYSTEME CLASSIFICATION'!$F146,'LISTE REFERENCE STOCKABLE'!$B$2:$C$98,2,FALSE),"DISPONIBLE")</f>
        <v>DISPONIBLE</v>
      </c>
      <c r="M146" s="123"/>
      <c r="N146" s="120" t="str">
        <f>IFERROR(VLOOKUP('SYSTEME CLASSIFICATION'!$F146,'LISTE REFERENCE STOCKABLE'!$B$11:$D$88,3,FALSE),"")</f>
        <v/>
      </c>
      <c r="O146" s="120"/>
      <c r="P146" s="120"/>
      <c r="Q146" s="120" t="str">
        <f>IFERROR(VLOOKUP('SYSTEME CLASSIFICATION'!$F146,'LISTE REFERENCE STOCKABLE'!$B$11:$E$88,4,FALSE),"")</f>
        <v/>
      </c>
      <c r="R146" s="120" t="str">
        <f>IFERROR(VLOOKUP('SYSTEME CLASSIFICATION'!$F146,'LISTE REFERENCE STOCKABLE'!$B$11:$F$88,5,FALSE),"")</f>
        <v/>
      </c>
      <c r="S146" s="120"/>
      <c r="T146" s="121"/>
      <c r="U146" s="114" t="str">
        <f>IFERROR(IF(VLOOKUP(F146,'LISTE REFERENCE STOCKABLE'!$B$2:$J$98,8,FALSE)=0,"",VLOOKUP(F146,'LISTE REFERENCE STOCKABLE'!$B$2:$J$98,8,FALSE)),"")</f>
        <v/>
      </c>
      <c r="V146" s="114" t="str">
        <f>IFERROR(IF(VLOOKUP(F146,'LISTE REFERENCE STOCKABLE'!$B$2:$J$98,9,FALSE)=0,"",VLOOKUP(F146,'LISTE REFERENCE STOCKABLE'!$B$2:$J$98,9,FALSE)),"")</f>
        <v/>
      </c>
      <c r="W146" s="115" t="str">
        <f>IFERROR(VLOOKUP(F146,'LISTE REFERENCE STOCKABLE'!$B$10:$K$98,10,FALSE),"")</f>
        <v/>
      </c>
      <c r="X146" s="113" t="e">
        <f>VLOOKUP(E146,Inventaire!$C$2:$E$36,3,FALSE)</f>
        <v>#N/A</v>
      </c>
    </row>
    <row r="147" spans="2:24" ht="35.1" customHeight="1" thickBot="1" x14ac:dyDescent="0.25">
      <c r="B147" s="31">
        <v>1.92</v>
      </c>
      <c r="C147" s="186" t="str">
        <f>IFERROR(VLOOKUP(F147,'LISTE REFERENCE STOCKABLE'!$B$11:$G$88,6,FALSE),"")</f>
        <v>CENPAC</v>
      </c>
      <c r="D147" s="166" t="s">
        <v>50</v>
      </c>
      <c r="E147" s="122" t="str">
        <f>IFERROR(IF(F147="","",INDEX('LISTE REFERENCE STOCKABLE'!A:A,MATCH('SYSTEME CLASSIFICATION'!F147,'LISTE REFERENCE STOCKABLE'!B:B,0),1)),"")</f>
        <v>EMP0056</v>
      </c>
      <c r="F147" s="117" t="s">
        <v>177</v>
      </c>
      <c r="G147" s="117"/>
      <c r="H147" s="117" t="s">
        <v>175</v>
      </c>
      <c r="I147" s="117"/>
      <c r="J147" s="142"/>
      <c r="K147" s="117"/>
      <c r="L147" s="144" t="str">
        <f>IFERROR(VLOOKUP('SYSTEME CLASSIFICATION'!$F147,'LISTE REFERENCE STOCKABLE'!$B$2:$C$98,2,FALSE),"DISPONIBLE")</f>
        <v>INDISPONIBLE</v>
      </c>
      <c r="M147" s="118"/>
      <c r="N147" s="125" t="str">
        <f>IFERROR(VLOOKUP('SYSTEME CLASSIFICATION'!$F147,'LISTE REFERENCE STOCKABLE'!$B$11:$D$88,3,FALSE),"")</f>
        <v>5 rouleaux</v>
      </c>
      <c r="O147" s="125"/>
      <c r="P147" s="125"/>
      <c r="Q147" s="125" t="str">
        <f>IFERROR(VLOOKUP('SYSTEME CLASSIFICATION'!$F147,'LISTE REFERENCE STOCKABLE'!$B$11:$E$88,4,FALSE),"")</f>
        <v>10 rouleaux</v>
      </c>
      <c r="R147" s="125">
        <f>IFERROR(VLOOKUP('SYSTEME CLASSIFICATION'!$F147,'LISTE REFERENCE STOCKABLE'!$B$11:$F$88,5,FALSE),"")</f>
        <v>0</v>
      </c>
      <c r="S147" s="125"/>
      <c r="T147" s="126"/>
      <c r="U147" s="114">
        <f>IFERROR(IF(VLOOKUP(F147,'LISTE REFERENCE STOCKABLE'!$B$2:$J$98,8,FALSE)=0,"",VLOOKUP(F147,'LISTE REFERENCE STOCKABLE'!$B$2:$J$98,8,FALSE)),"")</f>
        <v>1.37</v>
      </c>
      <c r="V147" s="114" t="str">
        <f>IFERROR(IF(VLOOKUP(F147,'LISTE REFERENCE STOCKABLE'!$B$2:$J$98,9,FALSE)=0,"",VLOOKUP(F147,'LISTE REFERENCE STOCKABLE'!$B$2:$J$98,9,FALSE)),"")</f>
        <v>1200*1000</v>
      </c>
      <c r="W147" s="115" t="str">
        <f>IFERROR(VLOOKUP(F147,'LISTE REFERENCE STOCKABLE'!$B$10:$K$98,10,FALSE),"")</f>
        <v>a</v>
      </c>
      <c r="X147" s="113" t="str">
        <f>VLOOKUP(E147,Inventaire!$C$2:$E$36,3,FALSE)</f>
        <v>jeudi</v>
      </c>
    </row>
    <row r="148" spans="2:24" ht="35.1" customHeight="1" thickBot="1" x14ac:dyDescent="0.25">
      <c r="B148" s="31">
        <v>1.92</v>
      </c>
      <c r="C148" s="186" t="str">
        <f>IFERROR(VLOOKUP(F148,'LISTE REFERENCE STOCKABLE'!$B$11:$G$88,6,FALSE),"")</f>
        <v>Air Forme</v>
      </c>
      <c r="D148" s="167" t="s">
        <v>50</v>
      </c>
      <c r="E148" s="122" t="str">
        <f>IFERROR(IF(F148="","",INDEX('LISTE REFERENCE STOCKABLE'!A:A,MATCH('SYSTEME CLASSIFICATION'!F148,'LISTE REFERENCE STOCKABLE'!B:B,0),1)),"")</f>
        <v>EMP0008</v>
      </c>
      <c r="F148" s="117" t="s">
        <v>158</v>
      </c>
      <c r="G148" s="117"/>
      <c r="H148" s="117"/>
      <c r="I148" s="117"/>
      <c r="J148" s="142"/>
      <c r="K148" s="117"/>
      <c r="L148" s="144" t="str">
        <f>IFERROR(VLOOKUP('SYSTEME CLASSIFICATION'!$F148,'LISTE REFERENCE STOCKABLE'!$B$2:$C$98,2,FALSE),"DISPONIBLE")</f>
        <v>INDISPONIBLE</v>
      </c>
      <c r="M148" s="123"/>
      <c r="N148" s="120" t="str">
        <f>IFERROR(VLOOKUP('SYSTEME CLASSIFICATION'!$F148,'LISTE REFERENCE STOCKABLE'!$B$11:$D$88,3,FALSE),"")</f>
        <v>50 cartonsx 640 =  32000</v>
      </c>
      <c r="O148" s="120"/>
      <c r="P148" s="120"/>
      <c r="Q148" s="120">
        <f>IFERROR(VLOOKUP('SYSTEME CLASSIFICATION'!$F148,'LISTE REFERENCE STOCKABLE'!$B$11:$E$88,4,FALSE),"")</f>
        <v>64000</v>
      </c>
      <c r="R148" s="120">
        <f>IFERROR(VLOOKUP('SYSTEME CLASSIFICATION'!$F148,'LISTE REFERENCE STOCKABLE'!$B$11:$F$88,5,FALSE),"")</f>
        <v>0</v>
      </c>
      <c r="S148" s="120"/>
      <c r="T148" s="121"/>
      <c r="U148" s="114" t="str">
        <f>IFERROR(IF(VLOOKUP(F148,'LISTE REFERENCE STOCKABLE'!$B$2:$J$98,8,FALSE)=0,"",VLOOKUP(F148,'LISTE REFERENCE STOCKABLE'!$B$2:$J$98,8,FALSE)),"")</f>
        <v/>
      </c>
      <c r="V148" s="114" t="str">
        <f>IFERROR(IF(VLOOKUP(F148,'LISTE REFERENCE STOCKABLE'!$B$2:$J$98,9,FALSE)=0,"",VLOOKUP(F148,'LISTE REFERENCE STOCKABLE'!$B$2:$J$98,9,FALSE)),"")</f>
        <v/>
      </c>
      <c r="W148" s="115" t="str">
        <f>IFERROR(VLOOKUP(F148,'LISTE REFERENCE STOCKABLE'!$B$10:$K$98,10,FALSE),"")</f>
        <v>c</v>
      </c>
      <c r="X148" s="113" t="e">
        <f>VLOOKUP(E148,Inventaire!$C$2:$E$36,3,FALSE)</f>
        <v>#N/A</v>
      </c>
    </row>
    <row r="149" spans="2:24" ht="35.1" customHeight="1" thickBot="1" x14ac:dyDescent="0.25">
      <c r="B149" s="31">
        <v>1.92</v>
      </c>
      <c r="C149" s="186" t="str">
        <f>IFERROR(VLOOKUP(F149,'LISTE REFERENCE STOCKABLE'!$B$11:$G$88,6,FALSE),"")</f>
        <v>Air Forme</v>
      </c>
      <c r="D149" s="167" t="s">
        <v>50</v>
      </c>
      <c r="E149" s="122" t="str">
        <f>IFERROR(IF(F149="","",INDEX('LISTE REFERENCE STOCKABLE'!A:A,MATCH('SYSTEME CLASSIFICATION'!F149,'LISTE REFERENCE STOCKABLE'!B:B,0),1)),"")</f>
        <v>EMP0007</v>
      </c>
      <c r="F149" s="117" t="s">
        <v>160</v>
      </c>
      <c r="G149" s="117"/>
      <c r="H149" s="117"/>
      <c r="I149" s="117"/>
      <c r="J149" s="142"/>
      <c r="K149" s="117"/>
      <c r="L149" s="144" t="str">
        <f>IFERROR(VLOOKUP('SYSTEME CLASSIFICATION'!$F149,'LISTE REFERENCE STOCKABLE'!$B$2:$C$98,2,FALSE),"DISPONIBLE")</f>
        <v>INDISPONIBLE</v>
      </c>
      <c r="M149" s="123"/>
      <c r="N149" s="120" t="str">
        <f>IFERROR(VLOOKUP('SYSTEME CLASSIFICATION'!$F149,'LISTE REFERENCE STOCKABLE'!$B$11:$D$88,3,FALSE),"")</f>
        <v>50 cartonsx 640 = 32000</v>
      </c>
      <c r="O149" s="120"/>
      <c r="P149" s="120"/>
      <c r="Q149" s="120">
        <f>IFERROR(VLOOKUP('SYSTEME CLASSIFICATION'!$F149,'LISTE REFERENCE STOCKABLE'!$B$11:$E$88,4,FALSE),"")</f>
        <v>64000</v>
      </c>
      <c r="R149" s="120">
        <f>IFERROR(VLOOKUP('SYSTEME CLASSIFICATION'!$F149,'LISTE REFERENCE STOCKABLE'!$B$11:$F$88,5,FALSE),"")</f>
        <v>0</v>
      </c>
      <c r="S149" s="120"/>
      <c r="T149" s="121"/>
      <c r="U149" s="114" t="str">
        <f>IFERROR(IF(VLOOKUP(F149,'LISTE REFERENCE STOCKABLE'!$B$2:$J$98,8,FALSE)=0,"",VLOOKUP(F149,'LISTE REFERENCE STOCKABLE'!$B$2:$J$98,8,FALSE)),"")</f>
        <v/>
      </c>
      <c r="V149" s="114" t="str">
        <f>IFERROR(IF(VLOOKUP(F149,'LISTE REFERENCE STOCKABLE'!$B$2:$J$98,9,FALSE)=0,"",VLOOKUP(F149,'LISTE REFERENCE STOCKABLE'!$B$2:$J$98,9,FALSE)),"")</f>
        <v/>
      </c>
      <c r="W149" s="115" t="str">
        <f>IFERROR(VLOOKUP(F149,'LISTE REFERENCE STOCKABLE'!$B$10:$K$98,10,FALSE),"")</f>
        <v>c</v>
      </c>
      <c r="X149" s="113" t="e">
        <f>VLOOKUP(E149,Inventaire!$C$2:$E$36,3,FALSE)</f>
        <v>#N/A</v>
      </c>
    </row>
    <row r="150" spans="2:24" ht="35.1" customHeight="1" thickBot="1" x14ac:dyDescent="0.25">
      <c r="B150" s="32">
        <v>1.92</v>
      </c>
      <c r="C150" s="186" t="str">
        <f>IFERROR(VLOOKUP(F150,'LISTE REFERENCE STOCKABLE'!$B$11:$G$88,6,FALSE),"")</f>
        <v>Guillin Emballage</v>
      </c>
      <c r="D150" s="166" t="s">
        <v>51</v>
      </c>
      <c r="E150" s="122" t="str">
        <f>IFERROR(IF(F150="","",INDEX('LISTE REFERENCE STOCKABLE'!A:A,MATCH('SYSTEME CLASSIFICATION'!F150,'LISTE REFERENCE STOCKABLE'!B:B,0),1)),"")</f>
        <v>EMP0015</v>
      </c>
      <c r="F150" s="117" t="s">
        <v>258</v>
      </c>
      <c r="G150" s="117"/>
      <c r="H150" s="117"/>
      <c r="I150" s="117"/>
      <c r="J150" s="142"/>
      <c r="K150" s="117"/>
      <c r="L150" s="144" t="str">
        <f>IFERROR(VLOOKUP('SYSTEME CLASSIFICATION'!$F150,'LISTE REFERENCE STOCKABLE'!$B$2:$C$98,2,FALSE),"DISPONIBLE")</f>
        <v>INDISPONIBLE</v>
      </c>
      <c r="M150" s="118"/>
      <c r="N150" s="125" t="str">
        <f>IFERROR(VLOOKUP('SYSTEME CLASSIFICATION'!$F150,'LISTE REFERENCE STOCKABLE'!$B$11:$D$88,3,FALSE),"")</f>
        <v>36 cartonsx240e=1200 emballages</v>
      </c>
      <c r="O150" s="125"/>
      <c r="P150" s="125"/>
      <c r="Q150" s="125" t="str">
        <f>IFERROR(VLOOKUP('SYSTEME CLASSIFICATION'!$F150,'LISTE REFERENCE STOCKABLE'!$B$11:$E$88,4,FALSE),"")</f>
        <v>Pal x 12 cart =</v>
      </c>
      <c r="R150" s="125">
        <f>IFERROR(VLOOKUP('SYSTEME CLASSIFICATION'!$F150,'LISTE REFERENCE STOCKABLE'!$B$11:$F$88,5,FALSE),"")</f>
        <v>0</v>
      </c>
      <c r="S150" s="125"/>
      <c r="T150" s="126"/>
      <c r="U150" s="114">
        <f>IFERROR(IF(VLOOKUP(F150,'LISTE REFERENCE STOCKABLE'!$B$2:$J$98,8,FALSE)=0,"",VLOOKUP(F150,'LISTE REFERENCE STOCKABLE'!$B$2:$J$98,8,FALSE)),"")</f>
        <v>1.74</v>
      </c>
      <c r="V150" s="114" t="str">
        <f>IFERROR(IF(VLOOKUP(F150,'LISTE REFERENCE STOCKABLE'!$B$2:$J$98,9,FALSE)=0,"",VLOOKUP(F150,'LISTE REFERENCE STOCKABLE'!$B$2:$J$98,9,FALSE)),"")</f>
        <v>800*1200</v>
      </c>
      <c r="W150" s="115" t="str">
        <f>IFERROR(VLOOKUP(F150,'LISTE REFERENCE STOCKABLE'!$B$10:$K$98,10,FALSE),"")</f>
        <v>a</v>
      </c>
      <c r="X150" s="113" t="e">
        <f>VLOOKUP(E150,Inventaire!$C$2:$E$36,3,FALSE)</f>
        <v>#N/A</v>
      </c>
    </row>
    <row r="151" spans="2:24" ht="35.1" customHeight="1" thickBot="1" x14ac:dyDescent="0.25">
      <c r="B151" s="32">
        <v>1.92</v>
      </c>
      <c r="C151" s="186" t="str">
        <f>IFERROR(VLOOKUP(F151,'LISTE REFERENCE STOCKABLE'!$B$11:$G$88,6,FALSE),"")</f>
        <v>Guillin Emballage</v>
      </c>
      <c r="D151" s="167" t="s">
        <v>51</v>
      </c>
      <c r="E151" s="122" t="str">
        <f>IFERROR(IF(F151="","",INDEX('LISTE REFERENCE STOCKABLE'!A:A,MATCH('SYSTEME CLASSIFICATION'!F151,'LISTE REFERENCE STOCKABLE'!B:B,0),1)),"")</f>
        <v>EMP0015</v>
      </c>
      <c r="F151" s="117" t="s">
        <v>258</v>
      </c>
      <c r="G151" s="117"/>
      <c r="H151" s="117"/>
      <c r="I151" s="117"/>
      <c r="J151" s="142"/>
      <c r="K151" s="117"/>
      <c r="L151" s="144" t="str">
        <f>IFERROR(VLOOKUP('SYSTEME CLASSIFICATION'!$F151,'LISTE REFERENCE STOCKABLE'!$B$2:$C$98,2,FALSE),"DISPONIBLE")</f>
        <v>INDISPONIBLE</v>
      </c>
      <c r="M151" s="123"/>
      <c r="N151" s="120" t="str">
        <f>IFERROR(VLOOKUP('SYSTEME CLASSIFICATION'!$F151,'LISTE REFERENCE STOCKABLE'!$B$11:$D$88,3,FALSE),"")</f>
        <v>36 cartonsx240e=1200 emballages</v>
      </c>
      <c r="O151" s="120"/>
      <c r="P151" s="120"/>
      <c r="Q151" s="120" t="str">
        <f>IFERROR(VLOOKUP('SYSTEME CLASSIFICATION'!$F151,'LISTE REFERENCE STOCKABLE'!$B$11:$E$88,4,FALSE),"")</f>
        <v>Pal x 12 cart =</v>
      </c>
      <c r="R151" s="120">
        <f>IFERROR(VLOOKUP('SYSTEME CLASSIFICATION'!$F151,'LISTE REFERENCE STOCKABLE'!$B$11:$F$88,5,FALSE),"")</f>
        <v>0</v>
      </c>
      <c r="S151" s="120"/>
      <c r="T151" s="121"/>
      <c r="U151" s="114">
        <f>IFERROR(IF(VLOOKUP(F151,'LISTE REFERENCE STOCKABLE'!$B$2:$J$98,8,FALSE)=0,"",VLOOKUP(F151,'LISTE REFERENCE STOCKABLE'!$B$2:$J$98,8,FALSE)),"")</f>
        <v>1.74</v>
      </c>
      <c r="V151" s="114" t="str">
        <f>IFERROR(IF(VLOOKUP(F151,'LISTE REFERENCE STOCKABLE'!$B$2:$J$98,9,FALSE)=0,"",VLOOKUP(F151,'LISTE REFERENCE STOCKABLE'!$B$2:$J$98,9,FALSE)),"")</f>
        <v>800*1200</v>
      </c>
      <c r="W151" s="115" t="str">
        <f>IFERROR(VLOOKUP(F151,'LISTE REFERENCE STOCKABLE'!$B$10:$K$98,10,FALSE),"")</f>
        <v>a</v>
      </c>
      <c r="X151" s="113" t="e">
        <f>VLOOKUP(E151,Inventaire!$C$2:$E$36,3,FALSE)</f>
        <v>#N/A</v>
      </c>
    </row>
    <row r="152" spans="2:24" ht="35.1" customHeight="1" thickBot="1" x14ac:dyDescent="0.25">
      <c r="B152" s="32">
        <v>1.92</v>
      </c>
      <c r="C152" s="186" t="str">
        <f>IFERROR(VLOOKUP(F152,'LISTE REFERENCE STOCKABLE'!$B$11:$G$88,6,FALSE),"")</f>
        <v>Guillin Emballage</v>
      </c>
      <c r="D152" s="167" t="s">
        <v>51</v>
      </c>
      <c r="E152" s="122" t="str">
        <f>IFERROR(IF(F152="","",INDEX('LISTE REFERENCE STOCKABLE'!A:A,MATCH('SYSTEME CLASSIFICATION'!F152,'LISTE REFERENCE STOCKABLE'!B:B,0),1)),"")</f>
        <v>EMP0015</v>
      </c>
      <c r="F152" s="117" t="s">
        <v>258</v>
      </c>
      <c r="G152" s="117"/>
      <c r="H152" s="117"/>
      <c r="I152" s="117"/>
      <c r="J152" s="142"/>
      <c r="K152" s="117"/>
      <c r="L152" s="144" t="str">
        <f>IFERROR(VLOOKUP('SYSTEME CLASSIFICATION'!$F152,'LISTE REFERENCE STOCKABLE'!$B$2:$C$98,2,FALSE),"DISPONIBLE")</f>
        <v>INDISPONIBLE</v>
      </c>
      <c r="M152" s="123"/>
      <c r="N152" s="120" t="str">
        <f>IFERROR(VLOOKUP('SYSTEME CLASSIFICATION'!$F152,'LISTE REFERENCE STOCKABLE'!$B$11:$D$88,3,FALSE),"")</f>
        <v>36 cartonsx240e=1200 emballages</v>
      </c>
      <c r="O152" s="120"/>
      <c r="P152" s="120"/>
      <c r="Q152" s="120" t="str">
        <f>IFERROR(VLOOKUP('SYSTEME CLASSIFICATION'!$F152,'LISTE REFERENCE STOCKABLE'!$B$11:$E$88,4,FALSE),"")</f>
        <v>Pal x 12 cart =</v>
      </c>
      <c r="R152" s="120">
        <f>IFERROR(VLOOKUP('SYSTEME CLASSIFICATION'!$F152,'LISTE REFERENCE STOCKABLE'!$B$11:$F$88,5,FALSE),"")</f>
        <v>0</v>
      </c>
      <c r="S152" s="120"/>
      <c r="T152" s="121"/>
      <c r="U152" s="114">
        <f>IFERROR(IF(VLOOKUP(F152,'LISTE REFERENCE STOCKABLE'!$B$2:$J$98,8,FALSE)=0,"",VLOOKUP(F152,'LISTE REFERENCE STOCKABLE'!$B$2:$J$98,8,FALSE)),"")</f>
        <v>1.74</v>
      </c>
      <c r="V152" s="114" t="str">
        <f>IFERROR(IF(VLOOKUP(F152,'LISTE REFERENCE STOCKABLE'!$B$2:$J$98,9,FALSE)=0,"",VLOOKUP(F152,'LISTE REFERENCE STOCKABLE'!$B$2:$J$98,9,FALSE)),"")</f>
        <v>800*1200</v>
      </c>
      <c r="W152" s="115" t="str">
        <f>IFERROR(VLOOKUP(F152,'LISTE REFERENCE STOCKABLE'!$B$10:$K$98,10,FALSE),"")</f>
        <v>a</v>
      </c>
      <c r="X152" s="113" t="e">
        <f>VLOOKUP(E152,Inventaire!$C$2:$E$36,3,FALSE)</f>
        <v>#N/A</v>
      </c>
    </row>
    <row r="153" spans="2:24" ht="35.1" customHeight="1" thickBot="1" x14ac:dyDescent="0.25">
      <c r="B153" s="31">
        <v>1.92</v>
      </c>
      <c r="C153" s="186" t="str">
        <f>IFERROR(VLOOKUP(F153,'LISTE REFERENCE STOCKABLE'!$B$11:$G$88,6,FALSE),"")</f>
        <v/>
      </c>
      <c r="D153" s="166" t="s">
        <v>52</v>
      </c>
      <c r="E153" s="122" t="str">
        <f>IFERROR(IF(F153="","",INDEX('LISTE REFERENCE STOCKABLE'!A:A,MATCH('SYSTEME CLASSIFICATION'!F153,'LISTE REFERENCE STOCKABLE'!B:B,0),1)),"")</f>
        <v/>
      </c>
      <c r="F153" s="117"/>
      <c r="G153" s="117"/>
      <c r="H153" s="117"/>
      <c r="I153" s="117"/>
      <c r="J153" s="142"/>
      <c r="K153" s="117"/>
      <c r="L153" s="144" t="str">
        <f>IFERROR(VLOOKUP('SYSTEME CLASSIFICATION'!$F153,'LISTE REFERENCE STOCKABLE'!$B$2:$C$98,2,FALSE),"DISPONIBLE")</f>
        <v>DISPONIBLE</v>
      </c>
      <c r="M153" s="118"/>
      <c r="N153" s="125" t="str">
        <f>IFERROR(VLOOKUP('SYSTEME CLASSIFICATION'!$F153,'LISTE REFERENCE STOCKABLE'!$B$11:$D$88,3,FALSE),"")</f>
        <v/>
      </c>
      <c r="O153" s="125"/>
      <c r="P153" s="125"/>
      <c r="Q153" s="125" t="str">
        <f>IFERROR(VLOOKUP('SYSTEME CLASSIFICATION'!$F153,'LISTE REFERENCE STOCKABLE'!$B$11:$E$88,4,FALSE),"")</f>
        <v/>
      </c>
      <c r="R153" s="125" t="str">
        <f>IFERROR(VLOOKUP('SYSTEME CLASSIFICATION'!$F153,'LISTE REFERENCE STOCKABLE'!$B$11:$F$88,5,FALSE),"")</f>
        <v/>
      </c>
      <c r="S153" s="125"/>
      <c r="T153" s="126"/>
      <c r="U153" s="114" t="str">
        <f>IFERROR(IF(VLOOKUP(F153,'LISTE REFERENCE STOCKABLE'!$B$2:$J$98,8,FALSE)=0,"",VLOOKUP(F153,'LISTE REFERENCE STOCKABLE'!$B$2:$J$98,8,FALSE)),"")</f>
        <v/>
      </c>
      <c r="V153" s="114" t="str">
        <f>IFERROR(IF(VLOOKUP(F153,'LISTE REFERENCE STOCKABLE'!$B$2:$J$98,9,FALSE)=0,"",VLOOKUP(F153,'LISTE REFERENCE STOCKABLE'!$B$2:$J$98,9,FALSE)),"")</f>
        <v/>
      </c>
      <c r="W153" s="115" t="str">
        <f>IFERROR(VLOOKUP(F153,'LISTE REFERENCE STOCKABLE'!$B$10:$K$98,10,FALSE),"")</f>
        <v/>
      </c>
      <c r="X153" s="113" t="e">
        <f>VLOOKUP(E153,Inventaire!$C$2:$E$36,3,FALSE)</f>
        <v>#N/A</v>
      </c>
    </row>
    <row r="154" spans="2:24" ht="35.1" customHeight="1" thickBot="1" x14ac:dyDescent="0.25">
      <c r="B154" s="31">
        <v>1.92</v>
      </c>
      <c r="C154" s="186" t="str">
        <f>IFERROR(VLOOKUP(F154,'LISTE REFERENCE STOCKABLE'!$B$11:$G$88,6,FALSE),"")</f>
        <v>Guillin Emballage</v>
      </c>
      <c r="D154" s="167" t="s">
        <v>52</v>
      </c>
      <c r="E154" s="122" t="str">
        <f>IFERROR(IF(F154="","",INDEX('LISTE REFERENCE STOCKABLE'!A:A,MATCH('SYSTEME CLASSIFICATION'!F154,'LISTE REFERENCE STOCKABLE'!B:B,0),1)),"")</f>
        <v>EMP0014</v>
      </c>
      <c r="F154" s="117" t="s">
        <v>250</v>
      </c>
      <c r="G154" s="117"/>
      <c r="H154" s="117"/>
      <c r="I154" s="117"/>
      <c r="J154" s="142"/>
      <c r="K154" s="117"/>
      <c r="L154" s="144" t="str">
        <f>IFERROR(VLOOKUP('SYSTEME CLASSIFICATION'!$F154,'LISTE REFERENCE STOCKABLE'!$B$2:$C$98,2,FALSE),"DISPONIBLE")</f>
        <v>INDISPONIBLE</v>
      </c>
      <c r="M154" s="123"/>
      <c r="N154" s="120" t="str">
        <f>IFERROR(VLOOKUP('SYSTEME CLASSIFICATION'!$F154,'LISTE REFERENCE STOCKABLE'!$B$11:$D$88,3,FALSE),"")</f>
        <v>27 cartonsx200e=2400 emballages</v>
      </c>
      <c r="O154" s="120"/>
      <c r="P154" s="120"/>
      <c r="Q154" s="120" t="str">
        <f>IFERROR(VLOOKUP('SYSTEME CLASSIFICATION'!$F154,'LISTE REFERENCE STOCKABLE'!$B$11:$E$88,4,FALSE),"")</f>
        <v xml:space="preserve">      Pal x 9 cart =</v>
      </c>
      <c r="R154" s="120">
        <f>IFERROR(VLOOKUP('SYSTEME CLASSIFICATION'!$F154,'LISTE REFERENCE STOCKABLE'!$B$11:$F$88,5,FALSE),"")</f>
        <v>0</v>
      </c>
      <c r="S154" s="120"/>
      <c r="T154" s="121"/>
      <c r="U154" s="114">
        <f>IFERROR(IF(VLOOKUP(F154,'LISTE REFERENCE STOCKABLE'!$B$2:$J$98,8,FALSE)=0,"",VLOOKUP(F154,'LISTE REFERENCE STOCKABLE'!$B$2:$J$98,8,FALSE)),"")</f>
        <v>1.75</v>
      </c>
      <c r="V154" s="114" t="str">
        <f>IFERROR(IF(VLOOKUP(F154,'LISTE REFERENCE STOCKABLE'!$B$2:$J$98,9,FALSE)=0,"",VLOOKUP(F154,'LISTE REFERENCE STOCKABLE'!$B$2:$J$98,9,FALSE)),"")</f>
        <v>800*1200</v>
      </c>
      <c r="W154" s="115" t="str">
        <f>IFERROR(VLOOKUP(F154,'LISTE REFERENCE STOCKABLE'!$B$10:$K$98,10,FALSE),"")</f>
        <v>a</v>
      </c>
      <c r="X154" s="113" t="e">
        <f>VLOOKUP(E154,Inventaire!$C$2:$E$36,3,FALSE)</f>
        <v>#N/A</v>
      </c>
    </row>
    <row r="155" spans="2:24" ht="35.1" customHeight="1" thickBot="1" x14ac:dyDescent="0.25">
      <c r="B155" s="31">
        <v>1.92</v>
      </c>
      <c r="C155" s="186" t="str">
        <f>IFERROR(VLOOKUP(F155,'LISTE REFERENCE STOCKABLE'!$B$11:$G$88,6,FALSE),"")</f>
        <v>LGR</v>
      </c>
      <c r="D155" s="167" t="s">
        <v>52</v>
      </c>
      <c r="E155" s="122" t="str">
        <f>IFERROR(IF(F155="","",INDEX('LISTE REFERENCE STOCKABLE'!A:A,MATCH('SYSTEME CLASSIFICATION'!F155,'LISTE REFERENCE STOCKABLE'!B:B,0),1)),"")</f>
        <v>EMP0047</v>
      </c>
      <c r="F155" s="117" t="s">
        <v>221</v>
      </c>
      <c r="G155" s="117"/>
      <c r="H155" s="117"/>
      <c r="I155" s="117"/>
      <c r="J155" s="142"/>
      <c r="K155" s="117"/>
      <c r="L155" s="144" t="str">
        <f>IFERROR(VLOOKUP('SYSTEME CLASSIFICATION'!$F155,'LISTE REFERENCE STOCKABLE'!$B$2:$C$98,2,FALSE),"DISPONIBLE")</f>
        <v>INDISPONIBLE</v>
      </c>
      <c r="M155" s="123"/>
      <c r="N155" s="120" t="str">
        <f>IFERROR(VLOOKUP('SYSTEME CLASSIFICATION'!$F155,'LISTE REFERENCE STOCKABLE'!$B$11:$D$88,3,FALSE),"")</f>
        <v>1 cartonx3000</v>
      </c>
      <c r="O155" s="120"/>
      <c r="P155" s="120"/>
      <c r="Q155" s="120">
        <f>IFERROR(VLOOKUP('SYSTEME CLASSIFICATION'!$F155,'LISTE REFERENCE STOCKABLE'!$B$11:$E$88,4,FALSE),"")</f>
        <v>20000</v>
      </c>
      <c r="R155" s="120">
        <f>IFERROR(VLOOKUP('SYSTEME CLASSIFICATION'!$F155,'LISTE REFERENCE STOCKABLE'!$B$11:$F$88,5,FALSE),"")</f>
        <v>0</v>
      </c>
      <c r="S155" s="120"/>
      <c r="T155" s="121"/>
      <c r="U155" s="114">
        <f>IFERROR(IF(VLOOKUP(F155,'LISTE REFERENCE STOCKABLE'!$B$2:$J$98,8,FALSE)=0,"",VLOOKUP(F155,'LISTE REFERENCE STOCKABLE'!$B$2:$J$98,8,FALSE)),"")</f>
        <v>1.85</v>
      </c>
      <c r="V155" s="114" t="str">
        <f>IFERROR(IF(VLOOKUP(F155,'LISTE REFERENCE STOCKABLE'!$B$2:$J$98,9,FALSE)=0,"",VLOOKUP(F155,'LISTE REFERENCE STOCKABLE'!$B$2:$J$98,9,FALSE)),"")</f>
        <v>800*1200</v>
      </c>
      <c r="W155" s="115" t="str">
        <f>IFERROR(VLOOKUP(F155,'LISTE REFERENCE STOCKABLE'!$B$10:$K$98,10,FALSE),"")</f>
        <v>b</v>
      </c>
      <c r="X155" s="113" t="e">
        <f>VLOOKUP(E155,Inventaire!$C$2:$E$36,3,FALSE)</f>
        <v>#N/A</v>
      </c>
    </row>
    <row r="156" spans="2:24" ht="35.1" customHeight="1" thickBot="1" x14ac:dyDescent="0.25">
      <c r="B156" s="32">
        <v>1.92</v>
      </c>
      <c r="C156" s="186" t="str">
        <f>IFERROR(VLOOKUP(F156,'LISTE REFERENCE STOCKABLE'!$B$11:$G$88,6,FALSE),"")</f>
        <v>LGR</v>
      </c>
      <c r="D156" s="166" t="s">
        <v>56</v>
      </c>
      <c r="E156" s="122" t="str">
        <f>IFERROR(IF(F156="","",INDEX('LISTE REFERENCE STOCKABLE'!A:A,MATCH('SYSTEME CLASSIFICATION'!F156,'LISTE REFERENCE STOCKABLE'!B:B,0),1)),"")</f>
        <v>EMP0047</v>
      </c>
      <c r="F156" s="117" t="s">
        <v>221</v>
      </c>
      <c r="G156" s="117"/>
      <c r="H156" s="117"/>
      <c r="I156" s="117"/>
      <c r="J156" s="142"/>
      <c r="K156" s="117"/>
      <c r="L156" s="144" t="str">
        <f>IFERROR(VLOOKUP('SYSTEME CLASSIFICATION'!$F156,'LISTE REFERENCE STOCKABLE'!$B$2:$C$98,2,FALSE),"DISPONIBLE")</f>
        <v>INDISPONIBLE</v>
      </c>
      <c r="M156" s="118"/>
      <c r="N156" s="125" t="str">
        <f>IFERROR(VLOOKUP('SYSTEME CLASSIFICATION'!$F156,'LISTE REFERENCE STOCKABLE'!$B$11:$D$88,3,FALSE),"")</f>
        <v>1 cartonx3000</v>
      </c>
      <c r="O156" s="125"/>
      <c r="P156" s="125"/>
      <c r="Q156" s="125">
        <f>IFERROR(VLOOKUP('SYSTEME CLASSIFICATION'!$F156,'LISTE REFERENCE STOCKABLE'!$B$11:$E$88,4,FALSE),"")</f>
        <v>20000</v>
      </c>
      <c r="R156" s="125">
        <f>IFERROR(VLOOKUP('SYSTEME CLASSIFICATION'!$F156,'LISTE REFERENCE STOCKABLE'!$B$11:$F$88,5,FALSE),"")</f>
        <v>0</v>
      </c>
      <c r="S156" s="125"/>
      <c r="T156" s="126"/>
      <c r="U156" s="114">
        <f>IFERROR(IF(VLOOKUP(F156,'LISTE REFERENCE STOCKABLE'!$B$2:$J$98,8,FALSE)=0,"",VLOOKUP(F156,'LISTE REFERENCE STOCKABLE'!$B$2:$J$98,8,FALSE)),"")</f>
        <v>1.85</v>
      </c>
      <c r="V156" s="114" t="str">
        <f>IFERROR(IF(VLOOKUP(F156,'LISTE REFERENCE STOCKABLE'!$B$2:$J$98,9,FALSE)=0,"",VLOOKUP(F156,'LISTE REFERENCE STOCKABLE'!$B$2:$J$98,9,FALSE)),"")</f>
        <v>800*1200</v>
      </c>
      <c r="W156" s="115" t="str">
        <f>IFERROR(VLOOKUP(F156,'LISTE REFERENCE STOCKABLE'!$B$10:$K$98,10,FALSE),"")</f>
        <v>b</v>
      </c>
      <c r="X156" s="113" t="e">
        <f>VLOOKUP(E156,Inventaire!$C$2:$E$36,3,FALSE)</f>
        <v>#N/A</v>
      </c>
    </row>
    <row r="157" spans="2:24" ht="35.1" customHeight="1" thickBot="1" x14ac:dyDescent="0.25">
      <c r="B157" s="32">
        <v>1.92</v>
      </c>
      <c r="C157" s="186" t="str">
        <f>IFERROR(VLOOKUP(F157,'LISTE REFERENCE STOCKABLE'!$B$11:$G$88,6,FALSE),"")</f>
        <v>Guillin Emballage</v>
      </c>
      <c r="D157" s="167" t="s">
        <v>56</v>
      </c>
      <c r="E157" s="122" t="str">
        <f>IFERROR(IF(F157="","",INDEX('LISTE REFERENCE STOCKABLE'!A:A,MATCH('SYSTEME CLASSIFICATION'!F157,'LISTE REFERENCE STOCKABLE'!B:B,0),1)),"")</f>
        <v>EMP0027</v>
      </c>
      <c r="F157" s="117" t="s">
        <v>278</v>
      </c>
      <c r="G157" s="117"/>
      <c r="H157" s="117"/>
      <c r="I157" s="117"/>
      <c r="J157" s="142"/>
      <c r="K157" s="117"/>
      <c r="L157" s="144" t="str">
        <f>IFERROR(VLOOKUP('SYSTEME CLASSIFICATION'!$F157,'LISTE REFERENCE STOCKABLE'!$B$2:$C$98,2,FALSE),"DISPONIBLE")</f>
        <v>INDISPONIBLE</v>
      </c>
      <c r="M157" s="123"/>
      <c r="N157" s="120" t="str">
        <f>IFERROR(VLOOKUP('SYSTEME CLASSIFICATION'!$F157,'LISTE REFERENCE STOCKABLE'!$B$11:$D$88,3,FALSE),"")</f>
        <v>5 cartonsx400e=2000 emballages</v>
      </c>
      <c r="O157" s="120"/>
      <c r="P157" s="120"/>
      <c r="Q157" s="120" t="str">
        <f>IFERROR(VLOOKUP('SYSTEME CLASSIFICATION'!$F157,'LISTE REFERENCE STOCKABLE'!$B$11:$E$88,4,FALSE),"")</f>
        <v xml:space="preserve">     Pal x 12 cart =</v>
      </c>
      <c r="R157" s="120">
        <f>IFERROR(VLOOKUP('SYSTEME CLASSIFICATION'!$F157,'LISTE REFERENCE STOCKABLE'!$B$11:$F$88,5,FALSE),"")</f>
        <v>0</v>
      </c>
      <c r="S157" s="120"/>
      <c r="T157" s="121"/>
      <c r="U157" s="114" t="str">
        <f>IFERROR(IF(VLOOKUP(F157,'LISTE REFERENCE STOCKABLE'!$B$2:$J$98,8,FALSE)=0,"",VLOOKUP(F157,'LISTE REFERENCE STOCKABLE'!$B$2:$J$98,8,FALSE)),"")</f>
        <v/>
      </c>
      <c r="V157" s="114" t="str">
        <f>IFERROR(IF(VLOOKUP(F157,'LISTE REFERENCE STOCKABLE'!$B$2:$J$98,9,FALSE)=0,"",VLOOKUP(F157,'LISTE REFERENCE STOCKABLE'!$B$2:$J$98,9,FALSE)),"")</f>
        <v/>
      </c>
      <c r="W157" s="115" t="str">
        <f>IFERROR(VLOOKUP(F157,'LISTE REFERENCE STOCKABLE'!$B$10:$K$98,10,FALSE),"")</f>
        <v>a</v>
      </c>
      <c r="X157" s="113" t="e">
        <f>VLOOKUP(E157,Inventaire!$C$2:$E$36,3,FALSE)</f>
        <v>#N/A</v>
      </c>
    </row>
    <row r="158" spans="2:24" ht="35.1" customHeight="1" thickBot="1" x14ac:dyDescent="0.25">
      <c r="B158" s="32">
        <v>1.92</v>
      </c>
      <c r="C158" s="186" t="str">
        <f>IFERROR(VLOOKUP(F158,'LISTE REFERENCE STOCKABLE'!$B$11:$G$88,6,FALSE),"")</f>
        <v>Guillin Emballage</v>
      </c>
      <c r="D158" s="167" t="s">
        <v>56</v>
      </c>
      <c r="E158" s="122" t="str">
        <f>IFERROR(IF(F158="","",INDEX('LISTE REFERENCE STOCKABLE'!A:A,MATCH('SYSTEME CLASSIFICATION'!F158,'LISTE REFERENCE STOCKABLE'!B:B,0),1)),"")</f>
        <v>EMP0026</v>
      </c>
      <c r="F158" s="117" t="s">
        <v>276</v>
      </c>
      <c r="G158" s="117"/>
      <c r="H158" s="117"/>
      <c r="I158" s="117"/>
      <c r="J158" s="142"/>
      <c r="K158" s="117"/>
      <c r="L158" s="144" t="str">
        <f>IFERROR(VLOOKUP('SYSTEME CLASSIFICATION'!$F158,'LISTE REFERENCE STOCKABLE'!$B$2:$C$98,2,FALSE),"DISPONIBLE")</f>
        <v>INDISPONIBLE</v>
      </c>
      <c r="M158" s="123"/>
      <c r="N158" s="120" t="str">
        <f>IFERROR(VLOOKUP('SYSTEME CLASSIFICATION'!$F158,'LISTE REFERENCE STOCKABLE'!$B$11:$D$88,3,FALSE),"")</f>
        <v>5 cartonsx400e=2000 emballages</v>
      </c>
      <c r="O158" s="120"/>
      <c r="P158" s="120"/>
      <c r="Q158" s="120" t="str">
        <f>IFERROR(VLOOKUP('SYSTEME CLASSIFICATION'!$F158,'LISTE REFERENCE STOCKABLE'!$B$11:$E$88,4,FALSE),"")</f>
        <v xml:space="preserve">     Pal x 24 cart =</v>
      </c>
      <c r="R158" s="120">
        <f>IFERROR(VLOOKUP('SYSTEME CLASSIFICATION'!$F158,'LISTE REFERENCE STOCKABLE'!$B$11:$F$88,5,FALSE),"")</f>
        <v>0</v>
      </c>
      <c r="S158" s="120"/>
      <c r="T158" s="121"/>
      <c r="U158" s="114" t="str">
        <f>IFERROR(IF(VLOOKUP(F158,'LISTE REFERENCE STOCKABLE'!$B$2:$J$98,8,FALSE)=0,"",VLOOKUP(F158,'LISTE REFERENCE STOCKABLE'!$B$2:$J$98,8,FALSE)),"")</f>
        <v/>
      </c>
      <c r="V158" s="114" t="str">
        <f>IFERROR(IF(VLOOKUP(F158,'LISTE REFERENCE STOCKABLE'!$B$2:$J$98,9,FALSE)=0,"",VLOOKUP(F158,'LISTE REFERENCE STOCKABLE'!$B$2:$J$98,9,FALSE)),"")</f>
        <v/>
      </c>
      <c r="W158" s="115" t="str">
        <f>IFERROR(VLOOKUP(F158,'LISTE REFERENCE STOCKABLE'!$B$10:$K$98,10,FALSE),"")</f>
        <v>a</v>
      </c>
      <c r="X158" s="113" t="e">
        <f>VLOOKUP(E158,Inventaire!$C$2:$E$36,3,FALSE)</f>
        <v>#N/A</v>
      </c>
    </row>
    <row r="159" spans="2:24" ht="35.1" customHeight="1" thickBot="1" x14ac:dyDescent="0.25">
      <c r="B159" s="31">
        <v>1.92</v>
      </c>
      <c r="C159" s="186" t="str">
        <f>IFERROR(VLOOKUP(F159,'LISTE REFERENCE STOCKABLE'!$B$11:$G$88,6,FALSE),"")</f>
        <v/>
      </c>
      <c r="D159" s="166" t="s">
        <v>57</v>
      </c>
      <c r="E159" s="122" t="str">
        <f>IFERROR(IF(F159="","",INDEX('LISTE REFERENCE STOCKABLE'!A:A,MATCH('SYSTEME CLASSIFICATION'!F159,'LISTE REFERENCE STOCKABLE'!B:B,0),1)),"")</f>
        <v>EMP0022</v>
      </c>
      <c r="F159" s="117" t="s">
        <v>268</v>
      </c>
      <c r="G159" s="117"/>
      <c r="H159" s="117"/>
      <c r="I159" s="117"/>
      <c r="J159" s="142"/>
      <c r="K159" s="117"/>
      <c r="L159" s="144" t="str">
        <f>IFERROR(VLOOKUP('SYSTEME CLASSIFICATION'!$F159,'LISTE REFERENCE STOCKABLE'!$B$2:$C$98,2,FALSE),"DISPONIBLE")</f>
        <v>INDISPONIBLE</v>
      </c>
      <c r="M159" s="118"/>
      <c r="N159" s="125" t="str">
        <f>IFERROR(VLOOKUP('SYSTEME CLASSIFICATION'!$F159,'LISTE REFERENCE STOCKABLE'!$B$11:$D$88,3,FALSE),"")</f>
        <v/>
      </c>
      <c r="O159" s="125"/>
      <c r="P159" s="125"/>
      <c r="Q159" s="125" t="str">
        <f>IFERROR(VLOOKUP('SYSTEME CLASSIFICATION'!$F159,'LISTE REFERENCE STOCKABLE'!$B$11:$E$88,4,FALSE),"")</f>
        <v/>
      </c>
      <c r="R159" s="125" t="str">
        <f>IFERROR(VLOOKUP('SYSTEME CLASSIFICATION'!$F159,'LISTE REFERENCE STOCKABLE'!$B$11:$F$88,5,FALSE),"")</f>
        <v/>
      </c>
      <c r="S159" s="125"/>
      <c r="T159" s="126"/>
      <c r="U159" s="114" t="str">
        <f>IFERROR(IF(VLOOKUP(F159,'LISTE REFERENCE STOCKABLE'!$B$2:$J$98,8,FALSE)=0,"",VLOOKUP(F159,'LISTE REFERENCE STOCKABLE'!$B$2:$J$98,8,FALSE)),"")</f>
        <v/>
      </c>
      <c r="V159" s="114" t="str">
        <f>IFERROR(IF(VLOOKUP(F159,'LISTE REFERENCE STOCKABLE'!$B$2:$J$98,9,FALSE)=0,"",VLOOKUP(F159,'LISTE REFERENCE STOCKABLE'!$B$2:$J$98,9,FALSE)),"")</f>
        <v/>
      </c>
      <c r="W159" s="115" t="str">
        <f>IFERROR(VLOOKUP(F159,'LISTE REFERENCE STOCKABLE'!$B$10:$K$98,10,FALSE),"")</f>
        <v>a</v>
      </c>
      <c r="X159" s="113" t="e">
        <f>VLOOKUP(E159,Inventaire!$C$2:$E$36,3,FALSE)</f>
        <v>#N/A</v>
      </c>
    </row>
    <row r="160" spans="2:24" ht="35.1" customHeight="1" thickBot="1" x14ac:dyDescent="0.25">
      <c r="B160" s="31">
        <v>1.92</v>
      </c>
      <c r="C160" s="186" t="str">
        <f>IFERROR(VLOOKUP(F160,'LISTE REFERENCE STOCKABLE'!$B$11:$G$88,6,FALSE),"")</f>
        <v>Guillin Emballage</v>
      </c>
      <c r="D160" s="167" t="s">
        <v>57</v>
      </c>
      <c r="E160" s="122" t="str">
        <f>IFERROR(IF(F160="","",INDEX('LISTE REFERENCE STOCKABLE'!A:A,MATCH('SYSTEME CLASSIFICATION'!F160,'LISTE REFERENCE STOCKABLE'!B:B,0),1)),"")</f>
        <v>EMP0020</v>
      </c>
      <c r="F160" s="117" t="s">
        <v>264</v>
      </c>
      <c r="G160" s="117"/>
      <c r="H160" s="117"/>
      <c r="I160" s="117"/>
      <c r="J160" s="142"/>
      <c r="K160" s="117"/>
      <c r="L160" s="144" t="str">
        <f>IFERROR(VLOOKUP('SYSTEME CLASSIFICATION'!$F160,'LISTE REFERENCE STOCKABLE'!$B$2:$C$98,2,FALSE),"DISPONIBLE")</f>
        <v>INDISPONIBLE</v>
      </c>
      <c r="M160" s="123"/>
      <c r="N160" s="120" t="str">
        <f>IFERROR(VLOOKUP('SYSTEME CLASSIFICATION'!$F160,'LISTE REFERENCE STOCKABLE'!$B$11:$D$88,3,FALSE),"")</f>
        <v>12 cartonsx220e=2640 emballages</v>
      </c>
      <c r="O160" s="120"/>
      <c r="P160" s="120"/>
      <c r="Q160" s="120" t="str">
        <f>IFERROR(VLOOKUP('SYSTEME CLASSIFICATION'!$F160,'LISTE REFERENCE STOCKABLE'!$B$11:$E$88,4,FALSE),"")</f>
        <v xml:space="preserve">     Pal x 12 cart =</v>
      </c>
      <c r="R160" s="120">
        <f>IFERROR(VLOOKUP('SYSTEME CLASSIFICATION'!$F160,'LISTE REFERENCE STOCKABLE'!$B$11:$F$88,5,FALSE),"")</f>
        <v>0</v>
      </c>
      <c r="S160" s="120"/>
      <c r="T160" s="121"/>
      <c r="U160" s="114" t="str">
        <f>IFERROR(IF(VLOOKUP(F160,'LISTE REFERENCE STOCKABLE'!$B$2:$J$98,8,FALSE)=0,"",VLOOKUP(F160,'LISTE REFERENCE STOCKABLE'!$B$2:$J$98,8,FALSE)),"")</f>
        <v/>
      </c>
      <c r="V160" s="114" t="str">
        <f>IFERROR(IF(VLOOKUP(F160,'LISTE REFERENCE STOCKABLE'!$B$2:$J$98,9,FALSE)=0,"",VLOOKUP(F160,'LISTE REFERENCE STOCKABLE'!$B$2:$J$98,9,FALSE)),"")</f>
        <v/>
      </c>
      <c r="W160" s="115" t="str">
        <f>IFERROR(VLOOKUP(F160,'LISTE REFERENCE STOCKABLE'!$B$10:$K$98,10,FALSE),"")</f>
        <v>a</v>
      </c>
      <c r="X160" s="113" t="e">
        <f>VLOOKUP(E160,Inventaire!$C$2:$E$36,3,FALSE)</f>
        <v>#N/A</v>
      </c>
    </row>
    <row r="161" spans="2:24" ht="35.1" customHeight="1" thickBot="1" x14ac:dyDescent="0.25">
      <c r="B161" s="31">
        <v>1.92</v>
      </c>
      <c r="C161" s="186" t="str">
        <f>IFERROR(VLOOKUP(F161,'LISTE REFERENCE STOCKABLE'!$B$11:$G$88,6,FALSE),"")</f>
        <v/>
      </c>
      <c r="D161" s="167" t="s">
        <v>57</v>
      </c>
      <c r="E161" s="122" t="str">
        <f>IFERROR(IF(F161="","",INDEX('LISTE REFERENCE STOCKABLE'!A:A,MATCH('SYSTEME CLASSIFICATION'!F161,'LISTE REFERENCE STOCKABLE'!B:B,0),1)),"")</f>
        <v>EMP0022</v>
      </c>
      <c r="F161" s="117" t="s">
        <v>268</v>
      </c>
      <c r="G161" s="117"/>
      <c r="H161" s="117"/>
      <c r="I161" s="117"/>
      <c r="J161" s="142"/>
      <c r="K161" s="117"/>
      <c r="L161" s="144" t="str">
        <f>IFERROR(VLOOKUP('SYSTEME CLASSIFICATION'!$F161,'LISTE REFERENCE STOCKABLE'!$B$2:$C$98,2,FALSE),"DISPONIBLE")</f>
        <v>INDISPONIBLE</v>
      </c>
      <c r="M161" s="123"/>
      <c r="N161" s="120" t="str">
        <f>IFERROR(VLOOKUP('SYSTEME CLASSIFICATION'!$F161,'LISTE REFERENCE STOCKABLE'!$B$11:$D$88,3,FALSE),"")</f>
        <v/>
      </c>
      <c r="O161" s="120"/>
      <c r="P161" s="120"/>
      <c r="Q161" s="120" t="str">
        <f>IFERROR(VLOOKUP('SYSTEME CLASSIFICATION'!$F161,'LISTE REFERENCE STOCKABLE'!$B$11:$E$88,4,FALSE),"")</f>
        <v/>
      </c>
      <c r="R161" s="120" t="str">
        <f>IFERROR(VLOOKUP('SYSTEME CLASSIFICATION'!$F161,'LISTE REFERENCE STOCKABLE'!$B$11:$F$88,5,FALSE),"")</f>
        <v/>
      </c>
      <c r="S161" s="120"/>
      <c r="T161" s="121"/>
      <c r="U161" s="114" t="str">
        <f>IFERROR(IF(VLOOKUP(F161,'LISTE REFERENCE STOCKABLE'!$B$2:$J$98,8,FALSE)=0,"",VLOOKUP(F161,'LISTE REFERENCE STOCKABLE'!$B$2:$J$98,8,FALSE)),"")</f>
        <v/>
      </c>
      <c r="V161" s="114" t="str">
        <f>IFERROR(IF(VLOOKUP(F161,'LISTE REFERENCE STOCKABLE'!$B$2:$J$98,9,FALSE)=0,"",VLOOKUP(F161,'LISTE REFERENCE STOCKABLE'!$B$2:$J$98,9,FALSE)),"")</f>
        <v/>
      </c>
      <c r="W161" s="115" t="str">
        <f>IFERROR(VLOOKUP(F161,'LISTE REFERENCE STOCKABLE'!$B$10:$K$98,10,FALSE),"")</f>
        <v>a</v>
      </c>
      <c r="X161" s="113" t="e">
        <f>VLOOKUP(E161,Inventaire!$C$2:$E$36,3,FALSE)</f>
        <v>#N/A</v>
      </c>
    </row>
    <row r="162" spans="2:24" ht="35.1" customHeight="1" thickBot="1" x14ac:dyDescent="0.25">
      <c r="B162" s="32">
        <v>1.92</v>
      </c>
      <c r="C162" s="186" t="str">
        <f>IFERROR(VLOOKUP(F162,'LISTE REFERENCE STOCKABLE'!$B$11:$G$88,6,FALSE),"")</f>
        <v/>
      </c>
      <c r="D162" s="166" t="s">
        <v>58</v>
      </c>
      <c r="E162" s="122" t="str">
        <f>IFERROR(IF(F162="","",INDEX('LISTE REFERENCE STOCKABLE'!A:A,MATCH('SYSTEME CLASSIFICATION'!F162,'LISTE REFERENCE STOCKABLE'!B:B,0),1)),"")</f>
        <v/>
      </c>
      <c r="F162" s="117"/>
      <c r="G162" s="117"/>
      <c r="H162" s="117"/>
      <c r="I162" s="117"/>
      <c r="J162" s="142"/>
      <c r="K162" s="117"/>
      <c r="L162" s="144" t="str">
        <f>IFERROR(VLOOKUP('SYSTEME CLASSIFICATION'!$F162,'LISTE REFERENCE STOCKABLE'!$B$2:$C$98,2,FALSE),"DISPONIBLE")</f>
        <v>DISPONIBLE</v>
      </c>
      <c r="M162" s="118"/>
      <c r="N162" s="125" t="str">
        <f>IFERROR(VLOOKUP('SYSTEME CLASSIFICATION'!$F162,'LISTE REFERENCE STOCKABLE'!$B$11:$D$88,3,FALSE),"")</f>
        <v/>
      </c>
      <c r="O162" s="125"/>
      <c r="P162" s="125"/>
      <c r="Q162" s="125" t="str">
        <f>IFERROR(VLOOKUP('SYSTEME CLASSIFICATION'!$F162,'LISTE REFERENCE STOCKABLE'!$B$11:$E$88,4,FALSE),"")</f>
        <v/>
      </c>
      <c r="R162" s="125" t="str">
        <f>IFERROR(VLOOKUP('SYSTEME CLASSIFICATION'!$F162,'LISTE REFERENCE STOCKABLE'!$B$11:$F$88,5,FALSE),"")</f>
        <v/>
      </c>
      <c r="S162" s="125"/>
      <c r="T162" s="126"/>
      <c r="U162" s="114" t="str">
        <f>IFERROR(IF(VLOOKUP(F162,'LISTE REFERENCE STOCKABLE'!$B$2:$J$98,8,FALSE)=0,"",VLOOKUP(F162,'LISTE REFERENCE STOCKABLE'!$B$2:$J$98,8,FALSE)),"")</f>
        <v/>
      </c>
      <c r="V162" s="114" t="str">
        <f>IFERROR(IF(VLOOKUP(F162,'LISTE REFERENCE STOCKABLE'!$B$2:$J$98,9,FALSE)=0,"",VLOOKUP(F162,'LISTE REFERENCE STOCKABLE'!$B$2:$J$98,9,FALSE)),"")</f>
        <v/>
      </c>
      <c r="W162" s="115" t="str">
        <f>IFERROR(VLOOKUP(F162,'LISTE REFERENCE STOCKABLE'!$B$10:$K$98,10,FALSE),"")</f>
        <v/>
      </c>
      <c r="X162" s="113" t="e">
        <f>VLOOKUP(E162,Inventaire!$C$2:$E$36,3,FALSE)</f>
        <v>#N/A</v>
      </c>
    </row>
    <row r="163" spans="2:24" ht="35.1" customHeight="1" thickBot="1" x14ac:dyDescent="0.25">
      <c r="B163" s="32">
        <v>1.92</v>
      </c>
      <c r="C163" s="186" t="str">
        <f>IFERROR(VLOOKUP(F163,'LISTE REFERENCE STOCKABLE'!$B$11:$G$88,6,FALSE),"")</f>
        <v>LGR</v>
      </c>
      <c r="D163" s="167" t="s">
        <v>58</v>
      </c>
      <c r="E163" s="122" t="str">
        <f>IFERROR(IF(F163="","",INDEX('LISTE REFERENCE STOCKABLE'!A:A,MATCH('SYSTEME CLASSIFICATION'!F163,'LISTE REFERENCE STOCKABLE'!B:B,0),1)),"")</f>
        <v>EMP0047</v>
      </c>
      <c r="F163" s="117" t="s">
        <v>221</v>
      </c>
      <c r="G163" s="117"/>
      <c r="H163" s="117"/>
      <c r="I163" s="117"/>
      <c r="J163" s="142"/>
      <c r="K163" s="117"/>
      <c r="L163" s="144" t="str">
        <f>IFERROR(VLOOKUP('SYSTEME CLASSIFICATION'!$F163,'LISTE REFERENCE STOCKABLE'!$B$2:$C$98,2,FALSE),"DISPONIBLE")</f>
        <v>INDISPONIBLE</v>
      </c>
      <c r="M163" s="123"/>
      <c r="N163" s="120" t="str">
        <f>IFERROR(VLOOKUP('SYSTEME CLASSIFICATION'!$F163,'LISTE REFERENCE STOCKABLE'!$B$11:$D$88,3,FALSE),"")</f>
        <v>1 cartonx3000</v>
      </c>
      <c r="O163" s="120"/>
      <c r="P163" s="120"/>
      <c r="Q163" s="120">
        <f>IFERROR(VLOOKUP('SYSTEME CLASSIFICATION'!$F163,'LISTE REFERENCE STOCKABLE'!$B$11:$E$88,4,FALSE),"")</f>
        <v>20000</v>
      </c>
      <c r="R163" s="120">
        <f>IFERROR(VLOOKUP('SYSTEME CLASSIFICATION'!$F163,'LISTE REFERENCE STOCKABLE'!$B$11:$F$88,5,FALSE),"")</f>
        <v>0</v>
      </c>
      <c r="S163" s="120"/>
      <c r="T163" s="121"/>
      <c r="U163" s="114">
        <f>IFERROR(IF(VLOOKUP(F163,'LISTE REFERENCE STOCKABLE'!$B$2:$J$98,8,FALSE)=0,"",VLOOKUP(F163,'LISTE REFERENCE STOCKABLE'!$B$2:$J$98,8,FALSE)),"")</f>
        <v>1.85</v>
      </c>
      <c r="V163" s="114" t="str">
        <f>IFERROR(IF(VLOOKUP(F163,'LISTE REFERENCE STOCKABLE'!$B$2:$J$98,9,FALSE)=0,"",VLOOKUP(F163,'LISTE REFERENCE STOCKABLE'!$B$2:$J$98,9,FALSE)),"")</f>
        <v>800*1200</v>
      </c>
      <c r="W163" s="115" t="str">
        <f>IFERROR(VLOOKUP(F163,'LISTE REFERENCE STOCKABLE'!$B$10:$K$98,10,FALSE),"")</f>
        <v>b</v>
      </c>
      <c r="X163" s="113" t="e">
        <f>VLOOKUP(E163,Inventaire!$C$2:$E$36,3,FALSE)</f>
        <v>#N/A</v>
      </c>
    </row>
    <row r="164" spans="2:24" ht="35.1" customHeight="1" thickBot="1" x14ac:dyDescent="0.25">
      <c r="B164" s="32">
        <v>1.92</v>
      </c>
      <c r="C164" s="186" t="str">
        <f>IFERROR(VLOOKUP(F164,'LISTE REFERENCE STOCKABLE'!$B$11:$G$88,6,FALSE),"")</f>
        <v>LGR</v>
      </c>
      <c r="D164" s="167" t="s">
        <v>58</v>
      </c>
      <c r="E164" s="122" t="str">
        <f>IFERROR(IF(F164="","",INDEX('LISTE REFERENCE STOCKABLE'!A:A,MATCH('SYSTEME CLASSIFICATION'!F164,'LISTE REFERENCE STOCKABLE'!B:B,0),1)),"")</f>
        <v>EMP0047</v>
      </c>
      <c r="F164" s="117" t="s">
        <v>221</v>
      </c>
      <c r="G164" s="117"/>
      <c r="H164" s="117"/>
      <c r="I164" s="117"/>
      <c r="J164" s="142"/>
      <c r="K164" s="117"/>
      <c r="L164" s="144" t="str">
        <f>IFERROR(VLOOKUP('SYSTEME CLASSIFICATION'!$F164,'LISTE REFERENCE STOCKABLE'!$B$2:$C$98,2,FALSE),"DISPONIBLE")</f>
        <v>INDISPONIBLE</v>
      </c>
      <c r="M164" s="123"/>
      <c r="N164" s="120" t="str">
        <f>IFERROR(VLOOKUP('SYSTEME CLASSIFICATION'!$F164,'LISTE REFERENCE STOCKABLE'!$B$11:$D$88,3,FALSE),"")</f>
        <v>1 cartonx3000</v>
      </c>
      <c r="O164" s="120"/>
      <c r="P164" s="120"/>
      <c r="Q164" s="120">
        <f>IFERROR(VLOOKUP('SYSTEME CLASSIFICATION'!$F164,'LISTE REFERENCE STOCKABLE'!$B$11:$E$88,4,FALSE),"")</f>
        <v>20000</v>
      </c>
      <c r="R164" s="120">
        <f>IFERROR(VLOOKUP('SYSTEME CLASSIFICATION'!$F164,'LISTE REFERENCE STOCKABLE'!$B$11:$F$88,5,FALSE),"")</f>
        <v>0</v>
      </c>
      <c r="S164" s="120"/>
      <c r="T164" s="121"/>
      <c r="U164" s="114">
        <f>IFERROR(IF(VLOOKUP(F164,'LISTE REFERENCE STOCKABLE'!$B$2:$J$98,8,FALSE)=0,"",VLOOKUP(F164,'LISTE REFERENCE STOCKABLE'!$B$2:$J$98,8,FALSE)),"")</f>
        <v>1.85</v>
      </c>
      <c r="V164" s="114" t="str">
        <f>IFERROR(IF(VLOOKUP(F164,'LISTE REFERENCE STOCKABLE'!$B$2:$J$98,9,FALSE)=0,"",VLOOKUP(F164,'LISTE REFERENCE STOCKABLE'!$B$2:$J$98,9,FALSE)),"")</f>
        <v>800*1200</v>
      </c>
      <c r="W164" s="115" t="str">
        <f>IFERROR(VLOOKUP(F164,'LISTE REFERENCE STOCKABLE'!$B$10:$K$98,10,FALSE),"")</f>
        <v>b</v>
      </c>
      <c r="X164" s="113" t="e">
        <f>VLOOKUP(E164,Inventaire!$C$2:$E$36,3,FALSE)</f>
        <v>#N/A</v>
      </c>
    </row>
    <row r="165" spans="2:24" ht="35.1" customHeight="1" thickBot="1" x14ac:dyDescent="0.25">
      <c r="B165" s="31">
        <v>1.92</v>
      </c>
      <c r="C165" s="186" t="str">
        <f>IFERROR(VLOOKUP(F165,'LISTE REFERENCE STOCKABLE'!$B$11:$G$88,6,FALSE),"")</f>
        <v>Guillin Emballage</v>
      </c>
      <c r="D165" s="166" t="s">
        <v>59</v>
      </c>
      <c r="E165" s="122" t="str">
        <f>IFERROR(IF(F165="","",INDEX('LISTE REFERENCE STOCKABLE'!A:A,MATCH('SYSTEME CLASSIFICATION'!F165,'LISTE REFERENCE STOCKABLE'!B:B,0),1)),"")</f>
        <v>EMP0020</v>
      </c>
      <c r="F165" s="117" t="s">
        <v>264</v>
      </c>
      <c r="G165" s="117"/>
      <c r="H165" s="117"/>
      <c r="I165" s="117"/>
      <c r="J165" s="142"/>
      <c r="K165" s="117"/>
      <c r="L165" s="144" t="str">
        <f>IFERROR(VLOOKUP('SYSTEME CLASSIFICATION'!$F165,'LISTE REFERENCE STOCKABLE'!$B$2:$C$98,2,FALSE),"DISPONIBLE")</f>
        <v>INDISPONIBLE</v>
      </c>
      <c r="M165" s="118"/>
      <c r="N165" s="125" t="str">
        <f>IFERROR(VLOOKUP('SYSTEME CLASSIFICATION'!$F165,'LISTE REFERENCE STOCKABLE'!$B$11:$D$88,3,FALSE),"")</f>
        <v>12 cartonsx220e=2640 emballages</v>
      </c>
      <c r="O165" s="125"/>
      <c r="P165" s="125"/>
      <c r="Q165" s="125" t="str">
        <f>IFERROR(VLOOKUP('SYSTEME CLASSIFICATION'!$F165,'LISTE REFERENCE STOCKABLE'!$B$11:$E$88,4,FALSE),"")</f>
        <v xml:space="preserve">     Pal x 12 cart =</v>
      </c>
      <c r="R165" s="125">
        <f>IFERROR(VLOOKUP('SYSTEME CLASSIFICATION'!$F165,'LISTE REFERENCE STOCKABLE'!$B$11:$F$88,5,FALSE),"")</f>
        <v>0</v>
      </c>
      <c r="S165" s="125"/>
      <c r="T165" s="126"/>
      <c r="U165" s="114" t="str">
        <f>IFERROR(IF(VLOOKUP(F165,'LISTE REFERENCE STOCKABLE'!$B$2:$J$98,8,FALSE)=0,"",VLOOKUP(F165,'LISTE REFERENCE STOCKABLE'!$B$2:$J$98,8,FALSE)),"")</f>
        <v/>
      </c>
      <c r="V165" s="114" t="str">
        <f>IFERROR(IF(VLOOKUP(F165,'LISTE REFERENCE STOCKABLE'!$B$2:$J$98,9,FALSE)=0,"",VLOOKUP(F165,'LISTE REFERENCE STOCKABLE'!$B$2:$J$98,9,FALSE)),"")</f>
        <v/>
      </c>
      <c r="W165" s="115" t="str">
        <f>IFERROR(VLOOKUP(F165,'LISTE REFERENCE STOCKABLE'!$B$10:$K$98,10,FALSE),"")</f>
        <v>a</v>
      </c>
      <c r="X165" s="113" t="e">
        <f>VLOOKUP(E165,Inventaire!$C$2:$E$36,3,FALSE)</f>
        <v>#N/A</v>
      </c>
    </row>
    <row r="166" spans="2:24" ht="35.1" customHeight="1" thickBot="1" x14ac:dyDescent="0.25">
      <c r="B166" s="31">
        <v>1.92</v>
      </c>
      <c r="C166" s="186" t="str">
        <f>IFERROR(VLOOKUP(F166,'LISTE REFERENCE STOCKABLE'!$B$11:$G$88,6,FALSE),"")</f>
        <v>Guillin Emballage</v>
      </c>
      <c r="D166" s="167" t="s">
        <v>59</v>
      </c>
      <c r="E166" s="122" t="str">
        <f>IFERROR(IF(F166="","",INDEX('LISTE REFERENCE STOCKABLE'!A:A,MATCH('SYSTEME CLASSIFICATION'!F166,'LISTE REFERENCE STOCKABLE'!B:B,0),1)),"")</f>
        <v>EMP0019</v>
      </c>
      <c r="F166" s="117" t="s">
        <v>262</v>
      </c>
      <c r="G166" s="117"/>
      <c r="H166" s="117"/>
      <c r="I166" s="117"/>
      <c r="J166" s="142"/>
      <c r="K166" s="117"/>
      <c r="L166" s="144" t="str">
        <f>IFERROR(VLOOKUP('SYSTEME CLASSIFICATION'!$F166,'LISTE REFERENCE STOCKABLE'!$B$2:$C$98,2,FALSE),"DISPONIBLE")</f>
        <v>INDISPONIBLE</v>
      </c>
      <c r="M166" s="123"/>
      <c r="N166" s="120" t="str">
        <f>IFERROR(VLOOKUP('SYSTEME CLASSIFICATION'!$F166,'LISTE REFERENCE STOCKABLE'!$B$11:$D$88,3,FALSE),"")</f>
        <v>5 cartonsx240e=1200 emballages</v>
      </c>
      <c r="O166" s="120"/>
      <c r="P166" s="120"/>
      <c r="Q166" s="120" t="str">
        <f>IFERROR(VLOOKUP('SYSTEME CLASSIFICATION'!$F166,'LISTE REFERENCE STOCKABLE'!$B$11:$E$88,4,FALSE),"")</f>
        <v xml:space="preserve">     Pal x 12 cart =</v>
      </c>
      <c r="R166" s="120">
        <f>IFERROR(VLOOKUP('SYSTEME CLASSIFICATION'!$F166,'LISTE REFERENCE STOCKABLE'!$B$11:$F$88,5,FALSE),"")</f>
        <v>0</v>
      </c>
      <c r="S166" s="120"/>
      <c r="T166" s="121"/>
      <c r="U166" s="114" t="str">
        <f>IFERROR(IF(VLOOKUP(F166,'LISTE REFERENCE STOCKABLE'!$B$2:$J$98,8,FALSE)=0,"",VLOOKUP(F166,'LISTE REFERENCE STOCKABLE'!$B$2:$J$98,8,FALSE)),"")</f>
        <v/>
      </c>
      <c r="V166" s="114" t="str">
        <f>IFERROR(IF(VLOOKUP(F166,'LISTE REFERENCE STOCKABLE'!$B$2:$J$98,9,FALSE)=0,"",VLOOKUP(F166,'LISTE REFERENCE STOCKABLE'!$B$2:$J$98,9,FALSE)),"")</f>
        <v/>
      </c>
      <c r="W166" s="115" t="str">
        <f>IFERROR(VLOOKUP(F166,'LISTE REFERENCE STOCKABLE'!$B$10:$K$98,10,FALSE),"")</f>
        <v>a</v>
      </c>
      <c r="X166" s="113" t="e">
        <f>VLOOKUP(E166,Inventaire!$C$2:$E$36,3,FALSE)</f>
        <v>#N/A</v>
      </c>
    </row>
    <row r="167" spans="2:24" ht="35.1" customHeight="1" thickBot="1" x14ac:dyDescent="0.25">
      <c r="B167" s="31">
        <v>1.92</v>
      </c>
      <c r="C167" s="186" t="str">
        <f>IFERROR(VLOOKUP(F167,'LISTE REFERENCE STOCKABLE'!$B$11:$G$88,6,FALSE),"")</f>
        <v/>
      </c>
      <c r="D167" s="167" t="s">
        <v>59</v>
      </c>
      <c r="E167" s="122" t="str">
        <f>IFERROR(IF(F167="","",INDEX('LISTE REFERENCE STOCKABLE'!A:A,MATCH('SYSTEME CLASSIFICATION'!F167,'LISTE REFERENCE STOCKABLE'!B:B,0),1)),"")</f>
        <v>EMP0025</v>
      </c>
      <c r="F167" s="117" t="s">
        <v>274</v>
      </c>
      <c r="G167" s="117"/>
      <c r="H167" s="117" t="s">
        <v>246</v>
      </c>
      <c r="I167" s="117"/>
      <c r="J167" s="142"/>
      <c r="K167" s="117"/>
      <c r="L167" s="144" t="str">
        <f>IFERROR(VLOOKUP('SYSTEME CLASSIFICATION'!$F167,'LISTE REFERENCE STOCKABLE'!$B$2:$C$98,2,FALSE),"DISPONIBLE")</f>
        <v>INDISPONIBLE</v>
      </c>
      <c r="M167" s="123"/>
      <c r="N167" s="120" t="str">
        <f>IFERROR(VLOOKUP('SYSTEME CLASSIFICATION'!$F167,'LISTE REFERENCE STOCKABLE'!$B$11:$D$88,3,FALSE),"")</f>
        <v/>
      </c>
      <c r="O167" s="120"/>
      <c r="P167" s="120"/>
      <c r="Q167" s="120" t="str">
        <f>IFERROR(VLOOKUP('SYSTEME CLASSIFICATION'!$F167,'LISTE REFERENCE STOCKABLE'!$B$11:$E$88,4,FALSE),"")</f>
        <v/>
      </c>
      <c r="R167" s="120" t="str">
        <f>IFERROR(VLOOKUP('SYSTEME CLASSIFICATION'!$F167,'LISTE REFERENCE STOCKABLE'!$B$11:$F$88,5,FALSE),"")</f>
        <v/>
      </c>
      <c r="S167" s="120"/>
      <c r="T167" s="121"/>
      <c r="U167" s="114" t="str">
        <f>IFERROR(IF(VLOOKUP(F167,'LISTE REFERENCE STOCKABLE'!$B$2:$J$98,8,FALSE)=0,"",VLOOKUP(F167,'LISTE REFERENCE STOCKABLE'!$B$2:$J$98,8,FALSE)),"")</f>
        <v/>
      </c>
      <c r="V167" s="114" t="str">
        <f>IFERROR(IF(VLOOKUP(F167,'LISTE REFERENCE STOCKABLE'!$B$2:$J$98,9,FALSE)=0,"",VLOOKUP(F167,'LISTE REFERENCE STOCKABLE'!$B$2:$J$98,9,FALSE)),"")</f>
        <v/>
      </c>
      <c r="W167" s="115" t="str">
        <f>IFERROR(VLOOKUP(F167,'LISTE REFERENCE STOCKABLE'!$B$10:$K$98,10,FALSE),"")</f>
        <v>b</v>
      </c>
      <c r="X167" s="113" t="e">
        <f>VLOOKUP(E167,Inventaire!$C$2:$E$36,3,FALSE)</f>
        <v>#N/A</v>
      </c>
    </row>
    <row r="168" spans="2:24" ht="35.1" customHeight="1" thickBot="1" x14ac:dyDescent="0.25">
      <c r="B168" s="32">
        <v>1.92</v>
      </c>
      <c r="C168" s="186" t="str">
        <f>IFERROR(VLOOKUP(F168,'LISTE REFERENCE STOCKABLE'!$B$11:$G$88,6,FALSE),"")</f>
        <v/>
      </c>
      <c r="D168" s="166" t="s">
        <v>60</v>
      </c>
      <c r="E168" s="122" t="str">
        <f>IFERROR(IF(F168="","",INDEX('LISTE REFERENCE STOCKABLE'!A:A,MATCH('SYSTEME CLASSIFICATION'!F168,'LISTE REFERENCE STOCKABLE'!B:B,0),1)),"")</f>
        <v>EMP0022</v>
      </c>
      <c r="F168" s="117" t="s">
        <v>268</v>
      </c>
      <c r="G168" s="117"/>
      <c r="H168" s="117"/>
      <c r="I168" s="117"/>
      <c r="J168" s="142"/>
      <c r="K168" s="117"/>
      <c r="L168" s="144" t="str">
        <f>IFERROR(VLOOKUP('SYSTEME CLASSIFICATION'!$F168,'LISTE REFERENCE STOCKABLE'!$B$2:$C$98,2,FALSE),"DISPONIBLE")</f>
        <v>INDISPONIBLE</v>
      </c>
      <c r="M168" s="118"/>
      <c r="N168" s="125" t="str">
        <f>IFERROR(VLOOKUP('SYSTEME CLASSIFICATION'!$F168,'LISTE REFERENCE STOCKABLE'!$B$11:$D$88,3,FALSE),"")</f>
        <v/>
      </c>
      <c r="O168" s="125"/>
      <c r="P168" s="125"/>
      <c r="Q168" s="125" t="str">
        <f>IFERROR(VLOOKUP('SYSTEME CLASSIFICATION'!$F168,'LISTE REFERENCE STOCKABLE'!$B$11:$E$88,4,FALSE),"")</f>
        <v/>
      </c>
      <c r="R168" s="125" t="str">
        <f>IFERROR(VLOOKUP('SYSTEME CLASSIFICATION'!$F168,'LISTE REFERENCE STOCKABLE'!$B$11:$F$88,5,FALSE),"")</f>
        <v/>
      </c>
      <c r="S168" s="125"/>
      <c r="T168" s="126"/>
      <c r="U168" s="114" t="str">
        <f>IFERROR(IF(VLOOKUP(F168,'LISTE REFERENCE STOCKABLE'!$B$2:$J$98,8,FALSE)=0,"",VLOOKUP(F168,'LISTE REFERENCE STOCKABLE'!$B$2:$J$98,8,FALSE)),"")</f>
        <v/>
      </c>
      <c r="V168" s="114" t="str">
        <f>IFERROR(IF(VLOOKUP(F168,'LISTE REFERENCE STOCKABLE'!$B$2:$J$98,9,FALSE)=0,"",VLOOKUP(F168,'LISTE REFERENCE STOCKABLE'!$B$2:$J$98,9,FALSE)),"")</f>
        <v/>
      </c>
      <c r="W168" s="115" t="str">
        <f>IFERROR(VLOOKUP(F168,'LISTE REFERENCE STOCKABLE'!$B$10:$K$98,10,FALSE),"")</f>
        <v>a</v>
      </c>
      <c r="X168" s="113" t="e">
        <f>VLOOKUP(E168,Inventaire!$C$2:$E$36,3,FALSE)</f>
        <v>#N/A</v>
      </c>
    </row>
    <row r="169" spans="2:24" ht="35.1" customHeight="1" thickBot="1" x14ac:dyDescent="0.25">
      <c r="B169" s="32">
        <v>1.92</v>
      </c>
      <c r="C169" s="186" t="str">
        <f>IFERROR(VLOOKUP(F169,'LISTE REFERENCE STOCKABLE'!$B$11:$G$88,6,FALSE),"")</f>
        <v>Guillin Emballage</v>
      </c>
      <c r="D169" s="167" t="s">
        <v>60</v>
      </c>
      <c r="E169" s="122" t="str">
        <f>IFERROR(IF(F169="","",INDEX('LISTE REFERENCE STOCKABLE'!A:A,MATCH('SYSTEME CLASSIFICATION'!F169,'LISTE REFERENCE STOCKABLE'!B:B,0),1)),"")</f>
        <v>EMP0010</v>
      </c>
      <c r="F169" s="117" t="s">
        <v>242</v>
      </c>
      <c r="G169" s="117"/>
      <c r="H169" s="117"/>
      <c r="I169" s="117"/>
      <c r="J169" s="142"/>
      <c r="K169" s="117"/>
      <c r="L169" s="144" t="str">
        <f>IFERROR(VLOOKUP('SYSTEME CLASSIFICATION'!$F169,'LISTE REFERENCE STOCKABLE'!$B$2:$C$98,2,FALSE),"DISPONIBLE")</f>
        <v>INDISPONIBLE</v>
      </c>
      <c r="M169" s="123"/>
      <c r="N169" s="120" t="str">
        <f>IFERROR(VLOOKUP('SYSTEME CLASSIFICATION'!$F169,'LISTE REFERENCE STOCKABLE'!$B$11:$D$88,3,FALSE),"")</f>
        <v>5 cartonsx200e=1000 emballages</v>
      </c>
      <c r="O169" s="120"/>
      <c r="P169" s="120"/>
      <c r="Q169" s="120" t="str">
        <f>IFERROR(VLOOKUP('SYSTEME CLASSIFICATION'!$F169,'LISTE REFERENCE STOCKABLE'!$B$11:$E$88,4,FALSE),"")</f>
        <v xml:space="preserve">      Pal x 9 cart =</v>
      </c>
      <c r="R169" s="120">
        <f>IFERROR(VLOOKUP('SYSTEME CLASSIFICATION'!$F169,'LISTE REFERENCE STOCKABLE'!$B$11:$F$88,5,FALSE),"")</f>
        <v>0</v>
      </c>
      <c r="S169" s="120"/>
      <c r="T169" s="121"/>
      <c r="U169" s="114" t="str">
        <f>IFERROR(IF(VLOOKUP(F169,'LISTE REFERENCE STOCKABLE'!$B$2:$J$98,8,FALSE)=0,"",VLOOKUP(F169,'LISTE REFERENCE STOCKABLE'!$B$2:$J$98,8,FALSE)),"")</f>
        <v/>
      </c>
      <c r="V169" s="114" t="str">
        <f>IFERROR(IF(VLOOKUP(F169,'LISTE REFERENCE STOCKABLE'!$B$2:$J$98,9,FALSE)=0,"",VLOOKUP(F169,'LISTE REFERENCE STOCKABLE'!$B$2:$J$98,9,FALSE)),"")</f>
        <v/>
      </c>
      <c r="W169" s="115" t="str">
        <f>IFERROR(VLOOKUP(F169,'LISTE REFERENCE STOCKABLE'!$B$10:$K$98,10,FALSE),"")</f>
        <v>a</v>
      </c>
      <c r="X169" s="113" t="e">
        <f>VLOOKUP(E169,Inventaire!$C$2:$E$36,3,FALSE)</f>
        <v>#N/A</v>
      </c>
    </row>
    <row r="170" spans="2:24" ht="35.1" customHeight="1" thickBot="1" x14ac:dyDescent="0.25">
      <c r="B170" s="32">
        <v>1.92</v>
      </c>
      <c r="C170" s="186" t="str">
        <f>IFERROR(VLOOKUP(F170,'LISTE REFERENCE STOCKABLE'!$B$11:$G$88,6,FALSE),"")</f>
        <v>Guillin Emballage</v>
      </c>
      <c r="D170" s="167" t="s">
        <v>60</v>
      </c>
      <c r="E170" s="122" t="str">
        <f>IFERROR(IF(F170="","",INDEX('LISTE REFERENCE STOCKABLE'!A:A,MATCH('SYSTEME CLASSIFICATION'!F170,'LISTE REFERENCE STOCKABLE'!B:B,0),1)),"")</f>
        <v>EMP0010</v>
      </c>
      <c r="F170" s="117" t="s">
        <v>242</v>
      </c>
      <c r="G170" s="117"/>
      <c r="H170" s="117"/>
      <c r="I170" s="117"/>
      <c r="J170" s="142"/>
      <c r="K170" s="117"/>
      <c r="L170" s="144" t="str">
        <f>IFERROR(VLOOKUP('SYSTEME CLASSIFICATION'!$F170,'LISTE REFERENCE STOCKABLE'!$B$2:$C$98,2,FALSE),"DISPONIBLE")</f>
        <v>INDISPONIBLE</v>
      </c>
      <c r="M170" s="123"/>
      <c r="N170" s="120" t="str">
        <f>IFERROR(VLOOKUP('SYSTEME CLASSIFICATION'!$F170,'LISTE REFERENCE STOCKABLE'!$B$11:$D$88,3,FALSE),"")</f>
        <v>5 cartonsx200e=1000 emballages</v>
      </c>
      <c r="O170" s="120"/>
      <c r="P170" s="120"/>
      <c r="Q170" s="120" t="str">
        <f>IFERROR(VLOOKUP('SYSTEME CLASSIFICATION'!$F170,'LISTE REFERENCE STOCKABLE'!$B$11:$E$88,4,FALSE),"")</f>
        <v xml:space="preserve">      Pal x 9 cart =</v>
      </c>
      <c r="R170" s="120">
        <f>IFERROR(VLOOKUP('SYSTEME CLASSIFICATION'!$F170,'LISTE REFERENCE STOCKABLE'!$B$11:$F$88,5,FALSE),"")</f>
        <v>0</v>
      </c>
      <c r="S170" s="120"/>
      <c r="T170" s="121"/>
      <c r="U170" s="114" t="str">
        <f>IFERROR(IF(VLOOKUP(F170,'LISTE REFERENCE STOCKABLE'!$B$2:$J$98,8,FALSE)=0,"",VLOOKUP(F170,'LISTE REFERENCE STOCKABLE'!$B$2:$J$98,8,FALSE)),"")</f>
        <v/>
      </c>
      <c r="V170" s="114" t="str">
        <f>IFERROR(IF(VLOOKUP(F170,'LISTE REFERENCE STOCKABLE'!$B$2:$J$98,9,FALSE)=0,"",VLOOKUP(F170,'LISTE REFERENCE STOCKABLE'!$B$2:$J$98,9,FALSE)),"")</f>
        <v/>
      </c>
      <c r="W170" s="115" t="str">
        <f>IFERROR(VLOOKUP(F170,'LISTE REFERENCE STOCKABLE'!$B$10:$K$98,10,FALSE),"")</f>
        <v>a</v>
      </c>
      <c r="X170" s="113" t="e">
        <f>VLOOKUP(E170,Inventaire!$C$2:$E$36,3,FALSE)</f>
        <v>#N/A</v>
      </c>
    </row>
    <row r="171" spans="2:24" ht="35.1" customHeight="1" thickBot="1" x14ac:dyDescent="0.25">
      <c r="B171" s="31">
        <v>1.92</v>
      </c>
      <c r="C171" s="186" t="str">
        <f>IFERROR(VLOOKUP(F171,'LISTE REFERENCE STOCKABLE'!$B$11:$G$88,6,FALSE),"")</f>
        <v/>
      </c>
      <c r="D171" s="166" t="s">
        <v>61</v>
      </c>
      <c r="E171" s="122" t="str">
        <f>IFERROR(IF(F171="","",INDEX('LISTE REFERENCE STOCKABLE'!A:A,MATCH('SYSTEME CLASSIFICATION'!F171,'LISTE REFERENCE STOCKABLE'!B:B,0),1)),"")</f>
        <v/>
      </c>
      <c r="F171" s="117"/>
      <c r="G171" s="117"/>
      <c r="H171" s="117"/>
      <c r="I171" s="117"/>
      <c r="J171" s="142"/>
      <c r="K171" s="117"/>
      <c r="L171" s="144" t="str">
        <f>IFERROR(VLOOKUP('SYSTEME CLASSIFICATION'!$F171,'LISTE REFERENCE STOCKABLE'!$B$2:$C$98,2,FALSE),"DISPONIBLE")</f>
        <v>DISPONIBLE</v>
      </c>
      <c r="M171" s="118"/>
      <c r="N171" s="125" t="str">
        <f>IFERROR(VLOOKUP('SYSTEME CLASSIFICATION'!$F171,'LISTE REFERENCE STOCKABLE'!$B$11:$D$88,3,FALSE),"")</f>
        <v/>
      </c>
      <c r="O171" s="125"/>
      <c r="P171" s="125"/>
      <c r="Q171" s="125" t="str">
        <f>IFERROR(VLOOKUP('SYSTEME CLASSIFICATION'!$F171,'LISTE REFERENCE STOCKABLE'!$B$11:$E$88,4,FALSE),"")</f>
        <v/>
      </c>
      <c r="R171" s="125" t="str">
        <f>IFERROR(VLOOKUP('SYSTEME CLASSIFICATION'!$F171,'LISTE REFERENCE STOCKABLE'!$B$11:$F$88,5,FALSE),"")</f>
        <v/>
      </c>
      <c r="S171" s="125"/>
      <c r="T171" s="126"/>
      <c r="U171" s="114" t="str">
        <f>IFERROR(IF(VLOOKUP(F171,'LISTE REFERENCE STOCKABLE'!$B$2:$J$98,8,FALSE)=0,"",VLOOKUP(F171,'LISTE REFERENCE STOCKABLE'!$B$2:$J$98,8,FALSE)),"")</f>
        <v/>
      </c>
      <c r="V171" s="114" t="str">
        <f>IFERROR(IF(VLOOKUP(F171,'LISTE REFERENCE STOCKABLE'!$B$2:$J$98,9,FALSE)=0,"",VLOOKUP(F171,'LISTE REFERENCE STOCKABLE'!$B$2:$J$98,9,FALSE)),"")</f>
        <v/>
      </c>
      <c r="W171" s="115" t="str">
        <f>IFERROR(VLOOKUP(F171,'LISTE REFERENCE STOCKABLE'!$B$10:$K$98,10,FALSE),"")</f>
        <v/>
      </c>
      <c r="X171" s="113" t="e">
        <f>VLOOKUP(E171,Inventaire!$C$2:$E$36,3,FALSE)</f>
        <v>#N/A</v>
      </c>
    </row>
    <row r="172" spans="2:24" ht="35.1" customHeight="1" thickBot="1" x14ac:dyDescent="0.25">
      <c r="B172" s="31">
        <v>1.92</v>
      </c>
      <c r="C172" s="186" t="str">
        <f>IFERROR(VLOOKUP(F172,'LISTE REFERENCE STOCKABLE'!$B$11:$G$88,6,FALSE),"")</f>
        <v/>
      </c>
      <c r="D172" s="167" t="s">
        <v>61</v>
      </c>
      <c r="E172" s="122" t="str">
        <f>IFERROR(IF(F172="","",INDEX('LISTE REFERENCE STOCKABLE'!A:A,MATCH('SYSTEME CLASSIFICATION'!F172,'LISTE REFERENCE STOCKABLE'!B:B,0),1)),"")</f>
        <v/>
      </c>
      <c r="F172" s="117"/>
      <c r="G172" s="117"/>
      <c r="H172" s="117"/>
      <c r="I172" s="117"/>
      <c r="J172" s="142"/>
      <c r="K172" s="117"/>
      <c r="L172" s="144" t="str">
        <f>IFERROR(VLOOKUP('SYSTEME CLASSIFICATION'!$F172,'LISTE REFERENCE STOCKABLE'!$B$2:$C$98,2,FALSE),"DISPONIBLE")</f>
        <v>DISPONIBLE</v>
      </c>
      <c r="M172" s="123"/>
      <c r="N172" s="120" t="str">
        <f>IFERROR(VLOOKUP('SYSTEME CLASSIFICATION'!$F172,'LISTE REFERENCE STOCKABLE'!$B$11:$D$88,3,FALSE),"")</f>
        <v/>
      </c>
      <c r="O172" s="120"/>
      <c r="P172" s="120"/>
      <c r="Q172" s="120" t="str">
        <f>IFERROR(VLOOKUP('SYSTEME CLASSIFICATION'!$F172,'LISTE REFERENCE STOCKABLE'!$B$11:$E$88,4,FALSE),"")</f>
        <v/>
      </c>
      <c r="R172" s="120" t="str">
        <f>IFERROR(VLOOKUP('SYSTEME CLASSIFICATION'!$F172,'LISTE REFERENCE STOCKABLE'!$B$11:$F$88,5,FALSE),"")</f>
        <v/>
      </c>
      <c r="S172" s="120"/>
      <c r="T172" s="121"/>
      <c r="U172" s="114" t="str">
        <f>IFERROR(IF(VLOOKUP(F172,'LISTE REFERENCE STOCKABLE'!$B$2:$J$98,8,FALSE)=0,"",VLOOKUP(F172,'LISTE REFERENCE STOCKABLE'!$B$2:$J$98,8,FALSE)),"")</f>
        <v/>
      </c>
      <c r="V172" s="114" t="str">
        <f>IFERROR(IF(VLOOKUP(F172,'LISTE REFERENCE STOCKABLE'!$B$2:$J$98,9,FALSE)=0,"",VLOOKUP(F172,'LISTE REFERENCE STOCKABLE'!$B$2:$J$98,9,FALSE)),"")</f>
        <v/>
      </c>
      <c r="W172" s="115" t="str">
        <f>IFERROR(VLOOKUP(F172,'LISTE REFERENCE STOCKABLE'!$B$10:$K$98,10,FALSE),"")</f>
        <v/>
      </c>
      <c r="X172" s="113" t="e">
        <f>VLOOKUP(E172,Inventaire!$C$2:$E$36,3,FALSE)</f>
        <v>#N/A</v>
      </c>
    </row>
    <row r="173" spans="2:24" ht="35.1" customHeight="1" thickBot="1" x14ac:dyDescent="0.25">
      <c r="B173" s="31">
        <v>1.92</v>
      </c>
      <c r="C173" s="186" t="str">
        <f>IFERROR(VLOOKUP(F173,'LISTE REFERENCE STOCKABLE'!$B$11:$G$88,6,FALSE),"")</f>
        <v/>
      </c>
      <c r="D173" s="167" t="s">
        <v>61</v>
      </c>
      <c r="E173" s="122" t="str">
        <f>IFERROR(IF(F173="","",INDEX('LISTE REFERENCE STOCKABLE'!A:A,MATCH('SYSTEME CLASSIFICATION'!F173,'LISTE REFERENCE STOCKABLE'!B:B,0),1)),"")</f>
        <v/>
      </c>
      <c r="F173" s="117"/>
      <c r="G173" s="117"/>
      <c r="H173" s="117"/>
      <c r="I173" s="117"/>
      <c r="J173" s="142"/>
      <c r="K173" s="117"/>
      <c r="L173" s="144" t="str">
        <f>IFERROR(VLOOKUP('SYSTEME CLASSIFICATION'!$F173,'LISTE REFERENCE STOCKABLE'!$B$2:$C$98,2,FALSE),"DISPONIBLE")</f>
        <v>DISPONIBLE</v>
      </c>
      <c r="M173" s="123"/>
      <c r="N173" s="120" t="str">
        <f>IFERROR(VLOOKUP('SYSTEME CLASSIFICATION'!$F173,'LISTE REFERENCE STOCKABLE'!$B$11:$D$88,3,FALSE),"")</f>
        <v/>
      </c>
      <c r="O173" s="120"/>
      <c r="P173" s="120"/>
      <c r="Q173" s="120" t="str">
        <f>IFERROR(VLOOKUP('SYSTEME CLASSIFICATION'!$F173,'LISTE REFERENCE STOCKABLE'!$B$11:$E$88,4,FALSE),"")</f>
        <v/>
      </c>
      <c r="R173" s="120" t="str">
        <f>IFERROR(VLOOKUP('SYSTEME CLASSIFICATION'!$F173,'LISTE REFERENCE STOCKABLE'!$B$11:$F$88,5,FALSE),"")</f>
        <v/>
      </c>
      <c r="S173" s="120"/>
      <c r="T173" s="121"/>
      <c r="U173" s="114" t="str">
        <f>IFERROR(IF(VLOOKUP(F173,'LISTE REFERENCE STOCKABLE'!$B$2:$J$98,8,FALSE)=0,"",VLOOKUP(F173,'LISTE REFERENCE STOCKABLE'!$B$2:$J$98,8,FALSE)),"")</f>
        <v/>
      </c>
      <c r="V173" s="114" t="str">
        <f>IFERROR(IF(VLOOKUP(F173,'LISTE REFERENCE STOCKABLE'!$B$2:$J$98,9,FALSE)=0,"",VLOOKUP(F173,'LISTE REFERENCE STOCKABLE'!$B$2:$J$98,9,FALSE)),"")</f>
        <v/>
      </c>
      <c r="W173" s="115" t="str">
        <f>IFERROR(VLOOKUP(F173,'LISTE REFERENCE STOCKABLE'!$B$10:$K$98,10,FALSE),"")</f>
        <v/>
      </c>
      <c r="X173" s="113" t="e">
        <f>VLOOKUP(E173,Inventaire!$C$2:$E$36,3,FALSE)</f>
        <v>#N/A</v>
      </c>
    </row>
    <row r="174" spans="2:24" ht="35.1" customHeight="1" thickBot="1" x14ac:dyDescent="0.25">
      <c r="B174" s="32">
        <v>1.92</v>
      </c>
      <c r="C174" s="186" t="str">
        <f>IFERROR(VLOOKUP(F174,'LISTE REFERENCE STOCKABLE'!$B$11:$G$88,6,FALSE),"")</f>
        <v>Air Forme</v>
      </c>
      <c r="D174" s="166" t="s">
        <v>71</v>
      </c>
      <c r="E174" s="122" t="str">
        <f>IFERROR(IF(F174="","",INDEX('LISTE REFERENCE STOCKABLE'!A:A,MATCH('SYSTEME CLASSIFICATION'!F174,'LISTE REFERENCE STOCKABLE'!B:B,0),1)),"")</f>
        <v>EMP0003</v>
      </c>
      <c r="F174" s="117" t="s">
        <v>148</v>
      </c>
      <c r="G174" s="117"/>
      <c r="H174" s="117"/>
      <c r="I174" s="117"/>
      <c r="J174" s="142"/>
      <c r="K174" s="117"/>
      <c r="L174" s="144" t="str">
        <f>IFERROR(VLOOKUP('SYSTEME CLASSIFICATION'!$F174,'LISTE REFERENCE STOCKABLE'!$B$2:$C$98,2,FALSE),"DISPONIBLE")</f>
        <v>INDISPONIBLE</v>
      </c>
      <c r="M174" s="118"/>
      <c r="N174" s="125" t="str">
        <f>IFERROR(VLOOKUP('SYSTEME CLASSIFICATION'!$F174,'LISTE REFERENCE STOCKABLE'!$B$11:$D$88,3,FALSE),"")</f>
        <v>15 cartonsx1000a.=15 000 alvéoles</v>
      </c>
      <c r="O174" s="125"/>
      <c r="P174" s="125"/>
      <c r="Q174" s="125">
        <f>IFERROR(VLOOKUP('SYSTEME CLASSIFICATION'!$F174,'LISTE REFERENCE STOCKABLE'!$B$11:$E$88,4,FALSE),"")</f>
        <v>36000</v>
      </c>
      <c r="R174" s="125">
        <f>IFERROR(VLOOKUP('SYSTEME CLASSIFICATION'!$F174,'LISTE REFERENCE STOCKABLE'!$B$11:$F$88,5,FALSE),"")</f>
        <v>0</v>
      </c>
      <c r="S174" s="125"/>
      <c r="T174" s="126"/>
      <c r="U174" s="114" t="str">
        <f>IFERROR(IF(VLOOKUP(F174,'LISTE REFERENCE STOCKABLE'!$B$2:$J$98,8,FALSE)=0,"",VLOOKUP(F174,'LISTE REFERENCE STOCKABLE'!$B$2:$J$98,8,FALSE)),"")</f>
        <v/>
      </c>
      <c r="V174" s="114" t="str">
        <f>IFERROR(IF(VLOOKUP(F174,'LISTE REFERENCE STOCKABLE'!$B$2:$J$98,9,FALSE)=0,"",VLOOKUP(F174,'LISTE REFERENCE STOCKABLE'!$B$2:$J$98,9,FALSE)),"")</f>
        <v/>
      </c>
      <c r="W174" s="115" t="str">
        <f>IFERROR(VLOOKUP(F174,'LISTE REFERENCE STOCKABLE'!$B$10:$K$98,10,FALSE),"")</f>
        <v>b</v>
      </c>
      <c r="X174" s="113" t="e">
        <f>VLOOKUP(E174,Inventaire!$C$2:$E$36,3,FALSE)</f>
        <v>#N/A</v>
      </c>
    </row>
    <row r="175" spans="2:24" ht="35.1" customHeight="1" thickBot="1" x14ac:dyDescent="0.25">
      <c r="B175" s="32">
        <v>1.92</v>
      </c>
      <c r="C175" s="186" t="str">
        <f>IFERROR(VLOOKUP(F175,'LISTE REFERENCE STOCKABLE'!$B$11:$G$88,6,FALSE),"")</f>
        <v/>
      </c>
      <c r="D175" s="167" t="s">
        <v>71</v>
      </c>
      <c r="E175" s="122" t="str">
        <f>IFERROR(IF(F175="","",INDEX('LISTE REFERENCE STOCKABLE'!A:A,MATCH('SYSTEME CLASSIFICATION'!F175,'LISTE REFERENCE STOCKABLE'!B:B,0),1)),"")</f>
        <v/>
      </c>
      <c r="F175" s="117" t="s">
        <v>307</v>
      </c>
      <c r="G175" s="117"/>
      <c r="H175" s="117"/>
      <c r="I175" s="117"/>
      <c r="J175" s="142"/>
      <c r="K175" s="117"/>
      <c r="L175" s="144" t="str">
        <f>IFERROR(VLOOKUP('SYSTEME CLASSIFICATION'!$F175,'LISTE REFERENCE STOCKABLE'!$B$2:$C$98,2,FALSE),"DISPONIBLE")</f>
        <v>INEXISTANT</v>
      </c>
      <c r="M175" s="123"/>
      <c r="N175" s="120" t="str">
        <f>IFERROR(VLOOKUP('SYSTEME CLASSIFICATION'!$F175,'LISTE REFERENCE STOCKABLE'!$B$11:$D$88,3,FALSE),"")</f>
        <v/>
      </c>
      <c r="O175" s="120"/>
      <c r="P175" s="120"/>
      <c r="Q175" s="120" t="str">
        <f>IFERROR(VLOOKUP('SYSTEME CLASSIFICATION'!$F175,'LISTE REFERENCE STOCKABLE'!$B$11:$E$88,4,FALSE),"")</f>
        <v/>
      </c>
      <c r="R175" s="120" t="str">
        <f>IFERROR(VLOOKUP('SYSTEME CLASSIFICATION'!$F175,'LISTE REFERENCE STOCKABLE'!$B$11:$F$88,5,FALSE),"")</f>
        <v/>
      </c>
      <c r="S175" s="120"/>
      <c r="T175" s="121"/>
      <c r="U175" s="114" t="str">
        <f>IFERROR(IF(VLOOKUP(F175,'LISTE REFERENCE STOCKABLE'!$B$2:$J$98,8,FALSE)=0,"",VLOOKUP(F175,'LISTE REFERENCE STOCKABLE'!$B$2:$J$98,8,FALSE)),"")</f>
        <v/>
      </c>
      <c r="V175" s="114" t="str">
        <f>IFERROR(IF(VLOOKUP(F175,'LISTE REFERENCE STOCKABLE'!$B$2:$J$98,9,FALSE)=0,"",VLOOKUP(F175,'LISTE REFERENCE STOCKABLE'!$B$2:$J$98,9,FALSE)),"")</f>
        <v/>
      </c>
      <c r="W175" s="115" t="str">
        <f>IFERROR(VLOOKUP(F175,'LISTE REFERENCE STOCKABLE'!$B$10:$K$98,10,FALSE),"")</f>
        <v/>
      </c>
      <c r="X175" s="113" t="e">
        <f>VLOOKUP(E175,Inventaire!$C$2:$E$36,3,FALSE)</f>
        <v>#N/A</v>
      </c>
    </row>
    <row r="176" spans="2:24" ht="35.1" customHeight="1" thickBot="1" x14ac:dyDescent="0.25">
      <c r="B176" s="32">
        <v>1.92</v>
      </c>
      <c r="C176" s="186" t="str">
        <f>IFERROR(VLOOKUP(F176,'LISTE REFERENCE STOCKABLE'!$B$11:$G$88,6,FALSE),"")</f>
        <v>Air Forme</v>
      </c>
      <c r="D176" s="167" t="s">
        <v>71</v>
      </c>
      <c r="E176" s="122" t="str">
        <f>IFERROR(IF(F176="","",INDEX('LISTE REFERENCE STOCKABLE'!A:A,MATCH('SYSTEME CLASSIFICATION'!F176,'LISTE REFERENCE STOCKABLE'!B:B,0),1)),"")</f>
        <v>EMP0002</v>
      </c>
      <c r="F176" s="117" t="s">
        <v>150</v>
      </c>
      <c r="G176" s="117"/>
      <c r="H176" s="117"/>
      <c r="I176" s="117"/>
      <c r="J176" s="142"/>
      <c r="K176" s="117"/>
      <c r="L176" s="144" t="str">
        <f>IFERROR(VLOOKUP('SYSTEME CLASSIFICATION'!$F176,'LISTE REFERENCE STOCKABLE'!$B$2:$C$98,2,FALSE),"DISPONIBLE")</f>
        <v>INDISPONIBLE</v>
      </c>
      <c r="M176" s="123"/>
      <c r="N176" s="120" t="str">
        <f>IFERROR(VLOOKUP('SYSTEME CLASSIFICATION'!$F176,'LISTE REFERENCE STOCKABLE'!$B$11:$D$88,3,FALSE),"")</f>
        <v>15 cartonsx540a.=8100 alvéoles</v>
      </c>
      <c r="O176" s="120"/>
      <c r="P176" s="120"/>
      <c r="Q176" s="120">
        <f>IFERROR(VLOOKUP('SYSTEME CLASSIFICATION'!$F176,'LISTE REFERENCE STOCKABLE'!$B$11:$E$88,4,FALSE),"")</f>
        <v>40500</v>
      </c>
      <c r="R176" s="120">
        <f>IFERROR(VLOOKUP('SYSTEME CLASSIFICATION'!$F176,'LISTE REFERENCE STOCKABLE'!$B$11:$F$88,5,FALSE),"")</f>
        <v>0</v>
      </c>
      <c r="S176" s="120"/>
      <c r="T176" s="121"/>
      <c r="U176" s="114" t="str">
        <f>IFERROR(IF(VLOOKUP(F176,'LISTE REFERENCE STOCKABLE'!$B$2:$J$98,8,FALSE)=0,"",VLOOKUP(F176,'LISTE REFERENCE STOCKABLE'!$B$2:$J$98,8,FALSE)),"")</f>
        <v/>
      </c>
      <c r="V176" s="114" t="str">
        <f>IFERROR(IF(VLOOKUP(F176,'LISTE REFERENCE STOCKABLE'!$B$2:$J$98,9,FALSE)=0,"",VLOOKUP(F176,'LISTE REFERENCE STOCKABLE'!$B$2:$J$98,9,FALSE)),"")</f>
        <v/>
      </c>
      <c r="W176" s="115" t="str">
        <f>IFERROR(VLOOKUP(F176,'LISTE REFERENCE STOCKABLE'!$B$10:$K$98,10,FALSE),"")</f>
        <v>c</v>
      </c>
      <c r="X176" s="113" t="e">
        <f>VLOOKUP(E176,Inventaire!$C$2:$E$36,3,FALSE)</f>
        <v>#N/A</v>
      </c>
    </row>
    <row r="177" spans="2:24" ht="35.1" customHeight="1" thickBot="1" x14ac:dyDescent="0.25">
      <c r="B177" s="31">
        <v>1.92</v>
      </c>
      <c r="C177" s="186" t="str">
        <f>IFERROR(VLOOKUP(F177,'LISTE REFERENCE STOCKABLE'!$B$11:$G$88,6,FALSE),"")</f>
        <v>Air Forme</v>
      </c>
      <c r="D177" s="166" t="s">
        <v>72</v>
      </c>
      <c r="E177" s="122" t="str">
        <f>IFERROR(IF(F177="","",INDEX('LISTE REFERENCE STOCKABLE'!A:A,MATCH('SYSTEME CLASSIFICATION'!F177,'LISTE REFERENCE STOCKABLE'!B:B,0),1)),"")</f>
        <v>EMP0003</v>
      </c>
      <c r="F177" s="117" t="s">
        <v>148</v>
      </c>
      <c r="G177" s="117"/>
      <c r="H177" s="117"/>
      <c r="I177" s="117"/>
      <c r="J177" s="142"/>
      <c r="K177" s="117"/>
      <c r="L177" s="144" t="str">
        <f>IFERROR(VLOOKUP('SYSTEME CLASSIFICATION'!$F177,'LISTE REFERENCE STOCKABLE'!$B$2:$C$98,2,FALSE),"DISPONIBLE")</f>
        <v>INDISPONIBLE</v>
      </c>
      <c r="M177" s="118"/>
      <c r="N177" s="125" t="str">
        <f>IFERROR(VLOOKUP('SYSTEME CLASSIFICATION'!$F177,'LISTE REFERENCE STOCKABLE'!$B$11:$D$88,3,FALSE),"")</f>
        <v>15 cartonsx1000a.=15 000 alvéoles</v>
      </c>
      <c r="O177" s="125"/>
      <c r="P177" s="125"/>
      <c r="Q177" s="125">
        <f>IFERROR(VLOOKUP('SYSTEME CLASSIFICATION'!$F177,'LISTE REFERENCE STOCKABLE'!$B$11:$E$88,4,FALSE),"")</f>
        <v>36000</v>
      </c>
      <c r="R177" s="125">
        <f>IFERROR(VLOOKUP('SYSTEME CLASSIFICATION'!$F177,'LISTE REFERENCE STOCKABLE'!$B$11:$F$88,5,FALSE),"")</f>
        <v>0</v>
      </c>
      <c r="S177" s="125"/>
      <c r="T177" s="126"/>
      <c r="U177" s="114" t="str">
        <f>IFERROR(IF(VLOOKUP(F177,'LISTE REFERENCE STOCKABLE'!$B$2:$J$98,8,FALSE)=0,"",VLOOKUP(F177,'LISTE REFERENCE STOCKABLE'!$B$2:$J$98,8,FALSE)),"")</f>
        <v/>
      </c>
      <c r="V177" s="114" t="str">
        <f>IFERROR(IF(VLOOKUP(F177,'LISTE REFERENCE STOCKABLE'!$B$2:$J$98,9,FALSE)=0,"",VLOOKUP(F177,'LISTE REFERENCE STOCKABLE'!$B$2:$J$98,9,FALSE)),"")</f>
        <v/>
      </c>
      <c r="W177" s="115" t="str">
        <f>IFERROR(VLOOKUP(F177,'LISTE REFERENCE STOCKABLE'!$B$10:$K$98,10,FALSE),"")</f>
        <v>b</v>
      </c>
      <c r="X177" s="113" t="e">
        <f>VLOOKUP(E177,Inventaire!$C$2:$E$36,3,FALSE)</f>
        <v>#N/A</v>
      </c>
    </row>
    <row r="178" spans="2:24" ht="35.1" customHeight="1" thickBot="1" x14ac:dyDescent="0.25">
      <c r="B178" s="31">
        <v>1.92</v>
      </c>
      <c r="C178" s="186" t="str">
        <f>IFERROR(VLOOKUP(F178,'LISTE REFERENCE STOCKABLE'!$B$11:$G$88,6,FALSE),"")</f>
        <v/>
      </c>
      <c r="D178" s="167" t="s">
        <v>72</v>
      </c>
      <c r="E178" s="122" t="str">
        <f>IFERROR(IF(F178="","",INDEX('LISTE REFERENCE STOCKABLE'!A:A,MATCH('SYSTEME CLASSIFICATION'!F178,'LISTE REFERENCE STOCKABLE'!B:B,0),1)),"")</f>
        <v/>
      </c>
      <c r="F178" s="117" t="s">
        <v>307</v>
      </c>
      <c r="G178" s="117"/>
      <c r="H178" s="117"/>
      <c r="I178" s="117"/>
      <c r="J178" s="142"/>
      <c r="K178" s="117"/>
      <c r="L178" s="144" t="str">
        <f>IFERROR(VLOOKUP('SYSTEME CLASSIFICATION'!$F178,'LISTE REFERENCE STOCKABLE'!$B$2:$C$98,2,FALSE),"DISPONIBLE")</f>
        <v>INEXISTANT</v>
      </c>
      <c r="M178" s="123"/>
      <c r="N178" s="120" t="str">
        <f>IFERROR(VLOOKUP('SYSTEME CLASSIFICATION'!$F178,'LISTE REFERENCE STOCKABLE'!$B$11:$D$88,3,FALSE),"")</f>
        <v/>
      </c>
      <c r="O178" s="120"/>
      <c r="P178" s="120"/>
      <c r="Q178" s="120" t="str">
        <f>IFERROR(VLOOKUP('SYSTEME CLASSIFICATION'!$F178,'LISTE REFERENCE STOCKABLE'!$B$11:$E$88,4,FALSE),"")</f>
        <v/>
      </c>
      <c r="R178" s="120" t="str">
        <f>IFERROR(VLOOKUP('SYSTEME CLASSIFICATION'!$F178,'LISTE REFERENCE STOCKABLE'!$B$11:$F$88,5,FALSE),"")</f>
        <v/>
      </c>
      <c r="S178" s="120"/>
      <c r="T178" s="121"/>
      <c r="U178" s="114" t="str">
        <f>IFERROR(IF(VLOOKUP(F178,'LISTE REFERENCE STOCKABLE'!$B$2:$J$98,8,FALSE)=0,"",VLOOKUP(F178,'LISTE REFERENCE STOCKABLE'!$B$2:$J$98,8,FALSE)),"")</f>
        <v/>
      </c>
      <c r="V178" s="114" t="str">
        <f>IFERROR(IF(VLOOKUP(F178,'LISTE REFERENCE STOCKABLE'!$B$2:$J$98,9,FALSE)=0,"",VLOOKUP(F178,'LISTE REFERENCE STOCKABLE'!$B$2:$J$98,9,FALSE)),"")</f>
        <v/>
      </c>
      <c r="W178" s="115" t="str">
        <f>IFERROR(VLOOKUP(F178,'LISTE REFERENCE STOCKABLE'!$B$10:$K$98,10,FALSE),"")</f>
        <v/>
      </c>
      <c r="X178" s="113" t="e">
        <f>VLOOKUP(E178,Inventaire!$C$2:$E$36,3,FALSE)</f>
        <v>#N/A</v>
      </c>
    </row>
    <row r="179" spans="2:24" ht="35.1" customHeight="1" thickBot="1" x14ac:dyDescent="0.25">
      <c r="B179" s="31">
        <v>1.92</v>
      </c>
      <c r="C179" s="186" t="str">
        <f>IFERROR(VLOOKUP(F179,'LISTE REFERENCE STOCKABLE'!$B$11:$G$88,6,FALSE),"")</f>
        <v>Air Forme</v>
      </c>
      <c r="D179" s="167" t="s">
        <v>72</v>
      </c>
      <c r="E179" s="122" t="str">
        <f>IFERROR(IF(F179="","",INDEX('LISTE REFERENCE STOCKABLE'!A:A,MATCH('SYSTEME CLASSIFICATION'!F179,'LISTE REFERENCE STOCKABLE'!B:B,0),1)),"")</f>
        <v>EMP0002</v>
      </c>
      <c r="F179" s="117" t="s">
        <v>150</v>
      </c>
      <c r="G179" s="117"/>
      <c r="H179" s="117"/>
      <c r="I179" s="117"/>
      <c r="J179" s="142"/>
      <c r="K179" s="117"/>
      <c r="L179" s="144" t="str">
        <f>IFERROR(VLOOKUP('SYSTEME CLASSIFICATION'!$F179,'LISTE REFERENCE STOCKABLE'!$B$2:$C$98,2,FALSE),"DISPONIBLE")</f>
        <v>INDISPONIBLE</v>
      </c>
      <c r="M179" s="123"/>
      <c r="N179" s="120" t="str">
        <f>IFERROR(VLOOKUP('SYSTEME CLASSIFICATION'!$F179,'LISTE REFERENCE STOCKABLE'!$B$11:$D$88,3,FALSE),"")</f>
        <v>15 cartonsx540a.=8100 alvéoles</v>
      </c>
      <c r="O179" s="120"/>
      <c r="P179" s="120"/>
      <c r="Q179" s="120">
        <f>IFERROR(VLOOKUP('SYSTEME CLASSIFICATION'!$F179,'LISTE REFERENCE STOCKABLE'!$B$11:$E$88,4,FALSE),"")</f>
        <v>40500</v>
      </c>
      <c r="R179" s="120">
        <f>IFERROR(VLOOKUP('SYSTEME CLASSIFICATION'!$F179,'LISTE REFERENCE STOCKABLE'!$B$11:$F$88,5,FALSE),"")</f>
        <v>0</v>
      </c>
      <c r="S179" s="120"/>
      <c r="T179" s="121"/>
      <c r="U179" s="114" t="str">
        <f>IFERROR(IF(VLOOKUP(F179,'LISTE REFERENCE STOCKABLE'!$B$2:$J$98,8,FALSE)=0,"",VLOOKUP(F179,'LISTE REFERENCE STOCKABLE'!$B$2:$J$98,8,FALSE)),"")</f>
        <v/>
      </c>
      <c r="V179" s="114" t="str">
        <f>IFERROR(IF(VLOOKUP(F179,'LISTE REFERENCE STOCKABLE'!$B$2:$J$98,9,FALSE)=0,"",VLOOKUP(F179,'LISTE REFERENCE STOCKABLE'!$B$2:$J$98,9,FALSE)),"")</f>
        <v/>
      </c>
      <c r="W179" s="115" t="str">
        <f>IFERROR(VLOOKUP(F179,'LISTE REFERENCE STOCKABLE'!$B$10:$K$98,10,FALSE),"")</f>
        <v>c</v>
      </c>
      <c r="X179" s="113" t="e">
        <f>VLOOKUP(E179,Inventaire!$C$2:$E$36,3,FALSE)</f>
        <v>#N/A</v>
      </c>
    </row>
    <row r="180" spans="2:24" ht="35.1" customHeight="1" thickBot="1" x14ac:dyDescent="0.25">
      <c r="B180" s="32">
        <v>1.92</v>
      </c>
      <c r="C180" s="186" t="str">
        <f>IFERROR(VLOOKUP(F180,'LISTE REFERENCE STOCKABLE'!$B$11:$G$88,6,FALSE),"")</f>
        <v>Air Forme</v>
      </c>
      <c r="D180" s="166" t="s">
        <v>73</v>
      </c>
      <c r="E180" s="122" t="str">
        <f>IFERROR(IF(F180="","",INDEX('LISTE REFERENCE STOCKABLE'!A:A,MATCH('SYSTEME CLASSIFICATION'!F180,'LISTE REFERENCE STOCKABLE'!B:B,0),1)),"")</f>
        <v>EMP0002</v>
      </c>
      <c r="F180" s="117" t="s">
        <v>150</v>
      </c>
      <c r="G180" s="117"/>
      <c r="H180" s="117"/>
      <c r="I180" s="117"/>
      <c r="J180" s="142"/>
      <c r="K180" s="117"/>
      <c r="L180" s="144" t="str">
        <f>IFERROR(VLOOKUP('SYSTEME CLASSIFICATION'!$F180,'LISTE REFERENCE STOCKABLE'!$B$2:$C$98,2,FALSE),"DISPONIBLE")</f>
        <v>INDISPONIBLE</v>
      </c>
      <c r="M180" s="118"/>
      <c r="N180" s="125" t="str">
        <f>IFERROR(VLOOKUP('SYSTEME CLASSIFICATION'!$F180,'LISTE REFERENCE STOCKABLE'!$B$11:$D$88,3,FALSE),"")</f>
        <v>15 cartonsx540a.=8100 alvéoles</v>
      </c>
      <c r="O180" s="125"/>
      <c r="P180" s="125"/>
      <c r="Q180" s="125">
        <f>IFERROR(VLOOKUP('SYSTEME CLASSIFICATION'!$F180,'LISTE REFERENCE STOCKABLE'!$B$11:$E$88,4,FALSE),"")</f>
        <v>40500</v>
      </c>
      <c r="R180" s="125">
        <f>IFERROR(VLOOKUP('SYSTEME CLASSIFICATION'!$F180,'LISTE REFERENCE STOCKABLE'!$B$11:$F$88,5,FALSE),"")</f>
        <v>0</v>
      </c>
      <c r="S180" s="125"/>
      <c r="T180" s="126"/>
      <c r="U180" s="114" t="str">
        <f>IFERROR(IF(VLOOKUP(F180,'LISTE REFERENCE STOCKABLE'!$B$2:$J$98,8,FALSE)=0,"",VLOOKUP(F180,'LISTE REFERENCE STOCKABLE'!$B$2:$J$98,8,FALSE)),"")</f>
        <v/>
      </c>
      <c r="V180" s="114" t="str">
        <f>IFERROR(IF(VLOOKUP(F180,'LISTE REFERENCE STOCKABLE'!$B$2:$J$98,9,FALSE)=0,"",VLOOKUP(F180,'LISTE REFERENCE STOCKABLE'!$B$2:$J$98,9,FALSE)),"")</f>
        <v/>
      </c>
      <c r="W180" s="115" t="str">
        <f>IFERROR(VLOOKUP(F180,'LISTE REFERENCE STOCKABLE'!$B$10:$K$98,10,FALSE),"")</f>
        <v>c</v>
      </c>
      <c r="X180" s="113" t="e">
        <f>VLOOKUP(E180,Inventaire!$C$2:$E$36,3,FALSE)</f>
        <v>#N/A</v>
      </c>
    </row>
    <row r="181" spans="2:24" ht="35.1" customHeight="1" thickBot="1" x14ac:dyDescent="0.25">
      <c r="B181" s="32">
        <v>1.92</v>
      </c>
      <c r="C181" s="186" t="str">
        <f>IFERROR(VLOOKUP(F181,'LISTE REFERENCE STOCKABLE'!$B$11:$G$88,6,FALSE),"")</f>
        <v>Air Forme</v>
      </c>
      <c r="D181" s="167" t="s">
        <v>73</v>
      </c>
      <c r="E181" s="122" t="str">
        <f>IFERROR(IF(F181="","",INDEX('LISTE REFERENCE STOCKABLE'!A:A,MATCH('SYSTEME CLASSIFICATION'!F181,'LISTE REFERENCE STOCKABLE'!B:B,0),1)),"")</f>
        <v>EMP0002</v>
      </c>
      <c r="F181" s="117" t="s">
        <v>150</v>
      </c>
      <c r="G181" s="117"/>
      <c r="H181" s="117"/>
      <c r="I181" s="117"/>
      <c r="J181" s="142"/>
      <c r="K181" s="117"/>
      <c r="L181" s="144" t="str">
        <f>IFERROR(VLOOKUP('SYSTEME CLASSIFICATION'!$F181,'LISTE REFERENCE STOCKABLE'!$B$2:$C$98,2,FALSE),"DISPONIBLE")</f>
        <v>INDISPONIBLE</v>
      </c>
      <c r="M181" s="123"/>
      <c r="N181" s="120" t="str">
        <f>IFERROR(VLOOKUP('SYSTEME CLASSIFICATION'!$F181,'LISTE REFERENCE STOCKABLE'!$B$11:$D$88,3,FALSE),"")</f>
        <v>15 cartonsx540a.=8100 alvéoles</v>
      </c>
      <c r="O181" s="120"/>
      <c r="P181" s="120"/>
      <c r="Q181" s="120">
        <f>IFERROR(VLOOKUP('SYSTEME CLASSIFICATION'!$F181,'LISTE REFERENCE STOCKABLE'!$B$11:$E$88,4,FALSE),"")</f>
        <v>40500</v>
      </c>
      <c r="R181" s="120">
        <f>IFERROR(VLOOKUP('SYSTEME CLASSIFICATION'!$F181,'LISTE REFERENCE STOCKABLE'!$B$11:$F$88,5,FALSE),"")</f>
        <v>0</v>
      </c>
      <c r="S181" s="120"/>
      <c r="T181" s="121"/>
      <c r="U181" s="114" t="str">
        <f>IFERROR(IF(VLOOKUP(F181,'LISTE REFERENCE STOCKABLE'!$B$2:$J$98,8,FALSE)=0,"",VLOOKUP(F181,'LISTE REFERENCE STOCKABLE'!$B$2:$J$98,8,FALSE)),"")</f>
        <v/>
      </c>
      <c r="V181" s="114" t="str">
        <f>IFERROR(IF(VLOOKUP(F181,'LISTE REFERENCE STOCKABLE'!$B$2:$J$98,9,FALSE)=0,"",VLOOKUP(F181,'LISTE REFERENCE STOCKABLE'!$B$2:$J$98,9,FALSE)),"")</f>
        <v/>
      </c>
      <c r="W181" s="115" t="str">
        <f>IFERROR(VLOOKUP(F181,'LISTE REFERENCE STOCKABLE'!$B$10:$K$98,10,FALSE),"")</f>
        <v>c</v>
      </c>
      <c r="X181" s="113" t="e">
        <f>VLOOKUP(E181,Inventaire!$C$2:$E$36,3,FALSE)</f>
        <v>#N/A</v>
      </c>
    </row>
    <row r="182" spans="2:24" ht="35.1" customHeight="1" thickBot="1" x14ac:dyDescent="0.25">
      <c r="B182" s="32">
        <v>1.92</v>
      </c>
      <c r="C182" s="186" t="str">
        <f>IFERROR(VLOOKUP(F182,'LISTE REFERENCE STOCKABLE'!$B$11:$G$88,6,FALSE),"")</f>
        <v/>
      </c>
      <c r="D182" s="167" t="s">
        <v>73</v>
      </c>
      <c r="E182" s="122" t="str">
        <f>IFERROR(IF(F182="","",INDEX('LISTE REFERENCE STOCKABLE'!A:A,MATCH('SYSTEME CLASSIFICATION'!F182,'LISTE REFERENCE STOCKABLE'!B:B,0),1)),"")</f>
        <v/>
      </c>
      <c r="F182" s="117" t="s">
        <v>307</v>
      </c>
      <c r="G182" s="117"/>
      <c r="H182" s="117"/>
      <c r="I182" s="117"/>
      <c r="J182" s="142"/>
      <c r="K182" s="117"/>
      <c r="L182" s="144" t="str">
        <f>IFERROR(VLOOKUP('SYSTEME CLASSIFICATION'!$F182,'LISTE REFERENCE STOCKABLE'!$B$2:$C$98,2,FALSE),"DISPONIBLE")</f>
        <v>INEXISTANT</v>
      </c>
      <c r="M182" s="123"/>
      <c r="N182" s="120" t="str">
        <f>IFERROR(VLOOKUP('SYSTEME CLASSIFICATION'!$F182,'LISTE REFERENCE STOCKABLE'!$B$11:$D$88,3,FALSE),"")</f>
        <v/>
      </c>
      <c r="O182" s="120"/>
      <c r="P182" s="120"/>
      <c r="Q182" s="120" t="str">
        <f>IFERROR(VLOOKUP('SYSTEME CLASSIFICATION'!$F182,'LISTE REFERENCE STOCKABLE'!$B$11:$E$88,4,FALSE),"")</f>
        <v/>
      </c>
      <c r="R182" s="120" t="str">
        <f>IFERROR(VLOOKUP('SYSTEME CLASSIFICATION'!$F182,'LISTE REFERENCE STOCKABLE'!$B$11:$F$88,5,FALSE),"")</f>
        <v/>
      </c>
      <c r="S182" s="120"/>
      <c r="T182" s="121"/>
      <c r="U182" s="114" t="str">
        <f>IFERROR(IF(VLOOKUP(F182,'LISTE REFERENCE STOCKABLE'!$B$2:$J$98,8,FALSE)=0,"",VLOOKUP(F182,'LISTE REFERENCE STOCKABLE'!$B$2:$J$98,8,FALSE)),"")</f>
        <v/>
      </c>
      <c r="V182" s="114" t="str">
        <f>IFERROR(IF(VLOOKUP(F182,'LISTE REFERENCE STOCKABLE'!$B$2:$J$98,9,FALSE)=0,"",VLOOKUP(F182,'LISTE REFERENCE STOCKABLE'!$B$2:$J$98,9,FALSE)),"")</f>
        <v/>
      </c>
      <c r="W182" s="115" t="str">
        <f>IFERROR(VLOOKUP(F182,'LISTE REFERENCE STOCKABLE'!$B$10:$K$98,10,FALSE),"")</f>
        <v/>
      </c>
      <c r="X182" s="113" t="e">
        <f>VLOOKUP(E182,Inventaire!$C$2:$E$36,3,FALSE)</f>
        <v>#N/A</v>
      </c>
    </row>
    <row r="183" spans="2:24" ht="35.1" customHeight="1" thickBot="1" x14ac:dyDescent="0.25">
      <c r="B183" s="31">
        <v>1.92</v>
      </c>
      <c r="C183" s="186" t="str">
        <f>IFERROR(VLOOKUP(F183,'LISTE REFERENCE STOCKABLE'!$B$11:$G$88,6,FALSE),"")</f>
        <v>Solia</v>
      </c>
      <c r="D183" s="168" t="s">
        <v>53</v>
      </c>
      <c r="E183" s="122" t="str">
        <f>IFERROR(IF(F183="","",INDEX('LISTE REFERENCE STOCKABLE'!A:A,MATCH('SYSTEME CLASSIFICATION'!F183,'LISTE REFERENCE STOCKABLE'!B:B,0),1)),"")</f>
        <v>EMP0051</v>
      </c>
      <c r="F183" s="117" t="s">
        <v>235</v>
      </c>
      <c r="G183" s="117"/>
      <c r="H183" s="117"/>
      <c r="I183" s="117"/>
      <c r="J183" s="142"/>
      <c r="K183" s="117"/>
      <c r="L183" s="144" t="str">
        <f>IFERROR(VLOOKUP('SYSTEME CLASSIFICATION'!$F183,'LISTE REFERENCE STOCKABLE'!$B$2:$C$98,2,FALSE),"DISPONIBLE")</f>
        <v>INDISPONIBLE</v>
      </c>
      <c r="M183" s="118"/>
      <c r="N183" s="125" t="str">
        <f>IFERROR(VLOOKUP('SYSTEME CLASSIFICATION'!$F183,'LISTE REFERENCE STOCKABLE'!$B$11:$D$88,3,FALSE),"")</f>
        <v>5 cartonsx200=</v>
      </c>
      <c r="O183" s="125"/>
      <c r="P183" s="125"/>
      <c r="Q183" s="125">
        <f>IFERROR(VLOOKUP('SYSTEME CLASSIFICATION'!$F183,'LISTE REFERENCE STOCKABLE'!$B$11:$E$88,4,FALSE),"")</f>
        <v>0</v>
      </c>
      <c r="R183" s="125">
        <f>IFERROR(VLOOKUP('SYSTEME CLASSIFICATION'!$F183,'LISTE REFERENCE STOCKABLE'!$B$11:$F$88,5,FALSE),"")</f>
        <v>0</v>
      </c>
      <c r="S183" s="125"/>
      <c r="T183" s="126"/>
      <c r="U183" s="114">
        <f>IFERROR(IF(VLOOKUP(F183,'LISTE REFERENCE STOCKABLE'!$B$2:$J$98,8,FALSE)=0,"",VLOOKUP(F183,'LISTE REFERENCE STOCKABLE'!$B$2:$J$98,8,FALSE)),"")</f>
        <v>1.62</v>
      </c>
      <c r="V183" s="114" t="str">
        <f>IFERROR(IF(VLOOKUP(F183,'LISTE REFERENCE STOCKABLE'!$B$2:$J$98,9,FALSE)=0,"",VLOOKUP(F183,'LISTE REFERENCE STOCKABLE'!$B$2:$J$98,9,FALSE)),"")</f>
        <v>800*1200</v>
      </c>
      <c r="W183" s="115" t="str">
        <f>IFERROR(VLOOKUP(F183,'LISTE REFERENCE STOCKABLE'!$B$10:$K$98,10,FALSE),"")</f>
        <v>a</v>
      </c>
      <c r="X183" s="113" t="str">
        <f>VLOOKUP(E183,Inventaire!$C$2:$E$36,3,FALSE)</f>
        <v>jeudi</v>
      </c>
    </row>
    <row r="184" spans="2:24" ht="35.1" customHeight="1" thickBot="1" x14ac:dyDescent="0.25">
      <c r="B184" s="31">
        <v>1.92</v>
      </c>
      <c r="C184" s="186" t="str">
        <f>IFERROR(VLOOKUP(F184,'LISTE REFERENCE STOCKABLE'!$B$11:$G$88,6,FALSE),"")</f>
        <v/>
      </c>
      <c r="D184" s="169" t="s">
        <v>53</v>
      </c>
      <c r="E184" s="122" t="str">
        <f>IFERROR(IF(F184="","",INDEX('LISTE REFERENCE STOCKABLE'!A:A,MATCH('SYSTEME CLASSIFICATION'!F184,'LISTE REFERENCE STOCKABLE'!B:B,0),1)),"")</f>
        <v/>
      </c>
      <c r="F184" s="117" t="s">
        <v>309</v>
      </c>
      <c r="G184" s="117"/>
      <c r="H184" s="117"/>
      <c r="I184" s="117"/>
      <c r="J184" s="142"/>
      <c r="K184" s="117"/>
      <c r="L184" s="144" t="str">
        <f>IFERROR(VLOOKUP('SYSTEME CLASSIFICATION'!$F184,'LISTE REFERENCE STOCKABLE'!$B$2:$C$98,2,FALSE),"DISPONIBLE")</f>
        <v>INDISPONIBLE (Veuillez noter la désignation du produit dans "COMMENTAIRE MAGASINIER")</v>
      </c>
      <c r="M184" s="123" t="s">
        <v>382</v>
      </c>
      <c r="N184" s="120" t="str">
        <f>IFERROR(VLOOKUP('SYSTEME CLASSIFICATION'!$F184,'LISTE REFERENCE STOCKABLE'!$B$11:$D$88,3,FALSE),"")</f>
        <v/>
      </c>
      <c r="O184" s="120"/>
      <c r="P184" s="120"/>
      <c r="Q184" s="120" t="str">
        <f>IFERROR(VLOOKUP('SYSTEME CLASSIFICATION'!$F184,'LISTE REFERENCE STOCKABLE'!$B$11:$E$88,4,FALSE),"")</f>
        <v/>
      </c>
      <c r="R184" s="120" t="str">
        <f>IFERROR(VLOOKUP('SYSTEME CLASSIFICATION'!$F184,'LISTE REFERENCE STOCKABLE'!$B$11:$F$88,5,FALSE),"")</f>
        <v/>
      </c>
      <c r="S184" s="120"/>
      <c r="T184" s="121"/>
      <c r="U184" s="114" t="str">
        <f>IFERROR(IF(VLOOKUP(F184,'LISTE REFERENCE STOCKABLE'!$B$2:$J$98,8,FALSE)=0,"",VLOOKUP(F184,'LISTE REFERENCE STOCKABLE'!$B$2:$J$98,8,FALSE)),"")</f>
        <v/>
      </c>
      <c r="V184" s="114" t="str">
        <f>IFERROR(IF(VLOOKUP(F184,'LISTE REFERENCE STOCKABLE'!$B$2:$J$98,9,FALSE)=0,"",VLOOKUP(F184,'LISTE REFERENCE STOCKABLE'!$B$2:$J$98,9,FALSE)),"")</f>
        <v/>
      </c>
      <c r="W184" s="115" t="str">
        <f>IFERROR(VLOOKUP(F184,'LISTE REFERENCE STOCKABLE'!$B$10:$K$98,10,FALSE),"")</f>
        <v/>
      </c>
      <c r="X184" s="113" t="e">
        <f>VLOOKUP(E184,Inventaire!$C$2:$E$36,3,FALSE)</f>
        <v>#N/A</v>
      </c>
    </row>
    <row r="185" spans="2:24" ht="35.1" customHeight="1" thickBot="1" x14ac:dyDescent="0.25">
      <c r="B185" s="31">
        <v>1.92</v>
      </c>
      <c r="C185" s="186" t="str">
        <f>IFERROR(VLOOKUP(F185,'LISTE REFERENCE STOCKABLE'!$B$11:$G$88,6,FALSE),"")</f>
        <v>Solia</v>
      </c>
      <c r="D185" s="169" t="s">
        <v>53</v>
      </c>
      <c r="E185" s="122" t="str">
        <f>IFERROR(IF(F185="","",INDEX('LISTE REFERENCE STOCKABLE'!A:A,MATCH('SYSTEME CLASSIFICATION'!F185,'LISTE REFERENCE STOCKABLE'!B:B,0),1)),"")</f>
        <v>EMP0052</v>
      </c>
      <c r="F185" s="117" t="s">
        <v>233</v>
      </c>
      <c r="G185" s="117"/>
      <c r="H185" s="117"/>
      <c r="I185" s="117"/>
      <c r="J185" s="142"/>
      <c r="K185" s="117"/>
      <c r="L185" s="144" t="str">
        <f>IFERROR(VLOOKUP('SYSTEME CLASSIFICATION'!$F185,'LISTE REFERENCE STOCKABLE'!$B$2:$C$98,2,FALSE),"DISPONIBLE")</f>
        <v>INDISPONIBLE</v>
      </c>
      <c r="M185" s="123"/>
      <c r="N185" s="120" t="str">
        <f>IFERROR(VLOOKUP('SYSTEME CLASSIFICATION'!$F185,'LISTE REFERENCE STOCKABLE'!$B$11:$D$88,3,FALSE),"")</f>
        <v>5 cartonsx200=</v>
      </c>
      <c r="O185" s="120"/>
      <c r="P185" s="120"/>
      <c r="Q185" s="120">
        <f>IFERROR(VLOOKUP('SYSTEME CLASSIFICATION'!$F185,'LISTE REFERENCE STOCKABLE'!$B$11:$E$88,4,FALSE),"")</f>
        <v>0</v>
      </c>
      <c r="R185" s="120">
        <f>IFERROR(VLOOKUP('SYSTEME CLASSIFICATION'!$F185,'LISTE REFERENCE STOCKABLE'!$B$11:$F$88,5,FALSE),"")</f>
        <v>0</v>
      </c>
      <c r="S185" s="120"/>
      <c r="T185" s="121"/>
      <c r="U185" s="114">
        <f>IFERROR(IF(VLOOKUP(F185,'LISTE REFERENCE STOCKABLE'!$B$2:$J$98,8,FALSE)=0,"",VLOOKUP(F185,'LISTE REFERENCE STOCKABLE'!$B$2:$J$98,8,FALSE)),"")</f>
        <v>1.55</v>
      </c>
      <c r="V185" s="114" t="str">
        <f>IFERROR(IF(VLOOKUP(F185,'LISTE REFERENCE STOCKABLE'!$B$2:$J$98,9,FALSE)=0,"",VLOOKUP(F185,'LISTE REFERENCE STOCKABLE'!$B$2:$J$98,9,FALSE)),"")</f>
        <v>1200*1000</v>
      </c>
      <c r="W185" s="115" t="str">
        <f>IFERROR(VLOOKUP(F185,'LISTE REFERENCE STOCKABLE'!$B$10:$K$98,10,FALSE),"")</f>
        <v>a</v>
      </c>
      <c r="X185" s="113" t="str">
        <f>VLOOKUP(E185,Inventaire!$C$2:$E$36,3,FALSE)</f>
        <v>jeudi</v>
      </c>
    </row>
    <row r="186" spans="2:24" ht="35.1" customHeight="1" thickBot="1" x14ac:dyDescent="0.25">
      <c r="B186" s="32">
        <v>1.92</v>
      </c>
      <c r="C186" s="186" t="str">
        <f>IFERROR(VLOOKUP(F186,'LISTE REFERENCE STOCKABLE'!$B$11:$G$88,6,FALSE),"")</f>
        <v>Guillin Emballage</v>
      </c>
      <c r="D186" s="168" t="s">
        <v>54</v>
      </c>
      <c r="E186" s="122" t="str">
        <f>IFERROR(IF(F186="","",INDEX('LISTE REFERENCE STOCKABLE'!A:A,MATCH('SYSTEME CLASSIFICATION'!F186,'LISTE REFERENCE STOCKABLE'!B:B,0),1)),"")</f>
        <v>EMP0001</v>
      </c>
      <c r="F186" s="117" t="s">
        <v>260</v>
      </c>
      <c r="G186" s="117"/>
      <c r="H186" s="117"/>
      <c r="I186" s="117"/>
      <c r="J186" s="142"/>
      <c r="K186" s="117"/>
      <c r="L186" s="144" t="str">
        <f>IFERROR(VLOOKUP('SYSTEME CLASSIFICATION'!$F186,'LISTE REFERENCE STOCKABLE'!$B$2:$C$98,2,FALSE),"DISPONIBLE")</f>
        <v>INDISPONIBLE</v>
      </c>
      <c r="M186" s="118"/>
      <c r="N186" s="125" t="str">
        <f>IFERROR(VLOOKUP('SYSTEME CLASSIFICATION'!$F186,'LISTE REFERENCE STOCKABLE'!$B$11:$D$88,3,FALSE),"")</f>
        <v>120 cartonsx336e=40320 emballages</v>
      </c>
      <c r="O186" s="125"/>
      <c r="P186" s="125"/>
      <c r="Q186" s="125" t="str">
        <f>IFERROR(VLOOKUP('SYSTEME CLASSIFICATION'!$F186,'LISTE REFERENCE STOCKABLE'!$B$11:$E$88,4,FALSE),"")</f>
        <v>132 cart</v>
      </c>
      <c r="R186" s="125">
        <f>IFERROR(VLOOKUP('SYSTEME CLASSIFICATION'!$F186,'LISTE REFERENCE STOCKABLE'!$B$11:$F$88,5,FALSE),"")</f>
        <v>0</v>
      </c>
      <c r="S186" s="125"/>
      <c r="T186" s="126"/>
      <c r="U186" s="114" t="str">
        <f>IFERROR(IF(VLOOKUP(F186,'LISTE REFERENCE STOCKABLE'!$B$2:$J$98,8,FALSE)=0,"",VLOOKUP(F186,'LISTE REFERENCE STOCKABLE'!$B$2:$J$98,8,FALSE)),"")</f>
        <v/>
      </c>
      <c r="V186" s="114" t="str">
        <f>IFERROR(IF(VLOOKUP(F186,'LISTE REFERENCE STOCKABLE'!$B$2:$J$98,9,FALSE)=0,"",VLOOKUP(F186,'LISTE REFERENCE STOCKABLE'!$B$2:$J$98,9,FALSE)),"")</f>
        <v/>
      </c>
      <c r="W186" s="115" t="str">
        <f>IFERROR(VLOOKUP(F186,'LISTE REFERENCE STOCKABLE'!$B$10:$K$98,10,FALSE),"")</f>
        <v>a</v>
      </c>
      <c r="X186" s="113" t="e">
        <f>VLOOKUP(E186,Inventaire!$C$2:$E$36,3,FALSE)</f>
        <v>#N/A</v>
      </c>
    </row>
    <row r="187" spans="2:24" ht="35.1" customHeight="1" thickBot="1" x14ac:dyDescent="0.25">
      <c r="B187" s="32">
        <v>1.92</v>
      </c>
      <c r="C187" s="186" t="str">
        <f>IFERROR(VLOOKUP(F187,'LISTE REFERENCE STOCKABLE'!$B$11:$G$88,6,FALSE),"")</f>
        <v>Guillin Emballage</v>
      </c>
      <c r="D187" s="169" t="s">
        <v>54</v>
      </c>
      <c r="E187" s="122" t="str">
        <f>IFERROR(IF(F187="","",INDEX('LISTE REFERENCE STOCKABLE'!A:A,MATCH('SYSTEME CLASSIFICATION'!F187,'LISTE REFERENCE STOCKABLE'!B:B,0),1)),"")</f>
        <v>EMP0001</v>
      </c>
      <c r="F187" s="117" t="s">
        <v>260</v>
      </c>
      <c r="G187" s="117"/>
      <c r="H187" s="117"/>
      <c r="I187" s="117"/>
      <c r="J187" s="142"/>
      <c r="K187" s="117"/>
      <c r="L187" s="144" t="str">
        <f>IFERROR(VLOOKUP('SYSTEME CLASSIFICATION'!$F187,'LISTE REFERENCE STOCKABLE'!$B$2:$C$98,2,FALSE),"DISPONIBLE")</f>
        <v>INDISPONIBLE</v>
      </c>
      <c r="M187" s="123"/>
      <c r="N187" s="120" t="str">
        <f>IFERROR(VLOOKUP('SYSTEME CLASSIFICATION'!$F187,'LISTE REFERENCE STOCKABLE'!$B$11:$D$88,3,FALSE),"")</f>
        <v>120 cartonsx336e=40320 emballages</v>
      </c>
      <c r="O187" s="120"/>
      <c r="P187" s="120"/>
      <c r="Q187" s="120" t="str">
        <f>IFERROR(VLOOKUP('SYSTEME CLASSIFICATION'!$F187,'LISTE REFERENCE STOCKABLE'!$B$11:$E$88,4,FALSE),"")</f>
        <v>132 cart</v>
      </c>
      <c r="R187" s="120">
        <f>IFERROR(VLOOKUP('SYSTEME CLASSIFICATION'!$F187,'LISTE REFERENCE STOCKABLE'!$B$11:$F$88,5,FALSE),"")</f>
        <v>0</v>
      </c>
      <c r="S187" s="120"/>
      <c r="T187" s="121"/>
      <c r="U187" s="114" t="str">
        <f>IFERROR(IF(VLOOKUP(F187,'LISTE REFERENCE STOCKABLE'!$B$2:$J$98,8,FALSE)=0,"",VLOOKUP(F187,'LISTE REFERENCE STOCKABLE'!$B$2:$J$98,8,FALSE)),"")</f>
        <v/>
      </c>
      <c r="V187" s="114" t="str">
        <f>IFERROR(IF(VLOOKUP(F187,'LISTE REFERENCE STOCKABLE'!$B$2:$J$98,9,FALSE)=0,"",VLOOKUP(F187,'LISTE REFERENCE STOCKABLE'!$B$2:$J$98,9,FALSE)),"")</f>
        <v/>
      </c>
      <c r="W187" s="115" t="str">
        <f>IFERROR(VLOOKUP(F187,'LISTE REFERENCE STOCKABLE'!$B$10:$K$98,10,FALSE),"")</f>
        <v>a</v>
      </c>
      <c r="X187" s="113" t="e">
        <f>VLOOKUP(E187,Inventaire!$C$2:$E$36,3,FALSE)</f>
        <v>#N/A</v>
      </c>
    </row>
    <row r="188" spans="2:24" ht="35.1" customHeight="1" thickBot="1" x14ac:dyDescent="0.25">
      <c r="B188" s="32">
        <v>1.92</v>
      </c>
      <c r="C188" s="186" t="str">
        <f>IFERROR(VLOOKUP(F188,'LISTE REFERENCE STOCKABLE'!$B$11:$G$88,6,FALSE),"")</f>
        <v>Guillin Emballage</v>
      </c>
      <c r="D188" s="169" t="s">
        <v>54</v>
      </c>
      <c r="E188" s="122" t="str">
        <f>IFERROR(IF(F188="","",INDEX('LISTE REFERENCE STOCKABLE'!A:A,MATCH('SYSTEME CLASSIFICATION'!F188,'LISTE REFERENCE STOCKABLE'!B:B,0),1)),"")</f>
        <v>EMP0001</v>
      </c>
      <c r="F188" s="117" t="s">
        <v>260</v>
      </c>
      <c r="G188" s="117"/>
      <c r="H188" s="117"/>
      <c r="I188" s="117"/>
      <c r="J188" s="142"/>
      <c r="K188" s="117"/>
      <c r="L188" s="144" t="str">
        <f>IFERROR(VLOOKUP('SYSTEME CLASSIFICATION'!$F188,'LISTE REFERENCE STOCKABLE'!$B$2:$C$98,2,FALSE),"DISPONIBLE")</f>
        <v>INDISPONIBLE</v>
      </c>
      <c r="M188" s="123"/>
      <c r="N188" s="120" t="str">
        <f>IFERROR(VLOOKUP('SYSTEME CLASSIFICATION'!$F188,'LISTE REFERENCE STOCKABLE'!$B$11:$D$88,3,FALSE),"")</f>
        <v>120 cartonsx336e=40320 emballages</v>
      </c>
      <c r="O188" s="120"/>
      <c r="P188" s="120"/>
      <c r="Q188" s="120" t="str">
        <f>IFERROR(VLOOKUP('SYSTEME CLASSIFICATION'!$F188,'LISTE REFERENCE STOCKABLE'!$B$11:$E$88,4,FALSE),"")</f>
        <v>132 cart</v>
      </c>
      <c r="R188" s="120">
        <f>IFERROR(VLOOKUP('SYSTEME CLASSIFICATION'!$F188,'LISTE REFERENCE STOCKABLE'!$B$11:$F$88,5,FALSE),"")</f>
        <v>0</v>
      </c>
      <c r="S188" s="120"/>
      <c r="T188" s="121"/>
      <c r="U188" s="114" t="str">
        <f>IFERROR(IF(VLOOKUP(F188,'LISTE REFERENCE STOCKABLE'!$B$2:$J$98,8,FALSE)=0,"",VLOOKUP(F188,'LISTE REFERENCE STOCKABLE'!$B$2:$J$98,8,FALSE)),"")</f>
        <v/>
      </c>
      <c r="V188" s="114" t="str">
        <f>IFERROR(IF(VLOOKUP(F188,'LISTE REFERENCE STOCKABLE'!$B$2:$J$98,9,FALSE)=0,"",VLOOKUP(F188,'LISTE REFERENCE STOCKABLE'!$B$2:$J$98,9,FALSE)),"")</f>
        <v/>
      </c>
      <c r="W188" s="115" t="str">
        <f>IFERROR(VLOOKUP(F188,'LISTE REFERENCE STOCKABLE'!$B$10:$K$98,10,FALSE),"")</f>
        <v>a</v>
      </c>
      <c r="X188" s="113" t="e">
        <f>VLOOKUP(E188,Inventaire!$C$2:$E$36,3,FALSE)</f>
        <v>#N/A</v>
      </c>
    </row>
    <row r="189" spans="2:24" ht="35.1" customHeight="1" thickBot="1" x14ac:dyDescent="0.25">
      <c r="B189" s="31">
        <v>1.92</v>
      </c>
      <c r="C189" s="186" t="str">
        <f>IFERROR(VLOOKUP(F189,'LISTE REFERENCE STOCKABLE'!$B$11:$G$88,6,FALSE),"")</f>
        <v>Guillin Emballage</v>
      </c>
      <c r="D189" s="168" t="s">
        <v>55</v>
      </c>
      <c r="E189" s="122" t="str">
        <f>IFERROR(IF(F189="","",INDEX('LISTE REFERENCE STOCKABLE'!A:A,MATCH('SYSTEME CLASSIFICATION'!F189,'LISTE REFERENCE STOCKABLE'!B:B,0),1)),"")</f>
        <v>EMP0001</v>
      </c>
      <c r="F189" s="117" t="s">
        <v>260</v>
      </c>
      <c r="G189" s="117"/>
      <c r="H189" s="117"/>
      <c r="I189" s="117"/>
      <c r="J189" s="142"/>
      <c r="K189" s="117"/>
      <c r="L189" s="144" t="str">
        <f>IFERROR(VLOOKUP('SYSTEME CLASSIFICATION'!$F189,'LISTE REFERENCE STOCKABLE'!$B$2:$C$98,2,FALSE),"DISPONIBLE")</f>
        <v>INDISPONIBLE</v>
      </c>
      <c r="M189" s="118"/>
      <c r="N189" s="125" t="str">
        <f>IFERROR(VLOOKUP('SYSTEME CLASSIFICATION'!$F189,'LISTE REFERENCE STOCKABLE'!$B$11:$D$88,3,FALSE),"")</f>
        <v>120 cartonsx336e=40320 emballages</v>
      </c>
      <c r="O189" s="125"/>
      <c r="P189" s="125"/>
      <c r="Q189" s="125" t="str">
        <f>IFERROR(VLOOKUP('SYSTEME CLASSIFICATION'!$F189,'LISTE REFERENCE STOCKABLE'!$B$11:$E$88,4,FALSE),"")</f>
        <v>132 cart</v>
      </c>
      <c r="R189" s="125">
        <f>IFERROR(VLOOKUP('SYSTEME CLASSIFICATION'!$F189,'LISTE REFERENCE STOCKABLE'!$B$11:$F$88,5,FALSE),"")</f>
        <v>0</v>
      </c>
      <c r="S189" s="125"/>
      <c r="T189" s="126"/>
      <c r="U189" s="114" t="str">
        <f>IFERROR(IF(VLOOKUP(F189,'LISTE REFERENCE STOCKABLE'!$B$2:$J$98,8,FALSE)=0,"",VLOOKUP(F189,'LISTE REFERENCE STOCKABLE'!$B$2:$J$98,8,FALSE)),"")</f>
        <v/>
      </c>
      <c r="V189" s="114" t="str">
        <f>IFERROR(IF(VLOOKUP(F189,'LISTE REFERENCE STOCKABLE'!$B$2:$J$98,9,FALSE)=0,"",VLOOKUP(F189,'LISTE REFERENCE STOCKABLE'!$B$2:$J$98,9,FALSE)),"")</f>
        <v/>
      </c>
      <c r="W189" s="115" t="str">
        <f>IFERROR(VLOOKUP(F189,'LISTE REFERENCE STOCKABLE'!$B$10:$K$98,10,FALSE),"")</f>
        <v>a</v>
      </c>
      <c r="X189" s="113" t="e">
        <f>VLOOKUP(E189,Inventaire!$C$2:$E$36,3,FALSE)</f>
        <v>#N/A</v>
      </c>
    </row>
    <row r="190" spans="2:24" ht="35.1" customHeight="1" thickBot="1" x14ac:dyDescent="0.25">
      <c r="B190" s="31">
        <v>1.92</v>
      </c>
      <c r="C190" s="186" t="str">
        <f>IFERROR(VLOOKUP(F190,'LISTE REFERENCE STOCKABLE'!$B$11:$G$88,6,FALSE),"")</f>
        <v>Guillin Emballage</v>
      </c>
      <c r="D190" s="169" t="s">
        <v>55</v>
      </c>
      <c r="E190" s="122" t="str">
        <f>IFERROR(IF(F190="","",INDEX('LISTE REFERENCE STOCKABLE'!A:A,MATCH('SYSTEME CLASSIFICATION'!F190,'LISTE REFERENCE STOCKABLE'!B:B,0),1)),"")</f>
        <v>EMP0001</v>
      </c>
      <c r="F190" s="117" t="s">
        <v>260</v>
      </c>
      <c r="G190" s="117"/>
      <c r="H190" s="117"/>
      <c r="I190" s="117"/>
      <c r="J190" s="142"/>
      <c r="K190" s="117"/>
      <c r="L190" s="144" t="str">
        <f>IFERROR(VLOOKUP('SYSTEME CLASSIFICATION'!$F190,'LISTE REFERENCE STOCKABLE'!$B$2:$C$98,2,FALSE),"DISPONIBLE")</f>
        <v>INDISPONIBLE</v>
      </c>
      <c r="M190" s="123"/>
      <c r="N190" s="120" t="str">
        <f>IFERROR(VLOOKUP('SYSTEME CLASSIFICATION'!$F190,'LISTE REFERENCE STOCKABLE'!$B$11:$D$88,3,FALSE),"")</f>
        <v>120 cartonsx336e=40320 emballages</v>
      </c>
      <c r="O190" s="120"/>
      <c r="P190" s="120"/>
      <c r="Q190" s="120" t="str">
        <f>IFERROR(VLOOKUP('SYSTEME CLASSIFICATION'!$F190,'LISTE REFERENCE STOCKABLE'!$B$11:$E$88,4,FALSE),"")</f>
        <v>132 cart</v>
      </c>
      <c r="R190" s="120">
        <f>IFERROR(VLOOKUP('SYSTEME CLASSIFICATION'!$F190,'LISTE REFERENCE STOCKABLE'!$B$11:$F$88,5,FALSE),"")</f>
        <v>0</v>
      </c>
      <c r="S190" s="120"/>
      <c r="T190" s="121"/>
      <c r="U190" s="114" t="str">
        <f>IFERROR(IF(VLOOKUP(F190,'LISTE REFERENCE STOCKABLE'!$B$2:$J$98,8,FALSE)=0,"",VLOOKUP(F190,'LISTE REFERENCE STOCKABLE'!$B$2:$J$98,8,FALSE)),"")</f>
        <v/>
      </c>
      <c r="V190" s="114" t="str">
        <f>IFERROR(IF(VLOOKUP(F190,'LISTE REFERENCE STOCKABLE'!$B$2:$J$98,9,FALSE)=0,"",VLOOKUP(F190,'LISTE REFERENCE STOCKABLE'!$B$2:$J$98,9,FALSE)),"")</f>
        <v/>
      </c>
      <c r="W190" s="115" t="str">
        <f>IFERROR(VLOOKUP(F190,'LISTE REFERENCE STOCKABLE'!$B$10:$K$98,10,FALSE),"")</f>
        <v>a</v>
      </c>
      <c r="X190" s="113" t="e">
        <f>VLOOKUP(E190,Inventaire!$C$2:$E$36,3,FALSE)</f>
        <v>#N/A</v>
      </c>
    </row>
    <row r="191" spans="2:24" ht="35.1" customHeight="1" thickBot="1" x14ac:dyDescent="0.25">
      <c r="B191" s="31">
        <v>1.92</v>
      </c>
      <c r="C191" s="186" t="str">
        <f>IFERROR(VLOOKUP(F191,'LISTE REFERENCE STOCKABLE'!$B$11:$G$88,6,FALSE),"")</f>
        <v>Guillin Emballage</v>
      </c>
      <c r="D191" s="169" t="s">
        <v>55</v>
      </c>
      <c r="E191" s="122" t="str">
        <f>IFERROR(IF(F191="","",INDEX('LISTE REFERENCE STOCKABLE'!A:A,MATCH('SYSTEME CLASSIFICATION'!F191,'LISTE REFERENCE STOCKABLE'!B:B,0),1)),"")</f>
        <v>EMP0001</v>
      </c>
      <c r="F191" s="117" t="s">
        <v>260</v>
      </c>
      <c r="G191" s="117"/>
      <c r="H191" s="117"/>
      <c r="I191" s="117"/>
      <c r="J191" s="142"/>
      <c r="K191" s="117"/>
      <c r="L191" s="144" t="str">
        <f>IFERROR(VLOOKUP('SYSTEME CLASSIFICATION'!$F191,'LISTE REFERENCE STOCKABLE'!$B$2:$C$98,2,FALSE),"DISPONIBLE")</f>
        <v>INDISPONIBLE</v>
      </c>
      <c r="M191" s="123"/>
      <c r="N191" s="120" t="str">
        <f>IFERROR(VLOOKUP('SYSTEME CLASSIFICATION'!$F191,'LISTE REFERENCE STOCKABLE'!$B$11:$D$88,3,FALSE),"")</f>
        <v>120 cartonsx336e=40320 emballages</v>
      </c>
      <c r="O191" s="120"/>
      <c r="P191" s="120"/>
      <c r="Q191" s="120" t="str">
        <f>IFERROR(VLOOKUP('SYSTEME CLASSIFICATION'!$F191,'LISTE REFERENCE STOCKABLE'!$B$11:$E$88,4,FALSE),"")</f>
        <v>132 cart</v>
      </c>
      <c r="R191" s="120">
        <f>IFERROR(VLOOKUP('SYSTEME CLASSIFICATION'!$F191,'LISTE REFERENCE STOCKABLE'!$B$11:$F$88,5,FALSE),"")</f>
        <v>0</v>
      </c>
      <c r="S191" s="120"/>
      <c r="T191" s="121"/>
      <c r="U191" s="114" t="str">
        <f>IFERROR(IF(VLOOKUP(F191,'LISTE REFERENCE STOCKABLE'!$B$2:$J$98,8,FALSE)=0,"",VLOOKUP(F191,'LISTE REFERENCE STOCKABLE'!$B$2:$J$98,8,FALSE)),"")</f>
        <v/>
      </c>
      <c r="V191" s="114" t="str">
        <f>IFERROR(IF(VLOOKUP(F191,'LISTE REFERENCE STOCKABLE'!$B$2:$J$98,9,FALSE)=0,"",VLOOKUP(F191,'LISTE REFERENCE STOCKABLE'!$B$2:$J$98,9,FALSE)),"")</f>
        <v/>
      </c>
      <c r="W191" s="115" t="str">
        <f>IFERROR(VLOOKUP(F191,'LISTE REFERENCE STOCKABLE'!$B$10:$K$98,10,FALSE),"")</f>
        <v>a</v>
      </c>
      <c r="X191" s="113" t="e">
        <f>VLOOKUP(E191,Inventaire!$C$2:$E$36,3,FALSE)</f>
        <v>#N/A</v>
      </c>
    </row>
    <row r="192" spans="2:24" ht="35.1" customHeight="1" thickBot="1" x14ac:dyDescent="0.25">
      <c r="B192" s="32">
        <v>1.92</v>
      </c>
      <c r="C192" s="186" t="str">
        <f>IFERROR(VLOOKUP(F192,'LISTE REFERENCE STOCKABLE'!$B$11:$G$88,6,FALSE),"")</f>
        <v>Guillin Emballage</v>
      </c>
      <c r="D192" s="168" t="s">
        <v>62</v>
      </c>
      <c r="E192" s="122" t="str">
        <f>IFERROR(IF(F192="","",INDEX('LISTE REFERENCE STOCKABLE'!A:A,MATCH('SYSTEME CLASSIFICATION'!F192,'LISTE REFERENCE STOCKABLE'!B:B,0),1)),"")</f>
        <v>EMP0001</v>
      </c>
      <c r="F192" s="117" t="s">
        <v>260</v>
      </c>
      <c r="G192" s="117"/>
      <c r="H192" s="117"/>
      <c r="I192" s="117"/>
      <c r="J192" s="142"/>
      <c r="K192" s="117"/>
      <c r="L192" s="144" t="str">
        <f>IFERROR(VLOOKUP('SYSTEME CLASSIFICATION'!$F192,'LISTE REFERENCE STOCKABLE'!$B$2:$C$98,2,FALSE),"DISPONIBLE")</f>
        <v>INDISPONIBLE</v>
      </c>
      <c r="M192" s="118"/>
      <c r="N192" s="125" t="str">
        <f>IFERROR(VLOOKUP('SYSTEME CLASSIFICATION'!$F192,'LISTE REFERENCE STOCKABLE'!$B$11:$D$88,3,FALSE),"")</f>
        <v>120 cartonsx336e=40320 emballages</v>
      </c>
      <c r="O192" s="125"/>
      <c r="P192" s="125"/>
      <c r="Q192" s="125" t="str">
        <f>IFERROR(VLOOKUP('SYSTEME CLASSIFICATION'!$F192,'LISTE REFERENCE STOCKABLE'!$B$11:$E$88,4,FALSE),"")</f>
        <v>132 cart</v>
      </c>
      <c r="R192" s="125">
        <f>IFERROR(VLOOKUP('SYSTEME CLASSIFICATION'!$F192,'LISTE REFERENCE STOCKABLE'!$B$11:$F$88,5,FALSE),"")</f>
        <v>0</v>
      </c>
      <c r="S192" s="125"/>
      <c r="T192" s="126"/>
      <c r="U192" s="114" t="str">
        <f>IFERROR(IF(VLOOKUP(F192,'LISTE REFERENCE STOCKABLE'!$B$2:$J$98,8,FALSE)=0,"",VLOOKUP(F192,'LISTE REFERENCE STOCKABLE'!$B$2:$J$98,8,FALSE)),"")</f>
        <v/>
      </c>
      <c r="V192" s="114" t="str">
        <f>IFERROR(IF(VLOOKUP(F192,'LISTE REFERENCE STOCKABLE'!$B$2:$J$98,9,FALSE)=0,"",VLOOKUP(F192,'LISTE REFERENCE STOCKABLE'!$B$2:$J$98,9,FALSE)),"")</f>
        <v/>
      </c>
      <c r="W192" s="115" t="str">
        <f>IFERROR(VLOOKUP(F192,'LISTE REFERENCE STOCKABLE'!$B$10:$K$98,10,FALSE),"")</f>
        <v>a</v>
      </c>
      <c r="X192" s="113" t="e">
        <f>VLOOKUP(E192,Inventaire!$C$2:$E$36,3,FALSE)</f>
        <v>#N/A</v>
      </c>
    </row>
    <row r="193" spans="2:24" ht="35.1" customHeight="1" thickBot="1" x14ac:dyDescent="0.25">
      <c r="B193" s="32">
        <v>1.92</v>
      </c>
      <c r="C193" s="186" t="str">
        <f>IFERROR(VLOOKUP(F193,'LISTE REFERENCE STOCKABLE'!$B$11:$G$88,6,FALSE),"")</f>
        <v>Guillin Emballage</v>
      </c>
      <c r="D193" s="169" t="s">
        <v>62</v>
      </c>
      <c r="E193" s="122" t="str">
        <f>IFERROR(IF(F193="","",INDEX('LISTE REFERENCE STOCKABLE'!A:A,MATCH('SYSTEME CLASSIFICATION'!F193,'LISTE REFERENCE STOCKABLE'!B:B,0),1)),"")</f>
        <v>EMP0001</v>
      </c>
      <c r="F193" s="117" t="s">
        <v>260</v>
      </c>
      <c r="G193" s="117"/>
      <c r="H193" s="117"/>
      <c r="I193" s="117"/>
      <c r="J193" s="142"/>
      <c r="K193" s="117"/>
      <c r="L193" s="144" t="str">
        <f>IFERROR(VLOOKUP('SYSTEME CLASSIFICATION'!$F193,'LISTE REFERENCE STOCKABLE'!$B$2:$C$98,2,FALSE),"DISPONIBLE")</f>
        <v>INDISPONIBLE</v>
      </c>
      <c r="M193" s="123"/>
      <c r="N193" s="120" t="str">
        <f>IFERROR(VLOOKUP('SYSTEME CLASSIFICATION'!$F193,'LISTE REFERENCE STOCKABLE'!$B$11:$D$88,3,FALSE),"")</f>
        <v>120 cartonsx336e=40320 emballages</v>
      </c>
      <c r="O193" s="120"/>
      <c r="P193" s="120"/>
      <c r="Q193" s="120" t="str">
        <f>IFERROR(VLOOKUP('SYSTEME CLASSIFICATION'!$F193,'LISTE REFERENCE STOCKABLE'!$B$11:$E$88,4,FALSE),"")</f>
        <v>132 cart</v>
      </c>
      <c r="R193" s="120">
        <f>IFERROR(VLOOKUP('SYSTEME CLASSIFICATION'!$F193,'LISTE REFERENCE STOCKABLE'!$B$11:$F$88,5,FALSE),"")</f>
        <v>0</v>
      </c>
      <c r="S193" s="120"/>
      <c r="T193" s="121"/>
      <c r="U193" s="114" t="str">
        <f>IFERROR(IF(VLOOKUP(F193,'LISTE REFERENCE STOCKABLE'!$B$2:$J$98,8,FALSE)=0,"",VLOOKUP(F193,'LISTE REFERENCE STOCKABLE'!$B$2:$J$98,8,FALSE)),"")</f>
        <v/>
      </c>
      <c r="V193" s="114" t="str">
        <f>IFERROR(IF(VLOOKUP(F193,'LISTE REFERENCE STOCKABLE'!$B$2:$J$98,9,FALSE)=0,"",VLOOKUP(F193,'LISTE REFERENCE STOCKABLE'!$B$2:$J$98,9,FALSE)),"")</f>
        <v/>
      </c>
      <c r="W193" s="115" t="str">
        <f>IFERROR(VLOOKUP(F193,'LISTE REFERENCE STOCKABLE'!$B$10:$K$98,10,FALSE),"")</f>
        <v>a</v>
      </c>
      <c r="X193" s="113" t="e">
        <f>VLOOKUP(E193,Inventaire!$C$2:$E$36,3,FALSE)</f>
        <v>#N/A</v>
      </c>
    </row>
    <row r="194" spans="2:24" ht="35.1" customHeight="1" thickBot="1" x14ac:dyDescent="0.25">
      <c r="B194" s="32">
        <v>1.92</v>
      </c>
      <c r="C194" s="186" t="str">
        <f>IFERROR(VLOOKUP(F194,'LISTE REFERENCE STOCKABLE'!$B$11:$G$88,6,FALSE),"")</f>
        <v>Guillin Emballage</v>
      </c>
      <c r="D194" s="169" t="s">
        <v>62</v>
      </c>
      <c r="E194" s="122" t="str">
        <f>IFERROR(IF(F194="","",INDEX('LISTE REFERENCE STOCKABLE'!A:A,MATCH('SYSTEME CLASSIFICATION'!F194,'LISTE REFERENCE STOCKABLE'!B:B,0),1)),"")</f>
        <v>EMP0001</v>
      </c>
      <c r="F194" s="117" t="s">
        <v>260</v>
      </c>
      <c r="G194" s="117"/>
      <c r="H194" s="117"/>
      <c r="I194" s="117"/>
      <c r="J194" s="142"/>
      <c r="K194" s="117"/>
      <c r="L194" s="144" t="str">
        <f>IFERROR(VLOOKUP('SYSTEME CLASSIFICATION'!$F194,'LISTE REFERENCE STOCKABLE'!$B$2:$C$98,2,FALSE),"DISPONIBLE")</f>
        <v>INDISPONIBLE</v>
      </c>
      <c r="M194" s="123"/>
      <c r="N194" s="120" t="str">
        <f>IFERROR(VLOOKUP('SYSTEME CLASSIFICATION'!$F194,'LISTE REFERENCE STOCKABLE'!$B$11:$D$88,3,FALSE),"")</f>
        <v>120 cartonsx336e=40320 emballages</v>
      </c>
      <c r="O194" s="120"/>
      <c r="P194" s="120"/>
      <c r="Q194" s="120" t="str">
        <f>IFERROR(VLOOKUP('SYSTEME CLASSIFICATION'!$F194,'LISTE REFERENCE STOCKABLE'!$B$11:$E$88,4,FALSE),"")</f>
        <v>132 cart</v>
      </c>
      <c r="R194" s="120">
        <f>IFERROR(VLOOKUP('SYSTEME CLASSIFICATION'!$F194,'LISTE REFERENCE STOCKABLE'!$B$11:$F$88,5,FALSE),"")</f>
        <v>0</v>
      </c>
      <c r="S194" s="120"/>
      <c r="T194" s="121"/>
      <c r="U194" s="114" t="str">
        <f>IFERROR(IF(VLOOKUP(F194,'LISTE REFERENCE STOCKABLE'!$B$2:$J$98,8,FALSE)=0,"",VLOOKUP(F194,'LISTE REFERENCE STOCKABLE'!$B$2:$J$98,8,FALSE)),"")</f>
        <v/>
      </c>
      <c r="V194" s="114" t="str">
        <f>IFERROR(IF(VLOOKUP(F194,'LISTE REFERENCE STOCKABLE'!$B$2:$J$98,9,FALSE)=0,"",VLOOKUP(F194,'LISTE REFERENCE STOCKABLE'!$B$2:$J$98,9,FALSE)),"")</f>
        <v/>
      </c>
      <c r="W194" s="115" t="str">
        <f>IFERROR(VLOOKUP(F194,'LISTE REFERENCE STOCKABLE'!$B$10:$K$98,10,FALSE),"")</f>
        <v>a</v>
      </c>
      <c r="X194" s="113" t="e">
        <f>VLOOKUP(E194,Inventaire!$C$2:$E$36,3,FALSE)</f>
        <v>#N/A</v>
      </c>
    </row>
    <row r="195" spans="2:24" ht="35.1" customHeight="1" thickBot="1" x14ac:dyDescent="0.25">
      <c r="B195" s="31">
        <v>1.92</v>
      </c>
      <c r="C195" s="186" t="str">
        <f>IFERROR(VLOOKUP(F195,'LISTE REFERENCE STOCKABLE'!$B$11:$G$88,6,FALSE),"")</f>
        <v>Guillin Emballage</v>
      </c>
      <c r="D195" s="168" t="s">
        <v>63</v>
      </c>
      <c r="E195" s="122" t="str">
        <f>IFERROR(IF(F195="","",INDEX('LISTE REFERENCE STOCKABLE'!A:A,MATCH('SYSTEME CLASSIFICATION'!F195,'LISTE REFERENCE STOCKABLE'!B:B,0),1)),"")</f>
        <v>EMP0001</v>
      </c>
      <c r="F195" s="117" t="s">
        <v>260</v>
      </c>
      <c r="G195" s="117"/>
      <c r="H195" s="117"/>
      <c r="I195" s="117"/>
      <c r="J195" s="142"/>
      <c r="K195" s="117"/>
      <c r="L195" s="144" t="str">
        <f>IFERROR(VLOOKUP('SYSTEME CLASSIFICATION'!$F195,'LISTE REFERENCE STOCKABLE'!$B$2:$C$98,2,FALSE),"DISPONIBLE")</f>
        <v>INDISPONIBLE</v>
      </c>
      <c r="M195" s="118"/>
      <c r="N195" s="125" t="str">
        <f>IFERROR(VLOOKUP('SYSTEME CLASSIFICATION'!$F195,'LISTE REFERENCE STOCKABLE'!$B$11:$D$88,3,FALSE),"")</f>
        <v>120 cartonsx336e=40320 emballages</v>
      </c>
      <c r="O195" s="125"/>
      <c r="P195" s="125"/>
      <c r="Q195" s="125" t="str">
        <f>IFERROR(VLOOKUP('SYSTEME CLASSIFICATION'!$F195,'LISTE REFERENCE STOCKABLE'!$B$11:$E$88,4,FALSE),"")</f>
        <v>132 cart</v>
      </c>
      <c r="R195" s="125">
        <f>IFERROR(VLOOKUP('SYSTEME CLASSIFICATION'!$F195,'LISTE REFERENCE STOCKABLE'!$B$11:$F$88,5,FALSE),"")</f>
        <v>0</v>
      </c>
      <c r="S195" s="125"/>
      <c r="T195" s="126"/>
      <c r="U195" s="114" t="str">
        <f>IFERROR(IF(VLOOKUP(F195,'LISTE REFERENCE STOCKABLE'!$B$2:$J$98,8,FALSE)=0,"",VLOOKUP(F195,'LISTE REFERENCE STOCKABLE'!$B$2:$J$98,8,FALSE)),"")</f>
        <v/>
      </c>
      <c r="V195" s="114" t="str">
        <f>IFERROR(IF(VLOOKUP(F195,'LISTE REFERENCE STOCKABLE'!$B$2:$J$98,9,FALSE)=0,"",VLOOKUP(F195,'LISTE REFERENCE STOCKABLE'!$B$2:$J$98,9,FALSE)),"")</f>
        <v/>
      </c>
      <c r="W195" s="115" t="str">
        <f>IFERROR(VLOOKUP(F195,'LISTE REFERENCE STOCKABLE'!$B$10:$K$98,10,FALSE),"")</f>
        <v>a</v>
      </c>
      <c r="X195" s="113" t="e">
        <f>VLOOKUP(E195,Inventaire!$C$2:$E$36,3,FALSE)</f>
        <v>#N/A</v>
      </c>
    </row>
    <row r="196" spans="2:24" ht="35.1" customHeight="1" thickBot="1" x14ac:dyDescent="0.25">
      <c r="B196" s="31">
        <v>1.92</v>
      </c>
      <c r="C196" s="186" t="str">
        <f>IFERROR(VLOOKUP(F196,'LISTE REFERENCE STOCKABLE'!$B$11:$G$88,6,FALSE),"")</f>
        <v>Guillin Emballage</v>
      </c>
      <c r="D196" s="169" t="s">
        <v>63</v>
      </c>
      <c r="E196" s="122" t="str">
        <f>IFERROR(IF(F196="","",INDEX('LISTE REFERENCE STOCKABLE'!A:A,MATCH('SYSTEME CLASSIFICATION'!F196,'LISTE REFERENCE STOCKABLE'!B:B,0),1)),"")</f>
        <v>EMP0001</v>
      </c>
      <c r="F196" s="117" t="s">
        <v>260</v>
      </c>
      <c r="G196" s="117"/>
      <c r="H196" s="117"/>
      <c r="I196" s="117"/>
      <c r="J196" s="142"/>
      <c r="K196" s="117"/>
      <c r="L196" s="144" t="str">
        <f>IFERROR(VLOOKUP('SYSTEME CLASSIFICATION'!$F196,'LISTE REFERENCE STOCKABLE'!$B$2:$C$98,2,FALSE),"DISPONIBLE")</f>
        <v>INDISPONIBLE</v>
      </c>
      <c r="M196" s="123"/>
      <c r="N196" s="120" t="str">
        <f>IFERROR(VLOOKUP('SYSTEME CLASSIFICATION'!$F196,'LISTE REFERENCE STOCKABLE'!$B$11:$D$88,3,FALSE),"")</f>
        <v>120 cartonsx336e=40320 emballages</v>
      </c>
      <c r="O196" s="120"/>
      <c r="P196" s="120"/>
      <c r="Q196" s="120" t="str">
        <f>IFERROR(VLOOKUP('SYSTEME CLASSIFICATION'!$F196,'LISTE REFERENCE STOCKABLE'!$B$11:$E$88,4,FALSE),"")</f>
        <v>132 cart</v>
      </c>
      <c r="R196" s="120">
        <f>IFERROR(VLOOKUP('SYSTEME CLASSIFICATION'!$F196,'LISTE REFERENCE STOCKABLE'!$B$11:$F$88,5,FALSE),"")</f>
        <v>0</v>
      </c>
      <c r="S196" s="120"/>
      <c r="T196" s="121"/>
      <c r="U196" s="114" t="str">
        <f>IFERROR(IF(VLOOKUP(F196,'LISTE REFERENCE STOCKABLE'!$B$2:$J$98,8,FALSE)=0,"",VLOOKUP(F196,'LISTE REFERENCE STOCKABLE'!$B$2:$J$98,8,FALSE)),"")</f>
        <v/>
      </c>
      <c r="V196" s="114" t="str">
        <f>IFERROR(IF(VLOOKUP(F196,'LISTE REFERENCE STOCKABLE'!$B$2:$J$98,9,FALSE)=0,"",VLOOKUP(F196,'LISTE REFERENCE STOCKABLE'!$B$2:$J$98,9,FALSE)),"")</f>
        <v/>
      </c>
      <c r="W196" s="115" t="str">
        <f>IFERROR(VLOOKUP(F196,'LISTE REFERENCE STOCKABLE'!$B$10:$K$98,10,FALSE),"")</f>
        <v>a</v>
      </c>
      <c r="X196" s="113" t="e">
        <f>VLOOKUP(E196,Inventaire!$C$2:$E$36,3,FALSE)</f>
        <v>#N/A</v>
      </c>
    </row>
    <row r="197" spans="2:24" ht="35.1" customHeight="1" thickBot="1" x14ac:dyDescent="0.25">
      <c r="B197" s="31">
        <v>1.92</v>
      </c>
      <c r="C197" s="186" t="str">
        <f>IFERROR(VLOOKUP(F197,'LISTE REFERENCE STOCKABLE'!$B$11:$G$88,6,FALSE),"")</f>
        <v>Guillin Emballage</v>
      </c>
      <c r="D197" s="169" t="s">
        <v>63</v>
      </c>
      <c r="E197" s="122" t="str">
        <f>IFERROR(IF(F197="","",INDEX('LISTE REFERENCE STOCKABLE'!A:A,MATCH('SYSTEME CLASSIFICATION'!F197,'LISTE REFERENCE STOCKABLE'!B:B,0),1)),"")</f>
        <v>EMP0001</v>
      </c>
      <c r="F197" s="117" t="s">
        <v>260</v>
      </c>
      <c r="G197" s="117"/>
      <c r="H197" s="117"/>
      <c r="I197" s="117"/>
      <c r="J197" s="142"/>
      <c r="K197" s="117"/>
      <c r="L197" s="144" t="str">
        <f>IFERROR(VLOOKUP('SYSTEME CLASSIFICATION'!$F197,'LISTE REFERENCE STOCKABLE'!$B$2:$C$98,2,FALSE),"DISPONIBLE")</f>
        <v>INDISPONIBLE</v>
      </c>
      <c r="M197" s="123"/>
      <c r="N197" s="120" t="str">
        <f>IFERROR(VLOOKUP('SYSTEME CLASSIFICATION'!$F197,'LISTE REFERENCE STOCKABLE'!$B$11:$D$88,3,FALSE),"")</f>
        <v>120 cartonsx336e=40320 emballages</v>
      </c>
      <c r="O197" s="120"/>
      <c r="P197" s="120"/>
      <c r="Q197" s="120" t="str">
        <f>IFERROR(VLOOKUP('SYSTEME CLASSIFICATION'!$F197,'LISTE REFERENCE STOCKABLE'!$B$11:$E$88,4,FALSE),"")</f>
        <v>132 cart</v>
      </c>
      <c r="R197" s="120">
        <f>IFERROR(VLOOKUP('SYSTEME CLASSIFICATION'!$F197,'LISTE REFERENCE STOCKABLE'!$B$11:$F$88,5,FALSE),"")</f>
        <v>0</v>
      </c>
      <c r="S197" s="120"/>
      <c r="T197" s="121"/>
      <c r="U197" s="114" t="str">
        <f>IFERROR(IF(VLOOKUP(F197,'LISTE REFERENCE STOCKABLE'!$B$2:$J$98,8,FALSE)=0,"",VLOOKUP(F197,'LISTE REFERENCE STOCKABLE'!$B$2:$J$98,8,FALSE)),"")</f>
        <v/>
      </c>
      <c r="V197" s="114" t="str">
        <f>IFERROR(IF(VLOOKUP(F197,'LISTE REFERENCE STOCKABLE'!$B$2:$J$98,9,FALSE)=0,"",VLOOKUP(F197,'LISTE REFERENCE STOCKABLE'!$B$2:$J$98,9,FALSE)),"")</f>
        <v/>
      </c>
      <c r="W197" s="115" t="str">
        <f>IFERROR(VLOOKUP(F197,'LISTE REFERENCE STOCKABLE'!$B$10:$K$98,10,FALSE),"")</f>
        <v>a</v>
      </c>
      <c r="X197" s="113" t="e">
        <f>VLOOKUP(E197,Inventaire!$C$2:$E$36,3,FALSE)</f>
        <v>#N/A</v>
      </c>
    </row>
    <row r="198" spans="2:24" ht="35.1" customHeight="1" thickBot="1" x14ac:dyDescent="0.25">
      <c r="B198" s="32">
        <v>1.92</v>
      </c>
      <c r="C198" s="186" t="str">
        <f>IFERROR(VLOOKUP(F198,'LISTE REFERENCE STOCKABLE'!$B$11:$G$88,6,FALSE),"")</f>
        <v>Guillin Emballage</v>
      </c>
      <c r="D198" s="168" t="s">
        <v>64</v>
      </c>
      <c r="E198" s="122" t="str">
        <f>IFERROR(IF(F198="","",INDEX('LISTE REFERENCE STOCKABLE'!A:A,MATCH('SYSTEME CLASSIFICATION'!F198,'LISTE REFERENCE STOCKABLE'!B:B,0),1)),"")</f>
        <v>EMP0001</v>
      </c>
      <c r="F198" s="117" t="s">
        <v>260</v>
      </c>
      <c r="G198" s="117"/>
      <c r="H198" s="117"/>
      <c r="I198" s="117"/>
      <c r="J198" s="142"/>
      <c r="K198" s="117"/>
      <c r="L198" s="144" t="str">
        <f>IFERROR(VLOOKUP('SYSTEME CLASSIFICATION'!$F198,'LISTE REFERENCE STOCKABLE'!$B$2:$C$98,2,FALSE),"DISPONIBLE")</f>
        <v>INDISPONIBLE</v>
      </c>
      <c r="M198" s="118"/>
      <c r="N198" s="125" t="str">
        <f>IFERROR(VLOOKUP('SYSTEME CLASSIFICATION'!$F198,'LISTE REFERENCE STOCKABLE'!$B$11:$D$88,3,FALSE),"")</f>
        <v>120 cartonsx336e=40320 emballages</v>
      </c>
      <c r="O198" s="125"/>
      <c r="P198" s="125"/>
      <c r="Q198" s="125" t="str">
        <f>IFERROR(VLOOKUP('SYSTEME CLASSIFICATION'!$F198,'LISTE REFERENCE STOCKABLE'!$B$11:$E$88,4,FALSE),"")</f>
        <v>132 cart</v>
      </c>
      <c r="R198" s="125">
        <f>IFERROR(VLOOKUP('SYSTEME CLASSIFICATION'!$F198,'LISTE REFERENCE STOCKABLE'!$B$11:$F$88,5,FALSE),"")</f>
        <v>0</v>
      </c>
      <c r="S198" s="125"/>
      <c r="T198" s="126"/>
      <c r="U198" s="114" t="str">
        <f>IFERROR(IF(VLOOKUP(F198,'LISTE REFERENCE STOCKABLE'!$B$2:$J$98,8,FALSE)=0,"",VLOOKUP(F198,'LISTE REFERENCE STOCKABLE'!$B$2:$J$98,8,FALSE)),"")</f>
        <v/>
      </c>
      <c r="V198" s="114" t="str">
        <f>IFERROR(IF(VLOOKUP(F198,'LISTE REFERENCE STOCKABLE'!$B$2:$J$98,9,FALSE)=0,"",VLOOKUP(F198,'LISTE REFERENCE STOCKABLE'!$B$2:$J$98,9,FALSE)),"")</f>
        <v/>
      </c>
      <c r="W198" s="115" t="str">
        <f>IFERROR(VLOOKUP(F198,'LISTE REFERENCE STOCKABLE'!$B$10:$K$98,10,FALSE),"")</f>
        <v>a</v>
      </c>
      <c r="X198" s="113" t="e">
        <f>VLOOKUP(E198,Inventaire!$C$2:$E$36,3,FALSE)</f>
        <v>#N/A</v>
      </c>
    </row>
    <row r="199" spans="2:24" ht="35.1" customHeight="1" thickBot="1" x14ac:dyDescent="0.25">
      <c r="B199" s="32">
        <v>1.92</v>
      </c>
      <c r="C199" s="186" t="str">
        <f>IFERROR(VLOOKUP(F199,'LISTE REFERENCE STOCKABLE'!$B$11:$G$88,6,FALSE),"")</f>
        <v>Guillin Emballage</v>
      </c>
      <c r="D199" s="169" t="s">
        <v>64</v>
      </c>
      <c r="E199" s="122" t="str">
        <f>IFERROR(IF(F199="","",INDEX('LISTE REFERENCE STOCKABLE'!A:A,MATCH('SYSTEME CLASSIFICATION'!F199,'LISTE REFERENCE STOCKABLE'!B:B,0),1)),"")</f>
        <v>EMP0001</v>
      </c>
      <c r="F199" s="117" t="s">
        <v>260</v>
      </c>
      <c r="G199" s="117"/>
      <c r="H199" s="117"/>
      <c r="I199" s="117"/>
      <c r="J199" s="142"/>
      <c r="K199" s="117"/>
      <c r="L199" s="144" t="str">
        <f>IFERROR(VLOOKUP('SYSTEME CLASSIFICATION'!$F199,'LISTE REFERENCE STOCKABLE'!$B$2:$C$98,2,FALSE),"DISPONIBLE")</f>
        <v>INDISPONIBLE</v>
      </c>
      <c r="M199" s="123"/>
      <c r="N199" s="120" t="str">
        <f>IFERROR(VLOOKUP('SYSTEME CLASSIFICATION'!$F199,'LISTE REFERENCE STOCKABLE'!$B$11:$D$88,3,FALSE),"")</f>
        <v>120 cartonsx336e=40320 emballages</v>
      </c>
      <c r="O199" s="120"/>
      <c r="P199" s="120"/>
      <c r="Q199" s="120" t="str">
        <f>IFERROR(VLOOKUP('SYSTEME CLASSIFICATION'!$F199,'LISTE REFERENCE STOCKABLE'!$B$11:$E$88,4,FALSE),"")</f>
        <v>132 cart</v>
      </c>
      <c r="R199" s="120">
        <f>IFERROR(VLOOKUP('SYSTEME CLASSIFICATION'!$F199,'LISTE REFERENCE STOCKABLE'!$B$11:$F$88,5,FALSE),"")</f>
        <v>0</v>
      </c>
      <c r="S199" s="120"/>
      <c r="T199" s="121"/>
      <c r="U199" s="114" t="str">
        <f>IFERROR(IF(VLOOKUP(F199,'LISTE REFERENCE STOCKABLE'!$B$2:$J$98,8,FALSE)=0,"",VLOOKUP(F199,'LISTE REFERENCE STOCKABLE'!$B$2:$J$98,8,FALSE)),"")</f>
        <v/>
      </c>
      <c r="V199" s="114" t="str">
        <f>IFERROR(IF(VLOOKUP(F199,'LISTE REFERENCE STOCKABLE'!$B$2:$J$98,9,FALSE)=0,"",VLOOKUP(F199,'LISTE REFERENCE STOCKABLE'!$B$2:$J$98,9,FALSE)),"")</f>
        <v/>
      </c>
      <c r="W199" s="115" t="str">
        <f>IFERROR(VLOOKUP(F199,'LISTE REFERENCE STOCKABLE'!$B$10:$K$98,10,FALSE),"")</f>
        <v>a</v>
      </c>
      <c r="X199" s="113" t="e">
        <f>VLOOKUP(E199,Inventaire!$C$2:$E$36,3,FALSE)</f>
        <v>#N/A</v>
      </c>
    </row>
    <row r="200" spans="2:24" ht="35.1" customHeight="1" thickBot="1" x14ac:dyDescent="0.25">
      <c r="B200" s="32">
        <v>1.92</v>
      </c>
      <c r="C200" s="186" t="str">
        <f>IFERROR(VLOOKUP(F200,'LISTE REFERENCE STOCKABLE'!$B$11:$G$88,6,FALSE),"")</f>
        <v>Guillin Emballage</v>
      </c>
      <c r="D200" s="169" t="s">
        <v>64</v>
      </c>
      <c r="E200" s="122" t="str">
        <f>IFERROR(IF(F200="","",INDEX('LISTE REFERENCE STOCKABLE'!A:A,MATCH('SYSTEME CLASSIFICATION'!F200,'LISTE REFERENCE STOCKABLE'!B:B,0),1)),"")</f>
        <v>EMP0001</v>
      </c>
      <c r="F200" s="117" t="s">
        <v>260</v>
      </c>
      <c r="G200" s="117"/>
      <c r="H200" s="117"/>
      <c r="I200" s="117"/>
      <c r="J200" s="142"/>
      <c r="K200" s="117"/>
      <c r="L200" s="144" t="str">
        <f>IFERROR(VLOOKUP('SYSTEME CLASSIFICATION'!$F200,'LISTE REFERENCE STOCKABLE'!$B$2:$C$98,2,FALSE),"DISPONIBLE")</f>
        <v>INDISPONIBLE</v>
      </c>
      <c r="M200" s="123"/>
      <c r="N200" s="120" t="str">
        <f>IFERROR(VLOOKUP('SYSTEME CLASSIFICATION'!$F200,'LISTE REFERENCE STOCKABLE'!$B$11:$D$88,3,FALSE),"")</f>
        <v>120 cartonsx336e=40320 emballages</v>
      </c>
      <c r="O200" s="120"/>
      <c r="P200" s="120"/>
      <c r="Q200" s="120" t="str">
        <f>IFERROR(VLOOKUP('SYSTEME CLASSIFICATION'!$F200,'LISTE REFERENCE STOCKABLE'!$B$11:$E$88,4,FALSE),"")</f>
        <v>132 cart</v>
      </c>
      <c r="R200" s="120">
        <f>IFERROR(VLOOKUP('SYSTEME CLASSIFICATION'!$F200,'LISTE REFERENCE STOCKABLE'!$B$11:$F$88,5,FALSE),"")</f>
        <v>0</v>
      </c>
      <c r="S200" s="120"/>
      <c r="T200" s="121"/>
      <c r="U200" s="114" t="str">
        <f>IFERROR(IF(VLOOKUP(F200,'LISTE REFERENCE STOCKABLE'!$B$2:$J$98,8,FALSE)=0,"",VLOOKUP(F200,'LISTE REFERENCE STOCKABLE'!$B$2:$J$98,8,FALSE)),"")</f>
        <v/>
      </c>
      <c r="V200" s="114" t="str">
        <f>IFERROR(IF(VLOOKUP(F200,'LISTE REFERENCE STOCKABLE'!$B$2:$J$98,9,FALSE)=0,"",VLOOKUP(F200,'LISTE REFERENCE STOCKABLE'!$B$2:$J$98,9,FALSE)),"")</f>
        <v/>
      </c>
      <c r="W200" s="115" t="str">
        <f>IFERROR(VLOOKUP(F200,'LISTE REFERENCE STOCKABLE'!$B$10:$K$98,10,FALSE),"")</f>
        <v>a</v>
      </c>
      <c r="X200" s="113" t="e">
        <f>VLOOKUP(E200,Inventaire!$C$2:$E$36,3,FALSE)</f>
        <v>#N/A</v>
      </c>
    </row>
    <row r="201" spans="2:24" ht="35.1" customHeight="1" thickBot="1" x14ac:dyDescent="0.25">
      <c r="B201" s="31">
        <v>2.2000000000000002</v>
      </c>
      <c r="C201" s="186" t="str">
        <f>IFERROR(VLOOKUP(F201,'LISTE REFERENCE STOCKABLE'!$B$11:$G$88,6,FALSE),"")</f>
        <v/>
      </c>
      <c r="D201" s="168" t="s">
        <v>65</v>
      </c>
      <c r="E201" s="122" t="str">
        <f>IFERROR(IF(F201="","",INDEX('LISTE REFERENCE STOCKABLE'!A:A,MATCH('SYSTEME CLASSIFICATION'!F201,'LISTE REFERENCE STOCKABLE'!B:B,0),1)),"")</f>
        <v>EMP0021</v>
      </c>
      <c r="F201" s="117" t="s">
        <v>266</v>
      </c>
      <c r="G201" s="117"/>
      <c r="H201" s="117"/>
      <c r="I201" s="117"/>
      <c r="J201" s="142"/>
      <c r="K201" s="117"/>
      <c r="L201" s="144" t="str">
        <f>IFERROR(VLOOKUP('SYSTEME CLASSIFICATION'!$F201,'LISTE REFERENCE STOCKABLE'!$B$2:$C$98,2,FALSE),"DISPONIBLE")</f>
        <v>INDISPONIBLE</v>
      </c>
      <c r="M201" s="118"/>
      <c r="N201" s="125" t="str">
        <f>IFERROR(VLOOKUP('SYSTEME CLASSIFICATION'!$F201,'LISTE REFERENCE STOCKABLE'!$B$11:$D$88,3,FALSE),"")</f>
        <v/>
      </c>
      <c r="O201" s="125"/>
      <c r="P201" s="125"/>
      <c r="Q201" s="125" t="str">
        <f>IFERROR(VLOOKUP('SYSTEME CLASSIFICATION'!$F201,'LISTE REFERENCE STOCKABLE'!$B$11:$E$88,4,FALSE),"")</f>
        <v/>
      </c>
      <c r="R201" s="125" t="str">
        <f>IFERROR(VLOOKUP('SYSTEME CLASSIFICATION'!$F201,'LISTE REFERENCE STOCKABLE'!$B$11:$F$88,5,FALSE),"")</f>
        <v/>
      </c>
      <c r="S201" s="125"/>
      <c r="T201" s="126"/>
      <c r="U201" s="114" t="str">
        <f>IFERROR(IF(VLOOKUP(F201,'LISTE REFERENCE STOCKABLE'!$B$2:$J$98,8,FALSE)=0,"",VLOOKUP(F201,'LISTE REFERENCE STOCKABLE'!$B$2:$J$98,8,FALSE)),"")</f>
        <v/>
      </c>
      <c r="V201" s="114" t="str">
        <f>IFERROR(IF(VLOOKUP(F201,'LISTE REFERENCE STOCKABLE'!$B$2:$J$98,9,FALSE)=0,"",VLOOKUP(F201,'LISTE REFERENCE STOCKABLE'!$B$2:$J$98,9,FALSE)),"")</f>
        <v/>
      </c>
      <c r="W201" s="115" t="str">
        <f>IFERROR(VLOOKUP(F201,'LISTE REFERENCE STOCKABLE'!$B$10:$K$98,10,FALSE),"")</f>
        <v>a</v>
      </c>
      <c r="X201" s="113" t="e">
        <f>VLOOKUP(E201,Inventaire!$C$2:$E$36,3,FALSE)</f>
        <v>#N/A</v>
      </c>
    </row>
    <row r="202" spans="2:24" ht="35.1" customHeight="1" thickBot="1" x14ac:dyDescent="0.25">
      <c r="B202" s="31">
        <v>2.2000000000000002</v>
      </c>
      <c r="C202" s="186" t="str">
        <f>IFERROR(VLOOKUP(F202,'LISTE REFERENCE STOCKABLE'!$B$11:$G$88,6,FALSE),"")</f>
        <v>Guillin Emballage</v>
      </c>
      <c r="D202" s="169" t="s">
        <v>65</v>
      </c>
      <c r="E202" s="122" t="str">
        <f>IFERROR(IF(F202="","",INDEX('LISTE REFERENCE STOCKABLE'!A:A,MATCH('SYSTEME CLASSIFICATION'!F202,'LISTE REFERENCE STOCKABLE'!B:B,0),1)),"")</f>
        <v>EMP0010</v>
      </c>
      <c r="F202" s="117" t="s">
        <v>242</v>
      </c>
      <c r="G202" s="117"/>
      <c r="H202" s="117"/>
      <c r="I202" s="117"/>
      <c r="J202" s="142"/>
      <c r="K202" s="117"/>
      <c r="L202" s="144" t="str">
        <f>IFERROR(VLOOKUP('SYSTEME CLASSIFICATION'!$F202,'LISTE REFERENCE STOCKABLE'!$B$2:$C$98,2,FALSE),"DISPONIBLE")</f>
        <v>INDISPONIBLE</v>
      </c>
      <c r="M202" s="123"/>
      <c r="N202" s="120" t="str">
        <f>IFERROR(VLOOKUP('SYSTEME CLASSIFICATION'!$F202,'LISTE REFERENCE STOCKABLE'!$B$11:$D$88,3,FALSE),"")</f>
        <v>5 cartonsx200e=1000 emballages</v>
      </c>
      <c r="O202" s="120"/>
      <c r="P202" s="120"/>
      <c r="Q202" s="120" t="str">
        <f>IFERROR(VLOOKUP('SYSTEME CLASSIFICATION'!$F202,'LISTE REFERENCE STOCKABLE'!$B$11:$E$88,4,FALSE),"")</f>
        <v xml:space="preserve">      Pal x 9 cart =</v>
      </c>
      <c r="R202" s="120">
        <f>IFERROR(VLOOKUP('SYSTEME CLASSIFICATION'!$F202,'LISTE REFERENCE STOCKABLE'!$B$11:$F$88,5,FALSE),"")</f>
        <v>0</v>
      </c>
      <c r="S202" s="120"/>
      <c r="T202" s="121"/>
      <c r="U202" s="114" t="str">
        <f>IFERROR(IF(VLOOKUP(F202,'LISTE REFERENCE STOCKABLE'!$B$2:$J$98,8,FALSE)=0,"",VLOOKUP(F202,'LISTE REFERENCE STOCKABLE'!$B$2:$J$98,8,FALSE)),"")</f>
        <v/>
      </c>
      <c r="V202" s="114" t="str">
        <f>IFERROR(IF(VLOOKUP(F202,'LISTE REFERENCE STOCKABLE'!$B$2:$J$98,9,FALSE)=0,"",VLOOKUP(F202,'LISTE REFERENCE STOCKABLE'!$B$2:$J$98,9,FALSE)),"")</f>
        <v/>
      </c>
      <c r="W202" s="115" t="str">
        <f>IFERROR(VLOOKUP(F202,'LISTE REFERENCE STOCKABLE'!$B$10:$K$98,10,FALSE),"")</f>
        <v>a</v>
      </c>
      <c r="X202" s="113" t="e">
        <f>VLOOKUP(E202,Inventaire!$C$2:$E$36,3,FALSE)</f>
        <v>#N/A</v>
      </c>
    </row>
    <row r="203" spans="2:24" ht="35.1" customHeight="1" thickBot="1" x14ac:dyDescent="0.25">
      <c r="B203" s="31">
        <v>2.2000000000000002</v>
      </c>
      <c r="C203" s="186" t="str">
        <f>IFERROR(VLOOKUP(F203,'LISTE REFERENCE STOCKABLE'!$B$11:$G$88,6,FALSE),"")</f>
        <v/>
      </c>
      <c r="D203" s="169" t="s">
        <v>65</v>
      </c>
      <c r="E203" s="122" t="str">
        <f>IFERROR(IF(F203="","",INDEX('LISTE REFERENCE STOCKABLE'!A:A,MATCH('SYSTEME CLASSIFICATION'!F203,'LISTE REFERENCE STOCKABLE'!B:B,0),1)),"")</f>
        <v>EMP0022</v>
      </c>
      <c r="F203" s="117" t="s">
        <v>268</v>
      </c>
      <c r="G203" s="117"/>
      <c r="H203" s="117"/>
      <c r="I203" s="117"/>
      <c r="J203" s="142"/>
      <c r="K203" s="117"/>
      <c r="L203" s="144" t="str">
        <f>IFERROR(VLOOKUP('SYSTEME CLASSIFICATION'!$F203,'LISTE REFERENCE STOCKABLE'!$B$2:$C$98,2,FALSE),"DISPONIBLE")</f>
        <v>INDISPONIBLE</v>
      </c>
      <c r="M203" s="123"/>
      <c r="N203" s="120" t="str">
        <f>IFERROR(VLOOKUP('SYSTEME CLASSIFICATION'!$F203,'LISTE REFERENCE STOCKABLE'!$B$11:$D$88,3,FALSE),"")</f>
        <v/>
      </c>
      <c r="O203" s="120"/>
      <c r="P203" s="120"/>
      <c r="Q203" s="120" t="str">
        <f>IFERROR(VLOOKUP('SYSTEME CLASSIFICATION'!$F203,'LISTE REFERENCE STOCKABLE'!$B$11:$E$88,4,FALSE),"")</f>
        <v/>
      </c>
      <c r="R203" s="120" t="str">
        <f>IFERROR(VLOOKUP('SYSTEME CLASSIFICATION'!$F203,'LISTE REFERENCE STOCKABLE'!$B$11:$F$88,5,FALSE),"")</f>
        <v/>
      </c>
      <c r="S203" s="120"/>
      <c r="T203" s="121"/>
      <c r="U203" s="114" t="str">
        <f>IFERROR(IF(VLOOKUP(F203,'LISTE REFERENCE STOCKABLE'!$B$2:$J$98,8,FALSE)=0,"",VLOOKUP(F203,'LISTE REFERENCE STOCKABLE'!$B$2:$J$98,8,FALSE)),"")</f>
        <v/>
      </c>
      <c r="V203" s="114" t="str">
        <f>IFERROR(IF(VLOOKUP(F203,'LISTE REFERENCE STOCKABLE'!$B$2:$J$98,9,FALSE)=0,"",VLOOKUP(F203,'LISTE REFERENCE STOCKABLE'!$B$2:$J$98,9,FALSE)),"")</f>
        <v/>
      </c>
      <c r="W203" s="115" t="str">
        <f>IFERROR(VLOOKUP(F203,'LISTE REFERENCE STOCKABLE'!$B$10:$K$98,10,FALSE),"")</f>
        <v>a</v>
      </c>
      <c r="X203" s="113" t="e">
        <f>VLOOKUP(E203,Inventaire!$C$2:$E$36,3,FALSE)</f>
        <v>#N/A</v>
      </c>
    </row>
    <row r="204" spans="2:24" ht="35.1" customHeight="1" thickBot="1" x14ac:dyDescent="0.25">
      <c r="B204" s="32">
        <v>1.2</v>
      </c>
      <c r="C204" s="186" t="str">
        <f>IFERROR(VLOOKUP(F204,'LISTE REFERENCE STOCKABLE'!$B$11:$G$88,6,FALSE),"")</f>
        <v>Guillin Emballage</v>
      </c>
      <c r="D204" s="168" t="s">
        <v>66</v>
      </c>
      <c r="E204" s="122" t="str">
        <f>IFERROR(IF(F204="","",INDEX('LISTE REFERENCE STOCKABLE'!A:A,MATCH('SYSTEME CLASSIFICATION'!F204,'LISTE REFERENCE STOCKABLE'!B:B,0),1)),"")</f>
        <v>EMP0046</v>
      </c>
      <c r="F204" s="117" t="s">
        <v>256</v>
      </c>
      <c r="G204" s="117"/>
      <c r="H204" s="117"/>
      <c r="I204" s="117"/>
      <c r="J204" s="142"/>
      <c r="K204" s="117"/>
      <c r="L204" s="144" t="str">
        <f>IFERROR(VLOOKUP('SYSTEME CLASSIFICATION'!$F204,'LISTE REFERENCE STOCKABLE'!$B$2:$C$98,2,FALSE),"DISPONIBLE")</f>
        <v>INDISPONIBLE</v>
      </c>
      <c r="M204" s="118"/>
      <c r="N204" s="125" t="str">
        <f>IFERROR(VLOOKUP('SYSTEME CLASSIFICATION'!$F204,'LISTE REFERENCE STOCKABLE'!$B$11:$D$88,3,FALSE),"")</f>
        <v>30 cartonsx200e=6000 emballages</v>
      </c>
      <c r="O204" s="125"/>
      <c r="P204" s="125"/>
      <c r="Q204" s="125" t="str">
        <f>IFERROR(VLOOKUP('SYSTEME CLASSIFICATION'!$F204,'LISTE REFERENCE STOCKABLE'!$B$11:$E$88,4,FALSE),"")</f>
        <v>Ne plus commander</v>
      </c>
      <c r="R204" s="125">
        <f>IFERROR(VLOOKUP('SYSTEME CLASSIFICATION'!$F204,'LISTE REFERENCE STOCKABLE'!$B$11:$F$88,5,FALSE),"")</f>
        <v>0</v>
      </c>
      <c r="S204" s="125"/>
      <c r="T204" s="126"/>
      <c r="U204" s="114" t="str">
        <f>IFERROR(IF(VLOOKUP(F204,'LISTE REFERENCE STOCKABLE'!$B$2:$J$98,8,FALSE)=0,"",VLOOKUP(F204,'LISTE REFERENCE STOCKABLE'!$B$2:$J$98,8,FALSE)),"")</f>
        <v/>
      </c>
      <c r="V204" s="114" t="str">
        <f>IFERROR(IF(VLOOKUP(F204,'LISTE REFERENCE STOCKABLE'!$B$2:$J$98,9,FALSE)=0,"",VLOOKUP(F204,'LISTE REFERENCE STOCKABLE'!$B$2:$J$98,9,FALSE)),"")</f>
        <v/>
      </c>
      <c r="W204" s="115" t="str">
        <f>IFERROR(VLOOKUP(F204,'LISTE REFERENCE STOCKABLE'!$B$10:$K$98,10,FALSE),"")</f>
        <v>c</v>
      </c>
      <c r="X204" s="113" t="e">
        <f>VLOOKUP(E204,Inventaire!$C$2:$E$36,3,FALSE)</f>
        <v>#N/A</v>
      </c>
    </row>
    <row r="205" spans="2:24" ht="35.1" customHeight="1" thickBot="1" x14ac:dyDescent="0.25">
      <c r="B205" s="32">
        <v>1.2</v>
      </c>
      <c r="C205" s="186" t="str">
        <f>IFERROR(VLOOKUP(F205,'LISTE REFERENCE STOCKABLE'!$B$11:$G$88,6,FALSE),"")</f>
        <v>LGR</v>
      </c>
      <c r="D205" s="169" t="s">
        <v>66</v>
      </c>
      <c r="E205" s="122" t="str">
        <f>IFERROR(IF(F205="","",INDEX('LISTE REFERENCE STOCKABLE'!A:A,MATCH('SYSTEME CLASSIFICATION'!F205,'LISTE REFERENCE STOCKABLE'!B:B,0),1)),"")</f>
        <v>EMP0047</v>
      </c>
      <c r="F205" s="117" t="s">
        <v>221</v>
      </c>
      <c r="G205" s="117"/>
      <c r="H205" s="117"/>
      <c r="I205" s="117"/>
      <c r="J205" s="142"/>
      <c r="K205" s="117"/>
      <c r="L205" s="144" t="str">
        <f>IFERROR(VLOOKUP('SYSTEME CLASSIFICATION'!$F205,'LISTE REFERENCE STOCKABLE'!$B$2:$C$98,2,FALSE),"DISPONIBLE")</f>
        <v>INDISPONIBLE</v>
      </c>
      <c r="M205" s="123"/>
      <c r="N205" s="120" t="str">
        <f>IFERROR(VLOOKUP('SYSTEME CLASSIFICATION'!$F205,'LISTE REFERENCE STOCKABLE'!$B$11:$D$88,3,FALSE),"")</f>
        <v>1 cartonx3000</v>
      </c>
      <c r="O205" s="120"/>
      <c r="P205" s="120"/>
      <c r="Q205" s="120">
        <f>IFERROR(VLOOKUP('SYSTEME CLASSIFICATION'!$F205,'LISTE REFERENCE STOCKABLE'!$B$11:$E$88,4,FALSE),"")</f>
        <v>20000</v>
      </c>
      <c r="R205" s="120">
        <f>IFERROR(VLOOKUP('SYSTEME CLASSIFICATION'!$F205,'LISTE REFERENCE STOCKABLE'!$B$11:$F$88,5,FALSE),"")</f>
        <v>0</v>
      </c>
      <c r="S205" s="120"/>
      <c r="T205" s="121"/>
      <c r="U205" s="114">
        <f>IFERROR(IF(VLOOKUP(F205,'LISTE REFERENCE STOCKABLE'!$B$2:$J$98,8,FALSE)=0,"",VLOOKUP(F205,'LISTE REFERENCE STOCKABLE'!$B$2:$J$98,8,FALSE)),"")</f>
        <v>1.85</v>
      </c>
      <c r="V205" s="114" t="str">
        <f>IFERROR(IF(VLOOKUP(F205,'LISTE REFERENCE STOCKABLE'!$B$2:$J$98,9,FALSE)=0,"",VLOOKUP(F205,'LISTE REFERENCE STOCKABLE'!$B$2:$J$98,9,FALSE)),"")</f>
        <v>800*1200</v>
      </c>
      <c r="W205" s="115" t="str">
        <f>IFERROR(VLOOKUP(F205,'LISTE REFERENCE STOCKABLE'!$B$10:$K$98,10,FALSE),"")</f>
        <v>b</v>
      </c>
      <c r="X205" s="113" t="e">
        <f>VLOOKUP(E205,Inventaire!$C$2:$E$36,3,FALSE)</f>
        <v>#N/A</v>
      </c>
    </row>
    <row r="206" spans="2:24" ht="35.1" customHeight="1" thickBot="1" x14ac:dyDescent="0.25">
      <c r="B206" s="32">
        <v>1.2</v>
      </c>
      <c r="C206" s="186" t="str">
        <f>IFERROR(VLOOKUP(F206,'LISTE REFERENCE STOCKABLE'!$B$11:$G$88,6,FALSE),"")</f>
        <v/>
      </c>
      <c r="D206" s="169" t="s">
        <v>66</v>
      </c>
      <c r="E206" s="122" t="str">
        <f>IFERROR(IF(F206="","",INDEX('LISTE REFERENCE STOCKABLE'!A:A,MATCH('SYSTEME CLASSIFICATION'!F206,'LISTE REFERENCE STOCKABLE'!B:B,0),1)),"")</f>
        <v>EMP0025</v>
      </c>
      <c r="F206" s="117" t="s">
        <v>274</v>
      </c>
      <c r="G206" s="117"/>
      <c r="H206" s="117"/>
      <c r="I206" s="117"/>
      <c r="J206" s="142"/>
      <c r="K206" s="117"/>
      <c r="L206" s="144" t="str">
        <f>IFERROR(VLOOKUP('SYSTEME CLASSIFICATION'!$F206,'LISTE REFERENCE STOCKABLE'!$B$2:$C$98,2,FALSE),"DISPONIBLE")</f>
        <v>INDISPONIBLE</v>
      </c>
      <c r="M206" s="123"/>
      <c r="N206" s="120" t="str">
        <f>IFERROR(VLOOKUP('SYSTEME CLASSIFICATION'!$F206,'LISTE REFERENCE STOCKABLE'!$B$11:$D$88,3,FALSE),"")</f>
        <v/>
      </c>
      <c r="O206" s="120"/>
      <c r="P206" s="120"/>
      <c r="Q206" s="120" t="str">
        <f>IFERROR(VLOOKUP('SYSTEME CLASSIFICATION'!$F206,'LISTE REFERENCE STOCKABLE'!$B$11:$E$88,4,FALSE),"")</f>
        <v/>
      </c>
      <c r="R206" s="120" t="str">
        <f>IFERROR(VLOOKUP('SYSTEME CLASSIFICATION'!$F206,'LISTE REFERENCE STOCKABLE'!$B$11:$F$88,5,FALSE),"")</f>
        <v/>
      </c>
      <c r="S206" s="120"/>
      <c r="T206" s="121"/>
      <c r="U206" s="114" t="str">
        <f>IFERROR(IF(VLOOKUP(F206,'LISTE REFERENCE STOCKABLE'!$B$2:$J$98,8,FALSE)=0,"",VLOOKUP(F206,'LISTE REFERENCE STOCKABLE'!$B$2:$J$98,8,FALSE)),"")</f>
        <v/>
      </c>
      <c r="V206" s="114" t="str">
        <f>IFERROR(IF(VLOOKUP(F206,'LISTE REFERENCE STOCKABLE'!$B$2:$J$98,9,FALSE)=0,"",VLOOKUP(F206,'LISTE REFERENCE STOCKABLE'!$B$2:$J$98,9,FALSE)),"")</f>
        <v/>
      </c>
      <c r="W206" s="115" t="str">
        <f>IFERROR(VLOOKUP(F206,'LISTE REFERENCE STOCKABLE'!$B$10:$K$98,10,FALSE),"")</f>
        <v>b</v>
      </c>
      <c r="X206" s="113" t="e">
        <f>VLOOKUP(E206,Inventaire!$C$2:$E$36,3,FALSE)</f>
        <v>#N/A</v>
      </c>
    </row>
    <row r="207" spans="2:24" ht="35.1" customHeight="1" thickBot="1" x14ac:dyDescent="0.25">
      <c r="B207" s="31">
        <v>1.92</v>
      </c>
      <c r="C207" s="186" t="str">
        <f>IFERROR(VLOOKUP(F207,'LISTE REFERENCE STOCKABLE'!$B$11:$G$88,6,FALSE),"")</f>
        <v/>
      </c>
      <c r="D207" s="168" t="s">
        <v>67</v>
      </c>
      <c r="E207" s="122" t="str">
        <f>IFERROR(IF(F207="","",INDEX('LISTE REFERENCE STOCKABLE'!A:A,MATCH('SYSTEME CLASSIFICATION'!F207,'LISTE REFERENCE STOCKABLE'!B:B,0),1)),"")</f>
        <v>EMP0023</v>
      </c>
      <c r="F207" s="117" t="s">
        <v>270</v>
      </c>
      <c r="G207" s="117"/>
      <c r="H207" s="117"/>
      <c r="I207" s="117"/>
      <c r="J207" s="142"/>
      <c r="K207" s="117"/>
      <c r="L207" s="144" t="str">
        <f>IFERROR(VLOOKUP('SYSTEME CLASSIFICATION'!$F207,'LISTE REFERENCE STOCKABLE'!$B$2:$C$98,2,FALSE),"DISPONIBLE")</f>
        <v>INDISPONIBLE</v>
      </c>
      <c r="M207" s="118"/>
      <c r="N207" s="125" t="str">
        <f>IFERROR(VLOOKUP('SYSTEME CLASSIFICATION'!$F207,'LISTE REFERENCE STOCKABLE'!$B$11:$D$88,3,FALSE),"")</f>
        <v/>
      </c>
      <c r="O207" s="125"/>
      <c r="P207" s="125"/>
      <c r="Q207" s="125" t="str">
        <f>IFERROR(VLOOKUP('SYSTEME CLASSIFICATION'!$F207,'LISTE REFERENCE STOCKABLE'!$B$11:$E$88,4,FALSE),"")</f>
        <v/>
      </c>
      <c r="R207" s="125" t="str">
        <f>IFERROR(VLOOKUP('SYSTEME CLASSIFICATION'!$F207,'LISTE REFERENCE STOCKABLE'!$B$11:$F$88,5,FALSE),"")</f>
        <v/>
      </c>
      <c r="S207" s="125"/>
      <c r="T207" s="126"/>
      <c r="U207" s="114" t="str">
        <f>IFERROR(IF(VLOOKUP(F207,'LISTE REFERENCE STOCKABLE'!$B$2:$J$98,8,FALSE)=0,"",VLOOKUP(F207,'LISTE REFERENCE STOCKABLE'!$B$2:$J$98,8,FALSE)),"")</f>
        <v/>
      </c>
      <c r="V207" s="114" t="str">
        <f>IFERROR(IF(VLOOKUP(F207,'LISTE REFERENCE STOCKABLE'!$B$2:$J$98,9,FALSE)=0,"",VLOOKUP(F207,'LISTE REFERENCE STOCKABLE'!$B$2:$J$98,9,FALSE)),"")</f>
        <v/>
      </c>
      <c r="W207" s="115" t="str">
        <f>IFERROR(VLOOKUP(F207,'LISTE REFERENCE STOCKABLE'!$B$10:$K$98,10,FALSE),"")</f>
        <v>a</v>
      </c>
      <c r="X207" s="113" t="e">
        <f>VLOOKUP(E207,Inventaire!$C$2:$E$36,3,FALSE)</f>
        <v>#N/A</v>
      </c>
    </row>
    <row r="208" spans="2:24" ht="35.1" customHeight="1" thickBot="1" x14ac:dyDescent="0.25">
      <c r="B208" s="31">
        <v>1.92</v>
      </c>
      <c r="C208" s="186" t="str">
        <f>IFERROR(VLOOKUP(F208,'LISTE REFERENCE STOCKABLE'!$B$11:$G$88,6,FALSE),"")</f>
        <v/>
      </c>
      <c r="D208" s="169" t="s">
        <v>67</v>
      </c>
      <c r="E208" s="122" t="str">
        <f>IFERROR(IF(F208="","",INDEX('LISTE REFERENCE STOCKABLE'!A:A,MATCH('SYSTEME CLASSIFICATION'!F208,'LISTE REFERENCE STOCKABLE'!B:B,0),1)),"")</f>
        <v>EMP0023</v>
      </c>
      <c r="F208" s="117" t="s">
        <v>270</v>
      </c>
      <c r="G208" s="117"/>
      <c r="H208" s="117"/>
      <c r="I208" s="117"/>
      <c r="J208" s="142"/>
      <c r="K208" s="117"/>
      <c r="L208" s="144" t="str">
        <f>IFERROR(VLOOKUP('SYSTEME CLASSIFICATION'!$F208,'LISTE REFERENCE STOCKABLE'!$B$2:$C$98,2,FALSE),"DISPONIBLE")</f>
        <v>INDISPONIBLE</v>
      </c>
      <c r="M208" s="123"/>
      <c r="N208" s="120" t="str">
        <f>IFERROR(VLOOKUP('SYSTEME CLASSIFICATION'!$F208,'LISTE REFERENCE STOCKABLE'!$B$11:$D$88,3,FALSE),"")</f>
        <v/>
      </c>
      <c r="O208" s="120"/>
      <c r="P208" s="120"/>
      <c r="Q208" s="120" t="str">
        <f>IFERROR(VLOOKUP('SYSTEME CLASSIFICATION'!$F208,'LISTE REFERENCE STOCKABLE'!$B$11:$E$88,4,FALSE),"")</f>
        <v/>
      </c>
      <c r="R208" s="120" t="str">
        <f>IFERROR(VLOOKUP('SYSTEME CLASSIFICATION'!$F208,'LISTE REFERENCE STOCKABLE'!$B$11:$F$88,5,FALSE),"")</f>
        <v/>
      </c>
      <c r="S208" s="120"/>
      <c r="T208" s="121"/>
      <c r="U208" s="114" t="str">
        <f>IFERROR(IF(VLOOKUP(F208,'LISTE REFERENCE STOCKABLE'!$B$2:$J$98,8,FALSE)=0,"",VLOOKUP(F208,'LISTE REFERENCE STOCKABLE'!$B$2:$J$98,8,FALSE)),"")</f>
        <v/>
      </c>
      <c r="V208" s="114" t="str">
        <f>IFERROR(IF(VLOOKUP(F208,'LISTE REFERENCE STOCKABLE'!$B$2:$J$98,9,FALSE)=0,"",VLOOKUP(F208,'LISTE REFERENCE STOCKABLE'!$B$2:$J$98,9,FALSE)),"")</f>
        <v/>
      </c>
      <c r="W208" s="115" t="str">
        <f>IFERROR(VLOOKUP(F208,'LISTE REFERENCE STOCKABLE'!$B$10:$K$98,10,FALSE),"")</f>
        <v>a</v>
      </c>
      <c r="X208" s="113" t="e">
        <f>VLOOKUP(E208,Inventaire!$C$2:$E$36,3,FALSE)</f>
        <v>#N/A</v>
      </c>
    </row>
    <row r="209" spans="2:24" ht="35.1" customHeight="1" thickBot="1" x14ac:dyDescent="0.25">
      <c r="B209" s="31">
        <v>1.92</v>
      </c>
      <c r="C209" s="186" t="str">
        <f>IFERROR(VLOOKUP(F209,'LISTE REFERENCE STOCKABLE'!$B$11:$G$88,6,FALSE),"")</f>
        <v/>
      </c>
      <c r="D209" s="169" t="s">
        <v>67</v>
      </c>
      <c r="E209" s="122" t="str">
        <f>IFERROR(IF(F209="","",INDEX('LISTE REFERENCE STOCKABLE'!A:A,MATCH('SYSTEME CLASSIFICATION'!F209,'LISTE REFERENCE STOCKABLE'!B:B,0),1)),"")</f>
        <v>EMP0024</v>
      </c>
      <c r="F209" s="117" t="s">
        <v>272</v>
      </c>
      <c r="G209" s="117"/>
      <c r="H209" s="117"/>
      <c r="I209" s="117"/>
      <c r="J209" s="142"/>
      <c r="K209" s="117"/>
      <c r="L209" s="144" t="str">
        <f>IFERROR(VLOOKUP('SYSTEME CLASSIFICATION'!$F209,'LISTE REFERENCE STOCKABLE'!$B$2:$C$98,2,FALSE),"DISPONIBLE")</f>
        <v>INDISPONIBLE</v>
      </c>
      <c r="M209" s="123"/>
      <c r="N209" s="120" t="str">
        <f>IFERROR(VLOOKUP('SYSTEME CLASSIFICATION'!$F209,'LISTE REFERENCE STOCKABLE'!$B$11:$D$88,3,FALSE),"")</f>
        <v/>
      </c>
      <c r="O209" s="120"/>
      <c r="P209" s="120"/>
      <c r="Q209" s="120" t="str">
        <f>IFERROR(VLOOKUP('SYSTEME CLASSIFICATION'!$F209,'LISTE REFERENCE STOCKABLE'!$B$11:$E$88,4,FALSE),"")</f>
        <v/>
      </c>
      <c r="R209" s="120" t="str">
        <f>IFERROR(VLOOKUP('SYSTEME CLASSIFICATION'!$F209,'LISTE REFERENCE STOCKABLE'!$B$11:$F$88,5,FALSE),"")</f>
        <v/>
      </c>
      <c r="S209" s="120"/>
      <c r="T209" s="121"/>
      <c r="U209" s="114" t="str">
        <f>IFERROR(IF(VLOOKUP(F209,'LISTE REFERENCE STOCKABLE'!$B$2:$J$98,8,FALSE)=0,"",VLOOKUP(F209,'LISTE REFERENCE STOCKABLE'!$B$2:$J$98,8,FALSE)),"")</f>
        <v/>
      </c>
      <c r="V209" s="114" t="str">
        <f>IFERROR(IF(VLOOKUP(F209,'LISTE REFERENCE STOCKABLE'!$B$2:$J$98,9,FALSE)=0,"",VLOOKUP(F209,'LISTE REFERENCE STOCKABLE'!$B$2:$J$98,9,FALSE)),"")</f>
        <v/>
      </c>
      <c r="W209" s="115" t="str">
        <f>IFERROR(VLOOKUP(F209,'LISTE REFERENCE STOCKABLE'!$B$10:$K$98,10,FALSE),"")</f>
        <v>a</v>
      </c>
      <c r="X209" s="113" t="e">
        <f>VLOOKUP(E209,Inventaire!$C$2:$E$36,3,FALSE)</f>
        <v>#N/A</v>
      </c>
    </row>
    <row r="210" spans="2:24" ht="35.1" customHeight="1" thickBot="1" x14ac:dyDescent="0.25">
      <c r="B210" s="32">
        <v>2.2000000000000002</v>
      </c>
      <c r="C210" s="186" t="str">
        <f>IFERROR(VLOOKUP(F210,'LISTE REFERENCE STOCKABLE'!$B$11:$G$88,6,FALSE),"")</f>
        <v/>
      </c>
      <c r="D210" s="168" t="s">
        <v>68</v>
      </c>
      <c r="E210" s="122" t="str">
        <f>IFERROR(IF(F210="","",INDEX('LISTE REFERENCE STOCKABLE'!A:A,MATCH('SYSTEME CLASSIFICATION'!F210,'LISTE REFERENCE STOCKABLE'!B:B,0),1)),"")</f>
        <v>EMP0024</v>
      </c>
      <c r="F210" s="117" t="s">
        <v>272</v>
      </c>
      <c r="G210" s="117"/>
      <c r="H210" s="117"/>
      <c r="I210" s="117"/>
      <c r="J210" s="142"/>
      <c r="K210" s="117"/>
      <c r="L210" s="144" t="str">
        <f>IFERROR(VLOOKUP('SYSTEME CLASSIFICATION'!$F210,'LISTE REFERENCE STOCKABLE'!$B$2:$C$98,2,FALSE),"DISPONIBLE")</f>
        <v>INDISPONIBLE</v>
      </c>
      <c r="M210" s="118"/>
      <c r="N210" s="125" t="str">
        <f>IFERROR(VLOOKUP('SYSTEME CLASSIFICATION'!$F210,'LISTE REFERENCE STOCKABLE'!$B$11:$D$88,3,FALSE),"")</f>
        <v/>
      </c>
      <c r="O210" s="125"/>
      <c r="P210" s="125"/>
      <c r="Q210" s="125" t="str">
        <f>IFERROR(VLOOKUP('SYSTEME CLASSIFICATION'!$F210,'LISTE REFERENCE STOCKABLE'!$B$11:$E$88,4,FALSE),"")</f>
        <v/>
      </c>
      <c r="R210" s="125" t="str">
        <f>IFERROR(VLOOKUP('SYSTEME CLASSIFICATION'!$F210,'LISTE REFERENCE STOCKABLE'!$B$11:$F$88,5,FALSE),"")</f>
        <v/>
      </c>
      <c r="S210" s="125"/>
      <c r="T210" s="126"/>
      <c r="U210" s="114" t="str">
        <f>IFERROR(IF(VLOOKUP(F210,'LISTE REFERENCE STOCKABLE'!$B$2:$J$98,8,FALSE)=0,"",VLOOKUP(F210,'LISTE REFERENCE STOCKABLE'!$B$2:$J$98,8,FALSE)),"")</f>
        <v/>
      </c>
      <c r="V210" s="114" t="str">
        <f>IFERROR(IF(VLOOKUP(F210,'LISTE REFERENCE STOCKABLE'!$B$2:$J$98,9,FALSE)=0,"",VLOOKUP(F210,'LISTE REFERENCE STOCKABLE'!$B$2:$J$98,9,FALSE)),"")</f>
        <v/>
      </c>
      <c r="W210" s="115" t="str">
        <f>IFERROR(VLOOKUP(F210,'LISTE REFERENCE STOCKABLE'!$B$10:$K$98,10,FALSE),"")</f>
        <v>a</v>
      </c>
      <c r="X210" s="113" t="e">
        <f>VLOOKUP(E210,Inventaire!$C$2:$E$36,3,FALSE)</f>
        <v>#N/A</v>
      </c>
    </row>
    <row r="211" spans="2:24" ht="35.1" customHeight="1" thickBot="1" x14ac:dyDescent="0.25">
      <c r="B211" s="32">
        <v>2.2000000000000002</v>
      </c>
      <c r="C211" s="186" t="str">
        <f>IFERROR(VLOOKUP(F211,'LISTE REFERENCE STOCKABLE'!$B$11:$G$88,6,FALSE),"")</f>
        <v>Guillin Emballage</v>
      </c>
      <c r="D211" s="169" t="s">
        <v>68</v>
      </c>
      <c r="E211" s="122" t="str">
        <f>IFERROR(IF(F211="","",INDEX('LISTE REFERENCE STOCKABLE'!A:A,MATCH('SYSTEME CLASSIFICATION'!F211,'LISTE REFERENCE STOCKABLE'!B:B,0),1)),"")</f>
        <v>EMP0015</v>
      </c>
      <c r="F211" s="117" t="s">
        <v>258</v>
      </c>
      <c r="G211" s="117"/>
      <c r="H211" s="117"/>
      <c r="I211" s="117"/>
      <c r="J211" s="142"/>
      <c r="K211" s="117"/>
      <c r="L211" s="144" t="str">
        <f>IFERROR(VLOOKUP('SYSTEME CLASSIFICATION'!$F211,'LISTE REFERENCE STOCKABLE'!$B$2:$C$98,2,FALSE),"DISPONIBLE")</f>
        <v>INDISPONIBLE</v>
      </c>
      <c r="M211" s="123"/>
      <c r="N211" s="120" t="str">
        <f>IFERROR(VLOOKUP('SYSTEME CLASSIFICATION'!$F211,'LISTE REFERENCE STOCKABLE'!$B$11:$D$88,3,FALSE),"")</f>
        <v>36 cartonsx240e=1200 emballages</v>
      </c>
      <c r="O211" s="120"/>
      <c r="P211" s="120"/>
      <c r="Q211" s="120" t="str">
        <f>IFERROR(VLOOKUP('SYSTEME CLASSIFICATION'!$F211,'LISTE REFERENCE STOCKABLE'!$B$11:$E$88,4,FALSE),"")</f>
        <v>Pal x 12 cart =</v>
      </c>
      <c r="R211" s="120">
        <f>IFERROR(VLOOKUP('SYSTEME CLASSIFICATION'!$F211,'LISTE REFERENCE STOCKABLE'!$B$11:$F$88,5,FALSE),"")</f>
        <v>0</v>
      </c>
      <c r="S211" s="120"/>
      <c r="T211" s="121"/>
      <c r="U211" s="114">
        <f>IFERROR(IF(VLOOKUP(F211,'LISTE REFERENCE STOCKABLE'!$B$2:$J$98,8,FALSE)=0,"",VLOOKUP(F211,'LISTE REFERENCE STOCKABLE'!$B$2:$J$98,8,FALSE)),"")</f>
        <v>1.74</v>
      </c>
      <c r="V211" s="114" t="str">
        <f>IFERROR(IF(VLOOKUP(F211,'LISTE REFERENCE STOCKABLE'!$B$2:$J$98,9,FALSE)=0,"",VLOOKUP(F211,'LISTE REFERENCE STOCKABLE'!$B$2:$J$98,9,FALSE)),"")</f>
        <v>800*1200</v>
      </c>
      <c r="W211" s="115" t="str">
        <f>IFERROR(VLOOKUP(F211,'LISTE REFERENCE STOCKABLE'!$B$10:$K$98,10,FALSE),"")</f>
        <v>a</v>
      </c>
      <c r="X211" s="113" t="e">
        <f>VLOOKUP(E211,Inventaire!$C$2:$E$36,3,FALSE)</f>
        <v>#N/A</v>
      </c>
    </row>
    <row r="212" spans="2:24" ht="35.1" customHeight="1" thickBot="1" x14ac:dyDescent="0.25">
      <c r="B212" s="32">
        <v>2.2000000000000002</v>
      </c>
      <c r="C212" s="186" t="str">
        <f>IFERROR(VLOOKUP(F212,'LISTE REFERENCE STOCKABLE'!$B$11:$G$88,6,FALSE),"")</f>
        <v>Guillin Emballage</v>
      </c>
      <c r="D212" s="169" t="s">
        <v>68</v>
      </c>
      <c r="E212" s="122" t="str">
        <f>IFERROR(IF(F212="","",INDEX('LISTE REFERENCE STOCKABLE'!A:A,MATCH('SYSTEME CLASSIFICATION'!F212,'LISTE REFERENCE STOCKABLE'!B:B,0),1)),"")</f>
        <v>EMP0013</v>
      </c>
      <c r="F212" s="117" t="s">
        <v>248</v>
      </c>
      <c r="G212" s="117"/>
      <c r="H212" s="117"/>
      <c r="I212" s="117"/>
      <c r="J212" s="142"/>
      <c r="K212" s="117"/>
      <c r="L212" s="144" t="str">
        <f>IFERROR(VLOOKUP('SYSTEME CLASSIFICATION'!$F212,'LISTE REFERENCE STOCKABLE'!$B$2:$C$98,2,FALSE),"DISPONIBLE")</f>
        <v>INDISPONIBLE</v>
      </c>
      <c r="M212" s="123"/>
      <c r="N212" s="120" t="str">
        <f>IFERROR(VLOOKUP('SYSTEME CLASSIFICATION'!$F212,'LISTE REFERENCE STOCKABLE'!$B$11:$D$88,3,FALSE),"")</f>
        <v>12 cartonsx250e=750 emballages</v>
      </c>
      <c r="O212" s="120"/>
      <c r="P212" s="120"/>
      <c r="Q212" s="120" t="str">
        <f>IFERROR(VLOOKUP('SYSTEME CLASSIFICATION'!$F212,'LISTE REFERENCE STOCKABLE'!$B$11:$E$88,4,FALSE),"")</f>
        <v xml:space="preserve">      Pal x 12 cart =</v>
      </c>
      <c r="R212" s="120">
        <f>IFERROR(VLOOKUP('SYSTEME CLASSIFICATION'!$F212,'LISTE REFERENCE STOCKABLE'!$B$11:$F$88,5,FALSE),"")</f>
        <v>0</v>
      </c>
      <c r="S212" s="120"/>
      <c r="T212" s="121"/>
      <c r="U212" s="114" t="str">
        <f>IFERROR(IF(VLOOKUP(F212,'LISTE REFERENCE STOCKABLE'!$B$2:$J$98,8,FALSE)=0,"",VLOOKUP(F212,'LISTE REFERENCE STOCKABLE'!$B$2:$J$98,8,FALSE)),"")</f>
        <v/>
      </c>
      <c r="V212" s="114" t="str">
        <f>IFERROR(IF(VLOOKUP(F212,'LISTE REFERENCE STOCKABLE'!$B$2:$J$98,9,FALSE)=0,"",VLOOKUP(F212,'LISTE REFERENCE STOCKABLE'!$B$2:$J$98,9,FALSE)),"")</f>
        <v/>
      </c>
      <c r="W212" s="115" t="str">
        <f>IFERROR(VLOOKUP(F212,'LISTE REFERENCE STOCKABLE'!$B$10:$K$98,10,FALSE),"")</f>
        <v>a</v>
      </c>
      <c r="X212" s="113" t="e">
        <f>VLOOKUP(E212,Inventaire!$C$2:$E$36,3,FALSE)</f>
        <v>#N/A</v>
      </c>
    </row>
    <row r="213" spans="2:24" ht="35.1" customHeight="1" thickBot="1" x14ac:dyDescent="0.25">
      <c r="B213" s="31">
        <v>1.2</v>
      </c>
      <c r="C213" s="186" t="str">
        <f>IFERROR(VLOOKUP(F213,'LISTE REFERENCE STOCKABLE'!$B$11:$G$88,6,FALSE),"")</f>
        <v/>
      </c>
      <c r="D213" s="168" t="s">
        <v>69</v>
      </c>
      <c r="E213" s="122" t="str">
        <f>IFERROR(IF(F213="","",INDEX('LISTE REFERENCE STOCKABLE'!A:A,MATCH('SYSTEME CLASSIFICATION'!F213,'LISTE REFERENCE STOCKABLE'!B:B,0),1)),"")</f>
        <v>EMP0016</v>
      </c>
      <c r="F213" s="117" t="s">
        <v>280</v>
      </c>
      <c r="G213" s="117"/>
      <c r="H213" s="117"/>
      <c r="I213" s="117"/>
      <c r="J213" s="142"/>
      <c r="K213" s="117"/>
      <c r="L213" s="144" t="str">
        <f>IFERROR(VLOOKUP('SYSTEME CLASSIFICATION'!$F213,'LISTE REFERENCE STOCKABLE'!$B$2:$C$98,2,FALSE),"DISPONIBLE")</f>
        <v>INDISPONIBLE</v>
      </c>
      <c r="M213" s="118" t="s">
        <v>387</v>
      </c>
      <c r="N213" s="125" t="str">
        <f>IFERROR(VLOOKUP('SYSTEME CLASSIFICATION'!$F213,'LISTE REFERENCE STOCKABLE'!$B$11:$D$88,3,FALSE),"")</f>
        <v/>
      </c>
      <c r="O213" s="125"/>
      <c r="P213" s="125"/>
      <c r="Q213" s="125" t="str">
        <f>IFERROR(VLOOKUP('SYSTEME CLASSIFICATION'!$F213,'LISTE REFERENCE STOCKABLE'!$B$11:$E$88,4,FALSE),"")</f>
        <v/>
      </c>
      <c r="R213" s="125" t="str">
        <f>IFERROR(VLOOKUP('SYSTEME CLASSIFICATION'!$F213,'LISTE REFERENCE STOCKABLE'!$B$11:$F$88,5,FALSE),"")</f>
        <v/>
      </c>
      <c r="S213" s="125"/>
      <c r="T213" s="126"/>
      <c r="U213" s="114" t="str">
        <f>IFERROR(IF(VLOOKUP(F213,'LISTE REFERENCE STOCKABLE'!$B$2:$J$98,8,FALSE)=0,"",VLOOKUP(F213,'LISTE REFERENCE STOCKABLE'!$B$2:$J$98,8,FALSE)),"")</f>
        <v/>
      </c>
      <c r="V213" s="114" t="str">
        <f>IFERROR(IF(VLOOKUP(F213,'LISTE REFERENCE STOCKABLE'!$B$2:$J$98,9,FALSE)=0,"",VLOOKUP(F213,'LISTE REFERENCE STOCKABLE'!$B$2:$J$98,9,FALSE)),"")</f>
        <v/>
      </c>
      <c r="W213" s="115" t="str">
        <f>IFERROR(VLOOKUP(F213,'LISTE REFERENCE STOCKABLE'!$B$10:$K$98,10,FALSE),"")</f>
        <v>c</v>
      </c>
      <c r="X213" s="113" t="e">
        <f>VLOOKUP(E213,Inventaire!$C$2:$E$36,3,FALSE)</f>
        <v>#N/A</v>
      </c>
    </row>
    <row r="214" spans="2:24" ht="35.1" customHeight="1" thickBot="1" x14ac:dyDescent="0.25">
      <c r="B214" s="31">
        <v>1.2</v>
      </c>
      <c r="C214" s="186" t="str">
        <f>IFERROR(VLOOKUP(F214,'LISTE REFERENCE STOCKABLE'!$B$11:$G$88,6,FALSE),"")</f>
        <v>LGR</v>
      </c>
      <c r="D214" s="169" t="s">
        <v>69</v>
      </c>
      <c r="E214" s="122" t="str">
        <f>IFERROR(IF(F214="","",INDEX('LISTE REFERENCE STOCKABLE'!A:A,MATCH('SYSTEME CLASSIFICATION'!F214,'LISTE REFERENCE STOCKABLE'!B:B,0),1)),"")</f>
        <v>EMP0047</v>
      </c>
      <c r="F214" s="117" t="s">
        <v>221</v>
      </c>
      <c r="G214" s="117"/>
      <c r="H214" s="117"/>
      <c r="I214" s="117"/>
      <c r="J214" s="142"/>
      <c r="K214" s="117"/>
      <c r="L214" s="144" t="str">
        <f>IFERROR(VLOOKUP('SYSTEME CLASSIFICATION'!$F214,'LISTE REFERENCE STOCKABLE'!$B$2:$C$98,2,FALSE),"DISPONIBLE")</f>
        <v>INDISPONIBLE</v>
      </c>
      <c r="M214" s="123"/>
      <c r="N214" s="120" t="str">
        <f>IFERROR(VLOOKUP('SYSTEME CLASSIFICATION'!$F214,'LISTE REFERENCE STOCKABLE'!$B$11:$D$88,3,FALSE),"")</f>
        <v>1 cartonx3000</v>
      </c>
      <c r="O214" s="120"/>
      <c r="P214" s="120"/>
      <c r="Q214" s="120">
        <f>IFERROR(VLOOKUP('SYSTEME CLASSIFICATION'!$F214,'LISTE REFERENCE STOCKABLE'!$B$11:$E$88,4,FALSE),"")</f>
        <v>20000</v>
      </c>
      <c r="R214" s="120">
        <f>IFERROR(VLOOKUP('SYSTEME CLASSIFICATION'!$F214,'LISTE REFERENCE STOCKABLE'!$B$11:$F$88,5,FALSE),"")</f>
        <v>0</v>
      </c>
      <c r="S214" s="120"/>
      <c r="T214" s="121"/>
      <c r="U214" s="114">
        <f>IFERROR(IF(VLOOKUP(F214,'LISTE REFERENCE STOCKABLE'!$B$2:$J$98,8,FALSE)=0,"",VLOOKUP(F214,'LISTE REFERENCE STOCKABLE'!$B$2:$J$98,8,FALSE)),"")</f>
        <v>1.85</v>
      </c>
      <c r="V214" s="114" t="str">
        <f>IFERROR(IF(VLOOKUP(F214,'LISTE REFERENCE STOCKABLE'!$B$2:$J$98,9,FALSE)=0,"",VLOOKUP(F214,'LISTE REFERENCE STOCKABLE'!$B$2:$J$98,9,FALSE)),"")</f>
        <v>800*1200</v>
      </c>
      <c r="W214" s="115" t="str">
        <f>IFERROR(VLOOKUP(F214,'LISTE REFERENCE STOCKABLE'!$B$10:$K$98,10,FALSE),"")</f>
        <v>b</v>
      </c>
      <c r="X214" s="113" t="e">
        <f>VLOOKUP(E214,Inventaire!$C$2:$E$36,3,FALSE)</f>
        <v>#N/A</v>
      </c>
    </row>
    <row r="215" spans="2:24" ht="35.1" customHeight="1" thickBot="1" x14ac:dyDescent="0.25">
      <c r="B215" s="31">
        <v>1.2</v>
      </c>
      <c r="C215" s="186" t="str">
        <f>IFERROR(VLOOKUP(F215,'LISTE REFERENCE STOCKABLE'!$B$11:$G$88,6,FALSE),"")</f>
        <v/>
      </c>
      <c r="D215" s="169" t="s">
        <v>69</v>
      </c>
      <c r="E215" s="122" t="str">
        <f>IFERROR(IF(F215="","",INDEX('LISTE REFERENCE STOCKABLE'!A:A,MATCH('SYSTEME CLASSIFICATION'!F215,'LISTE REFERENCE STOCKABLE'!B:B,0),1)),"")</f>
        <v/>
      </c>
      <c r="F215" s="117" t="s">
        <v>309</v>
      </c>
      <c r="G215" s="117"/>
      <c r="H215" s="117"/>
      <c r="I215" s="117"/>
      <c r="J215" s="142"/>
      <c r="K215" s="117"/>
      <c r="L215" s="144" t="str">
        <f>IFERROR(VLOOKUP('SYSTEME CLASSIFICATION'!$F215,'LISTE REFERENCE STOCKABLE'!$B$2:$C$98,2,FALSE),"DISPONIBLE")</f>
        <v>INDISPONIBLE (Veuillez noter la désignation du produit dans "COMMENTAIRE MAGASINIER")</v>
      </c>
      <c r="M215" s="123" t="s">
        <v>476</v>
      </c>
      <c r="N215" s="120" t="str">
        <f>IFERROR(VLOOKUP('SYSTEME CLASSIFICATION'!$F215,'LISTE REFERENCE STOCKABLE'!$B$11:$D$88,3,FALSE),"")</f>
        <v/>
      </c>
      <c r="O215" s="120"/>
      <c r="P215" s="120"/>
      <c r="Q215" s="120" t="str">
        <f>IFERROR(VLOOKUP('SYSTEME CLASSIFICATION'!$F215,'LISTE REFERENCE STOCKABLE'!$B$11:$E$88,4,FALSE),"")</f>
        <v/>
      </c>
      <c r="R215" s="120" t="str">
        <f>IFERROR(VLOOKUP('SYSTEME CLASSIFICATION'!$F215,'LISTE REFERENCE STOCKABLE'!$B$11:$F$88,5,FALSE),"")</f>
        <v/>
      </c>
      <c r="S215" s="120"/>
      <c r="T215" s="121"/>
      <c r="U215" s="114" t="str">
        <f>IFERROR(IF(VLOOKUP(F215,'LISTE REFERENCE STOCKABLE'!$B$2:$J$98,8,FALSE)=0,"",VLOOKUP(F215,'LISTE REFERENCE STOCKABLE'!$B$2:$J$98,8,FALSE)),"")</f>
        <v/>
      </c>
      <c r="V215" s="114" t="str">
        <f>IFERROR(IF(VLOOKUP(F215,'LISTE REFERENCE STOCKABLE'!$B$2:$J$98,9,FALSE)=0,"",VLOOKUP(F215,'LISTE REFERENCE STOCKABLE'!$B$2:$J$98,9,FALSE)),"")</f>
        <v/>
      </c>
      <c r="W215" s="115" t="str">
        <f>IFERROR(VLOOKUP(F215,'LISTE REFERENCE STOCKABLE'!$B$10:$K$98,10,FALSE),"")</f>
        <v/>
      </c>
      <c r="X215" s="113" t="e">
        <f>VLOOKUP(E215,Inventaire!$C$2:$E$36,3,FALSE)</f>
        <v>#N/A</v>
      </c>
    </row>
    <row r="216" spans="2:24" ht="35.1" customHeight="1" thickBot="1" x14ac:dyDescent="0.25">
      <c r="B216" s="32">
        <v>1.92</v>
      </c>
      <c r="C216" s="186" t="str">
        <f>IFERROR(VLOOKUP(F216,'LISTE REFERENCE STOCKABLE'!$B$11:$G$88,6,FALSE),"")</f>
        <v/>
      </c>
      <c r="D216" s="168" t="s">
        <v>70</v>
      </c>
      <c r="E216" s="122" t="str">
        <f>IFERROR(IF(F216="","",INDEX('LISTE REFERENCE STOCKABLE'!A:A,MATCH('SYSTEME CLASSIFICATION'!F216,'LISTE REFERENCE STOCKABLE'!B:B,0),1)),"")</f>
        <v>EMP0024</v>
      </c>
      <c r="F216" s="117" t="s">
        <v>272</v>
      </c>
      <c r="G216" s="117"/>
      <c r="H216" s="117"/>
      <c r="I216" s="117"/>
      <c r="J216" s="142"/>
      <c r="K216" s="117"/>
      <c r="L216" s="144" t="str">
        <f>IFERROR(VLOOKUP('SYSTEME CLASSIFICATION'!$F216,'LISTE REFERENCE STOCKABLE'!$B$2:$C$98,2,FALSE),"DISPONIBLE")</f>
        <v>INDISPONIBLE</v>
      </c>
      <c r="M216" s="118"/>
      <c r="N216" s="125" t="str">
        <f>IFERROR(VLOOKUP('SYSTEME CLASSIFICATION'!$F216,'LISTE REFERENCE STOCKABLE'!$B$11:$D$88,3,FALSE),"")</f>
        <v/>
      </c>
      <c r="O216" s="125"/>
      <c r="P216" s="125"/>
      <c r="Q216" s="125" t="str">
        <f>IFERROR(VLOOKUP('SYSTEME CLASSIFICATION'!$F216,'LISTE REFERENCE STOCKABLE'!$B$11:$E$88,4,FALSE),"")</f>
        <v/>
      </c>
      <c r="R216" s="125" t="str">
        <f>IFERROR(VLOOKUP('SYSTEME CLASSIFICATION'!$F216,'LISTE REFERENCE STOCKABLE'!$B$11:$F$88,5,FALSE),"")</f>
        <v/>
      </c>
      <c r="S216" s="125"/>
      <c r="T216" s="126"/>
      <c r="U216" s="114" t="str">
        <f>IFERROR(IF(VLOOKUP(F216,'LISTE REFERENCE STOCKABLE'!$B$2:$J$98,8,FALSE)=0,"",VLOOKUP(F216,'LISTE REFERENCE STOCKABLE'!$B$2:$J$98,8,FALSE)),"")</f>
        <v/>
      </c>
      <c r="V216" s="114" t="str">
        <f>IFERROR(IF(VLOOKUP(F216,'LISTE REFERENCE STOCKABLE'!$B$2:$J$98,9,FALSE)=0,"",VLOOKUP(F216,'LISTE REFERENCE STOCKABLE'!$B$2:$J$98,9,FALSE)),"")</f>
        <v/>
      </c>
      <c r="W216" s="115" t="str">
        <f>IFERROR(VLOOKUP(F216,'LISTE REFERENCE STOCKABLE'!$B$10:$K$98,10,FALSE),"")</f>
        <v>a</v>
      </c>
      <c r="X216" s="113" t="e">
        <f>VLOOKUP(E216,Inventaire!$C$2:$E$36,3,FALSE)</f>
        <v>#N/A</v>
      </c>
    </row>
    <row r="217" spans="2:24" ht="35.1" customHeight="1" thickBot="1" x14ac:dyDescent="0.25">
      <c r="B217" s="32">
        <v>1.92</v>
      </c>
      <c r="C217" s="186" t="str">
        <f>IFERROR(VLOOKUP(F217,'LISTE REFERENCE STOCKABLE'!$B$11:$G$88,6,FALSE),"")</f>
        <v/>
      </c>
      <c r="D217" s="169" t="s">
        <v>70</v>
      </c>
      <c r="E217" s="122" t="str">
        <f>IFERROR(IF(F217="","",INDEX('LISTE REFERENCE STOCKABLE'!A:A,MATCH('SYSTEME CLASSIFICATION'!F217,'LISTE REFERENCE STOCKABLE'!B:B,0),1)),"")</f>
        <v>EMP0023</v>
      </c>
      <c r="F217" s="117" t="s">
        <v>270</v>
      </c>
      <c r="G217" s="117"/>
      <c r="H217" s="117"/>
      <c r="I217" s="117"/>
      <c r="J217" s="142"/>
      <c r="K217" s="117"/>
      <c r="L217" s="144" t="str">
        <f>IFERROR(VLOOKUP('SYSTEME CLASSIFICATION'!$F217,'LISTE REFERENCE STOCKABLE'!$B$2:$C$98,2,FALSE),"DISPONIBLE")</f>
        <v>INDISPONIBLE</v>
      </c>
      <c r="M217" s="123"/>
      <c r="N217" s="120" t="str">
        <f>IFERROR(VLOOKUP('SYSTEME CLASSIFICATION'!$F217,'LISTE REFERENCE STOCKABLE'!$B$11:$D$88,3,FALSE),"")</f>
        <v/>
      </c>
      <c r="O217" s="120"/>
      <c r="P217" s="120"/>
      <c r="Q217" s="120" t="str">
        <f>IFERROR(VLOOKUP('SYSTEME CLASSIFICATION'!$F217,'LISTE REFERENCE STOCKABLE'!$B$11:$E$88,4,FALSE),"")</f>
        <v/>
      </c>
      <c r="R217" s="120" t="str">
        <f>IFERROR(VLOOKUP('SYSTEME CLASSIFICATION'!$F217,'LISTE REFERENCE STOCKABLE'!$B$11:$F$88,5,FALSE),"")</f>
        <v/>
      </c>
      <c r="S217" s="120"/>
      <c r="T217" s="121"/>
      <c r="U217" s="114" t="str">
        <f>IFERROR(IF(VLOOKUP(F217,'LISTE REFERENCE STOCKABLE'!$B$2:$J$98,8,FALSE)=0,"",VLOOKUP(F217,'LISTE REFERENCE STOCKABLE'!$B$2:$J$98,8,FALSE)),"")</f>
        <v/>
      </c>
      <c r="V217" s="114" t="str">
        <f>IFERROR(IF(VLOOKUP(F217,'LISTE REFERENCE STOCKABLE'!$B$2:$J$98,9,FALSE)=0,"",VLOOKUP(F217,'LISTE REFERENCE STOCKABLE'!$B$2:$J$98,9,FALSE)),"")</f>
        <v/>
      </c>
      <c r="W217" s="115" t="str">
        <f>IFERROR(VLOOKUP(F217,'LISTE REFERENCE STOCKABLE'!$B$10:$K$98,10,FALSE),"")</f>
        <v>a</v>
      </c>
      <c r="X217" s="113" t="e">
        <f>VLOOKUP(E217,Inventaire!$C$2:$E$36,3,FALSE)</f>
        <v>#N/A</v>
      </c>
    </row>
    <row r="218" spans="2:24" ht="35.1" customHeight="1" thickBot="1" x14ac:dyDescent="0.25">
      <c r="B218" s="32">
        <v>1.92</v>
      </c>
      <c r="C218" s="186" t="str">
        <f>IFERROR(VLOOKUP(F218,'LISTE REFERENCE STOCKABLE'!$B$11:$G$88,6,FALSE),"")</f>
        <v>Guillin Emballage</v>
      </c>
      <c r="D218" s="169" t="s">
        <v>70</v>
      </c>
      <c r="E218" s="122" t="str">
        <f>IFERROR(IF(F218="","",INDEX('LISTE REFERENCE STOCKABLE'!A:A,MATCH('SYSTEME CLASSIFICATION'!F218,'LISTE REFERENCE STOCKABLE'!B:B,0),1)),"")</f>
        <v>EMP0027</v>
      </c>
      <c r="F218" s="117" t="s">
        <v>278</v>
      </c>
      <c r="G218" s="117"/>
      <c r="H218" s="117"/>
      <c r="I218" s="117"/>
      <c r="J218" s="142"/>
      <c r="K218" s="117"/>
      <c r="L218" s="144" t="str">
        <f>IFERROR(VLOOKUP('SYSTEME CLASSIFICATION'!$F218,'LISTE REFERENCE STOCKABLE'!$B$2:$C$98,2,FALSE),"DISPONIBLE")</f>
        <v>INDISPONIBLE</v>
      </c>
      <c r="M218" s="123"/>
      <c r="N218" s="120" t="str">
        <f>IFERROR(VLOOKUP('SYSTEME CLASSIFICATION'!$F218,'LISTE REFERENCE STOCKABLE'!$B$11:$D$88,3,FALSE),"")</f>
        <v>5 cartonsx400e=2000 emballages</v>
      </c>
      <c r="O218" s="120"/>
      <c r="P218" s="120"/>
      <c r="Q218" s="120" t="str">
        <f>IFERROR(VLOOKUP('SYSTEME CLASSIFICATION'!$F218,'LISTE REFERENCE STOCKABLE'!$B$11:$E$88,4,FALSE),"")</f>
        <v xml:space="preserve">     Pal x 12 cart =</v>
      </c>
      <c r="R218" s="120">
        <f>IFERROR(VLOOKUP('SYSTEME CLASSIFICATION'!$F218,'LISTE REFERENCE STOCKABLE'!$B$11:$F$88,5,FALSE),"")</f>
        <v>0</v>
      </c>
      <c r="S218" s="120"/>
      <c r="T218" s="121"/>
      <c r="U218" s="114" t="str">
        <f>IFERROR(IF(VLOOKUP(F218,'LISTE REFERENCE STOCKABLE'!$B$2:$J$98,8,FALSE)=0,"",VLOOKUP(F218,'LISTE REFERENCE STOCKABLE'!$B$2:$J$98,8,FALSE)),"")</f>
        <v/>
      </c>
      <c r="V218" s="114" t="str">
        <f>IFERROR(IF(VLOOKUP(F218,'LISTE REFERENCE STOCKABLE'!$B$2:$J$98,9,FALSE)=0,"",VLOOKUP(F218,'LISTE REFERENCE STOCKABLE'!$B$2:$J$98,9,FALSE)),"")</f>
        <v/>
      </c>
      <c r="W218" s="115" t="str">
        <f>IFERROR(VLOOKUP(F218,'LISTE REFERENCE STOCKABLE'!$B$10:$K$98,10,FALSE),"")</f>
        <v>a</v>
      </c>
      <c r="X218" s="113" t="e">
        <f>VLOOKUP(E218,Inventaire!$C$2:$E$36,3,FALSE)</f>
        <v>#N/A</v>
      </c>
    </row>
    <row r="219" spans="2:24" ht="35.1" customHeight="1" thickBot="1" x14ac:dyDescent="0.25">
      <c r="B219" s="31">
        <v>1.92</v>
      </c>
      <c r="C219" s="186" t="str">
        <f>IFERROR(VLOOKUP(F219,'LISTE REFERENCE STOCKABLE'!$B$11:$G$88,6,FALSE),"")</f>
        <v/>
      </c>
      <c r="D219" s="170" t="s">
        <v>74</v>
      </c>
      <c r="E219" s="122">
        <f>IFERROR(IF(F219="","",INDEX('LISTE REFERENCE STOCKABLE'!A:A,MATCH('SYSTEME CLASSIFICATION'!F219,'LISTE REFERENCE STOCKABLE'!B:B,0),1)),"")</f>
        <v>0</v>
      </c>
      <c r="F219" s="117" t="s">
        <v>520</v>
      </c>
      <c r="G219" s="117"/>
      <c r="H219" s="117"/>
      <c r="I219" s="117"/>
      <c r="J219" s="142"/>
      <c r="K219" s="117"/>
      <c r="L219" s="144" t="str">
        <f>IFERROR(VLOOKUP('SYSTEME CLASSIFICATION'!$F219,'LISTE REFERENCE STOCKABLE'!$B$2:$C$98,2,FALSE),"DISPONIBLE")</f>
        <v>INDISPONIBLE</v>
      </c>
      <c r="M219" s="118"/>
      <c r="N219" s="125" t="str">
        <f>IFERROR(VLOOKUP('SYSTEME CLASSIFICATION'!$F219,'LISTE REFERENCE STOCKABLE'!$B$11:$D$88,3,FALSE),"")</f>
        <v/>
      </c>
      <c r="O219" s="125"/>
      <c r="P219" s="125"/>
      <c r="Q219" s="125" t="str">
        <f>IFERROR(VLOOKUP('SYSTEME CLASSIFICATION'!$F219,'LISTE REFERENCE STOCKABLE'!$B$11:$E$88,4,FALSE),"")</f>
        <v/>
      </c>
      <c r="R219" s="125" t="str">
        <f>IFERROR(VLOOKUP('SYSTEME CLASSIFICATION'!$F219,'LISTE REFERENCE STOCKABLE'!$B$11:$F$88,5,FALSE),"")</f>
        <v/>
      </c>
      <c r="S219" s="125"/>
      <c r="T219" s="126"/>
      <c r="U219" s="114" t="str">
        <f>IFERROR(IF(VLOOKUP(F219,'LISTE REFERENCE STOCKABLE'!$B$2:$J$98,8,FALSE)=0,"",VLOOKUP(F219,'LISTE REFERENCE STOCKABLE'!$B$2:$J$98,8,FALSE)),"")</f>
        <v/>
      </c>
      <c r="V219" s="114" t="str">
        <f>IFERROR(IF(VLOOKUP(F219,'LISTE REFERENCE STOCKABLE'!$B$2:$J$98,9,FALSE)=0,"",VLOOKUP(F219,'LISTE REFERENCE STOCKABLE'!$B$2:$J$98,9,FALSE)),"")</f>
        <v/>
      </c>
      <c r="W219" s="115" t="str">
        <f>IFERROR(VLOOKUP(F219,'LISTE REFERENCE STOCKABLE'!$B$10:$K$98,10,FALSE),"")</f>
        <v/>
      </c>
      <c r="X219" s="113" t="e">
        <f>VLOOKUP(E219,Inventaire!$C$2:$E$36,3,FALSE)</f>
        <v>#N/A</v>
      </c>
    </row>
    <row r="220" spans="2:24" ht="35.1" customHeight="1" thickBot="1" x14ac:dyDescent="0.25">
      <c r="B220" s="31">
        <v>1.92</v>
      </c>
      <c r="C220" s="186" t="str">
        <f>IFERROR(VLOOKUP(F220,'LISTE REFERENCE STOCKABLE'!$B$11:$G$88,6,FALSE),"")</f>
        <v/>
      </c>
      <c r="D220" s="171" t="s">
        <v>74</v>
      </c>
      <c r="E220" s="122" t="str">
        <f>IFERROR(IF(F220="","",INDEX('LISTE REFERENCE STOCKABLE'!A:A,MATCH('SYSTEME CLASSIFICATION'!F220,'LISTE REFERENCE STOCKABLE'!B:B,0),1)),"")</f>
        <v/>
      </c>
      <c r="F220" s="117" t="s">
        <v>309</v>
      </c>
      <c r="G220" s="117"/>
      <c r="H220" s="117"/>
      <c r="I220" s="117"/>
      <c r="J220" s="142"/>
      <c r="K220" s="117"/>
      <c r="L220" s="144" t="str">
        <f>IFERROR(VLOOKUP('SYSTEME CLASSIFICATION'!$F220,'LISTE REFERENCE STOCKABLE'!$B$2:$C$98,2,FALSE),"DISPONIBLE")</f>
        <v>INDISPONIBLE (Veuillez noter la désignation du produit dans "COMMENTAIRE MAGASINIER")</v>
      </c>
      <c r="M220" s="123"/>
      <c r="N220" s="120" t="str">
        <f>IFERROR(VLOOKUP('SYSTEME CLASSIFICATION'!$F220,'LISTE REFERENCE STOCKABLE'!$B$11:$D$88,3,FALSE),"")</f>
        <v/>
      </c>
      <c r="O220" s="120"/>
      <c r="P220" s="120"/>
      <c r="Q220" s="120" t="str">
        <f>IFERROR(VLOOKUP('SYSTEME CLASSIFICATION'!$F220,'LISTE REFERENCE STOCKABLE'!$B$11:$E$88,4,FALSE),"")</f>
        <v/>
      </c>
      <c r="R220" s="120" t="str">
        <f>IFERROR(VLOOKUP('SYSTEME CLASSIFICATION'!$F220,'LISTE REFERENCE STOCKABLE'!$B$11:$F$88,5,FALSE),"")</f>
        <v/>
      </c>
      <c r="S220" s="120"/>
      <c r="T220" s="121"/>
      <c r="U220" s="114" t="str">
        <f>IFERROR(IF(VLOOKUP(F220,'LISTE REFERENCE STOCKABLE'!$B$2:$J$98,8,FALSE)=0,"",VLOOKUP(F220,'LISTE REFERENCE STOCKABLE'!$B$2:$J$98,8,FALSE)),"")</f>
        <v/>
      </c>
      <c r="V220" s="114" t="str">
        <f>IFERROR(IF(VLOOKUP(F220,'LISTE REFERENCE STOCKABLE'!$B$2:$J$98,9,FALSE)=0,"",VLOOKUP(F220,'LISTE REFERENCE STOCKABLE'!$B$2:$J$98,9,FALSE)),"")</f>
        <v/>
      </c>
      <c r="W220" s="115" t="str">
        <f>IFERROR(VLOOKUP(F220,'LISTE REFERENCE STOCKABLE'!$B$10:$K$98,10,FALSE),"")</f>
        <v/>
      </c>
      <c r="X220" s="113" t="e">
        <f>VLOOKUP(E220,Inventaire!$C$2:$E$36,3,FALSE)</f>
        <v>#N/A</v>
      </c>
    </row>
    <row r="221" spans="2:24" ht="35.1" customHeight="1" thickBot="1" x14ac:dyDescent="0.25">
      <c r="B221" s="31">
        <v>1.92</v>
      </c>
      <c r="C221" s="186" t="str">
        <f>IFERROR(VLOOKUP(F221,'LISTE REFERENCE STOCKABLE'!$B$11:$G$88,6,FALSE),"")</f>
        <v/>
      </c>
      <c r="D221" s="171" t="s">
        <v>74</v>
      </c>
      <c r="E221" s="122" t="str">
        <f>IFERROR(IF(F221="","",INDEX('LISTE REFERENCE STOCKABLE'!A:A,MATCH('SYSTEME CLASSIFICATION'!F221,'LISTE REFERENCE STOCKABLE'!B:B,0),1)),"")</f>
        <v/>
      </c>
      <c r="F221" s="117" t="s">
        <v>309</v>
      </c>
      <c r="G221" s="117"/>
      <c r="H221" s="117"/>
      <c r="I221" s="117"/>
      <c r="J221" s="142"/>
      <c r="K221" s="117"/>
      <c r="L221" s="144" t="str">
        <f>IFERROR(VLOOKUP('SYSTEME CLASSIFICATION'!$F221,'LISTE REFERENCE STOCKABLE'!$B$2:$C$98,2,FALSE),"DISPONIBLE")</f>
        <v>INDISPONIBLE (Veuillez noter la désignation du produit dans "COMMENTAIRE MAGASINIER")</v>
      </c>
      <c r="M221" s="123"/>
      <c r="N221" s="120" t="str">
        <f>IFERROR(VLOOKUP('SYSTEME CLASSIFICATION'!$F221,'LISTE REFERENCE STOCKABLE'!$B$11:$D$88,3,FALSE),"")</f>
        <v/>
      </c>
      <c r="O221" s="120"/>
      <c r="P221" s="120"/>
      <c r="Q221" s="120" t="str">
        <f>IFERROR(VLOOKUP('SYSTEME CLASSIFICATION'!$F221,'LISTE REFERENCE STOCKABLE'!$B$11:$E$88,4,FALSE),"")</f>
        <v/>
      </c>
      <c r="R221" s="120" t="str">
        <f>IFERROR(VLOOKUP('SYSTEME CLASSIFICATION'!$F221,'LISTE REFERENCE STOCKABLE'!$B$11:$F$88,5,FALSE),"")</f>
        <v/>
      </c>
      <c r="S221" s="120"/>
      <c r="T221" s="121"/>
      <c r="U221" s="114" t="str">
        <f>IFERROR(IF(VLOOKUP(F221,'LISTE REFERENCE STOCKABLE'!$B$2:$J$98,8,FALSE)=0,"",VLOOKUP(F221,'LISTE REFERENCE STOCKABLE'!$B$2:$J$98,8,FALSE)),"")</f>
        <v/>
      </c>
      <c r="V221" s="114" t="str">
        <f>IFERROR(IF(VLOOKUP(F221,'LISTE REFERENCE STOCKABLE'!$B$2:$J$98,9,FALSE)=0,"",VLOOKUP(F221,'LISTE REFERENCE STOCKABLE'!$B$2:$J$98,9,FALSE)),"")</f>
        <v/>
      </c>
      <c r="W221" s="115" t="str">
        <f>IFERROR(VLOOKUP(F221,'LISTE REFERENCE STOCKABLE'!$B$10:$K$98,10,FALSE),"")</f>
        <v/>
      </c>
      <c r="X221" s="113" t="e">
        <f>VLOOKUP(E221,Inventaire!$C$2:$E$36,3,FALSE)</f>
        <v>#N/A</v>
      </c>
    </row>
    <row r="222" spans="2:24" ht="35.1" customHeight="1" thickBot="1" x14ac:dyDescent="0.25">
      <c r="B222" s="32">
        <v>1.92</v>
      </c>
      <c r="C222" s="186" t="str">
        <f>IFERROR(VLOOKUP(F222,'LISTE REFERENCE STOCKABLE'!$B$11:$G$88,6,FALSE),"")</f>
        <v/>
      </c>
      <c r="D222" s="170" t="s">
        <v>75</v>
      </c>
      <c r="E222" s="122" t="str">
        <f>IFERROR(IF(F222="","",INDEX('LISTE REFERENCE STOCKABLE'!A:A,MATCH('SYSTEME CLASSIFICATION'!F222,'LISTE REFERENCE STOCKABLE'!B:B,0),1)),"")</f>
        <v/>
      </c>
      <c r="F222" s="117"/>
      <c r="G222" s="117"/>
      <c r="H222" s="117"/>
      <c r="I222" s="117"/>
      <c r="J222" s="142"/>
      <c r="K222" s="117"/>
      <c r="L222" s="144" t="str">
        <f>IFERROR(VLOOKUP('SYSTEME CLASSIFICATION'!$F222,'LISTE REFERENCE STOCKABLE'!$B$2:$C$98,2,FALSE),"DISPONIBLE")</f>
        <v>DISPONIBLE</v>
      </c>
      <c r="M222" s="118"/>
      <c r="N222" s="125" t="str">
        <f>IFERROR(VLOOKUP('SYSTEME CLASSIFICATION'!$F222,'LISTE REFERENCE STOCKABLE'!$B$11:$D$88,3,FALSE),"")</f>
        <v/>
      </c>
      <c r="O222" s="125"/>
      <c r="P222" s="125"/>
      <c r="Q222" s="125" t="str">
        <f>IFERROR(VLOOKUP('SYSTEME CLASSIFICATION'!$F222,'LISTE REFERENCE STOCKABLE'!$B$11:$E$88,4,FALSE),"")</f>
        <v/>
      </c>
      <c r="R222" s="125" t="str">
        <f>IFERROR(VLOOKUP('SYSTEME CLASSIFICATION'!$F222,'LISTE REFERENCE STOCKABLE'!$B$11:$F$88,5,FALSE),"")</f>
        <v/>
      </c>
      <c r="S222" s="125"/>
      <c r="T222" s="126"/>
      <c r="U222" s="114" t="str">
        <f>IFERROR(IF(VLOOKUP(F222,'LISTE REFERENCE STOCKABLE'!$B$2:$J$98,8,FALSE)=0,"",VLOOKUP(F222,'LISTE REFERENCE STOCKABLE'!$B$2:$J$98,8,FALSE)),"")</f>
        <v/>
      </c>
      <c r="V222" s="114" t="str">
        <f>IFERROR(IF(VLOOKUP(F222,'LISTE REFERENCE STOCKABLE'!$B$2:$J$98,9,FALSE)=0,"",VLOOKUP(F222,'LISTE REFERENCE STOCKABLE'!$B$2:$J$98,9,FALSE)),"")</f>
        <v/>
      </c>
      <c r="W222" s="115" t="str">
        <f>IFERROR(VLOOKUP(F222,'LISTE REFERENCE STOCKABLE'!$B$10:$K$98,10,FALSE),"")</f>
        <v/>
      </c>
      <c r="X222" s="113" t="e">
        <f>VLOOKUP(E222,Inventaire!$C$2:$E$36,3,FALSE)</f>
        <v>#N/A</v>
      </c>
    </row>
    <row r="223" spans="2:24" ht="35.1" customHeight="1" thickBot="1" x14ac:dyDescent="0.25">
      <c r="B223" s="32">
        <v>1.92</v>
      </c>
      <c r="C223" s="186" t="str">
        <f>IFERROR(VLOOKUP(F223,'LISTE REFERENCE STOCKABLE'!$B$11:$G$88,6,FALSE),"")</f>
        <v/>
      </c>
      <c r="D223" s="171" t="s">
        <v>75</v>
      </c>
      <c r="E223" s="122" t="str">
        <f>IFERROR(IF(F223="","",INDEX('LISTE REFERENCE STOCKABLE'!A:A,MATCH('SYSTEME CLASSIFICATION'!F223,'LISTE REFERENCE STOCKABLE'!B:B,0),1)),"")</f>
        <v/>
      </c>
      <c r="F223" s="117" t="s">
        <v>307</v>
      </c>
      <c r="G223" s="117"/>
      <c r="H223" s="117"/>
      <c r="I223" s="117"/>
      <c r="J223" s="142"/>
      <c r="K223" s="117"/>
      <c r="L223" s="144" t="str">
        <f>IFERROR(VLOOKUP('SYSTEME CLASSIFICATION'!$F223,'LISTE REFERENCE STOCKABLE'!$B$2:$C$98,2,FALSE),"DISPONIBLE")</f>
        <v>INEXISTANT</v>
      </c>
      <c r="M223" s="123"/>
      <c r="N223" s="120" t="str">
        <f>IFERROR(VLOOKUP('SYSTEME CLASSIFICATION'!$F223,'LISTE REFERENCE STOCKABLE'!$B$11:$D$88,3,FALSE),"")</f>
        <v/>
      </c>
      <c r="O223" s="120"/>
      <c r="P223" s="120"/>
      <c r="Q223" s="120" t="str">
        <f>IFERROR(VLOOKUP('SYSTEME CLASSIFICATION'!$F223,'LISTE REFERENCE STOCKABLE'!$B$11:$E$88,4,FALSE),"")</f>
        <v/>
      </c>
      <c r="R223" s="120" t="str">
        <f>IFERROR(VLOOKUP('SYSTEME CLASSIFICATION'!$F223,'LISTE REFERENCE STOCKABLE'!$B$11:$F$88,5,FALSE),"")</f>
        <v/>
      </c>
      <c r="S223" s="120"/>
      <c r="T223" s="121"/>
      <c r="U223" s="114" t="str">
        <f>IFERROR(IF(VLOOKUP(F223,'LISTE REFERENCE STOCKABLE'!$B$2:$J$98,8,FALSE)=0,"",VLOOKUP(F223,'LISTE REFERENCE STOCKABLE'!$B$2:$J$98,8,FALSE)),"")</f>
        <v/>
      </c>
      <c r="V223" s="114" t="str">
        <f>IFERROR(IF(VLOOKUP(F223,'LISTE REFERENCE STOCKABLE'!$B$2:$J$98,9,FALSE)=0,"",VLOOKUP(F223,'LISTE REFERENCE STOCKABLE'!$B$2:$J$98,9,FALSE)),"")</f>
        <v/>
      </c>
      <c r="W223" s="115" t="str">
        <f>IFERROR(VLOOKUP(F223,'LISTE REFERENCE STOCKABLE'!$B$10:$K$98,10,FALSE),"")</f>
        <v/>
      </c>
      <c r="X223" s="113" t="e">
        <f>VLOOKUP(E223,Inventaire!$C$2:$E$36,3,FALSE)</f>
        <v>#N/A</v>
      </c>
    </row>
    <row r="224" spans="2:24" ht="35.1" customHeight="1" thickBot="1" x14ac:dyDescent="0.25">
      <c r="B224" s="32">
        <v>1.92</v>
      </c>
      <c r="C224" s="186" t="str">
        <f>IFERROR(VLOOKUP(F224,'LISTE REFERENCE STOCKABLE'!$B$11:$G$88,6,FALSE),"")</f>
        <v/>
      </c>
      <c r="D224" s="171" t="s">
        <v>75</v>
      </c>
      <c r="E224" s="122" t="str">
        <f>IFERROR(IF(F224="","",INDEX('LISTE REFERENCE STOCKABLE'!A:A,MATCH('SYSTEME CLASSIFICATION'!F224,'LISTE REFERENCE STOCKABLE'!B:B,0),1)),"")</f>
        <v/>
      </c>
      <c r="F224" s="117"/>
      <c r="G224" s="117"/>
      <c r="H224" s="117"/>
      <c r="I224" s="117"/>
      <c r="J224" s="142"/>
      <c r="K224" s="117"/>
      <c r="L224" s="144" t="str">
        <f>IFERROR(VLOOKUP('SYSTEME CLASSIFICATION'!$F224,'LISTE REFERENCE STOCKABLE'!$B$2:$C$98,2,FALSE),"DISPONIBLE")</f>
        <v>DISPONIBLE</v>
      </c>
      <c r="M224" s="123"/>
      <c r="N224" s="120" t="str">
        <f>IFERROR(VLOOKUP('SYSTEME CLASSIFICATION'!$F224,'LISTE REFERENCE STOCKABLE'!$B$11:$D$88,3,FALSE),"")</f>
        <v/>
      </c>
      <c r="O224" s="120"/>
      <c r="P224" s="120"/>
      <c r="Q224" s="120" t="str">
        <f>IFERROR(VLOOKUP('SYSTEME CLASSIFICATION'!$F224,'LISTE REFERENCE STOCKABLE'!$B$11:$E$88,4,FALSE),"")</f>
        <v/>
      </c>
      <c r="R224" s="120" t="str">
        <f>IFERROR(VLOOKUP('SYSTEME CLASSIFICATION'!$F224,'LISTE REFERENCE STOCKABLE'!$B$11:$F$88,5,FALSE),"")</f>
        <v/>
      </c>
      <c r="S224" s="120"/>
      <c r="T224" s="121"/>
      <c r="U224" s="114" t="str">
        <f>IFERROR(IF(VLOOKUP(F224,'LISTE REFERENCE STOCKABLE'!$B$2:$J$98,8,FALSE)=0,"",VLOOKUP(F224,'LISTE REFERENCE STOCKABLE'!$B$2:$J$98,8,FALSE)),"")</f>
        <v/>
      </c>
      <c r="V224" s="114" t="str">
        <f>IFERROR(IF(VLOOKUP(F224,'LISTE REFERENCE STOCKABLE'!$B$2:$J$98,9,FALSE)=0,"",VLOOKUP(F224,'LISTE REFERENCE STOCKABLE'!$B$2:$J$98,9,FALSE)),"")</f>
        <v/>
      </c>
      <c r="W224" s="115" t="str">
        <f>IFERROR(VLOOKUP(F224,'LISTE REFERENCE STOCKABLE'!$B$10:$K$98,10,FALSE),"")</f>
        <v/>
      </c>
      <c r="X224" s="113" t="e">
        <f>VLOOKUP(E224,Inventaire!$C$2:$E$36,3,FALSE)</f>
        <v>#N/A</v>
      </c>
    </row>
    <row r="225" spans="2:24" ht="35.1" customHeight="1" thickBot="1" x14ac:dyDescent="0.25">
      <c r="B225" s="31">
        <v>1.7</v>
      </c>
      <c r="C225" s="186" t="str">
        <f>IFERROR(VLOOKUP(F225,'LISTE REFERENCE STOCKABLE'!$B$11:$G$88,6,FALSE),"")</f>
        <v/>
      </c>
      <c r="D225" s="170" t="s">
        <v>76</v>
      </c>
      <c r="E225" s="122" t="str">
        <f>IFERROR(IF(F225="","",INDEX('LISTE REFERENCE STOCKABLE'!A:A,MATCH('SYSTEME CLASSIFICATION'!F225,'LISTE REFERENCE STOCKABLE'!B:B,0),1)),"")</f>
        <v>EMP0021</v>
      </c>
      <c r="F225" s="117" t="s">
        <v>266</v>
      </c>
      <c r="G225" s="117"/>
      <c r="H225" s="117"/>
      <c r="I225" s="117"/>
      <c r="J225" s="142"/>
      <c r="K225" s="117"/>
      <c r="L225" s="144" t="str">
        <f>IFERROR(VLOOKUP('SYSTEME CLASSIFICATION'!$F225,'LISTE REFERENCE STOCKABLE'!$B$2:$C$98,2,FALSE),"DISPONIBLE")</f>
        <v>INDISPONIBLE</v>
      </c>
      <c r="M225" s="118"/>
      <c r="N225" s="125" t="str">
        <f>IFERROR(VLOOKUP('SYSTEME CLASSIFICATION'!$F225,'LISTE REFERENCE STOCKABLE'!$B$11:$D$88,3,FALSE),"")</f>
        <v/>
      </c>
      <c r="O225" s="125"/>
      <c r="P225" s="125"/>
      <c r="Q225" s="125" t="str">
        <f>IFERROR(VLOOKUP('SYSTEME CLASSIFICATION'!$F225,'LISTE REFERENCE STOCKABLE'!$B$11:$E$88,4,FALSE),"")</f>
        <v/>
      </c>
      <c r="R225" s="125" t="str">
        <f>IFERROR(VLOOKUP('SYSTEME CLASSIFICATION'!$F225,'LISTE REFERENCE STOCKABLE'!$B$11:$F$88,5,FALSE),"")</f>
        <v/>
      </c>
      <c r="S225" s="125"/>
      <c r="T225" s="126"/>
      <c r="U225" s="114" t="str">
        <f>IFERROR(IF(VLOOKUP(F225,'LISTE REFERENCE STOCKABLE'!$B$2:$J$98,8,FALSE)=0,"",VLOOKUP(F225,'LISTE REFERENCE STOCKABLE'!$B$2:$J$98,8,FALSE)),"")</f>
        <v/>
      </c>
      <c r="V225" s="114" t="str">
        <f>IFERROR(IF(VLOOKUP(F225,'LISTE REFERENCE STOCKABLE'!$B$2:$J$98,9,FALSE)=0,"",VLOOKUP(F225,'LISTE REFERENCE STOCKABLE'!$B$2:$J$98,9,FALSE)),"")</f>
        <v/>
      </c>
      <c r="W225" s="115" t="str">
        <f>IFERROR(VLOOKUP(F225,'LISTE REFERENCE STOCKABLE'!$B$10:$K$98,10,FALSE),"")</f>
        <v>a</v>
      </c>
      <c r="X225" s="113" t="e">
        <f>VLOOKUP(E225,Inventaire!$C$2:$E$36,3,FALSE)</f>
        <v>#N/A</v>
      </c>
    </row>
    <row r="226" spans="2:24" ht="35.1" customHeight="1" thickBot="1" x14ac:dyDescent="0.25">
      <c r="B226" s="31">
        <v>1.7</v>
      </c>
      <c r="C226" s="186" t="str">
        <f>IFERROR(VLOOKUP(F226,'LISTE REFERENCE STOCKABLE'!$B$11:$G$88,6,FALSE),"")</f>
        <v/>
      </c>
      <c r="D226" s="171" t="s">
        <v>76</v>
      </c>
      <c r="E226" s="122" t="str">
        <f>IFERROR(IF(F226="","",INDEX('LISTE REFERENCE STOCKABLE'!A:A,MATCH('SYSTEME CLASSIFICATION'!F226,'LISTE REFERENCE STOCKABLE'!B:B,0),1)),"")</f>
        <v/>
      </c>
      <c r="F226" s="117"/>
      <c r="G226" s="117"/>
      <c r="H226" s="117"/>
      <c r="I226" s="117"/>
      <c r="J226" s="142"/>
      <c r="K226" s="117"/>
      <c r="L226" s="144" t="str">
        <f>IFERROR(VLOOKUP('SYSTEME CLASSIFICATION'!$F226,'LISTE REFERENCE STOCKABLE'!$B$2:$C$98,2,FALSE),"DISPONIBLE")</f>
        <v>DISPONIBLE</v>
      </c>
      <c r="M226" s="123"/>
      <c r="N226" s="120" t="str">
        <f>IFERROR(VLOOKUP('SYSTEME CLASSIFICATION'!$F226,'LISTE REFERENCE STOCKABLE'!$B$11:$D$88,3,FALSE),"")</f>
        <v/>
      </c>
      <c r="O226" s="120"/>
      <c r="P226" s="120"/>
      <c r="Q226" s="120" t="str">
        <f>IFERROR(VLOOKUP('SYSTEME CLASSIFICATION'!$F226,'LISTE REFERENCE STOCKABLE'!$B$11:$E$88,4,FALSE),"")</f>
        <v/>
      </c>
      <c r="R226" s="120" t="str">
        <f>IFERROR(VLOOKUP('SYSTEME CLASSIFICATION'!$F226,'LISTE REFERENCE STOCKABLE'!$B$11:$F$88,5,FALSE),"")</f>
        <v/>
      </c>
      <c r="S226" s="120"/>
      <c r="T226" s="121"/>
      <c r="U226" s="114" t="str">
        <f>IFERROR(IF(VLOOKUP(F226,'LISTE REFERENCE STOCKABLE'!$B$2:$J$98,8,FALSE)=0,"",VLOOKUP(F226,'LISTE REFERENCE STOCKABLE'!$B$2:$J$98,8,FALSE)),"")</f>
        <v/>
      </c>
      <c r="V226" s="114" t="str">
        <f>IFERROR(IF(VLOOKUP(F226,'LISTE REFERENCE STOCKABLE'!$B$2:$J$98,9,FALSE)=0,"",VLOOKUP(F226,'LISTE REFERENCE STOCKABLE'!$B$2:$J$98,9,FALSE)),"")</f>
        <v/>
      </c>
      <c r="W226" s="115" t="str">
        <f>IFERROR(VLOOKUP(F226,'LISTE REFERENCE STOCKABLE'!$B$10:$K$98,10,FALSE),"")</f>
        <v/>
      </c>
      <c r="X226" s="113" t="e">
        <f>VLOOKUP(E226,Inventaire!$C$2:$E$36,3,FALSE)</f>
        <v>#N/A</v>
      </c>
    </row>
    <row r="227" spans="2:24" ht="35.1" customHeight="1" thickBot="1" x14ac:dyDescent="0.25">
      <c r="B227" s="31">
        <v>1.7</v>
      </c>
      <c r="C227" s="186" t="str">
        <f>IFERROR(VLOOKUP(F227,'LISTE REFERENCE STOCKABLE'!$B$11:$G$88,6,FALSE),"")</f>
        <v/>
      </c>
      <c r="D227" s="171" t="s">
        <v>76</v>
      </c>
      <c r="E227" s="122" t="str">
        <f>IFERROR(IF(F227="","",INDEX('LISTE REFERENCE STOCKABLE'!A:A,MATCH('SYSTEME CLASSIFICATION'!F227,'LISTE REFERENCE STOCKABLE'!B:B,0),1)),"")</f>
        <v/>
      </c>
      <c r="F227" s="117"/>
      <c r="G227" s="117"/>
      <c r="H227" s="117"/>
      <c r="I227" s="117"/>
      <c r="J227" s="142"/>
      <c r="K227" s="117"/>
      <c r="L227" s="144" t="str">
        <f>IFERROR(VLOOKUP('SYSTEME CLASSIFICATION'!$F227,'LISTE REFERENCE STOCKABLE'!$B$2:$C$98,2,FALSE),"DISPONIBLE")</f>
        <v>DISPONIBLE</v>
      </c>
      <c r="M227" s="123"/>
      <c r="N227" s="120" t="str">
        <f>IFERROR(VLOOKUP('SYSTEME CLASSIFICATION'!$F227,'LISTE REFERENCE STOCKABLE'!$B$11:$D$88,3,FALSE),"")</f>
        <v/>
      </c>
      <c r="O227" s="120"/>
      <c r="P227" s="120"/>
      <c r="Q227" s="120" t="str">
        <f>IFERROR(VLOOKUP('SYSTEME CLASSIFICATION'!$F227,'LISTE REFERENCE STOCKABLE'!$B$11:$E$88,4,FALSE),"")</f>
        <v/>
      </c>
      <c r="R227" s="120" t="str">
        <f>IFERROR(VLOOKUP('SYSTEME CLASSIFICATION'!$F227,'LISTE REFERENCE STOCKABLE'!$B$11:$F$88,5,FALSE),"")</f>
        <v/>
      </c>
      <c r="S227" s="120"/>
      <c r="T227" s="121"/>
      <c r="U227" s="114" t="str">
        <f>IFERROR(IF(VLOOKUP(F227,'LISTE REFERENCE STOCKABLE'!$B$2:$J$98,8,FALSE)=0,"",VLOOKUP(F227,'LISTE REFERENCE STOCKABLE'!$B$2:$J$98,8,FALSE)),"")</f>
        <v/>
      </c>
      <c r="V227" s="114" t="str">
        <f>IFERROR(IF(VLOOKUP(F227,'LISTE REFERENCE STOCKABLE'!$B$2:$J$98,9,FALSE)=0,"",VLOOKUP(F227,'LISTE REFERENCE STOCKABLE'!$B$2:$J$98,9,FALSE)),"")</f>
        <v/>
      </c>
      <c r="W227" s="115" t="str">
        <f>IFERROR(VLOOKUP(F227,'LISTE REFERENCE STOCKABLE'!$B$10:$K$98,10,FALSE),"")</f>
        <v/>
      </c>
      <c r="X227" s="113" t="e">
        <f>VLOOKUP(E227,Inventaire!$C$2:$E$36,3,FALSE)</f>
        <v>#N/A</v>
      </c>
    </row>
    <row r="228" spans="2:24" ht="35.1" customHeight="1" thickBot="1" x14ac:dyDescent="0.25">
      <c r="B228" s="32">
        <v>1.92</v>
      </c>
      <c r="C228" s="186" t="str">
        <f>IFERROR(VLOOKUP(F228,'LISTE REFERENCE STOCKABLE'!$B$11:$G$88,6,FALSE),"")</f>
        <v/>
      </c>
      <c r="D228" s="170" t="s">
        <v>77</v>
      </c>
      <c r="E228" s="122" t="str">
        <f>IFERROR(IF(F228="","",INDEX('LISTE REFERENCE STOCKABLE'!A:A,MATCH('SYSTEME CLASSIFICATION'!F228,'LISTE REFERENCE STOCKABLE'!B:B,0),1)),"")</f>
        <v/>
      </c>
      <c r="F228" s="117" t="s">
        <v>309</v>
      </c>
      <c r="G228" s="117"/>
      <c r="H228" s="117"/>
      <c r="I228" s="117"/>
      <c r="J228" s="142"/>
      <c r="K228" s="117"/>
      <c r="L228" s="144" t="str">
        <f>IFERROR(VLOOKUP('SYSTEME CLASSIFICATION'!$F228,'LISTE REFERENCE STOCKABLE'!$B$2:$C$98,2,FALSE),"DISPONIBLE")</f>
        <v>INDISPONIBLE (Veuillez noter la désignation du produit dans "COMMENTAIRE MAGASINIER")</v>
      </c>
      <c r="M228" s="118" t="s">
        <v>477</v>
      </c>
      <c r="N228" s="125" t="str">
        <f>IFERROR(VLOOKUP('SYSTEME CLASSIFICATION'!$F228,'LISTE REFERENCE STOCKABLE'!$B$11:$D$88,3,FALSE),"")</f>
        <v/>
      </c>
      <c r="O228" s="125"/>
      <c r="P228" s="125"/>
      <c r="Q228" s="125" t="str">
        <f>IFERROR(VLOOKUP('SYSTEME CLASSIFICATION'!$F228,'LISTE REFERENCE STOCKABLE'!$B$11:$E$88,4,FALSE),"")</f>
        <v/>
      </c>
      <c r="R228" s="125" t="str">
        <f>IFERROR(VLOOKUP('SYSTEME CLASSIFICATION'!$F228,'LISTE REFERENCE STOCKABLE'!$B$11:$F$88,5,FALSE),"")</f>
        <v/>
      </c>
      <c r="S228" s="125"/>
      <c r="T228" s="126"/>
      <c r="U228" s="114" t="str">
        <f>IFERROR(IF(VLOOKUP(F228,'LISTE REFERENCE STOCKABLE'!$B$2:$J$98,8,FALSE)=0,"",VLOOKUP(F228,'LISTE REFERENCE STOCKABLE'!$B$2:$J$98,8,FALSE)),"")</f>
        <v/>
      </c>
      <c r="V228" s="114" t="str">
        <f>IFERROR(IF(VLOOKUP(F228,'LISTE REFERENCE STOCKABLE'!$B$2:$J$98,9,FALSE)=0,"",VLOOKUP(F228,'LISTE REFERENCE STOCKABLE'!$B$2:$J$98,9,FALSE)),"")</f>
        <v/>
      </c>
      <c r="W228" s="115" t="str">
        <f>IFERROR(VLOOKUP(F228,'LISTE REFERENCE STOCKABLE'!$B$10:$K$98,10,FALSE),"")</f>
        <v/>
      </c>
      <c r="X228" s="113" t="e">
        <f>VLOOKUP(E228,Inventaire!$C$2:$E$36,3,FALSE)</f>
        <v>#N/A</v>
      </c>
    </row>
    <row r="229" spans="2:24" ht="35.1" customHeight="1" thickBot="1" x14ac:dyDescent="0.25">
      <c r="B229" s="32">
        <v>1.92</v>
      </c>
      <c r="C229" s="186" t="str">
        <f>IFERROR(VLOOKUP(F229,'LISTE REFERENCE STOCKABLE'!$B$11:$G$88,6,FALSE),"")</f>
        <v/>
      </c>
      <c r="D229" s="171" t="s">
        <v>77</v>
      </c>
      <c r="E229" s="122">
        <f>IFERROR(IF(F229="","",INDEX('LISTE REFERENCE STOCKABLE'!A:A,MATCH('SYSTEME CLASSIFICATION'!F229,'LISTE REFERENCE STOCKABLE'!B:B,0),1)),"")</f>
        <v>0</v>
      </c>
      <c r="F229" s="117" t="s">
        <v>520</v>
      </c>
      <c r="G229" s="117"/>
      <c r="H229" s="117"/>
      <c r="I229" s="117"/>
      <c r="J229" s="142"/>
      <c r="K229" s="117"/>
      <c r="L229" s="144" t="str">
        <f>IFERROR(VLOOKUP('SYSTEME CLASSIFICATION'!$F229,'LISTE REFERENCE STOCKABLE'!$B$2:$C$98,2,FALSE),"DISPONIBLE")</f>
        <v>INDISPONIBLE</v>
      </c>
      <c r="M229" s="123"/>
      <c r="N229" s="120" t="str">
        <f>IFERROR(VLOOKUP('SYSTEME CLASSIFICATION'!$F229,'LISTE REFERENCE STOCKABLE'!$B$11:$D$88,3,FALSE),"")</f>
        <v/>
      </c>
      <c r="O229" s="120"/>
      <c r="P229" s="120"/>
      <c r="Q229" s="120" t="str">
        <f>IFERROR(VLOOKUP('SYSTEME CLASSIFICATION'!$F229,'LISTE REFERENCE STOCKABLE'!$B$11:$E$88,4,FALSE),"")</f>
        <v/>
      </c>
      <c r="R229" s="120" t="str">
        <f>IFERROR(VLOOKUP('SYSTEME CLASSIFICATION'!$F229,'LISTE REFERENCE STOCKABLE'!$B$11:$F$88,5,FALSE),"")</f>
        <v/>
      </c>
      <c r="S229" s="120"/>
      <c r="T229" s="121"/>
      <c r="U229" s="114" t="str">
        <f>IFERROR(IF(VLOOKUP(F229,'LISTE REFERENCE STOCKABLE'!$B$2:$J$98,8,FALSE)=0,"",VLOOKUP(F229,'LISTE REFERENCE STOCKABLE'!$B$2:$J$98,8,FALSE)),"")</f>
        <v/>
      </c>
      <c r="V229" s="114" t="str">
        <f>IFERROR(IF(VLOOKUP(F229,'LISTE REFERENCE STOCKABLE'!$B$2:$J$98,9,FALSE)=0,"",VLOOKUP(F229,'LISTE REFERENCE STOCKABLE'!$B$2:$J$98,9,FALSE)),"")</f>
        <v/>
      </c>
      <c r="W229" s="115" t="str">
        <f>IFERROR(VLOOKUP(F229,'LISTE REFERENCE STOCKABLE'!$B$10:$K$98,10,FALSE),"")</f>
        <v/>
      </c>
      <c r="X229" s="113" t="e">
        <f>VLOOKUP(E229,Inventaire!$C$2:$E$36,3,FALSE)</f>
        <v>#N/A</v>
      </c>
    </row>
    <row r="230" spans="2:24" ht="35.1" customHeight="1" thickBot="1" x14ac:dyDescent="0.25">
      <c r="B230" s="32">
        <v>1.92</v>
      </c>
      <c r="C230" s="186" t="str">
        <f>IFERROR(VLOOKUP(F230,'LISTE REFERENCE STOCKABLE'!$B$11:$G$88,6,FALSE),"")</f>
        <v/>
      </c>
      <c r="D230" s="171" t="s">
        <v>77</v>
      </c>
      <c r="E230" s="122">
        <f>IFERROR(IF(F230="","",INDEX('LISTE REFERENCE STOCKABLE'!A:A,MATCH('SYSTEME CLASSIFICATION'!F230,'LISTE REFERENCE STOCKABLE'!B:B,0),1)),"")</f>
        <v>0</v>
      </c>
      <c r="F230" s="117" t="s">
        <v>520</v>
      </c>
      <c r="G230" s="117"/>
      <c r="H230" s="117"/>
      <c r="I230" s="117"/>
      <c r="J230" s="142"/>
      <c r="K230" s="117"/>
      <c r="L230" s="144" t="str">
        <f>IFERROR(VLOOKUP('SYSTEME CLASSIFICATION'!$F230,'LISTE REFERENCE STOCKABLE'!$B$2:$C$98,2,FALSE),"DISPONIBLE")</f>
        <v>INDISPONIBLE</v>
      </c>
      <c r="M230" s="123"/>
      <c r="N230" s="120" t="str">
        <f>IFERROR(VLOOKUP('SYSTEME CLASSIFICATION'!$F230,'LISTE REFERENCE STOCKABLE'!$B$11:$D$88,3,FALSE),"")</f>
        <v/>
      </c>
      <c r="O230" s="120"/>
      <c r="P230" s="120"/>
      <c r="Q230" s="120" t="str">
        <f>IFERROR(VLOOKUP('SYSTEME CLASSIFICATION'!$F230,'LISTE REFERENCE STOCKABLE'!$B$11:$E$88,4,FALSE),"")</f>
        <v/>
      </c>
      <c r="R230" s="120" t="str">
        <f>IFERROR(VLOOKUP('SYSTEME CLASSIFICATION'!$F230,'LISTE REFERENCE STOCKABLE'!$B$11:$F$88,5,FALSE),"")</f>
        <v/>
      </c>
      <c r="S230" s="120"/>
      <c r="T230" s="121"/>
      <c r="U230" s="114" t="str">
        <f>IFERROR(IF(VLOOKUP(F230,'LISTE REFERENCE STOCKABLE'!$B$2:$J$98,8,FALSE)=0,"",VLOOKUP(F230,'LISTE REFERENCE STOCKABLE'!$B$2:$J$98,8,FALSE)),"")</f>
        <v/>
      </c>
      <c r="V230" s="114" t="str">
        <f>IFERROR(IF(VLOOKUP(F230,'LISTE REFERENCE STOCKABLE'!$B$2:$J$98,9,FALSE)=0,"",VLOOKUP(F230,'LISTE REFERENCE STOCKABLE'!$B$2:$J$98,9,FALSE)),"")</f>
        <v/>
      </c>
      <c r="W230" s="115" t="str">
        <f>IFERROR(VLOOKUP(F230,'LISTE REFERENCE STOCKABLE'!$B$10:$K$98,10,FALSE),"")</f>
        <v/>
      </c>
      <c r="X230" s="113" t="e">
        <f>VLOOKUP(E230,Inventaire!$C$2:$E$36,3,FALSE)</f>
        <v>#N/A</v>
      </c>
    </row>
    <row r="231" spans="2:24" ht="35.1" customHeight="1" thickBot="1" x14ac:dyDescent="0.25">
      <c r="B231" s="31">
        <v>1.92</v>
      </c>
      <c r="C231" s="186" t="str">
        <f>IFERROR(VLOOKUP(F231,'LISTE REFERENCE STOCKABLE'!$B$11:$G$88,6,FALSE),"")</f>
        <v/>
      </c>
      <c r="D231" s="170" t="s">
        <v>78</v>
      </c>
      <c r="E231" s="122" t="str">
        <f>IFERROR(IF(F231="","",INDEX('LISTE REFERENCE STOCKABLE'!A:A,MATCH('SYSTEME CLASSIFICATION'!F231,'LISTE REFERENCE STOCKABLE'!B:B,0),1)),"")</f>
        <v/>
      </c>
      <c r="F231" s="117" t="s">
        <v>309</v>
      </c>
      <c r="G231" s="117"/>
      <c r="H231" s="117"/>
      <c r="I231" s="117"/>
      <c r="J231" s="142"/>
      <c r="K231" s="117"/>
      <c r="L231" s="144" t="str">
        <f>IFERROR(VLOOKUP('SYSTEME CLASSIFICATION'!$F231,'LISTE REFERENCE STOCKABLE'!$B$2:$C$98,2,FALSE),"DISPONIBLE")</f>
        <v>INDISPONIBLE (Veuillez noter la désignation du produit dans "COMMENTAIRE MAGASINIER")</v>
      </c>
      <c r="M231" s="118" t="s">
        <v>530</v>
      </c>
      <c r="N231" s="125" t="str">
        <f>IFERROR(VLOOKUP('SYSTEME CLASSIFICATION'!$F231,'LISTE REFERENCE STOCKABLE'!$B$11:$D$88,3,FALSE),"")</f>
        <v/>
      </c>
      <c r="O231" s="125"/>
      <c r="P231" s="125"/>
      <c r="Q231" s="125" t="str">
        <f>IFERROR(VLOOKUP('SYSTEME CLASSIFICATION'!$F231,'LISTE REFERENCE STOCKABLE'!$B$11:$E$88,4,FALSE),"")</f>
        <v/>
      </c>
      <c r="R231" s="125" t="str">
        <f>IFERROR(VLOOKUP('SYSTEME CLASSIFICATION'!$F231,'LISTE REFERENCE STOCKABLE'!$B$11:$F$88,5,FALSE),"")</f>
        <v/>
      </c>
      <c r="S231" s="125"/>
      <c r="T231" s="126"/>
      <c r="U231" s="114" t="str">
        <f>IFERROR(IF(VLOOKUP(F231,'LISTE REFERENCE STOCKABLE'!$B$2:$J$98,8,FALSE)=0,"",VLOOKUP(F231,'LISTE REFERENCE STOCKABLE'!$B$2:$J$98,8,FALSE)),"")</f>
        <v/>
      </c>
      <c r="V231" s="114" t="str">
        <f>IFERROR(IF(VLOOKUP(F231,'LISTE REFERENCE STOCKABLE'!$B$2:$J$98,9,FALSE)=0,"",VLOOKUP(F231,'LISTE REFERENCE STOCKABLE'!$B$2:$J$98,9,FALSE)),"")</f>
        <v/>
      </c>
      <c r="W231" s="115" t="str">
        <f>IFERROR(VLOOKUP(F231,'LISTE REFERENCE STOCKABLE'!$B$10:$K$98,10,FALSE),"")</f>
        <v/>
      </c>
      <c r="X231" s="113" t="e">
        <f>VLOOKUP(E231,Inventaire!$C$2:$E$36,3,FALSE)</f>
        <v>#N/A</v>
      </c>
    </row>
    <row r="232" spans="2:24" ht="35.1" customHeight="1" thickBot="1" x14ac:dyDescent="0.25">
      <c r="B232" s="31">
        <v>1.92</v>
      </c>
      <c r="C232" s="186" t="str">
        <f>IFERROR(VLOOKUP(F232,'LISTE REFERENCE STOCKABLE'!$B$11:$G$88,6,FALSE),"")</f>
        <v/>
      </c>
      <c r="D232" s="171" t="s">
        <v>78</v>
      </c>
      <c r="E232" s="122" t="str">
        <f>IFERROR(IF(F232="","",INDEX('LISTE REFERENCE STOCKABLE'!A:A,MATCH('SYSTEME CLASSIFICATION'!F232,'LISTE REFERENCE STOCKABLE'!B:B,0),1)),"")</f>
        <v/>
      </c>
      <c r="F232" s="117" t="s">
        <v>307</v>
      </c>
      <c r="G232" s="117"/>
      <c r="H232" s="117"/>
      <c r="I232" s="117"/>
      <c r="J232" s="142"/>
      <c r="K232" s="117"/>
      <c r="L232" s="144" t="str">
        <f>IFERROR(VLOOKUP('SYSTEME CLASSIFICATION'!$F232,'LISTE REFERENCE STOCKABLE'!$B$2:$C$98,2,FALSE),"DISPONIBLE")</f>
        <v>INEXISTANT</v>
      </c>
      <c r="M232" s="123"/>
      <c r="N232" s="120" t="str">
        <f>IFERROR(VLOOKUP('SYSTEME CLASSIFICATION'!$F232,'LISTE REFERENCE STOCKABLE'!$B$11:$D$88,3,FALSE),"")</f>
        <v/>
      </c>
      <c r="O232" s="120"/>
      <c r="P232" s="120"/>
      <c r="Q232" s="120" t="str">
        <f>IFERROR(VLOOKUP('SYSTEME CLASSIFICATION'!$F232,'LISTE REFERENCE STOCKABLE'!$B$11:$E$88,4,FALSE),"")</f>
        <v/>
      </c>
      <c r="R232" s="120" t="str">
        <f>IFERROR(VLOOKUP('SYSTEME CLASSIFICATION'!$F232,'LISTE REFERENCE STOCKABLE'!$B$11:$F$88,5,FALSE),"")</f>
        <v/>
      </c>
      <c r="S232" s="120"/>
      <c r="T232" s="121"/>
      <c r="U232" s="114" t="str">
        <f>IFERROR(IF(VLOOKUP(F232,'LISTE REFERENCE STOCKABLE'!$B$2:$J$98,8,FALSE)=0,"",VLOOKUP(F232,'LISTE REFERENCE STOCKABLE'!$B$2:$J$98,8,FALSE)),"")</f>
        <v/>
      </c>
      <c r="V232" s="114" t="str">
        <f>IFERROR(IF(VLOOKUP(F232,'LISTE REFERENCE STOCKABLE'!$B$2:$J$98,9,FALSE)=0,"",VLOOKUP(F232,'LISTE REFERENCE STOCKABLE'!$B$2:$J$98,9,FALSE)),"")</f>
        <v/>
      </c>
      <c r="W232" s="115" t="str">
        <f>IFERROR(VLOOKUP(F232,'LISTE REFERENCE STOCKABLE'!$B$10:$K$98,10,FALSE),"")</f>
        <v/>
      </c>
      <c r="X232" s="113" t="e">
        <f>VLOOKUP(E232,Inventaire!$C$2:$E$36,3,FALSE)</f>
        <v>#N/A</v>
      </c>
    </row>
    <row r="233" spans="2:24" ht="35.1" customHeight="1" thickBot="1" x14ac:dyDescent="0.25">
      <c r="B233" s="31">
        <v>1.92</v>
      </c>
      <c r="C233" s="186" t="str">
        <f>IFERROR(VLOOKUP(F233,'LISTE REFERENCE STOCKABLE'!$B$11:$G$88,6,FALSE),"")</f>
        <v/>
      </c>
      <c r="D233" s="171" t="s">
        <v>78</v>
      </c>
      <c r="E233" s="122" t="str">
        <f>IFERROR(IF(F233="","",INDEX('LISTE REFERENCE STOCKABLE'!A:A,MATCH('SYSTEME CLASSIFICATION'!F233,'LISTE REFERENCE STOCKABLE'!B:B,0),1)),"")</f>
        <v/>
      </c>
      <c r="F233" s="117"/>
      <c r="G233" s="117"/>
      <c r="H233" s="117"/>
      <c r="I233" s="117"/>
      <c r="J233" s="142"/>
      <c r="K233" s="117"/>
      <c r="L233" s="144" t="str">
        <f>IFERROR(VLOOKUP('SYSTEME CLASSIFICATION'!$F233,'LISTE REFERENCE STOCKABLE'!$B$2:$C$98,2,FALSE),"DISPONIBLE")</f>
        <v>DISPONIBLE</v>
      </c>
      <c r="M233" s="123"/>
      <c r="N233" s="120" t="str">
        <f>IFERROR(VLOOKUP('SYSTEME CLASSIFICATION'!$F233,'LISTE REFERENCE STOCKABLE'!$B$11:$D$88,3,FALSE),"")</f>
        <v/>
      </c>
      <c r="O233" s="120"/>
      <c r="P233" s="120"/>
      <c r="Q233" s="120" t="str">
        <f>IFERROR(VLOOKUP('SYSTEME CLASSIFICATION'!$F233,'LISTE REFERENCE STOCKABLE'!$B$11:$E$88,4,FALSE),"")</f>
        <v/>
      </c>
      <c r="R233" s="120" t="str">
        <f>IFERROR(VLOOKUP('SYSTEME CLASSIFICATION'!$F233,'LISTE REFERENCE STOCKABLE'!$B$11:$F$88,5,FALSE),"")</f>
        <v/>
      </c>
      <c r="S233" s="120"/>
      <c r="T233" s="121"/>
      <c r="U233" s="114" t="str">
        <f>IFERROR(IF(VLOOKUP(F233,'LISTE REFERENCE STOCKABLE'!$B$2:$J$98,8,FALSE)=0,"",VLOOKUP(F233,'LISTE REFERENCE STOCKABLE'!$B$2:$J$98,8,FALSE)),"")</f>
        <v/>
      </c>
      <c r="V233" s="114" t="str">
        <f>IFERROR(IF(VLOOKUP(F233,'LISTE REFERENCE STOCKABLE'!$B$2:$J$98,9,FALSE)=0,"",VLOOKUP(F233,'LISTE REFERENCE STOCKABLE'!$B$2:$J$98,9,FALSE)),"")</f>
        <v/>
      </c>
      <c r="W233" s="115" t="str">
        <f>IFERROR(VLOOKUP(F233,'LISTE REFERENCE STOCKABLE'!$B$10:$K$98,10,FALSE),"")</f>
        <v/>
      </c>
      <c r="X233" s="113" t="e">
        <f>VLOOKUP(E233,Inventaire!$C$2:$E$36,3,FALSE)</f>
        <v>#N/A</v>
      </c>
    </row>
    <row r="234" spans="2:24" ht="35.1" customHeight="1" thickBot="1" x14ac:dyDescent="0.25">
      <c r="B234" s="32">
        <v>1.7</v>
      </c>
      <c r="C234" s="186" t="str">
        <f>IFERROR(VLOOKUP(F234,'LISTE REFERENCE STOCKABLE'!$B$11:$G$88,6,FALSE),"")</f>
        <v/>
      </c>
      <c r="D234" s="170" t="s">
        <v>79</v>
      </c>
      <c r="E234" s="122" t="str">
        <f>IFERROR(IF(F234="","",INDEX('LISTE REFERENCE STOCKABLE'!A:A,MATCH('SYSTEME CLASSIFICATION'!F234,'LISTE REFERENCE STOCKABLE'!B:B,0),1)),"")</f>
        <v/>
      </c>
      <c r="F234" s="117" t="s">
        <v>309</v>
      </c>
      <c r="G234" s="117"/>
      <c r="H234" s="117"/>
      <c r="I234" s="117"/>
      <c r="J234" s="142"/>
      <c r="K234" s="117"/>
      <c r="L234" s="144" t="str">
        <f>IFERROR(VLOOKUP('SYSTEME CLASSIFICATION'!$F234,'LISTE REFERENCE STOCKABLE'!$B$2:$C$98,2,FALSE),"DISPONIBLE")</f>
        <v>INDISPONIBLE (Veuillez noter la désignation du produit dans "COMMENTAIRE MAGASINIER")</v>
      </c>
      <c r="M234" s="118" t="s">
        <v>530</v>
      </c>
      <c r="N234" s="125" t="str">
        <f>IFERROR(VLOOKUP('SYSTEME CLASSIFICATION'!$F234,'LISTE REFERENCE STOCKABLE'!$B$11:$D$88,3,FALSE),"")</f>
        <v/>
      </c>
      <c r="O234" s="125"/>
      <c r="P234" s="125"/>
      <c r="Q234" s="125" t="str">
        <f>IFERROR(VLOOKUP('SYSTEME CLASSIFICATION'!$F234,'LISTE REFERENCE STOCKABLE'!$B$11:$E$88,4,FALSE),"")</f>
        <v/>
      </c>
      <c r="R234" s="125" t="str">
        <f>IFERROR(VLOOKUP('SYSTEME CLASSIFICATION'!$F234,'LISTE REFERENCE STOCKABLE'!$B$11:$F$88,5,FALSE),"")</f>
        <v/>
      </c>
      <c r="S234" s="125"/>
      <c r="T234" s="126"/>
      <c r="U234" s="114" t="str">
        <f>IFERROR(IF(VLOOKUP(F234,'LISTE REFERENCE STOCKABLE'!$B$2:$J$98,8,FALSE)=0,"",VLOOKUP(F234,'LISTE REFERENCE STOCKABLE'!$B$2:$J$98,8,FALSE)),"")</f>
        <v/>
      </c>
      <c r="V234" s="114" t="str">
        <f>IFERROR(IF(VLOOKUP(F234,'LISTE REFERENCE STOCKABLE'!$B$2:$J$98,9,FALSE)=0,"",VLOOKUP(F234,'LISTE REFERENCE STOCKABLE'!$B$2:$J$98,9,FALSE)),"")</f>
        <v/>
      </c>
      <c r="W234" s="115" t="str">
        <f>IFERROR(VLOOKUP(F234,'LISTE REFERENCE STOCKABLE'!$B$10:$K$98,10,FALSE),"")</f>
        <v/>
      </c>
      <c r="X234" s="113" t="e">
        <f>VLOOKUP(E234,Inventaire!$C$2:$E$36,3,FALSE)</f>
        <v>#N/A</v>
      </c>
    </row>
    <row r="235" spans="2:24" ht="35.1" customHeight="1" thickBot="1" x14ac:dyDescent="0.25">
      <c r="B235" s="32">
        <v>1.7</v>
      </c>
      <c r="C235" s="186" t="str">
        <f>IFERROR(VLOOKUP(F235,'LISTE REFERENCE STOCKABLE'!$B$11:$G$88,6,FALSE),"")</f>
        <v/>
      </c>
      <c r="D235" s="171" t="s">
        <v>79</v>
      </c>
      <c r="E235" s="122" t="str">
        <f>IFERROR(IF(F235="","",INDEX('LISTE REFERENCE STOCKABLE'!A:A,MATCH('SYSTEME CLASSIFICATION'!F235,'LISTE REFERENCE STOCKABLE'!B:B,0),1)),"")</f>
        <v/>
      </c>
      <c r="F235" s="117"/>
      <c r="G235" s="117"/>
      <c r="H235" s="117"/>
      <c r="I235" s="117"/>
      <c r="J235" s="142"/>
      <c r="K235" s="117"/>
      <c r="L235" s="144" t="str">
        <f>IFERROR(VLOOKUP('SYSTEME CLASSIFICATION'!$F235,'LISTE REFERENCE STOCKABLE'!$B$2:$C$98,2,FALSE),"DISPONIBLE")</f>
        <v>DISPONIBLE</v>
      </c>
      <c r="M235" s="123"/>
      <c r="N235" s="120" t="str">
        <f>IFERROR(VLOOKUP('SYSTEME CLASSIFICATION'!$F235,'LISTE REFERENCE STOCKABLE'!$B$11:$D$88,3,FALSE),"")</f>
        <v/>
      </c>
      <c r="O235" s="120"/>
      <c r="P235" s="120"/>
      <c r="Q235" s="120" t="str">
        <f>IFERROR(VLOOKUP('SYSTEME CLASSIFICATION'!$F235,'LISTE REFERENCE STOCKABLE'!$B$11:$E$88,4,FALSE),"")</f>
        <v/>
      </c>
      <c r="R235" s="120" t="str">
        <f>IFERROR(VLOOKUP('SYSTEME CLASSIFICATION'!$F235,'LISTE REFERENCE STOCKABLE'!$B$11:$F$88,5,FALSE),"")</f>
        <v/>
      </c>
      <c r="S235" s="120"/>
      <c r="T235" s="121"/>
      <c r="U235" s="114" t="str">
        <f>IFERROR(IF(VLOOKUP(F235,'LISTE REFERENCE STOCKABLE'!$B$2:$J$98,8,FALSE)=0,"",VLOOKUP(F235,'LISTE REFERENCE STOCKABLE'!$B$2:$J$98,8,FALSE)),"")</f>
        <v/>
      </c>
      <c r="V235" s="114" t="str">
        <f>IFERROR(IF(VLOOKUP(F235,'LISTE REFERENCE STOCKABLE'!$B$2:$J$98,9,FALSE)=0,"",VLOOKUP(F235,'LISTE REFERENCE STOCKABLE'!$B$2:$J$98,9,FALSE)),"")</f>
        <v/>
      </c>
      <c r="W235" s="115" t="str">
        <f>IFERROR(VLOOKUP(F235,'LISTE REFERENCE STOCKABLE'!$B$10:$K$98,10,FALSE),"")</f>
        <v/>
      </c>
      <c r="X235" s="113" t="e">
        <f>VLOOKUP(E235,Inventaire!$C$2:$E$36,3,FALSE)</f>
        <v>#N/A</v>
      </c>
    </row>
    <row r="236" spans="2:24" ht="35.1" customHeight="1" thickBot="1" x14ac:dyDescent="0.25">
      <c r="B236" s="32">
        <v>1.7</v>
      </c>
      <c r="C236" s="186" t="str">
        <f>IFERROR(VLOOKUP(F236,'LISTE REFERENCE STOCKABLE'!$B$11:$G$88,6,FALSE),"")</f>
        <v/>
      </c>
      <c r="D236" s="171" t="s">
        <v>79</v>
      </c>
      <c r="E236" s="122" t="str">
        <f>IFERROR(IF(F236="","",INDEX('LISTE REFERENCE STOCKABLE'!A:A,MATCH('SYSTEME CLASSIFICATION'!F236,'LISTE REFERENCE STOCKABLE'!B:B,0),1)),"")</f>
        <v/>
      </c>
      <c r="F236" s="117"/>
      <c r="G236" s="117"/>
      <c r="H236" s="117"/>
      <c r="I236" s="117"/>
      <c r="J236" s="142"/>
      <c r="K236" s="117"/>
      <c r="L236" s="144" t="str">
        <f>IFERROR(VLOOKUP('SYSTEME CLASSIFICATION'!$F236,'LISTE REFERENCE STOCKABLE'!$B$2:$C$98,2,FALSE),"DISPONIBLE")</f>
        <v>DISPONIBLE</v>
      </c>
      <c r="M236" s="123"/>
      <c r="N236" s="120" t="str">
        <f>IFERROR(VLOOKUP('SYSTEME CLASSIFICATION'!$F236,'LISTE REFERENCE STOCKABLE'!$B$11:$D$88,3,FALSE),"")</f>
        <v/>
      </c>
      <c r="O236" s="120"/>
      <c r="P236" s="120"/>
      <c r="Q236" s="120" t="str">
        <f>IFERROR(VLOOKUP('SYSTEME CLASSIFICATION'!$F236,'LISTE REFERENCE STOCKABLE'!$B$11:$E$88,4,FALSE),"")</f>
        <v/>
      </c>
      <c r="R236" s="120" t="str">
        <f>IFERROR(VLOOKUP('SYSTEME CLASSIFICATION'!$F236,'LISTE REFERENCE STOCKABLE'!$B$11:$F$88,5,FALSE),"")</f>
        <v/>
      </c>
      <c r="S236" s="120"/>
      <c r="T236" s="121"/>
      <c r="U236" s="114" t="str">
        <f>IFERROR(IF(VLOOKUP(F236,'LISTE REFERENCE STOCKABLE'!$B$2:$J$98,8,FALSE)=0,"",VLOOKUP(F236,'LISTE REFERENCE STOCKABLE'!$B$2:$J$98,8,FALSE)),"")</f>
        <v/>
      </c>
      <c r="V236" s="114" t="str">
        <f>IFERROR(IF(VLOOKUP(F236,'LISTE REFERENCE STOCKABLE'!$B$2:$J$98,9,FALSE)=0,"",VLOOKUP(F236,'LISTE REFERENCE STOCKABLE'!$B$2:$J$98,9,FALSE)),"")</f>
        <v/>
      </c>
      <c r="W236" s="115" t="str">
        <f>IFERROR(VLOOKUP(F236,'LISTE REFERENCE STOCKABLE'!$B$10:$K$98,10,FALSE),"")</f>
        <v/>
      </c>
      <c r="X236" s="113" t="e">
        <f>VLOOKUP(E236,Inventaire!$C$2:$E$36,3,FALSE)</f>
        <v>#N/A</v>
      </c>
    </row>
    <row r="237" spans="2:24" ht="35.1" customHeight="1" thickBot="1" x14ac:dyDescent="0.25">
      <c r="B237" s="31">
        <v>1.92</v>
      </c>
      <c r="C237" s="186" t="str">
        <f>IFERROR(VLOOKUP(F237,'LISTE REFERENCE STOCKABLE'!$B$11:$G$88,6,FALSE),"")</f>
        <v/>
      </c>
      <c r="D237" s="170" t="s">
        <v>80</v>
      </c>
      <c r="E237" s="122">
        <f>IFERROR(IF(F237="","",INDEX('LISTE REFERENCE STOCKABLE'!A:A,MATCH('SYSTEME CLASSIFICATION'!F237,'LISTE REFERENCE STOCKABLE'!B:B,0),1)),"")</f>
        <v>0</v>
      </c>
      <c r="F237" s="117" t="s">
        <v>520</v>
      </c>
      <c r="G237" s="117"/>
      <c r="H237" s="117"/>
      <c r="I237" s="117"/>
      <c r="J237" s="142"/>
      <c r="K237" s="117"/>
      <c r="L237" s="144" t="str">
        <f>IFERROR(VLOOKUP('SYSTEME CLASSIFICATION'!$F237,'LISTE REFERENCE STOCKABLE'!$B$2:$C$98,2,FALSE),"DISPONIBLE")</f>
        <v>INDISPONIBLE</v>
      </c>
      <c r="M237" s="118"/>
      <c r="N237" s="125" t="str">
        <f>IFERROR(VLOOKUP('SYSTEME CLASSIFICATION'!$F237,'LISTE REFERENCE STOCKABLE'!$B$11:$D$88,3,FALSE),"")</f>
        <v/>
      </c>
      <c r="O237" s="125"/>
      <c r="P237" s="125"/>
      <c r="Q237" s="125" t="str">
        <f>IFERROR(VLOOKUP('SYSTEME CLASSIFICATION'!$F237,'LISTE REFERENCE STOCKABLE'!$B$11:$E$88,4,FALSE),"")</f>
        <v/>
      </c>
      <c r="R237" s="125" t="str">
        <f>IFERROR(VLOOKUP('SYSTEME CLASSIFICATION'!$F237,'LISTE REFERENCE STOCKABLE'!$B$11:$F$88,5,FALSE),"")</f>
        <v/>
      </c>
      <c r="S237" s="125"/>
      <c r="T237" s="126"/>
      <c r="U237" s="114" t="str">
        <f>IFERROR(IF(VLOOKUP(F237,'LISTE REFERENCE STOCKABLE'!$B$2:$J$98,8,FALSE)=0,"",VLOOKUP(F237,'LISTE REFERENCE STOCKABLE'!$B$2:$J$98,8,FALSE)),"")</f>
        <v/>
      </c>
      <c r="V237" s="114" t="str">
        <f>IFERROR(IF(VLOOKUP(F237,'LISTE REFERENCE STOCKABLE'!$B$2:$J$98,9,FALSE)=0,"",VLOOKUP(F237,'LISTE REFERENCE STOCKABLE'!$B$2:$J$98,9,FALSE)),"")</f>
        <v/>
      </c>
      <c r="W237" s="115" t="str">
        <f>IFERROR(VLOOKUP(F237,'LISTE REFERENCE STOCKABLE'!$B$10:$K$98,10,FALSE),"")</f>
        <v/>
      </c>
      <c r="X237" s="113" t="e">
        <f>VLOOKUP(E237,Inventaire!$C$2:$E$36,3,FALSE)</f>
        <v>#N/A</v>
      </c>
    </row>
    <row r="238" spans="2:24" ht="35.1" customHeight="1" thickBot="1" x14ac:dyDescent="0.25">
      <c r="B238" s="31">
        <v>1.92</v>
      </c>
      <c r="C238" s="186" t="str">
        <f>IFERROR(VLOOKUP(F238,'LISTE REFERENCE STOCKABLE'!$B$11:$G$88,6,FALSE),"")</f>
        <v/>
      </c>
      <c r="D238" s="171" t="s">
        <v>80</v>
      </c>
      <c r="E238" s="122">
        <f>IFERROR(IF(F238="","",INDEX('LISTE REFERENCE STOCKABLE'!A:A,MATCH('SYSTEME CLASSIFICATION'!F238,'LISTE REFERENCE STOCKABLE'!B:B,0),1)),"")</f>
        <v>0</v>
      </c>
      <c r="F238" s="117" t="s">
        <v>520</v>
      </c>
      <c r="G238" s="117"/>
      <c r="H238" s="117"/>
      <c r="I238" s="117"/>
      <c r="J238" s="142"/>
      <c r="K238" s="117"/>
      <c r="L238" s="144" t="str">
        <f>IFERROR(VLOOKUP('SYSTEME CLASSIFICATION'!$F238,'LISTE REFERENCE STOCKABLE'!$B$2:$C$98,2,FALSE),"DISPONIBLE")</f>
        <v>INDISPONIBLE</v>
      </c>
      <c r="M238" s="123"/>
      <c r="N238" s="120" t="str">
        <f>IFERROR(VLOOKUP('SYSTEME CLASSIFICATION'!$F238,'LISTE REFERENCE STOCKABLE'!$B$11:$D$88,3,FALSE),"")</f>
        <v/>
      </c>
      <c r="O238" s="120"/>
      <c r="P238" s="120"/>
      <c r="Q238" s="120" t="str">
        <f>IFERROR(VLOOKUP('SYSTEME CLASSIFICATION'!$F238,'LISTE REFERENCE STOCKABLE'!$B$11:$E$88,4,FALSE),"")</f>
        <v/>
      </c>
      <c r="R238" s="120" t="str">
        <f>IFERROR(VLOOKUP('SYSTEME CLASSIFICATION'!$F238,'LISTE REFERENCE STOCKABLE'!$B$11:$F$88,5,FALSE),"")</f>
        <v/>
      </c>
      <c r="S238" s="120"/>
      <c r="T238" s="121"/>
      <c r="U238" s="114" t="str">
        <f>IFERROR(IF(VLOOKUP(F238,'LISTE REFERENCE STOCKABLE'!$B$2:$J$98,8,FALSE)=0,"",VLOOKUP(F238,'LISTE REFERENCE STOCKABLE'!$B$2:$J$98,8,FALSE)),"")</f>
        <v/>
      </c>
      <c r="V238" s="114" t="str">
        <f>IFERROR(IF(VLOOKUP(F238,'LISTE REFERENCE STOCKABLE'!$B$2:$J$98,9,FALSE)=0,"",VLOOKUP(F238,'LISTE REFERENCE STOCKABLE'!$B$2:$J$98,9,FALSE)),"")</f>
        <v/>
      </c>
      <c r="W238" s="115" t="str">
        <f>IFERROR(VLOOKUP(F238,'LISTE REFERENCE STOCKABLE'!$B$10:$K$98,10,FALSE),"")</f>
        <v/>
      </c>
      <c r="X238" s="113" t="e">
        <f>VLOOKUP(E238,Inventaire!$C$2:$E$36,3,FALSE)</f>
        <v>#N/A</v>
      </c>
    </row>
    <row r="239" spans="2:24" ht="35.1" customHeight="1" thickBot="1" x14ac:dyDescent="0.25">
      <c r="B239" s="31">
        <v>1.92</v>
      </c>
      <c r="C239" s="186" t="str">
        <f>IFERROR(VLOOKUP(F239,'LISTE REFERENCE STOCKABLE'!$B$11:$G$88,6,FALSE),"")</f>
        <v/>
      </c>
      <c r="D239" s="171" t="s">
        <v>80</v>
      </c>
      <c r="E239" s="122">
        <f>IFERROR(IF(F239="","",INDEX('LISTE REFERENCE STOCKABLE'!A:A,MATCH('SYSTEME CLASSIFICATION'!F239,'LISTE REFERENCE STOCKABLE'!B:B,0),1)),"")</f>
        <v>0</v>
      </c>
      <c r="F239" s="117" t="s">
        <v>520</v>
      </c>
      <c r="G239" s="117"/>
      <c r="H239" s="117"/>
      <c r="I239" s="117"/>
      <c r="J239" s="142"/>
      <c r="K239" s="117"/>
      <c r="L239" s="144" t="str">
        <f>IFERROR(VLOOKUP('SYSTEME CLASSIFICATION'!$F239,'LISTE REFERENCE STOCKABLE'!$B$2:$C$98,2,FALSE),"DISPONIBLE")</f>
        <v>INDISPONIBLE</v>
      </c>
      <c r="M239" s="123"/>
      <c r="N239" s="120" t="str">
        <f>IFERROR(VLOOKUP('SYSTEME CLASSIFICATION'!$F239,'LISTE REFERENCE STOCKABLE'!$B$11:$D$88,3,FALSE),"")</f>
        <v/>
      </c>
      <c r="O239" s="120"/>
      <c r="P239" s="120"/>
      <c r="Q239" s="120" t="str">
        <f>IFERROR(VLOOKUP('SYSTEME CLASSIFICATION'!$F239,'LISTE REFERENCE STOCKABLE'!$B$11:$E$88,4,FALSE),"")</f>
        <v/>
      </c>
      <c r="R239" s="120" t="str">
        <f>IFERROR(VLOOKUP('SYSTEME CLASSIFICATION'!$F239,'LISTE REFERENCE STOCKABLE'!$B$11:$F$88,5,FALSE),"")</f>
        <v/>
      </c>
      <c r="S239" s="120"/>
      <c r="T239" s="121"/>
      <c r="U239" s="114" t="str">
        <f>IFERROR(IF(VLOOKUP(F239,'LISTE REFERENCE STOCKABLE'!$B$2:$J$98,8,FALSE)=0,"",VLOOKUP(F239,'LISTE REFERENCE STOCKABLE'!$B$2:$J$98,8,FALSE)),"")</f>
        <v/>
      </c>
      <c r="V239" s="114" t="str">
        <f>IFERROR(IF(VLOOKUP(F239,'LISTE REFERENCE STOCKABLE'!$B$2:$J$98,9,FALSE)=0,"",VLOOKUP(F239,'LISTE REFERENCE STOCKABLE'!$B$2:$J$98,9,FALSE)),"")</f>
        <v/>
      </c>
      <c r="W239" s="115" t="str">
        <f>IFERROR(VLOOKUP(F239,'LISTE REFERENCE STOCKABLE'!$B$10:$K$98,10,FALSE),"")</f>
        <v/>
      </c>
      <c r="X239" s="113" t="e">
        <f>VLOOKUP(E239,Inventaire!$C$2:$E$36,3,FALSE)</f>
        <v>#N/A</v>
      </c>
    </row>
    <row r="240" spans="2:24" ht="35.1" customHeight="1" thickBot="1" x14ac:dyDescent="0.25">
      <c r="B240" s="32">
        <v>1.92</v>
      </c>
      <c r="C240" s="186" t="str">
        <f>IFERROR(VLOOKUP(F240,'LISTE REFERENCE STOCKABLE'!$B$11:$G$88,6,FALSE),"")</f>
        <v/>
      </c>
      <c r="D240" s="170" t="s">
        <v>81</v>
      </c>
      <c r="E240" s="122" t="str">
        <f>IFERROR(IF(F240="","",INDEX('LISTE REFERENCE STOCKABLE'!A:A,MATCH('SYSTEME CLASSIFICATION'!F240,'LISTE REFERENCE STOCKABLE'!B:B,0),1)),"")</f>
        <v/>
      </c>
      <c r="F240" s="117" t="s">
        <v>309</v>
      </c>
      <c r="G240" s="117"/>
      <c r="H240" s="117"/>
      <c r="I240" s="117"/>
      <c r="J240" s="142"/>
      <c r="K240" s="117"/>
      <c r="L240" s="144" t="str">
        <f>IFERROR(VLOOKUP('SYSTEME CLASSIFICATION'!$F240,'LISTE REFERENCE STOCKABLE'!$B$2:$C$98,2,FALSE),"DISPONIBLE")</f>
        <v>INDISPONIBLE (Veuillez noter la désignation du produit dans "COMMENTAIRE MAGASINIER")</v>
      </c>
      <c r="M240" s="118" t="s">
        <v>530</v>
      </c>
      <c r="N240" s="125" t="str">
        <f>IFERROR(VLOOKUP('SYSTEME CLASSIFICATION'!$F240,'LISTE REFERENCE STOCKABLE'!$B$11:$D$88,3,FALSE),"")</f>
        <v/>
      </c>
      <c r="O240" s="125"/>
      <c r="P240" s="125"/>
      <c r="Q240" s="125" t="str">
        <f>IFERROR(VLOOKUP('SYSTEME CLASSIFICATION'!$F240,'LISTE REFERENCE STOCKABLE'!$B$11:$E$88,4,FALSE),"")</f>
        <v/>
      </c>
      <c r="R240" s="125" t="str">
        <f>IFERROR(VLOOKUP('SYSTEME CLASSIFICATION'!$F240,'LISTE REFERENCE STOCKABLE'!$B$11:$F$88,5,FALSE),"")</f>
        <v/>
      </c>
      <c r="S240" s="125"/>
      <c r="T240" s="126"/>
      <c r="U240" s="114" t="str">
        <f>IFERROR(IF(VLOOKUP(F240,'LISTE REFERENCE STOCKABLE'!$B$2:$J$98,8,FALSE)=0,"",VLOOKUP(F240,'LISTE REFERENCE STOCKABLE'!$B$2:$J$98,8,FALSE)),"")</f>
        <v/>
      </c>
      <c r="V240" s="114" t="str">
        <f>IFERROR(IF(VLOOKUP(F240,'LISTE REFERENCE STOCKABLE'!$B$2:$J$98,9,FALSE)=0,"",VLOOKUP(F240,'LISTE REFERENCE STOCKABLE'!$B$2:$J$98,9,FALSE)),"")</f>
        <v/>
      </c>
      <c r="W240" s="115" t="str">
        <f>IFERROR(VLOOKUP(F240,'LISTE REFERENCE STOCKABLE'!$B$10:$K$98,10,FALSE),"")</f>
        <v/>
      </c>
      <c r="X240" s="113" t="e">
        <f>VLOOKUP(E240,Inventaire!$C$2:$E$36,3,FALSE)</f>
        <v>#N/A</v>
      </c>
    </row>
    <row r="241" spans="2:24" ht="35.1" customHeight="1" thickBot="1" x14ac:dyDescent="0.25">
      <c r="B241" s="32">
        <v>1.92</v>
      </c>
      <c r="C241" s="186" t="str">
        <f>IFERROR(VLOOKUP(F241,'LISTE REFERENCE STOCKABLE'!$B$11:$G$88,6,FALSE),"")</f>
        <v/>
      </c>
      <c r="D241" s="171" t="s">
        <v>81</v>
      </c>
      <c r="E241" s="122" t="str">
        <f>IFERROR(IF(F241="","",INDEX('LISTE REFERENCE STOCKABLE'!A:A,MATCH('SYSTEME CLASSIFICATION'!F241,'LISTE REFERENCE STOCKABLE'!B:B,0),1)),"")</f>
        <v/>
      </c>
      <c r="F241" s="117" t="s">
        <v>307</v>
      </c>
      <c r="G241" s="117"/>
      <c r="H241" s="117"/>
      <c r="I241" s="117"/>
      <c r="J241" s="142"/>
      <c r="K241" s="117"/>
      <c r="L241" s="144" t="str">
        <f>IFERROR(VLOOKUP('SYSTEME CLASSIFICATION'!$F241,'LISTE REFERENCE STOCKABLE'!$B$2:$C$98,2,FALSE),"DISPONIBLE")</f>
        <v>INEXISTANT</v>
      </c>
      <c r="M241" s="123"/>
      <c r="N241" s="120" t="str">
        <f>IFERROR(VLOOKUP('SYSTEME CLASSIFICATION'!$F241,'LISTE REFERENCE STOCKABLE'!$B$11:$D$88,3,FALSE),"")</f>
        <v/>
      </c>
      <c r="O241" s="120"/>
      <c r="P241" s="120"/>
      <c r="Q241" s="120" t="str">
        <f>IFERROR(VLOOKUP('SYSTEME CLASSIFICATION'!$F241,'LISTE REFERENCE STOCKABLE'!$B$11:$E$88,4,FALSE),"")</f>
        <v/>
      </c>
      <c r="R241" s="120" t="str">
        <f>IFERROR(VLOOKUP('SYSTEME CLASSIFICATION'!$F241,'LISTE REFERENCE STOCKABLE'!$B$11:$F$88,5,FALSE),"")</f>
        <v/>
      </c>
      <c r="S241" s="120"/>
      <c r="T241" s="121"/>
      <c r="U241" s="114" t="str">
        <f>IFERROR(IF(VLOOKUP(F241,'LISTE REFERENCE STOCKABLE'!$B$2:$J$98,8,FALSE)=0,"",VLOOKUP(F241,'LISTE REFERENCE STOCKABLE'!$B$2:$J$98,8,FALSE)),"")</f>
        <v/>
      </c>
      <c r="V241" s="114" t="str">
        <f>IFERROR(IF(VLOOKUP(F241,'LISTE REFERENCE STOCKABLE'!$B$2:$J$98,9,FALSE)=0,"",VLOOKUP(F241,'LISTE REFERENCE STOCKABLE'!$B$2:$J$98,9,FALSE)),"")</f>
        <v/>
      </c>
      <c r="W241" s="115" t="str">
        <f>IFERROR(VLOOKUP(F241,'LISTE REFERENCE STOCKABLE'!$B$10:$K$98,10,FALSE),"")</f>
        <v/>
      </c>
      <c r="X241" s="113" t="e">
        <f>VLOOKUP(E241,Inventaire!$C$2:$E$36,3,FALSE)</f>
        <v>#N/A</v>
      </c>
    </row>
    <row r="242" spans="2:24" ht="35.1" customHeight="1" thickBot="1" x14ac:dyDescent="0.25">
      <c r="B242" s="32">
        <v>1.92</v>
      </c>
      <c r="C242" s="186" t="str">
        <f>IFERROR(VLOOKUP(F242,'LISTE REFERENCE STOCKABLE'!$B$11:$G$88,6,FALSE),"")</f>
        <v/>
      </c>
      <c r="D242" s="171" t="s">
        <v>81</v>
      </c>
      <c r="E242" s="122" t="str">
        <f>IFERROR(IF(F242="","",INDEX('LISTE REFERENCE STOCKABLE'!A:A,MATCH('SYSTEME CLASSIFICATION'!F242,'LISTE REFERENCE STOCKABLE'!B:B,0),1)),"")</f>
        <v/>
      </c>
      <c r="F242" s="117"/>
      <c r="G242" s="117"/>
      <c r="H242" s="117"/>
      <c r="I242" s="117"/>
      <c r="J242" s="142"/>
      <c r="K242" s="117"/>
      <c r="L242" s="144" t="str">
        <f>IFERROR(VLOOKUP('SYSTEME CLASSIFICATION'!$F242,'LISTE REFERENCE STOCKABLE'!$B$2:$C$98,2,FALSE),"DISPONIBLE")</f>
        <v>DISPONIBLE</v>
      </c>
      <c r="M242" s="123"/>
      <c r="N242" s="120" t="str">
        <f>IFERROR(VLOOKUP('SYSTEME CLASSIFICATION'!$F242,'LISTE REFERENCE STOCKABLE'!$B$11:$D$88,3,FALSE),"")</f>
        <v/>
      </c>
      <c r="O242" s="120"/>
      <c r="P242" s="120"/>
      <c r="Q242" s="120" t="str">
        <f>IFERROR(VLOOKUP('SYSTEME CLASSIFICATION'!$F242,'LISTE REFERENCE STOCKABLE'!$B$11:$E$88,4,FALSE),"")</f>
        <v/>
      </c>
      <c r="R242" s="120" t="str">
        <f>IFERROR(VLOOKUP('SYSTEME CLASSIFICATION'!$F242,'LISTE REFERENCE STOCKABLE'!$B$11:$F$88,5,FALSE),"")</f>
        <v/>
      </c>
      <c r="S242" s="120"/>
      <c r="T242" s="121"/>
      <c r="U242" s="114" t="str">
        <f>IFERROR(IF(VLOOKUP(F242,'LISTE REFERENCE STOCKABLE'!$B$2:$J$98,8,FALSE)=0,"",VLOOKUP(F242,'LISTE REFERENCE STOCKABLE'!$B$2:$J$98,8,FALSE)),"")</f>
        <v/>
      </c>
      <c r="V242" s="114" t="str">
        <f>IFERROR(IF(VLOOKUP(F242,'LISTE REFERENCE STOCKABLE'!$B$2:$J$98,9,FALSE)=0,"",VLOOKUP(F242,'LISTE REFERENCE STOCKABLE'!$B$2:$J$98,9,FALSE)),"")</f>
        <v/>
      </c>
      <c r="W242" s="115" t="str">
        <f>IFERROR(VLOOKUP(F242,'LISTE REFERENCE STOCKABLE'!$B$10:$K$98,10,FALSE),"")</f>
        <v/>
      </c>
      <c r="X242" s="113" t="e">
        <f>VLOOKUP(E242,Inventaire!$C$2:$E$36,3,FALSE)</f>
        <v>#N/A</v>
      </c>
    </row>
    <row r="243" spans="2:24" ht="35.1" customHeight="1" thickBot="1" x14ac:dyDescent="0.25">
      <c r="B243" s="31">
        <v>1.7</v>
      </c>
      <c r="C243" s="186" t="str">
        <f>IFERROR(VLOOKUP(F243,'LISTE REFERENCE STOCKABLE'!$B$11:$G$88,6,FALSE),"")</f>
        <v/>
      </c>
      <c r="D243" s="170" t="s">
        <v>82</v>
      </c>
      <c r="E243" s="122" t="str">
        <f>IFERROR(IF(F243="","",INDEX('LISTE REFERENCE STOCKABLE'!A:A,MATCH('SYSTEME CLASSIFICATION'!F243,'LISTE REFERENCE STOCKABLE'!B:B,0),1)),"")</f>
        <v/>
      </c>
      <c r="F243" s="117" t="s">
        <v>309</v>
      </c>
      <c r="G243" s="117"/>
      <c r="H243" s="117"/>
      <c r="I243" s="117"/>
      <c r="J243" s="142"/>
      <c r="K243" s="117"/>
      <c r="L243" s="144" t="str">
        <f>IFERROR(VLOOKUP('SYSTEME CLASSIFICATION'!$F243,'LISTE REFERENCE STOCKABLE'!$B$2:$C$98,2,FALSE),"DISPONIBLE")</f>
        <v>INDISPONIBLE (Veuillez noter la désignation du produit dans "COMMENTAIRE MAGASINIER")</v>
      </c>
      <c r="M243" s="118" t="s">
        <v>530</v>
      </c>
      <c r="N243" s="125" t="str">
        <f>IFERROR(VLOOKUP('SYSTEME CLASSIFICATION'!$F243,'LISTE REFERENCE STOCKABLE'!$B$11:$D$88,3,FALSE),"")</f>
        <v/>
      </c>
      <c r="O243" s="125"/>
      <c r="P243" s="125"/>
      <c r="Q243" s="125" t="str">
        <f>IFERROR(VLOOKUP('SYSTEME CLASSIFICATION'!$F243,'LISTE REFERENCE STOCKABLE'!$B$11:$E$88,4,FALSE),"")</f>
        <v/>
      </c>
      <c r="R243" s="125" t="str">
        <f>IFERROR(VLOOKUP('SYSTEME CLASSIFICATION'!$F243,'LISTE REFERENCE STOCKABLE'!$B$11:$F$88,5,FALSE),"")</f>
        <v/>
      </c>
      <c r="S243" s="125"/>
      <c r="T243" s="126"/>
      <c r="U243" s="114" t="str">
        <f>IFERROR(IF(VLOOKUP(F243,'LISTE REFERENCE STOCKABLE'!$B$2:$J$98,8,FALSE)=0,"",VLOOKUP(F243,'LISTE REFERENCE STOCKABLE'!$B$2:$J$98,8,FALSE)),"")</f>
        <v/>
      </c>
      <c r="V243" s="114" t="str">
        <f>IFERROR(IF(VLOOKUP(F243,'LISTE REFERENCE STOCKABLE'!$B$2:$J$98,9,FALSE)=0,"",VLOOKUP(F243,'LISTE REFERENCE STOCKABLE'!$B$2:$J$98,9,FALSE)),"")</f>
        <v/>
      </c>
      <c r="W243" s="115" t="str">
        <f>IFERROR(VLOOKUP(F243,'LISTE REFERENCE STOCKABLE'!$B$10:$K$98,10,FALSE),"")</f>
        <v/>
      </c>
      <c r="X243" s="113" t="e">
        <f>VLOOKUP(E243,Inventaire!$C$2:$E$36,3,FALSE)</f>
        <v>#N/A</v>
      </c>
    </row>
    <row r="244" spans="2:24" ht="35.1" customHeight="1" thickBot="1" x14ac:dyDescent="0.25">
      <c r="B244" s="31">
        <v>1.7</v>
      </c>
      <c r="C244" s="186" t="str">
        <f>IFERROR(VLOOKUP(F244,'LISTE REFERENCE STOCKABLE'!$B$11:$G$88,6,FALSE),"")</f>
        <v/>
      </c>
      <c r="D244" s="171" t="s">
        <v>82</v>
      </c>
      <c r="E244" s="122" t="str">
        <f>IFERROR(IF(F244="","",INDEX('LISTE REFERENCE STOCKABLE'!A:A,MATCH('SYSTEME CLASSIFICATION'!F244,'LISTE REFERENCE STOCKABLE'!B:B,0),1)),"")</f>
        <v/>
      </c>
      <c r="F244" s="117" t="s">
        <v>307</v>
      </c>
      <c r="G244" s="117"/>
      <c r="H244" s="117"/>
      <c r="I244" s="117"/>
      <c r="J244" s="142"/>
      <c r="K244" s="117"/>
      <c r="L244" s="144" t="str">
        <f>IFERROR(VLOOKUP('SYSTEME CLASSIFICATION'!$F244,'LISTE REFERENCE STOCKABLE'!$B$2:$C$98,2,FALSE),"DISPONIBLE")</f>
        <v>INEXISTANT</v>
      </c>
      <c r="M244" s="123"/>
      <c r="N244" s="120" t="str">
        <f>IFERROR(VLOOKUP('SYSTEME CLASSIFICATION'!$F244,'LISTE REFERENCE STOCKABLE'!$B$11:$D$88,3,FALSE),"")</f>
        <v/>
      </c>
      <c r="O244" s="120"/>
      <c r="P244" s="120"/>
      <c r="Q244" s="120" t="str">
        <f>IFERROR(VLOOKUP('SYSTEME CLASSIFICATION'!$F244,'LISTE REFERENCE STOCKABLE'!$B$11:$E$88,4,FALSE),"")</f>
        <v/>
      </c>
      <c r="R244" s="120" t="str">
        <f>IFERROR(VLOOKUP('SYSTEME CLASSIFICATION'!$F244,'LISTE REFERENCE STOCKABLE'!$B$11:$F$88,5,FALSE),"")</f>
        <v/>
      </c>
      <c r="S244" s="120"/>
      <c r="T244" s="121"/>
      <c r="U244" s="114" t="str">
        <f>IFERROR(IF(VLOOKUP(F244,'LISTE REFERENCE STOCKABLE'!$B$2:$J$98,8,FALSE)=0,"",VLOOKUP(F244,'LISTE REFERENCE STOCKABLE'!$B$2:$J$98,8,FALSE)),"")</f>
        <v/>
      </c>
      <c r="V244" s="114" t="str">
        <f>IFERROR(IF(VLOOKUP(F244,'LISTE REFERENCE STOCKABLE'!$B$2:$J$98,9,FALSE)=0,"",VLOOKUP(F244,'LISTE REFERENCE STOCKABLE'!$B$2:$J$98,9,FALSE)),"")</f>
        <v/>
      </c>
      <c r="W244" s="115" t="str">
        <f>IFERROR(VLOOKUP(F244,'LISTE REFERENCE STOCKABLE'!$B$10:$K$98,10,FALSE),"")</f>
        <v/>
      </c>
      <c r="X244" s="113" t="e">
        <f>VLOOKUP(E244,Inventaire!$C$2:$E$36,3,FALSE)</f>
        <v>#N/A</v>
      </c>
    </row>
    <row r="245" spans="2:24" ht="35.1" customHeight="1" thickBot="1" x14ac:dyDescent="0.25">
      <c r="B245" s="31">
        <v>1.7</v>
      </c>
      <c r="C245" s="186" t="str">
        <f>IFERROR(VLOOKUP(F245,'LISTE REFERENCE STOCKABLE'!$B$11:$G$88,6,FALSE),"")</f>
        <v/>
      </c>
      <c r="D245" s="171" t="s">
        <v>82</v>
      </c>
      <c r="E245" s="122" t="str">
        <f>IFERROR(IF(F245="","",INDEX('LISTE REFERENCE STOCKABLE'!A:A,MATCH('SYSTEME CLASSIFICATION'!F245,'LISTE REFERENCE STOCKABLE'!B:B,0),1)),"")</f>
        <v/>
      </c>
      <c r="F245" s="117"/>
      <c r="G245" s="117"/>
      <c r="H245" s="117"/>
      <c r="I245" s="117"/>
      <c r="J245" s="142"/>
      <c r="K245" s="117"/>
      <c r="L245" s="144" t="str">
        <f>IFERROR(VLOOKUP('SYSTEME CLASSIFICATION'!$F245,'LISTE REFERENCE STOCKABLE'!$B$2:$C$98,2,FALSE),"DISPONIBLE")</f>
        <v>DISPONIBLE</v>
      </c>
      <c r="M245" s="123"/>
      <c r="N245" s="120" t="str">
        <f>IFERROR(VLOOKUP('SYSTEME CLASSIFICATION'!$F245,'LISTE REFERENCE STOCKABLE'!$B$11:$D$88,3,FALSE),"")</f>
        <v/>
      </c>
      <c r="O245" s="120"/>
      <c r="P245" s="120"/>
      <c r="Q245" s="120" t="str">
        <f>IFERROR(VLOOKUP('SYSTEME CLASSIFICATION'!$F245,'LISTE REFERENCE STOCKABLE'!$B$11:$E$88,4,FALSE),"")</f>
        <v/>
      </c>
      <c r="R245" s="120" t="str">
        <f>IFERROR(VLOOKUP('SYSTEME CLASSIFICATION'!$F245,'LISTE REFERENCE STOCKABLE'!$B$11:$F$88,5,FALSE),"")</f>
        <v/>
      </c>
      <c r="S245" s="120"/>
      <c r="T245" s="121"/>
      <c r="U245" s="114" t="str">
        <f>IFERROR(IF(VLOOKUP(F245,'LISTE REFERENCE STOCKABLE'!$B$2:$J$98,8,FALSE)=0,"",VLOOKUP(F245,'LISTE REFERENCE STOCKABLE'!$B$2:$J$98,8,FALSE)),"")</f>
        <v/>
      </c>
      <c r="V245" s="114" t="str">
        <f>IFERROR(IF(VLOOKUP(F245,'LISTE REFERENCE STOCKABLE'!$B$2:$J$98,9,FALSE)=0,"",VLOOKUP(F245,'LISTE REFERENCE STOCKABLE'!$B$2:$J$98,9,FALSE)),"")</f>
        <v/>
      </c>
      <c r="W245" s="115" t="str">
        <f>IFERROR(VLOOKUP(F245,'LISTE REFERENCE STOCKABLE'!$B$10:$K$98,10,FALSE),"")</f>
        <v/>
      </c>
      <c r="X245" s="113" t="e">
        <f>VLOOKUP(E245,Inventaire!$C$2:$E$36,3,FALSE)</f>
        <v>#N/A</v>
      </c>
    </row>
    <row r="246" spans="2:24" ht="35.1" customHeight="1" thickBot="1" x14ac:dyDescent="0.25">
      <c r="B246" s="32">
        <v>1.92</v>
      </c>
      <c r="C246" s="186" t="str">
        <f>IFERROR(VLOOKUP(F246,'LISTE REFERENCE STOCKABLE'!$B$11:$G$88,6,FALSE),"")</f>
        <v/>
      </c>
      <c r="D246" s="170" t="s">
        <v>83</v>
      </c>
      <c r="E246" s="122" t="str">
        <f>IFERROR(IF(F246="","",INDEX('LISTE REFERENCE STOCKABLE'!A:A,MATCH('SYSTEME CLASSIFICATION'!F246,'LISTE REFERENCE STOCKABLE'!B:B,0),1)),"")</f>
        <v/>
      </c>
      <c r="F246" s="117" t="s">
        <v>309</v>
      </c>
      <c r="G246" s="117"/>
      <c r="H246" s="117"/>
      <c r="I246" s="117"/>
      <c r="J246" s="142"/>
      <c r="K246" s="117"/>
      <c r="L246" s="144" t="str">
        <f>IFERROR(VLOOKUP('SYSTEME CLASSIFICATION'!$F246,'LISTE REFERENCE STOCKABLE'!$B$2:$C$98,2,FALSE),"DISPONIBLE")</f>
        <v>INDISPONIBLE (Veuillez noter la désignation du produit dans "COMMENTAIRE MAGASINIER")</v>
      </c>
      <c r="M246" s="118" t="s">
        <v>532</v>
      </c>
      <c r="N246" s="125" t="str">
        <f>IFERROR(VLOOKUP('SYSTEME CLASSIFICATION'!$F246,'LISTE REFERENCE STOCKABLE'!$B$11:$D$88,3,FALSE),"")</f>
        <v/>
      </c>
      <c r="O246" s="125"/>
      <c r="P246" s="125"/>
      <c r="Q246" s="125" t="str">
        <f>IFERROR(VLOOKUP('SYSTEME CLASSIFICATION'!$F246,'LISTE REFERENCE STOCKABLE'!$B$11:$E$88,4,FALSE),"")</f>
        <v/>
      </c>
      <c r="R246" s="125" t="str">
        <f>IFERROR(VLOOKUP('SYSTEME CLASSIFICATION'!$F246,'LISTE REFERENCE STOCKABLE'!$B$11:$F$88,5,FALSE),"")</f>
        <v/>
      </c>
      <c r="S246" s="125"/>
      <c r="T246" s="126"/>
      <c r="U246" s="114" t="str">
        <f>IFERROR(IF(VLOOKUP(F246,'LISTE REFERENCE STOCKABLE'!$B$2:$J$98,8,FALSE)=0,"",VLOOKUP(F246,'LISTE REFERENCE STOCKABLE'!$B$2:$J$98,8,FALSE)),"")</f>
        <v/>
      </c>
      <c r="V246" s="114" t="str">
        <f>IFERROR(IF(VLOOKUP(F246,'LISTE REFERENCE STOCKABLE'!$B$2:$J$98,9,FALSE)=0,"",VLOOKUP(F246,'LISTE REFERENCE STOCKABLE'!$B$2:$J$98,9,FALSE)),"")</f>
        <v/>
      </c>
      <c r="W246" s="115" t="str">
        <f>IFERROR(VLOOKUP(F246,'LISTE REFERENCE STOCKABLE'!$B$10:$K$98,10,FALSE),"")</f>
        <v/>
      </c>
      <c r="X246" s="113" t="e">
        <f>VLOOKUP(E246,Inventaire!$C$2:$E$36,3,FALSE)</f>
        <v>#N/A</v>
      </c>
    </row>
    <row r="247" spans="2:24" ht="35.1" customHeight="1" thickBot="1" x14ac:dyDescent="0.25">
      <c r="B247" s="32">
        <v>1.92</v>
      </c>
      <c r="C247" s="186" t="str">
        <f>IFERROR(VLOOKUP(F247,'LISTE REFERENCE STOCKABLE'!$B$11:$G$88,6,FALSE),"")</f>
        <v>Rythm</v>
      </c>
      <c r="D247" s="171" t="s">
        <v>83</v>
      </c>
      <c r="E247" s="122" t="str">
        <f>IFERROR(IF(F247="","",INDEX('LISTE REFERENCE STOCKABLE'!A:A,MATCH('SYSTEME CLASSIFICATION'!F247,'LISTE REFERENCE STOCKABLE'!B:B,0),1)),"")</f>
        <v>EMP0049</v>
      </c>
      <c r="F247" s="117" t="s">
        <v>225</v>
      </c>
      <c r="G247" s="117"/>
      <c r="H247" s="117" t="s">
        <v>183</v>
      </c>
      <c r="I247" s="117"/>
      <c r="J247" s="142"/>
      <c r="K247" s="117"/>
      <c r="L247" s="144" t="str">
        <f>IFERROR(VLOOKUP('SYSTEME CLASSIFICATION'!$F247,'LISTE REFERENCE STOCKABLE'!$B$2:$C$98,2,FALSE),"DISPONIBLE")</f>
        <v>INDISPONIBLE</v>
      </c>
      <c r="M247" s="123"/>
      <c r="N247" s="120" t="str">
        <f>IFERROR(VLOOKUP('SYSTEME CLASSIFICATION'!$F247,'LISTE REFERENCE STOCKABLE'!$B$11:$D$88,3,FALSE),"")</f>
        <v>2 cartonsx1000s. = 2000s</v>
      </c>
      <c r="O247" s="120"/>
      <c r="P247" s="120"/>
      <c r="Q247" s="120">
        <f>IFERROR(VLOOKUP('SYSTEME CLASSIFICATION'!$F247,'LISTE REFERENCE STOCKABLE'!$B$11:$E$88,4,FALSE),"")</f>
        <v>5000</v>
      </c>
      <c r="R247" s="120">
        <f>IFERROR(VLOOKUP('SYSTEME CLASSIFICATION'!$F247,'LISTE REFERENCE STOCKABLE'!$B$11:$F$88,5,FALSE),"")</f>
        <v>0</v>
      </c>
      <c r="S247" s="120"/>
      <c r="T247" s="121"/>
      <c r="U247" s="114">
        <f>IFERROR(IF(VLOOKUP(F247,'LISTE REFERENCE STOCKABLE'!$B$2:$J$98,8,FALSE)=0,"",VLOOKUP(F247,'LISTE REFERENCE STOCKABLE'!$B$2:$J$98,8,FALSE)),"")</f>
        <v>1.96</v>
      </c>
      <c r="V247" s="114" t="str">
        <f>IFERROR(IF(VLOOKUP(F247,'LISTE REFERENCE STOCKABLE'!$B$2:$J$98,9,FALSE)=0,"",VLOOKUP(F247,'LISTE REFERENCE STOCKABLE'!$B$2:$J$98,9,FALSE)),"")</f>
        <v>1200*1200</v>
      </c>
      <c r="W247" s="115" t="str">
        <f>IFERROR(VLOOKUP(F247,'LISTE REFERENCE STOCKABLE'!$B$10:$K$98,10,FALSE),"")</f>
        <v>c</v>
      </c>
      <c r="X247" s="113" t="e">
        <f>VLOOKUP(E247,Inventaire!$C$2:$E$36,3,FALSE)</f>
        <v>#N/A</v>
      </c>
    </row>
    <row r="248" spans="2:24" ht="35.1" customHeight="1" thickBot="1" x14ac:dyDescent="0.25">
      <c r="B248" s="32">
        <v>1.92</v>
      </c>
      <c r="C248" s="186" t="str">
        <f>IFERROR(VLOOKUP(F248,'LISTE REFERENCE STOCKABLE'!$B$11:$G$88,6,FALSE),"")</f>
        <v/>
      </c>
      <c r="D248" s="171" t="s">
        <v>83</v>
      </c>
      <c r="E248" s="122" t="str">
        <f>IFERROR(IF(F248="","",INDEX('LISTE REFERENCE STOCKABLE'!A:A,MATCH('SYSTEME CLASSIFICATION'!F248,'LISTE REFERENCE STOCKABLE'!B:B,0),1)),"")</f>
        <v>EMP0031</v>
      </c>
      <c r="F248" s="117" t="s">
        <v>286</v>
      </c>
      <c r="G248" s="117"/>
      <c r="H248" s="117" t="s">
        <v>284</v>
      </c>
      <c r="I248" s="117"/>
      <c r="J248" s="142"/>
      <c r="K248" s="117"/>
      <c r="L248" s="144" t="str">
        <f>IFERROR(VLOOKUP('SYSTEME CLASSIFICATION'!$F248,'LISTE REFERENCE STOCKABLE'!$B$2:$C$98,2,FALSE),"DISPONIBLE")</f>
        <v>INDISPONIBLE</v>
      </c>
      <c r="M248" s="123"/>
      <c r="N248" s="120" t="str">
        <f>IFERROR(VLOOKUP('SYSTEME CLASSIFICATION'!$F248,'LISTE REFERENCE STOCKABLE'!$B$11:$D$88,3,FALSE),"")</f>
        <v/>
      </c>
      <c r="O248" s="120"/>
      <c r="P248" s="120"/>
      <c r="Q248" s="120" t="str">
        <f>IFERROR(VLOOKUP('SYSTEME CLASSIFICATION'!$F248,'LISTE REFERENCE STOCKABLE'!$B$11:$E$88,4,FALSE),"")</f>
        <v/>
      </c>
      <c r="R248" s="120" t="str">
        <f>IFERROR(VLOOKUP('SYSTEME CLASSIFICATION'!$F248,'LISTE REFERENCE STOCKABLE'!$B$11:$F$88,5,FALSE),"")</f>
        <v/>
      </c>
      <c r="S248" s="120"/>
      <c r="T248" s="121"/>
      <c r="U248" s="114">
        <f>IFERROR(IF(VLOOKUP(F248,'LISTE REFERENCE STOCKABLE'!$B$2:$J$98,8,FALSE)=0,"",VLOOKUP(F248,'LISTE REFERENCE STOCKABLE'!$B$2:$J$98,8,FALSE)),"")</f>
        <v>1.96</v>
      </c>
      <c r="V248" s="114" t="str">
        <f>IFERROR(IF(VLOOKUP(F248,'LISTE REFERENCE STOCKABLE'!$B$2:$J$98,9,FALSE)=0,"",VLOOKUP(F248,'LISTE REFERENCE STOCKABLE'!$B$2:$J$98,9,FALSE)),"")</f>
        <v>800*1200</v>
      </c>
      <c r="W248" s="115" t="str">
        <f>IFERROR(VLOOKUP(F248,'LISTE REFERENCE STOCKABLE'!$B$10:$K$98,10,FALSE),"")</f>
        <v/>
      </c>
      <c r="X248" s="113" t="e">
        <f>VLOOKUP(E248,Inventaire!$C$2:$E$36,3,FALSE)</f>
        <v>#N/A</v>
      </c>
    </row>
    <row r="249" spans="2:24" ht="35.1" customHeight="1" thickBot="1" x14ac:dyDescent="0.25">
      <c r="B249" s="31">
        <v>1.92</v>
      </c>
      <c r="C249" s="186" t="str">
        <f>IFERROR(VLOOKUP(F249,'LISTE REFERENCE STOCKABLE'!$B$11:$G$88,6,FALSE),"")</f>
        <v/>
      </c>
      <c r="D249" s="170" t="s">
        <v>84</v>
      </c>
      <c r="E249" s="122" t="str">
        <f>IFERROR(IF(F249="","",INDEX('LISTE REFERENCE STOCKABLE'!A:A,MATCH('SYSTEME CLASSIFICATION'!F249,'LISTE REFERENCE STOCKABLE'!B:B,0),1)),"")</f>
        <v/>
      </c>
      <c r="F249" s="117" t="s">
        <v>309</v>
      </c>
      <c r="G249" s="117"/>
      <c r="H249" s="117"/>
      <c r="I249" s="117"/>
      <c r="J249" s="142"/>
      <c r="K249" s="117"/>
      <c r="L249" s="144" t="str">
        <f>IFERROR(VLOOKUP('SYSTEME CLASSIFICATION'!$F249,'LISTE REFERENCE STOCKABLE'!$B$2:$C$98,2,FALSE),"DISPONIBLE")</f>
        <v>INDISPONIBLE (Veuillez noter la désignation du produit dans "COMMENTAIRE MAGASINIER")</v>
      </c>
      <c r="M249" s="118" t="s">
        <v>533</v>
      </c>
      <c r="N249" s="125" t="str">
        <f>IFERROR(VLOOKUP('SYSTEME CLASSIFICATION'!$F249,'LISTE REFERENCE STOCKABLE'!$B$11:$D$88,3,FALSE),"")</f>
        <v/>
      </c>
      <c r="O249" s="125"/>
      <c r="P249" s="125"/>
      <c r="Q249" s="125" t="str">
        <f>IFERROR(VLOOKUP('SYSTEME CLASSIFICATION'!$F249,'LISTE REFERENCE STOCKABLE'!$B$11:$E$88,4,FALSE),"")</f>
        <v/>
      </c>
      <c r="R249" s="125" t="str">
        <f>IFERROR(VLOOKUP('SYSTEME CLASSIFICATION'!$F249,'LISTE REFERENCE STOCKABLE'!$B$11:$F$88,5,FALSE),"")</f>
        <v/>
      </c>
      <c r="S249" s="125"/>
      <c r="T249" s="126"/>
      <c r="U249" s="114" t="str">
        <f>IFERROR(IF(VLOOKUP(F249,'LISTE REFERENCE STOCKABLE'!$B$2:$J$98,8,FALSE)=0,"",VLOOKUP(F249,'LISTE REFERENCE STOCKABLE'!$B$2:$J$98,8,FALSE)),"")</f>
        <v/>
      </c>
      <c r="V249" s="114" t="str">
        <f>IFERROR(IF(VLOOKUP(F249,'LISTE REFERENCE STOCKABLE'!$B$2:$J$98,9,FALSE)=0,"",VLOOKUP(F249,'LISTE REFERENCE STOCKABLE'!$B$2:$J$98,9,FALSE)),"")</f>
        <v/>
      </c>
      <c r="W249" s="115" t="str">
        <f>IFERROR(VLOOKUP(F249,'LISTE REFERENCE STOCKABLE'!$B$10:$K$98,10,FALSE),"")</f>
        <v/>
      </c>
      <c r="X249" s="113" t="e">
        <f>VLOOKUP(E249,Inventaire!$C$2:$E$36,3,FALSE)</f>
        <v>#N/A</v>
      </c>
    </row>
    <row r="250" spans="2:24" ht="35.1" customHeight="1" thickBot="1" x14ac:dyDescent="0.25">
      <c r="B250" s="31">
        <v>1.92</v>
      </c>
      <c r="C250" s="186" t="str">
        <f>IFERROR(VLOOKUP(F250,'LISTE REFERENCE STOCKABLE'!$B$11:$G$88,6,FALSE),"")</f>
        <v/>
      </c>
      <c r="D250" s="171" t="s">
        <v>84</v>
      </c>
      <c r="E250" s="122" t="str">
        <f>IFERROR(IF(F250="","",INDEX('LISTE REFERENCE STOCKABLE'!A:A,MATCH('SYSTEME CLASSIFICATION'!F250,'LISTE REFERENCE STOCKABLE'!B:B,0),1)),"")</f>
        <v/>
      </c>
      <c r="F250" s="117" t="s">
        <v>307</v>
      </c>
      <c r="G250" s="117"/>
      <c r="H250" s="117"/>
      <c r="I250" s="117"/>
      <c r="J250" s="142"/>
      <c r="K250" s="117"/>
      <c r="L250" s="144" t="str">
        <f>IFERROR(VLOOKUP('SYSTEME CLASSIFICATION'!$F250,'LISTE REFERENCE STOCKABLE'!$B$2:$C$98,2,FALSE),"DISPONIBLE")</f>
        <v>INEXISTANT</v>
      </c>
      <c r="M250" s="123"/>
      <c r="N250" s="120" t="str">
        <f>IFERROR(VLOOKUP('SYSTEME CLASSIFICATION'!$F250,'LISTE REFERENCE STOCKABLE'!$B$11:$D$88,3,FALSE),"")</f>
        <v/>
      </c>
      <c r="O250" s="120"/>
      <c r="P250" s="120"/>
      <c r="Q250" s="120" t="str">
        <f>IFERROR(VLOOKUP('SYSTEME CLASSIFICATION'!$F250,'LISTE REFERENCE STOCKABLE'!$B$11:$E$88,4,FALSE),"")</f>
        <v/>
      </c>
      <c r="R250" s="120" t="str">
        <f>IFERROR(VLOOKUP('SYSTEME CLASSIFICATION'!$F250,'LISTE REFERENCE STOCKABLE'!$B$11:$F$88,5,FALSE),"")</f>
        <v/>
      </c>
      <c r="S250" s="120"/>
      <c r="T250" s="121"/>
      <c r="U250" s="114" t="str">
        <f>IFERROR(IF(VLOOKUP(F250,'LISTE REFERENCE STOCKABLE'!$B$2:$J$98,8,FALSE)=0,"",VLOOKUP(F250,'LISTE REFERENCE STOCKABLE'!$B$2:$J$98,8,FALSE)),"")</f>
        <v/>
      </c>
      <c r="V250" s="114" t="str">
        <f>IFERROR(IF(VLOOKUP(F250,'LISTE REFERENCE STOCKABLE'!$B$2:$J$98,9,FALSE)=0,"",VLOOKUP(F250,'LISTE REFERENCE STOCKABLE'!$B$2:$J$98,9,FALSE)),"")</f>
        <v/>
      </c>
      <c r="W250" s="115" t="str">
        <f>IFERROR(VLOOKUP(F250,'LISTE REFERENCE STOCKABLE'!$B$10:$K$98,10,FALSE),"")</f>
        <v/>
      </c>
      <c r="X250" s="113" t="e">
        <f>VLOOKUP(E250,Inventaire!$C$2:$E$36,3,FALSE)</f>
        <v>#N/A</v>
      </c>
    </row>
    <row r="251" spans="2:24" ht="35.1" customHeight="1" thickBot="1" x14ac:dyDescent="0.25">
      <c r="B251" s="31">
        <v>1.92</v>
      </c>
      <c r="C251" s="186" t="str">
        <f>IFERROR(VLOOKUP(F251,'LISTE REFERENCE STOCKABLE'!$B$11:$G$88,6,FALSE),"")</f>
        <v/>
      </c>
      <c r="D251" s="171" t="s">
        <v>84</v>
      </c>
      <c r="E251" s="122" t="str">
        <f>IFERROR(IF(F251="","",INDEX('LISTE REFERENCE STOCKABLE'!A:A,MATCH('SYSTEME CLASSIFICATION'!F251,'LISTE REFERENCE STOCKABLE'!B:B,0),1)),"")</f>
        <v/>
      </c>
      <c r="F251" s="117"/>
      <c r="G251" s="117"/>
      <c r="H251" s="117"/>
      <c r="I251" s="117"/>
      <c r="J251" s="142"/>
      <c r="K251" s="117"/>
      <c r="L251" s="144" t="str">
        <f>IFERROR(VLOOKUP('SYSTEME CLASSIFICATION'!$F251,'LISTE REFERENCE STOCKABLE'!$B$2:$C$98,2,FALSE),"DISPONIBLE")</f>
        <v>DISPONIBLE</v>
      </c>
      <c r="M251" s="123"/>
      <c r="N251" s="120" t="str">
        <f>IFERROR(VLOOKUP('SYSTEME CLASSIFICATION'!$F251,'LISTE REFERENCE STOCKABLE'!$B$11:$D$88,3,FALSE),"")</f>
        <v/>
      </c>
      <c r="O251" s="120"/>
      <c r="P251" s="120"/>
      <c r="Q251" s="120" t="str">
        <f>IFERROR(VLOOKUP('SYSTEME CLASSIFICATION'!$F251,'LISTE REFERENCE STOCKABLE'!$B$11:$E$88,4,FALSE),"")</f>
        <v/>
      </c>
      <c r="R251" s="120" t="str">
        <f>IFERROR(VLOOKUP('SYSTEME CLASSIFICATION'!$F251,'LISTE REFERENCE STOCKABLE'!$B$11:$F$88,5,FALSE),"")</f>
        <v/>
      </c>
      <c r="S251" s="120"/>
      <c r="T251" s="121"/>
      <c r="U251" s="114" t="str">
        <f>IFERROR(IF(VLOOKUP(F251,'LISTE REFERENCE STOCKABLE'!$B$2:$J$98,8,FALSE)=0,"",VLOOKUP(F251,'LISTE REFERENCE STOCKABLE'!$B$2:$J$98,8,FALSE)),"")</f>
        <v/>
      </c>
      <c r="V251" s="114" t="str">
        <f>IFERROR(IF(VLOOKUP(F251,'LISTE REFERENCE STOCKABLE'!$B$2:$J$98,9,FALSE)=0,"",VLOOKUP(F251,'LISTE REFERENCE STOCKABLE'!$B$2:$J$98,9,FALSE)),"")</f>
        <v/>
      </c>
      <c r="W251" s="115" t="str">
        <f>IFERROR(VLOOKUP(F251,'LISTE REFERENCE STOCKABLE'!$B$10:$K$98,10,FALSE),"")</f>
        <v/>
      </c>
      <c r="X251" s="113" t="e">
        <f>VLOOKUP(E251,Inventaire!$C$2:$E$36,3,FALSE)</f>
        <v>#N/A</v>
      </c>
    </row>
    <row r="252" spans="2:24" ht="35.1" customHeight="1" thickBot="1" x14ac:dyDescent="0.25">
      <c r="B252" s="32">
        <v>1.7</v>
      </c>
      <c r="C252" s="186" t="str">
        <f>IFERROR(VLOOKUP(F252,'LISTE REFERENCE STOCKABLE'!$B$11:$G$88,6,FALSE),"")</f>
        <v/>
      </c>
      <c r="D252" s="170" t="s">
        <v>85</v>
      </c>
      <c r="E252" s="122" t="str">
        <f>IFERROR(IF(F252="","",INDEX('LISTE REFERENCE STOCKABLE'!A:A,MATCH('SYSTEME CLASSIFICATION'!F252,'LISTE REFERENCE STOCKABLE'!B:B,0),1)),"")</f>
        <v/>
      </c>
      <c r="F252" s="117" t="s">
        <v>309</v>
      </c>
      <c r="G252" s="117"/>
      <c r="H252" s="117"/>
      <c r="I252" s="117"/>
      <c r="J252" s="142"/>
      <c r="K252" s="117"/>
      <c r="L252" s="144" t="str">
        <f>IFERROR(VLOOKUP('SYSTEME CLASSIFICATION'!$F252,'LISTE REFERENCE STOCKABLE'!$B$2:$C$98,2,FALSE),"DISPONIBLE")</f>
        <v>INDISPONIBLE (Veuillez noter la désignation du produit dans "COMMENTAIRE MAGASINIER")</v>
      </c>
      <c r="M252" s="118" t="s">
        <v>533</v>
      </c>
      <c r="N252" s="125" t="str">
        <f>IFERROR(VLOOKUP('SYSTEME CLASSIFICATION'!$F252,'LISTE REFERENCE STOCKABLE'!$B$11:$D$88,3,FALSE),"")</f>
        <v/>
      </c>
      <c r="O252" s="125"/>
      <c r="P252" s="125"/>
      <c r="Q252" s="125" t="str">
        <f>IFERROR(VLOOKUP('SYSTEME CLASSIFICATION'!$F252,'LISTE REFERENCE STOCKABLE'!$B$11:$E$88,4,FALSE),"")</f>
        <v/>
      </c>
      <c r="R252" s="125" t="str">
        <f>IFERROR(VLOOKUP('SYSTEME CLASSIFICATION'!$F252,'LISTE REFERENCE STOCKABLE'!$B$11:$F$88,5,FALSE),"")</f>
        <v/>
      </c>
      <c r="S252" s="125"/>
      <c r="T252" s="126"/>
      <c r="U252" s="114" t="str">
        <f>IFERROR(IF(VLOOKUP(F252,'LISTE REFERENCE STOCKABLE'!$B$2:$J$98,8,FALSE)=0,"",VLOOKUP(F252,'LISTE REFERENCE STOCKABLE'!$B$2:$J$98,8,FALSE)),"")</f>
        <v/>
      </c>
      <c r="V252" s="114" t="str">
        <f>IFERROR(IF(VLOOKUP(F252,'LISTE REFERENCE STOCKABLE'!$B$2:$J$98,9,FALSE)=0,"",VLOOKUP(F252,'LISTE REFERENCE STOCKABLE'!$B$2:$J$98,9,FALSE)),"")</f>
        <v/>
      </c>
      <c r="W252" s="115" t="str">
        <f>IFERROR(VLOOKUP(F252,'LISTE REFERENCE STOCKABLE'!$B$10:$K$98,10,FALSE),"")</f>
        <v/>
      </c>
      <c r="X252" s="113" t="e">
        <f>VLOOKUP(E252,Inventaire!$C$2:$E$36,3,FALSE)</f>
        <v>#N/A</v>
      </c>
    </row>
    <row r="253" spans="2:24" ht="35.1" customHeight="1" thickBot="1" x14ac:dyDescent="0.25">
      <c r="B253" s="32">
        <v>1.7</v>
      </c>
      <c r="C253" s="186" t="str">
        <f>IFERROR(VLOOKUP(F253,'LISTE REFERENCE STOCKABLE'!$B$11:$G$88,6,FALSE),"")</f>
        <v/>
      </c>
      <c r="D253" s="171" t="s">
        <v>85</v>
      </c>
      <c r="E253" s="122" t="str">
        <f>IFERROR(IF(F253="","",INDEX('LISTE REFERENCE STOCKABLE'!A:A,MATCH('SYSTEME CLASSIFICATION'!F253,'LISTE REFERENCE STOCKABLE'!B:B,0),1)),"")</f>
        <v/>
      </c>
      <c r="F253" s="117" t="s">
        <v>307</v>
      </c>
      <c r="G253" s="117"/>
      <c r="H253" s="117"/>
      <c r="I253" s="117"/>
      <c r="J253" s="142"/>
      <c r="K253" s="117"/>
      <c r="L253" s="144" t="str">
        <f>IFERROR(VLOOKUP('SYSTEME CLASSIFICATION'!$F253,'LISTE REFERENCE STOCKABLE'!$B$2:$C$98,2,FALSE),"DISPONIBLE")</f>
        <v>INEXISTANT</v>
      </c>
      <c r="M253" s="123"/>
      <c r="N253" s="120" t="str">
        <f>IFERROR(VLOOKUP('SYSTEME CLASSIFICATION'!$F253,'LISTE REFERENCE STOCKABLE'!$B$11:$D$88,3,FALSE),"")</f>
        <v/>
      </c>
      <c r="O253" s="120"/>
      <c r="P253" s="120"/>
      <c r="Q253" s="120" t="str">
        <f>IFERROR(VLOOKUP('SYSTEME CLASSIFICATION'!$F253,'LISTE REFERENCE STOCKABLE'!$B$11:$E$88,4,FALSE),"")</f>
        <v/>
      </c>
      <c r="R253" s="120" t="str">
        <f>IFERROR(VLOOKUP('SYSTEME CLASSIFICATION'!$F253,'LISTE REFERENCE STOCKABLE'!$B$11:$F$88,5,FALSE),"")</f>
        <v/>
      </c>
      <c r="S253" s="120"/>
      <c r="T253" s="121"/>
      <c r="U253" s="114" t="str">
        <f>IFERROR(IF(VLOOKUP(F253,'LISTE REFERENCE STOCKABLE'!$B$2:$J$98,8,FALSE)=0,"",VLOOKUP(F253,'LISTE REFERENCE STOCKABLE'!$B$2:$J$98,8,FALSE)),"")</f>
        <v/>
      </c>
      <c r="V253" s="114" t="str">
        <f>IFERROR(IF(VLOOKUP(F253,'LISTE REFERENCE STOCKABLE'!$B$2:$J$98,9,FALSE)=0,"",VLOOKUP(F253,'LISTE REFERENCE STOCKABLE'!$B$2:$J$98,9,FALSE)),"")</f>
        <v/>
      </c>
      <c r="W253" s="115" t="str">
        <f>IFERROR(VLOOKUP(F253,'LISTE REFERENCE STOCKABLE'!$B$10:$K$98,10,FALSE),"")</f>
        <v/>
      </c>
      <c r="X253" s="113" t="e">
        <f>VLOOKUP(E253,Inventaire!$C$2:$E$36,3,FALSE)</f>
        <v>#N/A</v>
      </c>
    </row>
    <row r="254" spans="2:24" ht="35.1" customHeight="1" thickBot="1" x14ac:dyDescent="0.25">
      <c r="B254" s="32">
        <v>1.7</v>
      </c>
      <c r="C254" s="186" t="str">
        <f>IFERROR(VLOOKUP(F254,'LISTE REFERENCE STOCKABLE'!$B$11:$G$88,6,FALSE),"")</f>
        <v/>
      </c>
      <c r="D254" s="171" t="s">
        <v>85</v>
      </c>
      <c r="E254" s="122" t="str">
        <f>IFERROR(IF(F254="","",INDEX('LISTE REFERENCE STOCKABLE'!A:A,MATCH('SYSTEME CLASSIFICATION'!F254,'LISTE REFERENCE STOCKABLE'!B:B,0),1)),"")</f>
        <v/>
      </c>
      <c r="F254" s="117"/>
      <c r="G254" s="117"/>
      <c r="H254" s="117"/>
      <c r="I254" s="117"/>
      <c r="J254" s="142"/>
      <c r="K254" s="117"/>
      <c r="L254" s="144" t="str">
        <f>IFERROR(VLOOKUP('SYSTEME CLASSIFICATION'!$F254,'LISTE REFERENCE STOCKABLE'!$B$2:$C$98,2,FALSE),"DISPONIBLE")</f>
        <v>DISPONIBLE</v>
      </c>
      <c r="M254" s="123"/>
      <c r="N254" s="120" t="str">
        <f>IFERROR(VLOOKUP('SYSTEME CLASSIFICATION'!$F254,'LISTE REFERENCE STOCKABLE'!$B$11:$D$88,3,FALSE),"")</f>
        <v/>
      </c>
      <c r="O254" s="120"/>
      <c r="P254" s="120"/>
      <c r="Q254" s="120" t="str">
        <f>IFERROR(VLOOKUP('SYSTEME CLASSIFICATION'!$F254,'LISTE REFERENCE STOCKABLE'!$B$11:$E$88,4,FALSE),"")</f>
        <v/>
      </c>
      <c r="R254" s="120" t="str">
        <f>IFERROR(VLOOKUP('SYSTEME CLASSIFICATION'!$F254,'LISTE REFERENCE STOCKABLE'!$B$11:$F$88,5,FALSE),"")</f>
        <v/>
      </c>
      <c r="S254" s="120"/>
      <c r="T254" s="121"/>
      <c r="U254" s="114" t="str">
        <f>IFERROR(IF(VLOOKUP(F254,'LISTE REFERENCE STOCKABLE'!$B$2:$J$98,8,FALSE)=0,"",VLOOKUP(F254,'LISTE REFERENCE STOCKABLE'!$B$2:$J$98,8,FALSE)),"")</f>
        <v/>
      </c>
      <c r="V254" s="114" t="str">
        <f>IFERROR(IF(VLOOKUP(F254,'LISTE REFERENCE STOCKABLE'!$B$2:$J$98,9,FALSE)=0,"",VLOOKUP(F254,'LISTE REFERENCE STOCKABLE'!$B$2:$J$98,9,FALSE)),"")</f>
        <v/>
      </c>
      <c r="W254" s="115" t="str">
        <f>IFERROR(VLOOKUP(F254,'LISTE REFERENCE STOCKABLE'!$B$10:$K$98,10,FALSE),"")</f>
        <v/>
      </c>
      <c r="X254" s="113" t="e">
        <f>VLOOKUP(E254,Inventaire!$C$2:$E$36,3,FALSE)</f>
        <v>#N/A</v>
      </c>
    </row>
    <row r="255" spans="2:24" ht="35.1" customHeight="1" thickBot="1" x14ac:dyDescent="0.25">
      <c r="B255" s="31">
        <v>1.92</v>
      </c>
      <c r="C255" s="186" t="str">
        <f>IFERROR(VLOOKUP(F255,'LISTE REFERENCE STOCKABLE'!$B$11:$G$88,6,FALSE),"")</f>
        <v>Sadem</v>
      </c>
      <c r="D255" s="170" t="s">
        <v>86</v>
      </c>
      <c r="E255" s="122" t="str">
        <f>IFERROR(IF(F255="","",INDEX('LISTE REFERENCE STOCKABLE'!A:A,MATCH('SYSTEME CLASSIFICATION'!F255,'LISTE REFERENCE STOCKABLE'!B:B,0),1)),"")</f>
        <v>EMP0054</v>
      </c>
      <c r="F255" s="117" t="s">
        <v>227</v>
      </c>
      <c r="G255" s="117"/>
      <c r="H255" s="117"/>
      <c r="I255" s="117"/>
      <c r="J255" s="142"/>
      <c r="K255" s="117"/>
      <c r="L255" s="144" t="str">
        <f>IFERROR(VLOOKUP('SYSTEME CLASSIFICATION'!$F255,'LISTE REFERENCE STOCKABLE'!$B$2:$C$98,2,FALSE),"DISPONIBLE")</f>
        <v>INDISPONIBLE</v>
      </c>
      <c r="M255" s="118"/>
      <c r="N255" s="125" t="str">
        <f>IFERROR(VLOOKUP('SYSTEME CLASSIFICATION'!$F255,'LISTE REFERENCE STOCKABLE'!$B$11:$D$88,3,FALSE),"")</f>
        <v>10 cartonsx1000=10 000 c</v>
      </c>
      <c r="O255" s="125"/>
      <c r="P255" s="125"/>
      <c r="Q255" s="125" t="str">
        <f>IFERROR(VLOOKUP('SYSTEME CLASSIFICATION'!$F255,'LISTE REFERENCE STOCKABLE'!$B$11:$E$88,4,FALSE),"")</f>
        <v>50 000 s</v>
      </c>
      <c r="R255" s="125">
        <f>IFERROR(VLOOKUP('SYSTEME CLASSIFICATION'!$F255,'LISTE REFERENCE STOCKABLE'!$B$11:$F$88,5,FALSE),"")</f>
        <v>0</v>
      </c>
      <c r="S255" s="125"/>
      <c r="T255" s="126"/>
      <c r="U255" s="114" t="str">
        <f>IFERROR(IF(VLOOKUP(F255,'LISTE REFERENCE STOCKABLE'!$B$2:$J$98,8,FALSE)=0,"",VLOOKUP(F255,'LISTE REFERENCE STOCKABLE'!$B$2:$J$98,8,FALSE)),"")</f>
        <v/>
      </c>
      <c r="V255" s="114" t="str">
        <f>IFERROR(IF(VLOOKUP(F255,'LISTE REFERENCE STOCKABLE'!$B$2:$J$98,9,FALSE)=0,"",VLOOKUP(F255,'LISTE REFERENCE STOCKABLE'!$B$2:$J$98,9,FALSE)),"")</f>
        <v/>
      </c>
      <c r="W255" s="115" t="str">
        <f>IFERROR(VLOOKUP(F255,'LISTE REFERENCE STOCKABLE'!$B$10:$K$98,10,FALSE),"")</f>
        <v>c</v>
      </c>
      <c r="X255" s="113" t="e">
        <f>VLOOKUP(E255,Inventaire!$C$2:$E$36,3,FALSE)</f>
        <v>#N/A</v>
      </c>
    </row>
    <row r="256" spans="2:24" ht="35.1" customHeight="1" thickBot="1" x14ac:dyDescent="0.25">
      <c r="B256" s="31">
        <v>1.92</v>
      </c>
      <c r="C256" s="186" t="str">
        <f>IFERROR(VLOOKUP(F256,'LISTE REFERENCE STOCKABLE'!$B$11:$G$88,6,FALSE),"")</f>
        <v/>
      </c>
      <c r="D256" s="171" t="s">
        <v>86</v>
      </c>
      <c r="E256" s="122" t="str">
        <f>IFERROR(IF(F256="","",INDEX('LISTE REFERENCE STOCKABLE'!A:A,MATCH('SYSTEME CLASSIFICATION'!F256,'LISTE REFERENCE STOCKABLE'!B:B,0),1)),"")</f>
        <v/>
      </c>
      <c r="F256" s="117" t="s">
        <v>307</v>
      </c>
      <c r="G256" s="117"/>
      <c r="H256" s="117"/>
      <c r="I256" s="117"/>
      <c r="J256" s="142"/>
      <c r="K256" s="117"/>
      <c r="L256" s="144" t="str">
        <f>IFERROR(VLOOKUP('SYSTEME CLASSIFICATION'!$F256,'LISTE REFERENCE STOCKABLE'!$B$2:$C$98,2,FALSE),"DISPONIBLE")</f>
        <v>INEXISTANT</v>
      </c>
      <c r="M256" s="123"/>
      <c r="N256" s="120" t="str">
        <f>IFERROR(VLOOKUP('SYSTEME CLASSIFICATION'!$F256,'LISTE REFERENCE STOCKABLE'!$B$11:$D$88,3,FALSE),"")</f>
        <v/>
      </c>
      <c r="O256" s="120"/>
      <c r="P256" s="120"/>
      <c r="Q256" s="120" t="str">
        <f>IFERROR(VLOOKUP('SYSTEME CLASSIFICATION'!$F256,'LISTE REFERENCE STOCKABLE'!$B$11:$E$88,4,FALSE),"")</f>
        <v/>
      </c>
      <c r="R256" s="120" t="str">
        <f>IFERROR(VLOOKUP('SYSTEME CLASSIFICATION'!$F256,'LISTE REFERENCE STOCKABLE'!$B$11:$F$88,5,FALSE),"")</f>
        <v/>
      </c>
      <c r="S256" s="120"/>
      <c r="T256" s="121"/>
      <c r="U256" s="114" t="str">
        <f>IFERROR(IF(VLOOKUP(F256,'LISTE REFERENCE STOCKABLE'!$B$2:$J$98,8,FALSE)=0,"",VLOOKUP(F256,'LISTE REFERENCE STOCKABLE'!$B$2:$J$98,8,FALSE)),"")</f>
        <v/>
      </c>
      <c r="V256" s="114" t="str">
        <f>IFERROR(IF(VLOOKUP(F256,'LISTE REFERENCE STOCKABLE'!$B$2:$J$98,9,FALSE)=0,"",VLOOKUP(F256,'LISTE REFERENCE STOCKABLE'!$B$2:$J$98,9,FALSE)),"")</f>
        <v/>
      </c>
      <c r="W256" s="115" t="str">
        <f>IFERROR(VLOOKUP(F256,'LISTE REFERENCE STOCKABLE'!$B$10:$K$98,10,FALSE),"")</f>
        <v/>
      </c>
      <c r="X256" s="113" t="e">
        <f>VLOOKUP(E256,Inventaire!$C$2:$E$36,3,FALSE)</f>
        <v>#N/A</v>
      </c>
    </row>
    <row r="257" spans="2:24" ht="35.1" customHeight="1" thickBot="1" x14ac:dyDescent="0.25">
      <c r="B257" s="31">
        <v>1.92</v>
      </c>
      <c r="C257" s="186" t="str">
        <f>IFERROR(VLOOKUP(F257,'LISTE REFERENCE STOCKABLE'!$B$11:$G$88,6,FALSE),"")</f>
        <v/>
      </c>
      <c r="D257" s="171" t="s">
        <v>86</v>
      </c>
      <c r="E257" s="122" t="str">
        <f>IFERROR(IF(F257="","",INDEX('LISTE REFERENCE STOCKABLE'!A:A,MATCH('SYSTEME CLASSIFICATION'!F257,'LISTE REFERENCE STOCKABLE'!B:B,0),1)),"")</f>
        <v/>
      </c>
      <c r="F257" s="117" t="s">
        <v>309</v>
      </c>
      <c r="G257" s="117"/>
      <c r="H257" s="117"/>
      <c r="I257" s="117"/>
      <c r="J257" s="142"/>
      <c r="K257" s="117"/>
      <c r="L257" s="144" t="str">
        <f>IFERROR(VLOOKUP('SYSTEME CLASSIFICATION'!$F257,'LISTE REFERENCE STOCKABLE'!$B$2:$C$98,2,FALSE),"DISPONIBLE")</f>
        <v>INDISPONIBLE (Veuillez noter la désignation du produit dans "COMMENTAIRE MAGASINIER")</v>
      </c>
      <c r="M257" s="123" t="s">
        <v>492</v>
      </c>
      <c r="N257" s="120" t="str">
        <f>IFERROR(VLOOKUP('SYSTEME CLASSIFICATION'!$F257,'LISTE REFERENCE STOCKABLE'!$B$11:$D$88,3,FALSE),"")</f>
        <v/>
      </c>
      <c r="O257" s="120"/>
      <c r="P257" s="120"/>
      <c r="Q257" s="120" t="str">
        <f>IFERROR(VLOOKUP('SYSTEME CLASSIFICATION'!$F257,'LISTE REFERENCE STOCKABLE'!$B$11:$E$88,4,FALSE),"")</f>
        <v/>
      </c>
      <c r="R257" s="120" t="str">
        <f>IFERROR(VLOOKUP('SYSTEME CLASSIFICATION'!$F257,'LISTE REFERENCE STOCKABLE'!$B$11:$F$88,5,FALSE),"")</f>
        <v/>
      </c>
      <c r="S257" s="120"/>
      <c r="T257" s="121"/>
      <c r="U257" s="114" t="str">
        <f>IFERROR(IF(VLOOKUP(F257,'LISTE REFERENCE STOCKABLE'!$B$2:$J$98,8,FALSE)=0,"",VLOOKUP(F257,'LISTE REFERENCE STOCKABLE'!$B$2:$J$98,8,FALSE)),"")</f>
        <v/>
      </c>
      <c r="V257" s="114" t="str">
        <f>IFERROR(IF(VLOOKUP(F257,'LISTE REFERENCE STOCKABLE'!$B$2:$J$98,9,FALSE)=0,"",VLOOKUP(F257,'LISTE REFERENCE STOCKABLE'!$B$2:$J$98,9,FALSE)),"")</f>
        <v/>
      </c>
      <c r="W257" s="115" t="str">
        <f>IFERROR(VLOOKUP(F257,'LISTE REFERENCE STOCKABLE'!$B$10:$K$98,10,FALSE),"")</f>
        <v/>
      </c>
      <c r="X257" s="113" t="e">
        <f>VLOOKUP(E257,Inventaire!$C$2:$E$36,3,FALSE)</f>
        <v>#N/A</v>
      </c>
    </row>
    <row r="258" spans="2:24" ht="35.1" customHeight="1" thickBot="1" x14ac:dyDescent="0.25">
      <c r="B258" s="32">
        <v>1.92</v>
      </c>
      <c r="C258" s="186" t="str">
        <f>IFERROR(VLOOKUP(F258,'LISTE REFERENCE STOCKABLE'!$B$11:$G$88,6,FALSE),"")</f>
        <v/>
      </c>
      <c r="D258" s="170" t="s">
        <v>87</v>
      </c>
      <c r="E258" s="122" t="str">
        <f>IFERROR(IF(F258="","",INDEX('LISTE REFERENCE STOCKABLE'!A:A,MATCH('SYSTEME CLASSIFICATION'!F258,'LISTE REFERENCE STOCKABLE'!B:B,0),1)),"")</f>
        <v/>
      </c>
      <c r="F258" s="117"/>
      <c r="G258" s="117"/>
      <c r="H258" s="117"/>
      <c r="I258" s="117"/>
      <c r="J258" s="142"/>
      <c r="K258" s="117"/>
      <c r="L258" s="144" t="str">
        <f>IFERROR(VLOOKUP('SYSTEME CLASSIFICATION'!$F258,'LISTE REFERENCE STOCKABLE'!$B$2:$C$98,2,FALSE),"DISPONIBLE")</f>
        <v>DISPONIBLE</v>
      </c>
      <c r="M258" s="118"/>
      <c r="N258" s="125" t="str">
        <f>IFERROR(VLOOKUP('SYSTEME CLASSIFICATION'!$F258,'LISTE REFERENCE STOCKABLE'!$B$11:$D$88,3,FALSE),"")</f>
        <v/>
      </c>
      <c r="O258" s="125"/>
      <c r="P258" s="125"/>
      <c r="Q258" s="125" t="str">
        <f>IFERROR(VLOOKUP('SYSTEME CLASSIFICATION'!$F258,'LISTE REFERENCE STOCKABLE'!$B$11:$E$88,4,FALSE),"")</f>
        <v/>
      </c>
      <c r="R258" s="125" t="str">
        <f>IFERROR(VLOOKUP('SYSTEME CLASSIFICATION'!$F258,'LISTE REFERENCE STOCKABLE'!$B$11:$F$88,5,FALSE),"")</f>
        <v/>
      </c>
      <c r="S258" s="125"/>
      <c r="T258" s="126"/>
      <c r="U258" s="114" t="str">
        <f>IFERROR(IF(VLOOKUP(F258,'LISTE REFERENCE STOCKABLE'!$B$2:$J$98,8,FALSE)=0,"",VLOOKUP(F258,'LISTE REFERENCE STOCKABLE'!$B$2:$J$98,8,FALSE)),"")</f>
        <v/>
      </c>
      <c r="V258" s="114" t="str">
        <f>IFERROR(IF(VLOOKUP(F258,'LISTE REFERENCE STOCKABLE'!$B$2:$J$98,9,FALSE)=0,"",VLOOKUP(F258,'LISTE REFERENCE STOCKABLE'!$B$2:$J$98,9,FALSE)),"")</f>
        <v/>
      </c>
      <c r="W258" s="115" t="str">
        <f>IFERROR(VLOOKUP(F258,'LISTE REFERENCE STOCKABLE'!$B$10:$K$98,10,FALSE),"")</f>
        <v/>
      </c>
      <c r="X258" s="113" t="e">
        <f>VLOOKUP(E258,Inventaire!$C$2:$E$36,3,FALSE)</f>
        <v>#N/A</v>
      </c>
    </row>
    <row r="259" spans="2:24" ht="35.1" customHeight="1" thickBot="1" x14ac:dyDescent="0.25">
      <c r="B259" s="32">
        <v>1.92</v>
      </c>
      <c r="C259" s="186" t="str">
        <f>IFERROR(VLOOKUP(F259,'LISTE REFERENCE STOCKABLE'!$B$11:$G$88,6,FALSE),"")</f>
        <v/>
      </c>
      <c r="D259" s="171" t="s">
        <v>87</v>
      </c>
      <c r="E259" s="122" t="str">
        <f>IFERROR(IF(F259="","",INDEX('LISTE REFERENCE STOCKABLE'!A:A,MATCH('SYSTEME CLASSIFICATION'!F259,'LISTE REFERENCE STOCKABLE'!B:B,0),1)),"")</f>
        <v/>
      </c>
      <c r="F259" s="117" t="s">
        <v>309</v>
      </c>
      <c r="G259" s="117"/>
      <c r="H259" s="117"/>
      <c r="I259" s="117"/>
      <c r="J259" s="142"/>
      <c r="K259" s="117"/>
      <c r="L259" s="144" t="str">
        <f>IFERROR(VLOOKUP('SYSTEME CLASSIFICATION'!$F259,'LISTE REFERENCE STOCKABLE'!$B$2:$C$98,2,FALSE),"DISPONIBLE")</f>
        <v>INDISPONIBLE (Veuillez noter la désignation du produit dans "COMMENTAIRE MAGASINIER")</v>
      </c>
      <c r="M259" s="123" t="s">
        <v>495</v>
      </c>
      <c r="N259" s="120" t="str">
        <f>IFERROR(VLOOKUP('SYSTEME CLASSIFICATION'!$F259,'LISTE REFERENCE STOCKABLE'!$B$11:$D$88,3,FALSE),"")</f>
        <v/>
      </c>
      <c r="O259" s="120"/>
      <c r="P259" s="120"/>
      <c r="Q259" s="120" t="str">
        <f>IFERROR(VLOOKUP('SYSTEME CLASSIFICATION'!$F259,'LISTE REFERENCE STOCKABLE'!$B$11:$E$88,4,FALSE),"")</f>
        <v/>
      </c>
      <c r="R259" s="120" t="str">
        <f>IFERROR(VLOOKUP('SYSTEME CLASSIFICATION'!$F259,'LISTE REFERENCE STOCKABLE'!$B$11:$F$88,5,FALSE),"")</f>
        <v/>
      </c>
      <c r="S259" s="120"/>
      <c r="T259" s="121"/>
      <c r="U259" s="114" t="str">
        <f>IFERROR(IF(VLOOKUP(F259,'LISTE REFERENCE STOCKABLE'!$B$2:$J$98,8,FALSE)=0,"",VLOOKUP(F259,'LISTE REFERENCE STOCKABLE'!$B$2:$J$98,8,FALSE)),"")</f>
        <v/>
      </c>
      <c r="V259" s="114" t="str">
        <f>IFERROR(IF(VLOOKUP(F259,'LISTE REFERENCE STOCKABLE'!$B$2:$J$98,9,FALSE)=0,"",VLOOKUP(F259,'LISTE REFERENCE STOCKABLE'!$B$2:$J$98,9,FALSE)),"")</f>
        <v/>
      </c>
      <c r="W259" s="115" t="str">
        <f>IFERROR(VLOOKUP(F259,'LISTE REFERENCE STOCKABLE'!$B$10:$K$98,10,FALSE),"")</f>
        <v/>
      </c>
      <c r="X259" s="113" t="e">
        <f>VLOOKUP(E259,Inventaire!$C$2:$E$36,3,FALSE)</f>
        <v>#N/A</v>
      </c>
    </row>
    <row r="260" spans="2:24" ht="35.1" customHeight="1" thickBot="1" x14ac:dyDescent="0.25">
      <c r="B260" s="32">
        <v>1.92</v>
      </c>
      <c r="C260" s="186" t="str">
        <f>IFERROR(VLOOKUP(F260,'LISTE REFERENCE STOCKABLE'!$B$11:$G$88,6,FALSE),"")</f>
        <v/>
      </c>
      <c r="D260" s="171" t="s">
        <v>87</v>
      </c>
      <c r="E260" s="122" t="str">
        <f>IFERROR(IF(F260="","",INDEX('LISTE REFERENCE STOCKABLE'!A:A,MATCH('SYSTEME CLASSIFICATION'!F260,'LISTE REFERENCE STOCKABLE'!B:B,0),1)),"")</f>
        <v/>
      </c>
      <c r="F260" s="117"/>
      <c r="G260" s="117"/>
      <c r="H260" s="117"/>
      <c r="I260" s="117"/>
      <c r="J260" s="142"/>
      <c r="K260" s="117"/>
      <c r="L260" s="144" t="str">
        <f>IFERROR(VLOOKUP('SYSTEME CLASSIFICATION'!$F260,'LISTE REFERENCE STOCKABLE'!$B$2:$C$98,2,FALSE),"DISPONIBLE")</f>
        <v>DISPONIBLE</v>
      </c>
      <c r="M260" s="123"/>
      <c r="N260" s="120" t="str">
        <f>IFERROR(VLOOKUP('SYSTEME CLASSIFICATION'!$F260,'LISTE REFERENCE STOCKABLE'!$B$11:$D$88,3,FALSE),"")</f>
        <v/>
      </c>
      <c r="O260" s="120"/>
      <c r="P260" s="120"/>
      <c r="Q260" s="120" t="str">
        <f>IFERROR(VLOOKUP('SYSTEME CLASSIFICATION'!$F260,'LISTE REFERENCE STOCKABLE'!$B$11:$E$88,4,FALSE),"")</f>
        <v/>
      </c>
      <c r="R260" s="120" t="str">
        <f>IFERROR(VLOOKUP('SYSTEME CLASSIFICATION'!$F260,'LISTE REFERENCE STOCKABLE'!$B$11:$F$88,5,FALSE),"")</f>
        <v/>
      </c>
      <c r="S260" s="120"/>
      <c r="T260" s="121"/>
      <c r="U260" s="114" t="str">
        <f>IFERROR(IF(VLOOKUP(F260,'LISTE REFERENCE STOCKABLE'!$B$2:$J$98,8,FALSE)=0,"",VLOOKUP(F260,'LISTE REFERENCE STOCKABLE'!$B$2:$J$98,8,FALSE)),"")</f>
        <v/>
      </c>
      <c r="V260" s="114" t="str">
        <f>IFERROR(IF(VLOOKUP(F260,'LISTE REFERENCE STOCKABLE'!$B$2:$J$98,9,FALSE)=0,"",VLOOKUP(F260,'LISTE REFERENCE STOCKABLE'!$B$2:$J$98,9,FALSE)),"")</f>
        <v/>
      </c>
      <c r="W260" s="115" t="str">
        <f>IFERROR(VLOOKUP(F260,'LISTE REFERENCE STOCKABLE'!$B$10:$K$98,10,FALSE),"")</f>
        <v/>
      </c>
      <c r="X260" s="113" t="e">
        <f>VLOOKUP(E260,Inventaire!$C$2:$E$36,3,FALSE)</f>
        <v>#N/A</v>
      </c>
    </row>
    <row r="261" spans="2:24" ht="35.1" customHeight="1" thickBot="1" x14ac:dyDescent="0.25">
      <c r="B261" s="31">
        <v>1.92</v>
      </c>
      <c r="C261" s="186" t="str">
        <f>IFERROR(VLOOKUP(F261,'LISTE REFERENCE STOCKABLE'!$B$11:$G$88,6,FALSE),"")</f>
        <v/>
      </c>
      <c r="D261" s="170" t="s">
        <v>88</v>
      </c>
      <c r="E261" s="122" t="str">
        <f>IFERROR(IF(F261="","",INDEX('LISTE REFERENCE STOCKABLE'!A:A,MATCH('SYSTEME CLASSIFICATION'!F261,'LISTE REFERENCE STOCKABLE'!B:B,0),1)),"")</f>
        <v/>
      </c>
      <c r="F261" s="117"/>
      <c r="G261" s="117"/>
      <c r="H261" s="117"/>
      <c r="I261" s="117"/>
      <c r="J261" s="142"/>
      <c r="K261" s="117"/>
      <c r="L261" s="144" t="str">
        <f>IFERROR(VLOOKUP('SYSTEME CLASSIFICATION'!$F261,'LISTE REFERENCE STOCKABLE'!$B$2:$C$98,2,FALSE),"DISPONIBLE")</f>
        <v>DISPONIBLE</v>
      </c>
      <c r="M261" s="123"/>
      <c r="N261" s="125" t="str">
        <f>IFERROR(VLOOKUP('SYSTEME CLASSIFICATION'!$F261,'LISTE REFERENCE STOCKABLE'!$B$11:$D$88,3,FALSE),"")</f>
        <v/>
      </c>
      <c r="O261" s="125"/>
      <c r="P261" s="125"/>
      <c r="Q261" s="125" t="str">
        <f>IFERROR(VLOOKUP('SYSTEME CLASSIFICATION'!$F261,'LISTE REFERENCE STOCKABLE'!$B$11:$E$88,4,FALSE),"")</f>
        <v/>
      </c>
      <c r="R261" s="125" t="str">
        <f>IFERROR(VLOOKUP('SYSTEME CLASSIFICATION'!$F261,'LISTE REFERENCE STOCKABLE'!$B$11:$F$88,5,FALSE),"")</f>
        <v/>
      </c>
      <c r="S261" s="125"/>
      <c r="T261" s="126"/>
      <c r="U261" s="114" t="str">
        <f>IFERROR(IF(VLOOKUP(F261,'LISTE REFERENCE STOCKABLE'!$B$2:$J$98,8,FALSE)=0,"",VLOOKUP(F261,'LISTE REFERENCE STOCKABLE'!$B$2:$J$98,8,FALSE)),"")</f>
        <v/>
      </c>
      <c r="V261" s="114" t="str">
        <f>IFERROR(IF(VLOOKUP(F261,'LISTE REFERENCE STOCKABLE'!$B$2:$J$98,9,FALSE)=0,"",VLOOKUP(F261,'LISTE REFERENCE STOCKABLE'!$B$2:$J$98,9,FALSE)),"")</f>
        <v/>
      </c>
      <c r="W261" s="115" t="str">
        <f>IFERROR(VLOOKUP(F261,'LISTE REFERENCE STOCKABLE'!$B$10:$K$98,10,FALSE),"")</f>
        <v/>
      </c>
      <c r="X261" s="113" t="e">
        <f>VLOOKUP(E261,Inventaire!$C$2:$E$36,3,FALSE)</f>
        <v>#N/A</v>
      </c>
    </row>
    <row r="262" spans="2:24" ht="35.1" customHeight="1" thickBot="1" x14ac:dyDescent="0.25">
      <c r="B262" s="31">
        <v>1.92</v>
      </c>
      <c r="C262" s="186" t="str">
        <f>IFERROR(VLOOKUP(F262,'LISTE REFERENCE STOCKABLE'!$B$11:$G$88,6,FALSE),"")</f>
        <v/>
      </c>
      <c r="D262" s="171" t="s">
        <v>88</v>
      </c>
      <c r="E262" s="122" t="str">
        <f>IFERROR(IF(F262="","",INDEX('LISTE REFERENCE STOCKABLE'!A:A,MATCH('SYSTEME CLASSIFICATION'!F262,'LISTE REFERENCE STOCKABLE'!B:B,0),1)),"")</f>
        <v/>
      </c>
      <c r="F262" s="117"/>
      <c r="G262" s="117"/>
      <c r="H262" s="117"/>
      <c r="I262" s="117"/>
      <c r="J262" s="142"/>
      <c r="K262" s="117"/>
      <c r="L262" s="144" t="str">
        <f>IFERROR(VLOOKUP('SYSTEME CLASSIFICATION'!$F262,'LISTE REFERENCE STOCKABLE'!$B$2:$C$98,2,FALSE),"DISPONIBLE")</f>
        <v>DISPONIBLE</v>
      </c>
      <c r="M262" s="123"/>
      <c r="N262" s="120" t="str">
        <f>IFERROR(VLOOKUP('SYSTEME CLASSIFICATION'!$F262,'LISTE REFERENCE STOCKABLE'!$B$11:$D$88,3,FALSE),"")</f>
        <v/>
      </c>
      <c r="O262" s="120"/>
      <c r="P262" s="120"/>
      <c r="Q262" s="120" t="str">
        <f>IFERROR(VLOOKUP('SYSTEME CLASSIFICATION'!$F262,'LISTE REFERENCE STOCKABLE'!$B$11:$E$88,4,FALSE),"")</f>
        <v/>
      </c>
      <c r="R262" s="120" t="str">
        <f>IFERROR(VLOOKUP('SYSTEME CLASSIFICATION'!$F262,'LISTE REFERENCE STOCKABLE'!$B$11:$F$88,5,FALSE),"")</f>
        <v/>
      </c>
      <c r="S262" s="120"/>
      <c r="T262" s="121"/>
      <c r="U262" s="114" t="str">
        <f>IFERROR(IF(VLOOKUP(F262,'LISTE REFERENCE STOCKABLE'!$B$2:$J$98,8,FALSE)=0,"",VLOOKUP(F262,'LISTE REFERENCE STOCKABLE'!$B$2:$J$98,8,FALSE)),"")</f>
        <v/>
      </c>
      <c r="V262" s="114" t="str">
        <f>IFERROR(IF(VLOOKUP(F262,'LISTE REFERENCE STOCKABLE'!$B$2:$J$98,9,FALSE)=0,"",VLOOKUP(F262,'LISTE REFERENCE STOCKABLE'!$B$2:$J$98,9,FALSE)),"")</f>
        <v/>
      </c>
      <c r="W262" s="115" t="str">
        <f>IFERROR(VLOOKUP(F262,'LISTE REFERENCE STOCKABLE'!$B$10:$K$98,10,FALSE),"")</f>
        <v/>
      </c>
      <c r="X262" s="113" t="e">
        <f>VLOOKUP(E262,Inventaire!$C$2:$E$36,3,FALSE)</f>
        <v>#N/A</v>
      </c>
    </row>
    <row r="263" spans="2:24" ht="35.1" customHeight="1" thickBot="1" x14ac:dyDescent="0.25">
      <c r="B263" s="31">
        <v>1.92</v>
      </c>
      <c r="C263" s="186" t="str">
        <f>IFERROR(VLOOKUP(F263,'LISTE REFERENCE STOCKABLE'!$B$11:$G$88,6,FALSE),"")</f>
        <v/>
      </c>
      <c r="D263" s="171" t="s">
        <v>88</v>
      </c>
      <c r="E263" s="122" t="str">
        <f>IFERROR(IF(F263="","",INDEX('LISTE REFERENCE STOCKABLE'!A:A,MATCH('SYSTEME CLASSIFICATION'!F263,'LISTE REFERENCE STOCKABLE'!B:B,0),1)),"")</f>
        <v/>
      </c>
      <c r="F263" s="117" t="s">
        <v>309</v>
      </c>
      <c r="G263" s="117"/>
      <c r="H263" s="117"/>
      <c r="I263" s="117"/>
      <c r="J263" s="142"/>
      <c r="K263" s="117"/>
      <c r="L263" s="144" t="str">
        <f>IFERROR(VLOOKUP('SYSTEME CLASSIFICATION'!$F263,'LISTE REFERENCE STOCKABLE'!$B$2:$C$98,2,FALSE),"DISPONIBLE")</f>
        <v>INDISPONIBLE (Veuillez noter la désignation du produit dans "COMMENTAIRE MAGASINIER")</v>
      </c>
      <c r="M263" s="123" t="s">
        <v>495</v>
      </c>
      <c r="N263" s="120" t="str">
        <f>IFERROR(VLOOKUP('SYSTEME CLASSIFICATION'!$F263,'LISTE REFERENCE STOCKABLE'!$B$11:$D$88,3,FALSE),"")</f>
        <v/>
      </c>
      <c r="O263" s="120"/>
      <c r="P263" s="120"/>
      <c r="Q263" s="120" t="str">
        <f>IFERROR(VLOOKUP('SYSTEME CLASSIFICATION'!$F263,'LISTE REFERENCE STOCKABLE'!$B$11:$E$88,4,FALSE),"")</f>
        <v/>
      </c>
      <c r="R263" s="120" t="str">
        <f>IFERROR(VLOOKUP('SYSTEME CLASSIFICATION'!$F263,'LISTE REFERENCE STOCKABLE'!$B$11:$F$88,5,FALSE),"")</f>
        <v/>
      </c>
      <c r="S263" s="120"/>
      <c r="T263" s="121"/>
      <c r="U263" s="114" t="str">
        <f>IFERROR(IF(VLOOKUP(F263,'LISTE REFERENCE STOCKABLE'!$B$2:$J$98,8,FALSE)=0,"",VLOOKUP(F263,'LISTE REFERENCE STOCKABLE'!$B$2:$J$98,8,FALSE)),"")</f>
        <v/>
      </c>
      <c r="V263" s="114" t="str">
        <f>IFERROR(IF(VLOOKUP(F263,'LISTE REFERENCE STOCKABLE'!$B$2:$J$98,9,FALSE)=0,"",VLOOKUP(F263,'LISTE REFERENCE STOCKABLE'!$B$2:$J$98,9,FALSE)),"")</f>
        <v/>
      </c>
      <c r="W263" s="115" t="str">
        <f>IFERROR(VLOOKUP(F263,'LISTE REFERENCE STOCKABLE'!$B$10:$K$98,10,FALSE),"")</f>
        <v/>
      </c>
      <c r="X263" s="113" t="e">
        <f>VLOOKUP(E263,Inventaire!$C$2:$E$36,3,FALSE)</f>
        <v>#N/A</v>
      </c>
    </row>
    <row r="264" spans="2:24" ht="35.1" customHeight="1" thickBot="1" x14ac:dyDescent="0.25">
      <c r="B264" s="32">
        <v>1.92</v>
      </c>
      <c r="C264" s="186" t="str">
        <f>IFERROR(VLOOKUP(F264,'LISTE REFERENCE STOCKABLE'!$B$11:$G$88,6,FALSE),"")</f>
        <v/>
      </c>
      <c r="D264" s="172" t="s">
        <v>89</v>
      </c>
      <c r="E264" s="122" t="str">
        <f>IFERROR(IF(F264="","",INDEX('LISTE REFERENCE STOCKABLE'!A:A,MATCH('SYSTEME CLASSIFICATION'!F264,'LISTE REFERENCE STOCKABLE'!B:B,0),1)),"")</f>
        <v/>
      </c>
      <c r="F264" s="117" t="s">
        <v>309</v>
      </c>
      <c r="G264" s="117"/>
      <c r="H264" s="117"/>
      <c r="I264" s="117"/>
      <c r="J264" s="142"/>
      <c r="K264" s="117"/>
      <c r="L264" s="144" t="str">
        <f>IFERROR(VLOOKUP('SYSTEME CLASSIFICATION'!$F264,'LISTE REFERENCE STOCKABLE'!$B$2:$C$98,2,FALSE),"DISPONIBLE")</f>
        <v>INDISPONIBLE (Veuillez noter la désignation du produit dans "COMMENTAIRE MAGASINIER")</v>
      </c>
      <c r="M264" s="118"/>
      <c r="N264" s="125" t="str">
        <f>IFERROR(VLOOKUP('SYSTEME CLASSIFICATION'!$F264,'LISTE REFERENCE STOCKABLE'!$B$11:$D$88,3,FALSE),"")</f>
        <v/>
      </c>
      <c r="O264" s="125"/>
      <c r="P264" s="125"/>
      <c r="Q264" s="125" t="str">
        <f>IFERROR(VLOOKUP('SYSTEME CLASSIFICATION'!$F264,'LISTE REFERENCE STOCKABLE'!$B$11:$E$88,4,FALSE),"")</f>
        <v/>
      </c>
      <c r="R264" s="125" t="str">
        <f>IFERROR(VLOOKUP('SYSTEME CLASSIFICATION'!$F264,'LISTE REFERENCE STOCKABLE'!$B$11:$F$88,5,FALSE),"")</f>
        <v/>
      </c>
      <c r="S264" s="125"/>
      <c r="T264" s="126"/>
      <c r="U264" s="114" t="str">
        <f>IFERROR(IF(VLOOKUP(F264,'LISTE REFERENCE STOCKABLE'!$B$2:$J$98,8,FALSE)=0,"",VLOOKUP(F264,'LISTE REFERENCE STOCKABLE'!$B$2:$J$98,8,FALSE)),"")</f>
        <v/>
      </c>
      <c r="V264" s="114" t="str">
        <f>IFERROR(IF(VLOOKUP(F264,'LISTE REFERENCE STOCKABLE'!$B$2:$J$98,9,FALSE)=0,"",VLOOKUP(F264,'LISTE REFERENCE STOCKABLE'!$B$2:$J$98,9,FALSE)),"")</f>
        <v/>
      </c>
      <c r="W264" s="115" t="str">
        <f>IFERROR(VLOOKUP(F264,'LISTE REFERENCE STOCKABLE'!$B$10:$K$98,10,FALSE),"")</f>
        <v/>
      </c>
      <c r="X264" s="113" t="e">
        <f>VLOOKUP(E264,Inventaire!$C$2:$E$36,3,FALSE)</f>
        <v>#N/A</v>
      </c>
    </row>
    <row r="265" spans="2:24" ht="35.1" customHeight="1" thickBot="1" x14ac:dyDescent="0.25">
      <c r="B265" s="32">
        <v>1.92</v>
      </c>
      <c r="C265" s="186" t="str">
        <f>IFERROR(VLOOKUP(F265,'LISTE REFERENCE STOCKABLE'!$B$11:$G$88,6,FALSE),"")</f>
        <v/>
      </c>
      <c r="D265" s="173" t="s">
        <v>89</v>
      </c>
      <c r="E265" s="122" t="str">
        <f>IFERROR(IF(F265="","",INDEX('LISTE REFERENCE STOCKABLE'!A:A,MATCH('SYSTEME CLASSIFICATION'!F265,'LISTE REFERENCE STOCKABLE'!B:B,0),1)),"")</f>
        <v/>
      </c>
      <c r="F265" s="117" t="s">
        <v>309</v>
      </c>
      <c r="G265" s="117"/>
      <c r="H265" s="117"/>
      <c r="I265" s="117"/>
      <c r="J265" s="142"/>
      <c r="K265" s="117"/>
      <c r="L265" s="144" t="str">
        <f>IFERROR(VLOOKUP('SYSTEME CLASSIFICATION'!$F265,'LISTE REFERENCE STOCKABLE'!$B$2:$C$98,2,FALSE),"DISPONIBLE")</f>
        <v>INDISPONIBLE (Veuillez noter la désignation du produit dans "COMMENTAIRE MAGASINIER")</v>
      </c>
      <c r="M265" s="123" t="s">
        <v>478</v>
      </c>
      <c r="N265" s="120" t="str">
        <f>IFERROR(VLOOKUP('SYSTEME CLASSIFICATION'!$F265,'LISTE REFERENCE STOCKABLE'!$B$11:$D$88,3,FALSE),"")</f>
        <v/>
      </c>
      <c r="O265" s="120"/>
      <c r="P265" s="120"/>
      <c r="Q265" s="120" t="str">
        <f>IFERROR(VLOOKUP('SYSTEME CLASSIFICATION'!$F265,'LISTE REFERENCE STOCKABLE'!$B$11:$E$88,4,FALSE),"")</f>
        <v/>
      </c>
      <c r="R265" s="120" t="str">
        <f>IFERROR(VLOOKUP('SYSTEME CLASSIFICATION'!$F265,'LISTE REFERENCE STOCKABLE'!$B$11:$F$88,5,FALSE),"")</f>
        <v/>
      </c>
      <c r="S265" s="120"/>
      <c r="T265" s="121"/>
      <c r="U265" s="114" t="str">
        <f>IFERROR(IF(VLOOKUP(F265,'LISTE REFERENCE STOCKABLE'!$B$2:$J$98,8,FALSE)=0,"",VLOOKUP(F265,'LISTE REFERENCE STOCKABLE'!$B$2:$J$98,8,FALSE)),"")</f>
        <v/>
      </c>
      <c r="V265" s="114" t="str">
        <f>IFERROR(IF(VLOOKUP(F265,'LISTE REFERENCE STOCKABLE'!$B$2:$J$98,9,FALSE)=0,"",VLOOKUP(F265,'LISTE REFERENCE STOCKABLE'!$B$2:$J$98,9,FALSE)),"")</f>
        <v/>
      </c>
      <c r="W265" s="115" t="str">
        <f>IFERROR(VLOOKUP(F265,'LISTE REFERENCE STOCKABLE'!$B$10:$K$98,10,FALSE),"")</f>
        <v/>
      </c>
      <c r="X265" s="113" t="e">
        <f>VLOOKUP(E265,Inventaire!$C$2:$E$36,3,FALSE)</f>
        <v>#N/A</v>
      </c>
    </row>
    <row r="266" spans="2:24" ht="35.1" customHeight="1" thickBot="1" x14ac:dyDescent="0.25">
      <c r="B266" s="32">
        <v>1.92</v>
      </c>
      <c r="C266" s="186" t="str">
        <f>IFERROR(VLOOKUP(F266,'LISTE REFERENCE STOCKABLE'!$B$11:$G$88,6,FALSE),"")</f>
        <v/>
      </c>
      <c r="D266" s="173" t="s">
        <v>89</v>
      </c>
      <c r="E266" s="122" t="str">
        <f>IFERROR(IF(F266="","",INDEX('LISTE REFERENCE STOCKABLE'!A:A,MATCH('SYSTEME CLASSIFICATION'!F266,'LISTE REFERENCE STOCKABLE'!B:B,0),1)),"")</f>
        <v/>
      </c>
      <c r="F266" s="117" t="s">
        <v>309</v>
      </c>
      <c r="G266" s="117"/>
      <c r="H266" s="117"/>
      <c r="I266" s="117"/>
      <c r="J266" s="142"/>
      <c r="K266" s="117"/>
      <c r="L266" s="144" t="str">
        <f>IFERROR(VLOOKUP('SYSTEME CLASSIFICATION'!$F266,'LISTE REFERENCE STOCKABLE'!$B$2:$C$98,2,FALSE),"DISPONIBLE")</f>
        <v>INDISPONIBLE (Veuillez noter la désignation du produit dans "COMMENTAIRE MAGASINIER")</v>
      </c>
      <c r="M266" s="123" t="s">
        <v>479</v>
      </c>
      <c r="N266" s="120" t="str">
        <f>IFERROR(VLOOKUP('SYSTEME CLASSIFICATION'!$F266,'LISTE REFERENCE STOCKABLE'!$B$11:$D$88,3,FALSE),"")</f>
        <v/>
      </c>
      <c r="O266" s="120"/>
      <c r="P266" s="120"/>
      <c r="Q266" s="120" t="str">
        <f>IFERROR(VLOOKUP('SYSTEME CLASSIFICATION'!$F266,'LISTE REFERENCE STOCKABLE'!$B$11:$E$88,4,FALSE),"")</f>
        <v/>
      </c>
      <c r="R266" s="120" t="str">
        <f>IFERROR(VLOOKUP('SYSTEME CLASSIFICATION'!$F266,'LISTE REFERENCE STOCKABLE'!$B$11:$F$88,5,FALSE),"")</f>
        <v/>
      </c>
      <c r="S266" s="120"/>
      <c r="T266" s="121"/>
      <c r="U266" s="114" t="str">
        <f>IFERROR(IF(VLOOKUP(F266,'LISTE REFERENCE STOCKABLE'!$B$2:$J$98,8,FALSE)=0,"",VLOOKUP(F266,'LISTE REFERENCE STOCKABLE'!$B$2:$J$98,8,FALSE)),"")</f>
        <v/>
      </c>
      <c r="V266" s="114" t="str">
        <f>IFERROR(IF(VLOOKUP(F266,'LISTE REFERENCE STOCKABLE'!$B$2:$J$98,9,FALSE)=0,"",VLOOKUP(F266,'LISTE REFERENCE STOCKABLE'!$B$2:$J$98,9,FALSE)),"")</f>
        <v/>
      </c>
      <c r="W266" s="115" t="str">
        <f>IFERROR(VLOOKUP(F266,'LISTE REFERENCE STOCKABLE'!$B$10:$K$98,10,FALSE),"")</f>
        <v/>
      </c>
      <c r="X266" s="113" t="e">
        <f>VLOOKUP(E266,Inventaire!$C$2:$E$36,3,FALSE)</f>
        <v>#N/A</v>
      </c>
    </row>
    <row r="267" spans="2:24" ht="35.1" customHeight="1" thickBot="1" x14ac:dyDescent="0.25">
      <c r="B267" s="31">
        <v>1.92</v>
      </c>
      <c r="C267" s="186" t="str">
        <f>IFERROR(VLOOKUP(F267,'LISTE REFERENCE STOCKABLE'!$B$11:$G$88,6,FALSE),"")</f>
        <v>Davoise</v>
      </c>
      <c r="D267" s="172" t="s">
        <v>90</v>
      </c>
      <c r="E267" s="122" t="str">
        <f>IFERROR(IF(F267="","",INDEX('LISTE REFERENCE STOCKABLE'!A:A,MATCH('SYSTEME CLASSIFICATION'!F267,'LISTE REFERENCE STOCKABLE'!B:B,0),1)),"")</f>
        <v>EMP0039</v>
      </c>
      <c r="F267" s="117" t="s">
        <v>189</v>
      </c>
      <c r="G267" s="117"/>
      <c r="H267" s="117"/>
      <c r="I267" s="117"/>
      <c r="J267" s="142"/>
      <c r="K267" s="117"/>
      <c r="L267" s="144" t="str">
        <f>IFERROR(VLOOKUP('SYSTEME CLASSIFICATION'!$F267,'LISTE REFERENCE STOCKABLE'!$B$2:$C$98,2,FALSE),"DISPONIBLE")</f>
        <v>INDISPONIBLE</v>
      </c>
      <c r="M267" s="118"/>
      <c r="N267" s="125" t="str">
        <f>IFERROR(VLOOKUP('SYSTEME CLASSIFICATION'!$F267,'LISTE REFERENCE STOCKABLE'!$B$11:$D$88,3,FALSE),"")</f>
        <v>10 cartonsx258e=2580e</v>
      </c>
      <c r="O267" s="125"/>
      <c r="P267" s="125"/>
      <c r="Q267" s="125">
        <f>IFERROR(VLOOKUP('SYSTEME CLASSIFICATION'!$F267,'LISTE REFERENCE STOCKABLE'!$B$11:$E$88,4,FALSE),"")</f>
        <v>12500</v>
      </c>
      <c r="R267" s="125">
        <f>IFERROR(VLOOKUP('SYSTEME CLASSIFICATION'!$F267,'LISTE REFERENCE STOCKABLE'!$B$11:$F$88,5,FALSE),"")</f>
        <v>0</v>
      </c>
      <c r="S267" s="125"/>
      <c r="T267" s="126"/>
      <c r="U267" s="114">
        <f>IFERROR(IF(VLOOKUP(F267,'LISTE REFERENCE STOCKABLE'!$B$2:$J$98,8,FALSE)=0,"",VLOOKUP(F267,'LISTE REFERENCE STOCKABLE'!$B$2:$J$98,8,FALSE)),"")</f>
        <v>1.82</v>
      </c>
      <c r="V267" s="114" t="str">
        <f>IFERROR(IF(VLOOKUP(F267,'LISTE REFERENCE STOCKABLE'!$B$2:$J$98,9,FALSE)=0,"",VLOOKUP(F267,'LISTE REFERENCE STOCKABLE'!$B$2:$J$98,9,FALSE)),"")</f>
        <v>800*1200</v>
      </c>
      <c r="W267" s="115" t="str">
        <f>IFERROR(VLOOKUP(F267,'LISTE REFERENCE STOCKABLE'!$B$10:$K$98,10,FALSE),"")</f>
        <v>b</v>
      </c>
      <c r="X267" s="113" t="str">
        <f>VLOOKUP(E267,Inventaire!$C$2:$E$36,3,FALSE)</f>
        <v>jeudi</v>
      </c>
    </row>
    <row r="268" spans="2:24" ht="35.1" customHeight="1" thickBot="1" x14ac:dyDescent="0.25">
      <c r="B268" s="31">
        <v>1.92</v>
      </c>
      <c r="C268" s="186" t="str">
        <f>IFERROR(VLOOKUP(F268,'LISTE REFERENCE STOCKABLE'!$B$11:$G$88,6,FALSE),"")</f>
        <v>Davoise</v>
      </c>
      <c r="D268" s="173" t="s">
        <v>90</v>
      </c>
      <c r="E268" s="122" t="str">
        <f>IFERROR(IF(F268="","",INDEX('LISTE REFERENCE STOCKABLE'!A:A,MATCH('SYSTEME CLASSIFICATION'!F268,'LISTE REFERENCE STOCKABLE'!B:B,0),1)),"")</f>
        <v>EMP0039</v>
      </c>
      <c r="F268" s="117" t="s">
        <v>189</v>
      </c>
      <c r="G268" s="117"/>
      <c r="H268" s="117"/>
      <c r="I268" s="117"/>
      <c r="J268" s="142"/>
      <c r="K268" s="117"/>
      <c r="L268" s="144" t="str">
        <f>IFERROR(VLOOKUP('SYSTEME CLASSIFICATION'!$F268,'LISTE REFERENCE STOCKABLE'!$B$2:$C$98,2,FALSE),"DISPONIBLE")</f>
        <v>INDISPONIBLE</v>
      </c>
      <c r="M268" s="123"/>
      <c r="N268" s="120" t="str">
        <f>IFERROR(VLOOKUP('SYSTEME CLASSIFICATION'!$F268,'LISTE REFERENCE STOCKABLE'!$B$11:$D$88,3,FALSE),"")</f>
        <v>10 cartonsx258e=2580e</v>
      </c>
      <c r="O268" s="120"/>
      <c r="P268" s="120"/>
      <c r="Q268" s="120">
        <f>IFERROR(VLOOKUP('SYSTEME CLASSIFICATION'!$F268,'LISTE REFERENCE STOCKABLE'!$B$11:$E$88,4,FALSE),"")</f>
        <v>12500</v>
      </c>
      <c r="R268" s="120">
        <f>IFERROR(VLOOKUP('SYSTEME CLASSIFICATION'!$F268,'LISTE REFERENCE STOCKABLE'!$B$11:$F$88,5,FALSE),"")</f>
        <v>0</v>
      </c>
      <c r="S268" s="120"/>
      <c r="T268" s="121"/>
      <c r="U268" s="114">
        <f>IFERROR(IF(VLOOKUP(F268,'LISTE REFERENCE STOCKABLE'!$B$2:$J$98,8,FALSE)=0,"",VLOOKUP(F268,'LISTE REFERENCE STOCKABLE'!$B$2:$J$98,8,FALSE)),"")</f>
        <v>1.82</v>
      </c>
      <c r="V268" s="114" t="str">
        <f>IFERROR(IF(VLOOKUP(F268,'LISTE REFERENCE STOCKABLE'!$B$2:$J$98,9,FALSE)=0,"",VLOOKUP(F268,'LISTE REFERENCE STOCKABLE'!$B$2:$J$98,9,FALSE)),"")</f>
        <v>800*1200</v>
      </c>
      <c r="W268" s="115" t="str">
        <f>IFERROR(VLOOKUP(F268,'LISTE REFERENCE STOCKABLE'!$B$10:$K$98,10,FALSE),"")</f>
        <v>b</v>
      </c>
      <c r="X268" s="113" t="str">
        <f>VLOOKUP(E268,Inventaire!$C$2:$E$36,3,FALSE)</f>
        <v>jeudi</v>
      </c>
    </row>
    <row r="269" spans="2:24" ht="35.1" customHeight="1" thickBot="1" x14ac:dyDescent="0.25">
      <c r="B269" s="31">
        <v>1.92</v>
      </c>
      <c r="C269" s="186" t="str">
        <f>IFERROR(VLOOKUP(F269,'LISTE REFERENCE STOCKABLE'!$B$11:$G$88,6,FALSE),"")</f>
        <v>Davoise</v>
      </c>
      <c r="D269" s="173" t="s">
        <v>90</v>
      </c>
      <c r="E269" s="122" t="str">
        <f>IFERROR(IF(F269="","",INDEX('LISTE REFERENCE STOCKABLE'!A:A,MATCH('SYSTEME CLASSIFICATION'!F269,'LISTE REFERENCE STOCKABLE'!B:B,0),1)),"")</f>
        <v>EMP0039</v>
      </c>
      <c r="F269" s="117" t="s">
        <v>189</v>
      </c>
      <c r="G269" s="117"/>
      <c r="H269" s="117"/>
      <c r="I269" s="117"/>
      <c r="J269" s="142"/>
      <c r="K269" s="117"/>
      <c r="L269" s="144" t="str">
        <f>IFERROR(VLOOKUP('SYSTEME CLASSIFICATION'!$F269,'LISTE REFERENCE STOCKABLE'!$B$2:$C$98,2,FALSE),"DISPONIBLE")</f>
        <v>INDISPONIBLE</v>
      </c>
      <c r="M269" s="123"/>
      <c r="N269" s="120" t="str">
        <f>IFERROR(VLOOKUP('SYSTEME CLASSIFICATION'!$F269,'LISTE REFERENCE STOCKABLE'!$B$11:$D$88,3,FALSE),"")</f>
        <v>10 cartonsx258e=2580e</v>
      </c>
      <c r="O269" s="120"/>
      <c r="P269" s="120"/>
      <c r="Q269" s="120">
        <f>IFERROR(VLOOKUP('SYSTEME CLASSIFICATION'!$F269,'LISTE REFERENCE STOCKABLE'!$B$11:$E$88,4,FALSE),"")</f>
        <v>12500</v>
      </c>
      <c r="R269" s="120">
        <f>IFERROR(VLOOKUP('SYSTEME CLASSIFICATION'!$F269,'LISTE REFERENCE STOCKABLE'!$B$11:$F$88,5,FALSE),"")</f>
        <v>0</v>
      </c>
      <c r="S269" s="120"/>
      <c r="T269" s="121"/>
      <c r="U269" s="114">
        <f>IFERROR(IF(VLOOKUP(F269,'LISTE REFERENCE STOCKABLE'!$B$2:$J$98,8,FALSE)=0,"",VLOOKUP(F269,'LISTE REFERENCE STOCKABLE'!$B$2:$J$98,8,FALSE)),"")</f>
        <v>1.82</v>
      </c>
      <c r="V269" s="114" t="str">
        <f>IFERROR(IF(VLOOKUP(F269,'LISTE REFERENCE STOCKABLE'!$B$2:$J$98,9,FALSE)=0,"",VLOOKUP(F269,'LISTE REFERENCE STOCKABLE'!$B$2:$J$98,9,FALSE)),"")</f>
        <v>800*1200</v>
      </c>
      <c r="W269" s="115" t="str">
        <f>IFERROR(VLOOKUP(F269,'LISTE REFERENCE STOCKABLE'!$B$10:$K$98,10,FALSE),"")</f>
        <v>b</v>
      </c>
      <c r="X269" s="113" t="str">
        <f>VLOOKUP(E269,Inventaire!$C$2:$E$36,3,FALSE)</f>
        <v>jeudi</v>
      </c>
    </row>
    <row r="270" spans="2:24" ht="35.1" customHeight="1" thickBot="1" x14ac:dyDescent="0.25">
      <c r="B270" s="32">
        <v>1.92</v>
      </c>
      <c r="C270" s="186" t="str">
        <f>IFERROR(VLOOKUP(F270,'LISTE REFERENCE STOCKABLE'!$B$11:$G$88,6,FALSE),"")</f>
        <v>Davoise</v>
      </c>
      <c r="D270" s="172" t="s">
        <v>91</v>
      </c>
      <c r="E270" s="122" t="str">
        <f>IFERROR(IF(F270="","",INDEX('LISTE REFERENCE STOCKABLE'!A:A,MATCH('SYSTEME CLASSIFICATION'!F270,'LISTE REFERENCE STOCKABLE'!B:B,0),1)),"")</f>
        <v>EMP0039</v>
      </c>
      <c r="F270" s="117" t="s">
        <v>190</v>
      </c>
      <c r="G270" s="117"/>
      <c r="H270" s="117"/>
      <c r="I270" s="117"/>
      <c r="J270" s="142"/>
      <c r="K270" s="117"/>
      <c r="L270" s="144" t="str">
        <f>IFERROR(VLOOKUP('SYSTEME CLASSIFICATION'!$F270,'LISTE REFERENCE STOCKABLE'!$B$2:$C$98,2,FALSE),"DISPONIBLE")</f>
        <v>INDISPONIBLE</v>
      </c>
      <c r="M270" s="118"/>
      <c r="N270" s="125" t="str">
        <f>IFERROR(VLOOKUP('SYSTEME CLASSIFICATION'!$F270,'LISTE REFERENCE STOCKABLE'!$B$11:$D$88,3,FALSE),"")</f>
        <v>10 cartonsx258e=2580e</v>
      </c>
      <c r="O270" s="125"/>
      <c r="P270" s="125"/>
      <c r="Q270" s="125">
        <f>IFERROR(VLOOKUP('SYSTEME CLASSIFICATION'!$F270,'LISTE REFERENCE STOCKABLE'!$B$11:$E$88,4,FALSE),"")</f>
        <v>12500</v>
      </c>
      <c r="R270" s="125">
        <f>IFERROR(VLOOKUP('SYSTEME CLASSIFICATION'!$F270,'LISTE REFERENCE STOCKABLE'!$B$11:$F$88,5,FALSE),"")</f>
        <v>0</v>
      </c>
      <c r="S270" s="125"/>
      <c r="T270" s="126"/>
      <c r="U270" s="114">
        <f>IFERROR(IF(VLOOKUP(F270,'LISTE REFERENCE STOCKABLE'!$B$2:$J$98,8,FALSE)=0,"",VLOOKUP(F270,'LISTE REFERENCE STOCKABLE'!$B$2:$J$98,8,FALSE)),"")</f>
        <v>1.8</v>
      </c>
      <c r="V270" s="114" t="str">
        <f>IFERROR(IF(VLOOKUP(F270,'LISTE REFERENCE STOCKABLE'!$B$2:$J$98,9,FALSE)=0,"",VLOOKUP(F270,'LISTE REFERENCE STOCKABLE'!$B$2:$J$98,9,FALSE)),"")</f>
        <v>800*1200</v>
      </c>
      <c r="W270" s="115" t="str">
        <f>IFERROR(VLOOKUP(F270,'LISTE REFERENCE STOCKABLE'!$B$10:$K$98,10,FALSE),"")</f>
        <v>c</v>
      </c>
      <c r="X270" s="113" t="str">
        <f>VLOOKUP(E270,Inventaire!$C$2:$E$36,3,FALSE)</f>
        <v>jeudi</v>
      </c>
    </row>
    <row r="271" spans="2:24" ht="35.1" customHeight="1" thickBot="1" x14ac:dyDescent="0.25">
      <c r="B271" s="32">
        <v>1.92</v>
      </c>
      <c r="C271" s="186" t="str">
        <f>IFERROR(VLOOKUP(F271,'LISTE REFERENCE STOCKABLE'!$B$11:$G$88,6,FALSE),"")</f>
        <v>Davoise</v>
      </c>
      <c r="D271" s="173" t="s">
        <v>91</v>
      </c>
      <c r="E271" s="122" t="str">
        <f>IFERROR(IF(F271="","",INDEX('LISTE REFERENCE STOCKABLE'!A:A,MATCH('SYSTEME CLASSIFICATION'!F271,'LISTE REFERENCE STOCKABLE'!B:B,0),1)),"")</f>
        <v>EMP0039</v>
      </c>
      <c r="F271" s="117" t="s">
        <v>190</v>
      </c>
      <c r="G271" s="117"/>
      <c r="H271" s="117"/>
      <c r="I271" s="117"/>
      <c r="J271" s="142"/>
      <c r="K271" s="117"/>
      <c r="L271" s="144" t="str">
        <f>IFERROR(VLOOKUP('SYSTEME CLASSIFICATION'!$F271,'LISTE REFERENCE STOCKABLE'!$B$2:$C$98,2,FALSE),"DISPONIBLE")</f>
        <v>INDISPONIBLE</v>
      </c>
      <c r="M271" s="123"/>
      <c r="N271" s="120" t="str">
        <f>IFERROR(VLOOKUP('SYSTEME CLASSIFICATION'!$F271,'LISTE REFERENCE STOCKABLE'!$B$11:$D$88,3,FALSE),"")</f>
        <v>10 cartonsx258e=2580e</v>
      </c>
      <c r="O271" s="120"/>
      <c r="P271" s="120"/>
      <c r="Q271" s="120">
        <f>IFERROR(VLOOKUP('SYSTEME CLASSIFICATION'!$F271,'LISTE REFERENCE STOCKABLE'!$B$11:$E$88,4,FALSE),"")</f>
        <v>12500</v>
      </c>
      <c r="R271" s="120">
        <f>IFERROR(VLOOKUP('SYSTEME CLASSIFICATION'!$F271,'LISTE REFERENCE STOCKABLE'!$B$11:$F$88,5,FALSE),"")</f>
        <v>0</v>
      </c>
      <c r="S271" s="120"/>
      <c r="T271" s="121"/>
      <c r="U271" s="114">
        <f>IFERROR(IF(VLOOKUP(F271,'LISTE REFERENCE STOCKABLE'!$B$2:$J$98,8,FALSE)=0,"",VLOOKUP(F271,'LISTE REFERENCE STOCKABLE'!$B$2:$J$98,8,FALSE)),"")</f>
        <v>1.8</v>
      </c>
      <c r="V271" s="114" t="str">
        <f>IFERROR(IF(VLOOKUP(F271,'LISTE REFERENCE STOCKABLE'!$B$2:$J$98,9,FALSE)=0,"",VLOOKUP(F271,'LISTE REFERENCE STOCKABLE'!$B$2:$J$98,9,FALSE)),"")</f>
        <v>800*1200</v>
      </c>
      <c r="W271" s="115" t="str">
        <f>IFERROR(VLOOKUP(F271,'LISTE REFERENCE STOCKABLE'!$B$10:$K$98,10,FALSE),"")</f>
        <v>c</v>
      </c>
      <c r="X271" s="113" t="str">
        <f>VLOOKUP(E271,Inventaire!$C$2:$E$36,3,FALSE)</f>
        <v>jeudi</v>
      </c>
    </row>
    <row r="272" spans="2:24" ht="35.1" customHeight="1" thickBot="1" x14ac:dyDescent="0.25">
      <c r="B272" s="32">
        <v>1.92</v>
      </c>
      <c r="C272" s="186" t="str">
        <f>IFERROR(VLOOKUP(F272,'LISTE REFERENCE STOCKABLE'!$B$11:$G$88,6,FALSE),"")</f>
        <v>Davoise</v>
      </c>
      <c r="D272" s="173" t="s">
        <v>91</v>
      </c>
      <c r="E272" s="122" t="str">
        <f>IFERROR(IF(F272="","",INDEX('LISTE REFERENCE STOCKABLE'!A:A,MATCH('SYSTEME CLASSIFICATION'!F272,'LISTE REFERENCE STOCKABLE'!B:B,0),1)),"")</f>
        <v>EMP0039</v>
      </c>
      <c r="F272" s="117" t="s">
        <v>190</v>
      </c>
      <c r="G272" s="117"/>
      <c r="H272" s="117"/>
      <c r="I272" s="117"/>
      <c r="J272" s="142"/>
      <c r="K272" s="117"/>
      <c r="L272" s="144" t="str">
        <f>IFERROR(VLOOKUP('SYSTEME CLASSIFICATION'!$F272,'LISTE REFERENCE STOCKABLE'!$B$2:$C$98,2,FALSE),"DISPONIBLE")</f>
        <v>INDISPONIBLE</v>
      </c>
      <c r="M272" s="123"/>
      <c r="N272" s="120" t="str">
        <f>IFERROR(VLOOKUP('SYSTEME CLASSIFICATION'!$F272,'LISTE REFERENCE STOCKABLE'!$B$11:$D$88,3,FALSE),"")</f>
        <v>10 cartonsx258e=2580e</v>
      </c>
      <c r="O272" s="120"/>
      <c r="P272" s="120"/>
      <c r="Q272" s="120">
        <f>IFERROR(VLOOKUP('SYSTEME CLASSIFICATION'!$F272,'LISTE REFERENCE STOCKABLE'!$B$11:$E$88,4,FALSE),"")</f>
        <v>12500</v>
      </c>
      <c r="R272" s="120">
        <f>IFERROR(VLOOKUP('SYSTEME CLASSIFICATION'!$F272,'LISTE REFERENCE STOCKABLE'!$B$11:$F$88,5,FALSE),"")</f>
        <v>0</v>
      </c>
      <c r="S272" s="120"/>
      <c r="T272" s="121"/>
      <c r="U272" s="114">
        <f>IFERROR(IF(VLOOKUP(F272,'LISTE REFERENCE STOCKABLE'!$B$2:$J$98,8,FALSE)=0,"",VLOOKUP(F272,'LISTE REFERENCE STOCKABLE'!$B$2:$J$98,8,FALSE)),"")</f>
        <v>1.8</v>
      </c>
      <c r="V272" s="114" t="str">
        <f>IFERROR(IF(VLOOKUP(F272,'LISTE REFERENCE STOCKABLE'!$B$2:$J$98,9,FALSE)=0,"",VLOOKUP(F272,'LISTE REFERENCE STOCKABLE'!$B$2:$J$98,9,FALSE)),"")</f>
        <v>800*1200</v>
      </c>
      <c r="W272" s="115" t="str">
        <f>IFERROR(VLOOKUP(F272,'LISTE REFERENCE STOCKABLE'!$B$10:$K$98,10,FALSE),"")</f>
        <v>c</v>
      </c>
      <c r="X272" s="113" t="str">
        <f>VLOOKUP(E272,Inventaire!$C$2:$E$36,3,FALSE)</f>
        <v>jeudi</v>
      </c>
    </row>
    <row r="273" spans="2:24" ht="35.1" customHeight="1" thickBot="1" x14ac:dyDescent="0.25">
      <c r="B273" s="31">
        <v>1.92</v>
      </c>
      <c r="C273" s="186" t="str">
        <f>IFERROR(VLOOKUP(F273,'LISTE REFERENCE STOCKABLE'!$B$11:$G$88,6,FALSE),"")</f>
        <v/>
      </c>
      <c r="D273" s="172" t="s">
        <v>92</v>
      </c>
      <c r="E273" s="122" t="str">
        <f>IFERROR(IF(F273="","",INDEX('LISTE REFERENCE STOCKABLE'!A:A,MATCH('SYSTEME CLASSIFICATION'!F273,'LISTE REFERENCE STOCKABLE'!B:B,0),1)),"")</f>
        <v/>
      </c>
      <c r="F273" s="117" t="s">
        <v>309</v>
      </c>
      <c r="G273" s="117"/>
      <c r="H273" s="117"/>
      <c r="I273" s="117"/>
      <c r="J273" s="142"/>
      <c r="K273" s="117"/>
      <c r="L273" s="144" t="str">
        <f>IFERROR(VLOOKUP('SYSTEME CLASSIFICATION'!$F273,'LISTE REFERENCE STOCKABLE'!$B$2:$C$98,2,FALSE),"DISPONIBLE")</f>
        <v>INDISPONIBLE (Veuillez noter la désignation du produit dans "COMMENTAIRE MAGASINIER")</v>
      </c>
      <c r="M273" s="118" t="s">
        <v>480</v>
      </c>
      <c r="N273" s="125" t="str">
        <f>IFERROR(VLOOKUP('SYSTEME CLASSIFICATION'!$F273,'LISTE REFERENCE STOCKABLE'!$B$11:$D$88,3,FALSE),"")</f>
        <v/>
      </c>
      <c r="O273" s="125"/>
      <c r="P273" s="125"/>
      <c r="Q273" s="125" t="str">
        <f>IFERROR(VLOOKUP('SYSTEME CLASSIFICATION'!$F273,'LISTE REFERENCE STOCKABLE'!$B$11:$E$88,4,FALSE),"")</f>
        <v/>
      </c>
      <c r="R273" s="125" t="str">
        <f>IFERROR(VLOOKUP('SYSTEME CLASSIFICATION'!$F273,'LISTE REFERENCE STOCKABLE'!$B$11:$F$88,5,FALSE),"")</f>
        <v/>
      </c>
      <c r="S273" s="125"/>
      <c r="T273" s="126"/>
      <c r="U273" s="114" t="str">
        <f>IFERROR(IF(VLOOKUP(F273,'LISTE REFERENCE STOCKABLE'!$B$2:$J$98,8,FALSE)=0,"",VLOOKUP(F273,'LISTE REFERENCE STOCKABLE'!$B$2:$J$98,8,FALSE)),"")</f>
        <v/>
      </c>
      <c r="V273" s="114" t="str">
        <f>IFERROR(IF(VLOOKUP(F273,'LISTE REFERENCE STOCKABLE'!$B$2:$J$98,9,FALSE)=0,"",VLOOKUP(F273,'LISTE REFERENCE STOCKABLE'!$B$2:$J$98,9,FALSE)),"")</f>
        <v/>
      </c>
      <c r="W273" s="115" t="str">
        <f>IFERROR(VLOOKUP(F273,'LISTE REFERENCE STOCKABLE'!$B$10:$K$98,10,FALSE),"")</f>
        <v/>
      </c>
      <c r="X273" s="113" t="e">
        <f>VLOOKUP(E273,Inventaire!$C$2:$E$36,3,FALSE)</f>
        <v>#N/A</v>
      </c>
    </row>
    <row r="274" spans="2:24" ht="35.1" customHeight="1" thickBot="1" x14ac:dyDescent="0.25">
      <c r="B274" s="31">
        <v>1.92</v>
      </c>
      <c r="C274" s="186" t="str">
        <f>IFERROR(VLOOKUP(F274,'LISTE REFERENCE STOCKABLE'!$B$11:$G$88,6,FALSE),"")</f>
        <v/>
      </c>
      <c r="D274" s="173" t="s">
        <v>92</v>
      </c>
      <c r="E274" s="122" t="str">
        <f>IFERROR(IF(F274="","",INDEX('LISTE REFERENCE STOCKABLE'!A:A,MATCH('SYSTEME CLASSIFICATION'!F274,'LISTE REFERENCE STOCKABLE'!B:B,0),1)),"")</f>
        <v/>
      </c>
      <c r="F274" s="117" t="s">
        <v>309</v>
      </c>
      <c r="G274" s="117"/>
      <c r="H274" s="117"/>
      <c r="I274" s="117"/>
      <c r="J274" s="142"/>
      <c r="K274" s="117"/>
      <c r="L274" s="144" t="str">
        <f>IFERROR(VLOOKUP('SYSTEME CLASSIFICATION'!$F274,'LISTE REFERENCE STOCKABLE'!$B$2:$C$98,2,FALSE),"DISPONIBLE")</f>
        <v>INDISPONIBLE (Veuillez noter la désignation du produit dans "COMMENTAIRE MAGASINIER")</v>
      </c>
      <c r="M274" s="123"/>
      <c r="N274" s="120" t="str">
        <f>IFERROR(VLOOKUP('SYSTEME CLASSIFICATION'!$F274,'LISTE REFERENCE STOCKABLE'!$B$11:$D$88,3,FALSE),"")</f>
        <v/>
      </c>
      <c r="O274" s="120"/>
      <c r="P274" s="120"/>
      <c r="Q274" s="120" t="str">
        <f>IFERROR(VLOOKUP('SYSTEME CLASSIFICATION'!$F274,'LISTE REFERENCE STOCKABLE'!$B$11:$E$88,4,FALSE),"")</f>
        <v/>
      </c>
      <c r="R274" s="120" t="str">
        <f>IFERROR(VLOOKUP('SYSTEME CLASSIFICATION'!$F274,'LISTE REFERENCE STOCKABLE'!$B$11:$F$88,5,FALSE),"")</f>
        <v/>
      </c>
      <c r="S274" s="120"/>
      <c r="T274" s="121"/>
      <c r="U274" s="114" t="str">
        <f>IFERROR(IF(VLOOKUP(F274,'LISTE REFERENCE STOCKABLE'!$B$2:$J$98,8,FALSE)=0,"",VLOOKUP(F274,'LISTE REFERENCE STOCKABLE'!$B$2:$J$98,8,FALSE)),"")</f>
        <v/>
      </c>
      <c r="V274" s="114" t="str">
        <f>IFERROR(IF(VLOOKUP(F274,'LISTE REFERENCE STOCKABLE'!$B$2:$J$98,9,FALSE)=0,"",VLOOKUP(F274,'LISTE REFERENCE STOCKABLE'!$B$2:$J$98,9,FALSE)),"")</f>
        <v/>
      </c>
      <c r="W274" s="115" t="str">
        <f>IFERROR(VLOOKUP(F274,'LISTE REFERENCE STOCKABLE'!$B$10:$K$98,10,FALSE),"")</f>
        <v/>
      </c>
      <c r="X274" s="113" t="e">
        <f>VLOOKUP(E274,Inventaire!$C$2:$E$36,3,FALSE)</f>
        <v>#N/A</v>
      </c>
    </row>
    <row r="275" spans="2:24" ht="35.1" customHeight="1" thickBot="1" x14ac:dyDescent="0.25">
      <c r="B275" s="31">
        <v>1.92</v>
      </c>
      <c r="C275" s="186" t="str">
        <f>IFERROR(VLOOKUP(F275,'LISTE REFERENCE STOCKABLE'!$B$11:$G$88,6,FALSE),"")</f>
        <v/>
      </c>
      <c r="D275" s="173" t="s">
        <v>92</v>
      </c>
      <c r="E275" s="122" t="str">
        <f>IFERROR(IF(F275="","",INDEX('LISTE REFERENCE STOCKABLE'!A:A,MATCH('SYSTEME CLASSIFICATION'!F275,'LISTE REFERENCE STOCKABLE'!B:B,0),1)),"")</f>
        <v/>
      </c>
      <c r="F275" s="117" t="s">
        <v>309</v>
      </c>
      <c r="G275" s="117"/>
      <c r="H275" s="117"/>
      <c r="I275" s="117"/>
      <c r="J275" s="142"/>
      <c r="K275" s="117"/>
      <c r="L275" s="144" t="str">
        <f>IFERROR(VLOOKUP('SYSTEME CLASSIFICATION'!$F275,'LISTE REFERENCE STOCKABLE'!$B$2:$C$98,2,FALSE),"DISPONIBLE")</f>
        <v>INDISPONIBLE (Veuillez noter la désignation du produit dans "COMMENTAIRE MAGASINIER")</v>
      </c>
      <c r="M275" s="123"/>
      <c r="N275" s="120" t="str">
        <f>IFERROR(VLOOKUP('SYSTEME CLASSIFICATION'!$F275,'LISTE REFERENCE STOCKABLE'!$B$11:$D$88,3,FALSE),"")</f>
        <v/>
      </c>
      <c r="O275" s="120"/>
      <c r="P275" s="120"/>
      <c r="Q275" s="120" t="str">
        <f>IFERROR(VLOOKUP('SYSTEME CLASSIFICATION'!$F275,'LISTE REFERENCE STOCKABLE'!$B$11:$E$88,4,FALSE),"")</f>
        <v/>
      </c>
      <c r="R275" s="120" t="str">
        <f>IFERROR(VLOOKUP('SYSTEME CLASSIFICATION'!$F275,'LISTE REFERENCE STOCKABLE'!$B$11:$F$88,5,FALSE),"")</f>
        <v/>
      </c>
      <c r="S275" s="120"/>
      <c r="T275" s="121"/>
      <c r="U275" s="114" t="str">
        <f>IFERROR(IF(VLOOKUP(F275,'LISTE REFERENCE STOCKABLE'!$B$2:$J$98,8,FALSE)=0,"",VLOOKUP(F275,'LISTE REFERENCE STOCKABLE'!$B$2:$J$98,8,FALSE)),"")</f>
        <v/>
      </c>
      <c r="V275" s="114" t="str">
        <f>IFERROR(IF(VLOOKUP(F275,'LISTE REFERENCE STOCKABLE'!$B$2:$J$98,9,FALSE)=0,"",VLOOKUP(F275,'LISTE REFERENCE STOCKABLE'!$B$2:$J$98,9,FALSE)),"")</f>
        <v/>
      </c>
      <c r="W275" s="115" t="str">
        <f>IFERROR(VLOOKUP(F275,'LISTE REFERENCE STOCKABLE'!$B$10:$K$98,10,FALSE),"")</f>
        <v/>
      </c>
      <c r="X275" s="113" t="e">
        <f>VLOOKUP(E275,Inventaire!$C$2:$E$36,3,FALSE)</f>
        <v>#N/A</v>
      </c>
    </row>
    <row r="276" spans="2:24" ht="35.1" customHeight="1" thickBot="1" x14ac:dyDescent="0.25">
      <c r="B276" s="32">
        <v>1.92</v>
      </c>
      <c r="C276" s="186" t="str">
        <f>IFERROR(VLOOKUP(F276,'LISTE REFERENCE STOCKABLE'!$B$11:$G$88,6,FALSE),"")</f>
        <v>DS Smith Packaging</v>
      </c>
      <c r="D276" s="172" t="s">
        <v>93</v>
      </c>
      <c r="E276" s="122" t="str">
        <f>IFERROR(IF(F276="","",INDEX('LISTE REFERENCE STOCKABLE'!A:A,MATCH('SYSTEME CLASSIFICATION'!F276,'LISTE REFERENCE STOCKABLE'!B:B,0),1)),"")</f>
        <v>EMS0021</v>
      </c>
      <c r="F276" s="117" t="s">
        <v>211</v>
      </c>
      <c r="G276" s="117"/>
      <c r="H276" s="117"/>
      <c r="I276" s="117"/>
      <c r="J276" s="142"/>
      <c r="K276" s="117"/>
      <c r="L276" s="144" t="str">
        <f>IFERROR(VLOOKUP('SYSTEME CLASSIFICATION'!$F276,'LISTE REFERENCE STOCKABLE'!$B$2:$C$98,2,FALSE),"DISPONIBLE")</f>
        <v>INDISPONIBLE</v>
      </c>
      <c r="M276" s="118"/>
      <c r="N276" s="125" t="str">
        <f>IFERROR(VLOOKUP('SYSTEME CLASSIFICATION'!$F276,'LISTE REFERENCE STOCKABLE'!$B$11:$D$88,3,FALSE),"")</f>
        <v>3 palettesx1200=3600 c</v>
      </c>
      <c r="O276" s="125"/>
      <c r="P276" s="125"/>
      <c r="Q276" s="125" t="str">
        <f>IFERROR(VLOOKUP('SYSTEME CLASSIFICATION'!$F276,'LISTE REFERENCE STOCKABLE'!$B$11:$E$88,4,FALSE),"")</f>
        <v>8 000</v>
      </c>
      <c r="R276" s="125">
        <f>IFERROR(VLOOKUP('SYSTEME CLASSIFICATION'!$F276,'LISTE REFERENCE STOCKABLE'!$B$11:$F$88,5,FALSE),"")</f>
        <v>0</v>
      </c>
      <c r="S276" s="125"/>
      <c r="T276" s="126"/>
      <c r="U276" s="114" t="str">
        <f>IFERROR(IF(VLOOKUP(F276,'LISTE REFERENCE STOCKABLE'!$B$2:$J$98,8,FALSE)=0,"",VLOOKUP(F276,'LISTE REFERENCE STOCKABLE'!$B$2:$J$98,8,FALSE)),"")</f>
        <v/>
      </c>
      <c r="V276" s="114" t="str">
        <f>IFERROR(IF(VLOOKUP(F276,'LISTE REFERENCE STOCKABLE'!$B$2:$J$98,9,FALSE)=0,"",VLOOKUP(F276,'LISTE REFERENCE STOCKABLE'!$B$2:$J$98,9,FALSE)),"")</f>
        <v/>
      </c>
      <c r="W276" s="115" t="str">
        <f>IFERROR(VLOOKUP(F276,'LISTE REFERENCE STOCKABLE'!$B$10:$K$98,10,FALSE),"")</f>
        <v>a</v>
      </c>
      <c r="X276" s="113" t="str">
        <f>VLOOKUP(E276,Inventaire!$C$2:$E$36,3,FALSE)</f>
        <v>jeudi</v>
      </c>
    </row>
    <row r="277" spans="2:24" ht="35.1" customHeight="1" thickBot="1" x14ac:dyDescent="0.25">
      <c r="B277" s="32">
        <v>1.92</v>
      </c>
      <c r="C277" s="186" t="str">
        <f>IFERROR(VLOOKUP(F277,'LISTE REFERENCE STOCKABLE'!$B$11:$G$88,6,FALSE),"")</f>
        <v/>
      </c>
      <c r="D277" s="173" t="s">
        <v>93</v>
      </c>
      <c r="E277" s="122" t="str">
        <f>IFERROR(IF(F277="","",INDEX('LISTE REFERENCE STOCKABLE'!A:A,MATCH('SYSTEME CLASSIFICATION'!F277,'LISTE REFERENCE STOCKABLE'!B:B,0),1)),"")</f>
        <v/>
      </c>
      <c r="F277" s="117" t="s">
        <v>307</v>
      </c>
      <c r="G277" s="117"/>
      <c r="H277" s="117"/>
      <c r="I277" s="117"/>
      <c r="J277" s="142"/>
      <c r="K277" s="117"/>
      <c r="L277" s="144" t="str">
        <f>IFERROR(VLOOKUP('SYSTEME CLASSIFICATION'!$F277,'LISTE REFERENCE STOCKABLE'!$B$2:$C$98,2,FALSE),"DISPONIBLE")</f>
        <v>INEXISTANT</v>
      </c>
      <c r="M277" s="123"/>
      <c r="N277" s="120" t="str">
        <f>IFERROR(VLOOKUP('SYSTEME CLASSIFICATION'!$F277,'LISTE REFERENCE STOCKABLE'!$B$11:$D$88,3,FALSE),"")</f>
        <v/>
      </c>
      <c r="O277" s="120"/>
      <c r="P277" s="120"/>
      <c r="Q277" s="120" t="str">
        <f>IFERROR(VLOOKUP('SYSTEME CLASSIFICATION'!$F277,'LISTE REFERENCE STOCKABLE'!$B$11:$E$88,4,FALSE),"")</f>
        <v/>
      </c>
      <c r="R277" s="120" t="str">
        <f>IFERROR(VLOOKUP('SYSTEME CLASSIFICATION'!$F277,'LISTE REFERENCE STOCKABLE'!$B$11:$F$88,5,FALSE),"")</f>
        <v/>
      </c>
      <c r="S277" s="120"/>
      <c r="T277" s="121"/>
      <c r="U277" s="114" t="str">
        <f>IFERROR(IF(VLOOKUP(F277,'LISTE REFERENCE STOCKABLE'!$B$2:$J$98,8,FALSE)=0,"",VLOOKUP(F277,'LISTE REFERENCE STOCKABLE'!$B$2:$J$98,8,FALSE)),"")</f>
        <v/>
      </c>
      <c r="V277" s="114" t="str">
        <f>IFERROR(IF(VLOOKUP(F277,'LISTE REFERENCE STOCKABLE'!$B$2:$J$98,9,FALSE)=0,"",VLOOKUP(F277,'LISTE REFERENCE STOCKABLE'!$B$2:$J$98,9,FALSE)),"")</f>
        <v/>
      </c>
      <c r="W277" s="115" t="str">
        <f>IFERROR(VLOOKUP(F277,'LISTE REFERENCE STOCKABLE'!$B$10:$K$98,10,FALSE),"")</f>
        <v/>
      </c>
      <c r="X277" s="113" t="e">
        <f>VLOOKUP(E277,Inventaire!$C$2:$E$36,3,FALSE)</f>
        <v>#N/A</v>
      </c>
    </row>
    <row r="278" spans="2:24" ht="35.1" customHeight="1" thickBot="1" x14ac:dyDescent="0.25">
      <c r="B278" s="32">
        <v>1.92</v>
      </c>
      <c r="C278" s="186" t="str">
        <f>IFERROR(VLOOKUP(F278,'LISTE REFERENCE STOCKABLE'!$B$11:$G$88,6,FALSE),"")</f>
        <v>DS Smith Packaging</v>
      </c>
      <c r="D278" s="173" t="s">
        <v>93</v>
      </c>
      <c r="E278" s="122" t="str">
        <f>IFERROR(IF(F278="","",INDEX('LISTE REFERENCE STOCKABLE'!A:A,MATCH('SYSTEME CLASSIFICATION'!F278,'LISTE REFERENCE STOCKABLE'!B:B,0),1)),"")</f>
        <v>EMS0021</v>
      </c>
      <c r="F278" s="117" t="s">
        <v>211</v>
      </c>
      <c r="G278" s="117"/>
      <c r="H278" s="117"/>
      <c r="I278" s="117"/>
      <c r="J278" s="142"/>
      <c r="K278" s="117"/>
      <c r="L278" s="144" t="str">
        <f>IFERROR(VLOOKUP('SYSTEME CLASSIFICATION'!$F278,'LISTE REFERENCE STOCKABLE'!$B$2:$C$98,2,FALSE),"DISPONIBLE")</f>
        <v>INDISPONIBLE</v>
      </c>
      <c r="M278" s="123"/>
      <c r="N278" s="120" t="str">
        <f>IFERROR(VLOOKUP('SYSTEME CLASSIFICATION'!$F278,'LISTE REFERENCE STOCKABLE'!$B$11:$D$88,3,FALSE),"")</f>
        <v>3 palettesx1200=3600 c</v>
      </c>
      <c r="O278" s="120"/>
      <c r="P278" s="120"/>
      <c r="Q278" s="120" t="str">
        <f>IFERROR(VLOOKUP('SYSTEME CLASSIFICATION'!$F278,'LISTE REFERENCE STOCKABLE'!$B$11:$E$88,4,FALSE),"")</f>
        <v>8 000</v>
      </c>
      <c r="R278" s="120">
        <f>IFERROR(VLOOKUP('SYSTEME CLASSIFICATION'!$F278,'LISTE REFERENCE STOCKABLE'!$B$11:$F$88,5,FALSE),"")</f>
        <v>0</v>
      </c>
      <c r="S278" s="120"/>
      <c r="T278" s="121"/>
      <c r="U278" s="114" t="str">
        <f>IFERROR(IF(VLOOKUP(F278,'LISTE REFERENCE STOCKABLE'!$B$2:$J$98,8,FALSE)=0,"",VLOOKUP(F278,'LISTE REFERENCE STOCKABLE'!$B$2:$J$98,8,FALSE)),"")</f>
        <v/>
      </c>
      <c r="V278" s="114" t="str">
        <f>IFERROR(IF(VLOOKUP(F278,'LISTE REFERENCE STOCKABLE'!$B$2:$J$98,9,FALSE)=0,"",VLOOKUP(F278,'LISTE REFERENCE STOCKABLE'!$B$2:$J$98,9,FALSE)),"")</f>
        <v/>
      </c>
      <c r="W278" s="115" t="str">
        <f>IFERROR(VLOOKUP(F278,'LISTE REFERENCE STOCKABLE'!$B$10:$K$98,10,FALSE),"")</f>
        <v>a</v>
      </c>
      <c r="X278" s="113" t="str">
        <f>VLOOKUP(E278,Inventaire!$C$2:$E$36,3,FALSE)</f>
        <v>jeudi</v>
      </c>
    </row>
    <row r="279" spans="2:24" ht="35.1" customHeight="1" thickBot="1" x14ac:dyDescent="0.25">
      <c r="B279" s="31">
        <v>1.92</v>
      </c>
      <c r="C279" s="186" t="str">
        <f>IFERROR(VLOOKUP(F279,'LISTE REFERENCE STOCKABLE'!$B$11:$G$88,6,FALSE),"")</f>
        <v>DS Smith Packaging</v>
      </c>
      <c r="D279" s="172" t="s">
        <v>94</v>
      </c>
      <c r="E279" s="122" t="str">
        <f>IFERROR(IF(F279="","",INDEX('LISTE REFERENCE STOCKABLE'!A:A,MATCH('SYSTEME CLASSIFICATION'!F279,'LISTE REFERENCE STOCKABLE'!B:B,0),1)),"")</f>
        <v>EMS0021</v>
      </c>
      <c r="F279" s="117" t="s">
        <v>211</v>
      </c>
      <c r="G279" s="117"/>
      <c r="H279" s="117"/>
      <c r="I279" s="117"/>
      <c r="J279" s="142"/>
      <c r="K279" s="117"/>
      <c r="L279" s="144" t="str">
        <f>IFERROR(VLOOKUP('SYSTEME CLASSIFICATION'!$F279,'LISTE REFERENCE STOCKABLE'!$B$2:$C$98,2,FALSE),"DISPONIBLE")</f>
        <v>INDISPONIBLE</v>
      </c>
      <c r="M279" s="118"/>
      <c r="N279" s="125" t="str">
        <f>IFERROR(VLOOKUP('SYSTEME CLASSIFICATION'!$F279,'LISTE REFERENCE STOCKABLE'!$B$11:$D$88,3,FALSE),"")</f>
        <v>3 palettesx1200=3600 c</v>
      </c>
      <c r="O279" s="125"/>
      <c r="P279" s="125"/>
      <c r="Q279" s="125" t="str">
        <f>IFERROR(VLOOKUP('SYSTEME CLASSIFICATION'!$F279,'LISTE REFERENCE STOCKABLE'!$B$11:$E$88,4,FALSE),"")</f>
        <v>8 000</v>
      </c>
      <c r="R279" s="125">
        <f>IFERROR(VLOOKUP('SYSTEME CLASSIFICATION'!$F279,'LISTE REFERENCE STOCKABLE'!$B$11:$F$88,5,FALSE),"")</f>
        <v>0</v>
      </c>
      <c r="S279" s="125"/>
      <c r="T279" s="126"/>
      <c r="U279" s="114" t="str">
        <f>IFERROR(IF(VLOOKUP(F279,'LISTE REFERENCE STOCKABLE'!$B$2:$J$98,8,FALSE)=0,"",VLOOKUP(F279,'LISTE REFERENCE STOCKABLE'!$B$2:$J$98,8,FALSE)),"")</f>
        <v/>
      </c>
      <c r="V279" s="114" t="str">
        <f>IFERROR(IF(VLOOKUP(F279,'LISTE REFERENCE STOCKABLE'!$B$2:$J$98,9,FALSE)=0,"",VLOOKUP(F279,'LISTE REFERENCE STOCKABLE'!$B$2:$J$98,9,FALSE)),"")</f>
        <v/>
      </c>
      <c r="W279" s="115" t="str">
        <f>IFERROR(VLOOKUP(F279,'LISTE REFERENCE STOCKABLE'!$B$10:$K$98,10,FALSE),"")</f>
        <v>a</v>
      </c>
      <c r="X279" s="113" t="str">
        <f>VLOOKUP(E279,Inventaire!$C$2:$E$36,3,FALSE)</f>
        <v>jeudi</v>
      </c>
    </row>
    <row r="280" spans="2:24" ht="35.1" customHeight="1" thickBot="1" x14ac:dyDescent="0.25">
      <c r="B280" s="31">
        <v>1.92</v>
      </c>
      <c r="C280" s="186" t="str">
        <f>IFERROR(VLOOKUP(F280,'LISTE REFERENCE STOCKABLE'!$B$11:$G$88,6,FALSE),"")</f>
        <v/>
      </c>
      <c r="D280" s="173" t="s">
        <v>94</v>
      </c>
      <c r="E280" s="122" t="str">
        <f>IFERROR(IF(F280="","",INDEX('LISTE REFERENCE STOCKABLE'!A:A,MATCH('SYSTEME CLASSIFICATION'!F280,'LISTE REFERENCE STOCKABLE'!B:B,0),1)),"")</f>
        <v/>
      </c>
      <c r="F280" s="117" t="s">
        <v>307</v>
      </c>
      <c r="G280" s="117"/>
      <c r="H280" s="117"/>
      <c r="I280" s="117"/>
      <c r="J280" s="142"/>
      <c r="K280" s="117"/>
      <c r="L280" s="144" t="str">
        <f>IFERROR(VLOOKUP('SYSTEME CLASSIFICATION'!$F280,'LISTE REFERENCE STOCKABLE'!$B$2:$C$98,2,FALSE),"DISPONIBLE")</f>
        <v>INEXISTANT</v>
      </c>
      <c r="M280" s="123"/>
      <c r="N280" s="120" t="str">
        <f>IFERROR(VLOOKUP('SYSTEME CLASSIFICATION'!$F280,'LISTE REFERENCE STOCKABLE'!$B$11:$D$88,3,FALSE),"")</f>
        <v/>
      </c>
      <c r="O280" s="120"/>
      <c r="P280" s="120"/>
      <c r="Q280" s="120" t="str">
        <f>IFERROR(VLOOKUP('SYSTEME CLASSIFICATION'!$F280,'LISTE REFERENCE STOCKABLE'!$B$11:$E$88,4,FALSE),"")</f>
        <v/>
      </c>
      <c r="R280" s="120" t="str">
        <f>IFERROR(VLOOKUP('SYSTEME CLASSIFICATION'!$F280,'LISTE REFERENCE STOCKABLE'!$B$11:$F$88,5,FALSE),"")</f>
        <v/>
      </c>
      <c r="S280" s="120"/>
      <c r="T280" s="121"/>
      <c r="U280" s="114" t="str">
        <f>IFERROR(IF(VLOOKUP(F280,'LISTE REFERENCE STOCKABLE'!$B$2:$J$98,8,FALSE)=0,"",VLOOKUP(F280,'LISTE REFERENCE STOCKABLE'!$B$2:$J$98,8,FALSE)),"")</f>
        <v/>
      </c>
      <c r="V280" s="114" t="str">
        <f>IFERROR(IF(VLOOKUP(F280,'LISTE REFERENCE STOCKABLE'!$B$2:$J$98,9,FALSE)=0,"",VLOOKUP(F280,'LISTE REFERENCE STOCKABLE'!$B$2:$J$98,9,FALSE)),"")</f>
        <v/>
      </c>
      <c r="W280" s="115" t="str">
        <f>IFERROR(VLOOKUP(F280,'LISTE REFERENCE STOCKABLE'!$B$10:$K$98,10,FALSE),"")</f>
        <v/>
      </c>
      <c r="X280" s="113" t="e">
        <f>VLOOKUP(E280,Inventaire!$C$2:$E$36,3,FALSE)</f>
        <v>#N/A</v>
      </c>
    </row>
    <row r="281" spans="2:24" ht="35.1" customHeight="1" thickBot="1" x14ac:dyDescent="0.25">
      <c r="B281" s="31">
        <v>1.92</v>
      </c>
      <c r="C281" s="186" t="str">
        <f>IFERROR(VLOOKUP(F281,'LISTE REFERENCE STOCKABLE'!$B$11:$G$88,6,FALSE),"")</f>
        <v>DS Smith Packaging</v>
      </c>
      <c r="D281" s="173" t="s">
        <v>94</v>
      </c>
      <c r="E281" s="122" t="str">
        <f>IFERROR(IF(F281="","",INDEX('LISTE REFERENCE STOCKABLE'!A:A,MATCH('SYSTEME CLASSIFICATION'!F281,'LISTE REFERENCE STOCKABLE'!B:B,0),1)),"")</f>
        <v>EMS0021</v>
      </c>
      <c r="F281" s="117" t="s">
        <v>211</v>
      </c>
      <c r="G281" s="117"/>
      <c r="H281" s="117"/>
      <c r="I281" s="117"/>
      <c r="J281" s="142"/>
      <c r="K281" s="117"/>
      <c r="L281" s="144" t="str">
        <f>IFERROR(VLOOKUP('SYSTEME CLASSIFICATION'!$F281,'LISTE REFERENCE STOCKABLE'!$B$2:$C$98,2,FALSE),"DISPONIBLE")</f>
        <v>INDISPONIBLE</v>
      </c>
      <c r="M281" s="123"/>
      <c r="N281" s="120" t="str">
        <f>IFERROR(VLOOKUP('SYSTEME CLASSIFICATION'!$F281,'LISTE REFERENCE STOCKABLE'!$B$11:$D$88,3,FALSE),"")</f>
        <v>3 palettesx1200=3600 c</v>
      </c>
      <c r="O281" s="120"/>
      <c r="P281" s="120"/>
      <c r="Q281" s="120" t="str">
        <f>IFERROR(VLOOKUP('SYSTEME CLASSIFICATION'!$F281,'LISTE REFERENCE STOCKABLE'!$B$11:$E$88,4,FALSE),"")</f>
        <v>8 000</v>
      </c>
      <c r="R281" s="120">
        <f>IFERROR(VLOOKUP('SYSTEME CLASSIFICATION'!$F281,'LISTE REFERENCE STOCKABLE'!$B$11:$F$88,5,FALSE),"")</f>
        <v>0</v>
      </c>
      <c r="S281" s="120"/>
      <c r="T281" s="121"/>
      <c r="U281" s="114" t="str">
        <f>IFERROR(IF(VLOOKUP(F281,'LISTE REFERENCE STOCKABLE'!$B$2:$J$98,8,FALSE)=0,"",VLOOKUP(F281,'LISTE REFERENCE STOCKABLE'!$B$2:$J$98,8,FALSE)),"")</f>
        <v/>
      </c>
      <c r="V281" s="114" t="str">
        <f>IFERROR(IF(VLOOKUP(F281,'LISTE REFERENCE STOCKABLE'!$B$2:$J$98,9,FALSE)=0,"",VLOOKUP(F281,'LISTE REFERENCE STOCKABLE'!$B$2:$J$98,9,FALSE)),"")</f>
        <v/>
      </c>
      <c r="W281" s="115" t="str">
        <f>IFERROR(VLOOKUP(F281,'LISTE REFERENCE STOCKABLE'!$B$10:$K$98,10,FALSE),"")</f>
        <v>a</v>
      </c>
      <c r="X281" s="113" t="str">
        <f>VLOOKUP(E281,Inventaire!$C$2:$E$36,3,FALSE)</f>
        <v>jeudi</v>
      </c>
    </row>
    <row r="282" spans="2:24" ht="35.1" customHeight="1" thickBot="1" x14ac:dyDescent="0.25">
      <c r="B282" s="32">
        <v>1.92</v>
      </c>
      <c r="C282" s="186" t="str">
        <f>IFERROR(VLOOKUP(F282,'LISTE REFERENCE STOCKABLE'!$B$11:$G$88,6,FALSE),"")</f>
        <v/>
      </c>
      <c r="D282" s="172" t="s">
        <v>95</v>
      </c>
      <c r="E282" s="122" t="str">
        <f>IFERROR(IF(F282="","",INDEX('LISTE REFERENCE STOCKABLE'!A:A,MATCH('SYSTEME CLASSIFICATION'!F282,'LISTE REFERENCE STOCKABLE'!B:B,0),1)),"")</f>
        <v/>
      </c>
      <c r="F282" s="117" t="s">
        <v>309</v>
      </c>
      <c r="G282" s="117"/>
      <c r="H282" s="117"/>
      <c r="I282" s="117"/>
      <c r="J282" s="142"/>
      <c r="K282" s="117"/>
      <c r="L282" s="144" t="str">
        <f>IFERROR(VLOOKUP('SYSTEME CLASSIFICATION'!$F282,'LISTE REFERENCE STOCKABLE'!$B$2:$C$98,2,FALSE),"DISPONIBLE")</f>
        <v>INDISPONIBLE (Veuillez noter la désignation du produit dans "COMMENTAIRE MAGASINIER")</v>
      </c>
      <c r="M282" s="118" t="s">
        <v>410</v>
      </c>
      <c r="N282" s="125" t="str">
        <f>IFERROR(VLOOKUP('SYSTEME CLASSIFICATION'!$F282,'LISTE REFERENCE STOCKABLE'!$B$11:$D$88,3,FALSE),"")</f>
        <v/>
      </c>
      <c r="O282" s="125"/>
      <c r="P282" s="125"/>
      <c r="Q282" s="125" t="str">
        <f>IFERROR(VLOOKUP('SYSTEME CLASSIFICATION'!$F282,'LISTE REFERENCE STOCKABLE'!$B$11:$E$88,4,FALSE),"")</f>
        <v/>
      </c>
      <c r="R282" s="125" t="str">
        <f>IFERROR(VLOOKUP('SYSTEME CLASSIFICATION'!$F282,'LISTE REFERENCE STOCKABLE'!$B$11:$F$88,5,FALSE),"")</f>
        <v/>
      </c>
      <c r="S282" s="125"/>
      <c r="T282" s="126"/>
      <c r="U282" s="114" t="str">
        <f>IFERROR(IF(VLOOKUP(F282,'LISTE REFERENCE STOCKABLE'!$B$2:$J$98,8,FALSE)=0,"",VLOOKUP(F282,'LISTE REFERENCE STOCKABLE'!$B$2:$J$98,8,FALSE)),"")</f>
        <v/>
      </c>
      <c r="V282" s="114" t="str">
        <f>IFERROR(IF(VLOOKUP(F282,'LISTE REFERENCE STOCKABLE'!$B$2:$J$98,9,FALSE)=0,"",VLOOKUP(F282,'LISTE REFERENCE STOCKABLE'!$B$2:$J$98,9,FALSE)),"")</f>
        <v/>
      </c>
      <c r="W282" s="115" t="str">
        <f>IFERROR(VLOOKUP(F282,'LISTE REFERENCE STOCKABLE'!$B$10:$K$98,10,FALSE),"")</f>
        <v/>
      </c>
      <c r="X282" s="113" t="e">
        <f>VLOOKUP(E282,Inventaire!$C$2:$E$36,3,FALSE)</f>
        <v>#N/A</v>
      </c>
    </row>
    <row r="283" spans="2:24" ht="35.1" customHeight="1" thickBot="1" x14ac:dyDescent="0.25">
      <c r="B283" s="32">
        <v>1.92</v>
      </c>
      <c r="C283" s="186" t="str">
        <f>IFERROR(VLOOKUP(F283,'LISTE REFERENCE STOCKABLE'!$B$11:$G$88,6,FALSE),"")</f>
        <v/>
      </c>
      <c r="D283" s="173" t="s">
        <v>95</v>
      </c>
      <c r="E283" s="122" t="str">
        <f>IFERROR(IF(F283="","",INDEX('LISTE REFERENCE STOCKABLE'!A:A,MATCH('SYSTEME CLASSIFICATION'!F283,'LISTE REFERENCE STOCKABLE'!B:B,0),1)),"")</f>
        <v/>
      </c>
      <c r="F283" s="117" t="s">
        <v>309</v>
      </c>
      <c r="G283" s="117"/>
      <c r="H283" s="117"/>
      <c r="I283" s="117"/>
      <c r="J283" s="142"/>
      <c r="K283" s="117"/>
      <c r="L283" s="144" t="str">
        <f>IFERROR(VLOOKUP('SYSTEME CLASSIFICATION'!$F283,'LISTE REFERENCE STOCKABLE'!$B$2:$C$98,2,FALSE),"DISPONIBLE")</f>
        <v>INDISPONIBLE (Veuillez noter la désignation du produit dans "COMMENTAIRE MAGASINIER")</v>
      </c>
      <c r="M283" s="123"/>
      <c r="N283" s="120" t="str">
        <f>IFERROR(VLOOKUP('SYSTEME CLASSIFICATION'!$F283,'LISTE REFERENCE STOCKABLE'!$B$11:$D$88,3,FALSE),"")</f>
        <v/>
      </c>
      <c r="O283" s="120"/>
      <c r="P283" s="120"/>
      <c r="Q283" s="120" t="str">
        <f>IFERROR(VLOOKUP('SYSTEME CLASSIFICATION'!$F283,'LISTE REFERENCE STOCKABLE'!$B$11:$E$88,4,FALSE),"")</f>
        <v/>
      </c>
      <c r="R283" s="120" t="str">
        <f>IFERROR(VLOOKUP('SYSTEME CLASSIFICATION'!$F283,'LISTE REFERENCE STOCKABLE'!$B$11:$F$88,5,FALSE),"")</f>
        <v/>
      </c>
      <c r="S283" s="120"/>
      <c r="T283" s="121"/>
      <c r="U283" s="114" t="str">
        <f>IFERROR(IF(VLOOKUP(F283,'LISTE REFERENCE STOCKABLE'!$B$2:$J$98,8,FALSE)=0,"",VLOOKUP(F283,'LISTE REFERENCE STOCKABLE'!$B$2:$J$98,8,FALSE)),"")</f>
        <v/>
      </c>
      <c r="V283" s="114" t="str">
        <f>IFERROR(IF(VLOOKUP(F283,'LISTE REFERENCE STOCKABLE'!$B$2:$J$98,9,FALSE)=0,"",VLOOKUP(F283,'LISTE REFERENCE STOCKABLE'!$B$2:$J$98,9,FALSE)),"")</f>
        <v/>
      </c>
      <c r="W283" s="115" t="str">
        <f>IFERROR(VLOOKUP(F283,'LISTE REFERENCE STOCKABLE'!$B$10:$K$98,10,FALSE),"")</f>
        <v/>
      </c>
      <c r="X283" s="113" t="e">
        <f>VLOOKUP(E283,Inventaire!$C$2:$E$36,3,FALSE)</f>
        <v>#N/A</v>
      </c>
    </row>
    <row r="284" spans="2:24" ht="35.1" customHeight="1" thickBot="1" x14ac:dyDescent="0.25">
      <c r="B284" s="32">
        <v>1.92</v>
      </c>
      <c r="C284" s="186" t="str">
        <f>IFERROR(VLOOKUP(F284,'LISTE REFERENCE STOCKABLE'!$B$11:$G$88,6,FALSE),"")</f>
        <v/>
      </c>
      <c r="D284" s="173" t="s">
        <v>95</v>
      </c>
      <c r="E284" s="122" t="str">
        <f>IFERROR(IF(F284="","",INDEX('LISTE REFERENCE STOCKABLE'!A:A,MATCH('SYSTEME CLASSIFICATION'!F284,'LISTE REFERENCE STOCKABLE'!B:B,0),1)),"")</f>
        <v/>
      </c>
      <c r="F284" s="117" t="s">
        <v>309</v>
      </c>
      <c r="G284" s="117"/>
      <c r="H284" s="117"/>
      <c r="I284" s="117"/>
      <c r="J284" s="142"/>
      <c r="K284" s="117"/>
      <c r="L284" s="144" t="str">
        <f>IFERROR(VLOOKUP('SYSTEME CLASSIFICATION'!$F284,'LISTE REFERENCE STOCKABLE'!$B$2:$C$98,2,FALSE),"DISPONIBLE")</f>
        <v>INDISPONIBLE (Veuillez noter la désignation du produit dans "COMMENTAIRE MAGASINIER")</v>
      </c>
      <c r="M284" s="123"/>
      <c r="N284" s="120" t="str">
        <f>IFERROR(VLOOKUP('SYSTEME CLASSIFICATION'!$F284,'LISTE REFERENCE STOCKABLE'!$B$11:$D$88,3,FALSE),"")</f>
        <v/>
      </c>
      <c r="O284" s="120"/>
      <c r="P284" s="120"/>
      <c r="Q284" s="120" t="str">
        <f>IFERROR(VLOOKUP('SYSTEME CLASSIFICATION'!$F284,'LISTE REFERENCE STOCKABLE'!$B$11:$E$88,4,FALSE),"")</f>
        <v/>
      </c>
      <c r="R284" s="120" t="str">
        <f>IFERROR(VLOOKUP('SYSTEME CLASSIFICATION'!$F284,'LISTE REFERENCE STOCKABLE'!$B$11:$F$88,5,FALSE),"")</f>
        <v/>
      </c>
      <c r="S284" s="120"/>
      <c r="T284" s="121"/>
      <c r="U284" s="114" t="str">
        <f>IFERROR(IF(VLOOKUP(F284,'LISTE REFERENCE STOCKABLE'!$B$2:$J$98,8,FALSE)=0,"",VLOOKUP(F284,'LISTE REFERENCE STOCKABLE'!$B$2:$J$98,8,FALSE)),"")</f>
        <v/>
      </c>
      <c r="V284" s="114" t="str">
        <f>IFERROR(IF(VLOOKUP(F284,'LISTE REFERENCE STOCKABLE'!$B$2:$J$98,9,FALSE)=0,"",VLOOKUP(F284,'LISTE REFERENCE STOCKABLE'!$B$2:$J$98,9,FALSE)),"")</f>
        <v/>
      </c>
      <c r="W284" s="115" t="str">
        <f>IFERROR(VLOOKUP(F284,'LISTE REFERENCE STOCKABLE'!$B$10:$K$98,10,FALSE),"")</f>
        <v/>
      </c>
      <c r="X284" s="113" t="e">
        <f>VLOOKUP(E284,Inventaire!$C$2:$E$36,3,FALSE)</f>
        <v>#N/A</v>
      </c>
    </row>
    <row r="285" spans="2:24" ht="35.1" customHeight="1" thickBot="1" x14ac:dyDescent="0.25">
      <c r="B285" s="31">
        <v>1.92</v>
      </c>
      <c r="C285" s="186" t="str">
        <f>IFERROR(VLOOKUP(F285,'LISTE REFERENCE STOCKABLE'!$B$11:$G$88,6,FALSE),"")</f>
        <v/>
      </c>
      <c r="D285" s="172" t="s">
        <v>96</v>
      </c>
      <c r="E285" s="122" t="str">
        <f>IFERROR(IF(F285="","",INDEX('LISTE REFERENCE STOCKABLE'!A:A,MATCH('SYSTEME CLASSIFICATION'!F285,'LISTE REFERENCE STOCKABLE'!B:B,0),1)),"")</f>
        <v/>
      </c>
      <c r="F285" s="117"/>
      <c r="G285" s="117"/>
      <c r="H285" s="117"/>
      <c r="I285" s="117"/>
      <c r="J285" s="142"/>
      <c r="K285" s="117"/>
      <c r="L285" s="144" t="str">
        <f>IFERROR(VLOOKUP('SYSTEME CLASSIFICATION'!$F285,'LISTE REFERENCE STOCKABLE'!$B$2:$C$98,2,FALSE),"DISPONIBLE")</f>
        <v>DISPONIBLE</v>
      </c>
      <c r="M285" s="118"/>
      <c r="N285" s="125" t="str">
        <f>IFERROR(VLOOKUP('SYSTEME CLASSIFICATION'!$F285,'LISTE REFERENCE STOCKABLE'!$B$11:$D$88,3,FALSE),"")</f>
        <v/>
      </c>
      <c r="O285" s="125"/>
      <c r="P285" s="125"/>
      <c r="Q285" s="125" t="str">
        <f>IFERROR(VLOOKUP('SYSTEME CLASSIFICATION'!$F285,'LISTE REFERENCE STOCKABLE'!$B$11:$E$88,4,FALSE),"")</f>
        <v/>
      </c>
      <c r="R285" s="125" t="str">
        <f>IFERROR(VLOOKUP('SYSTEME CLASSIFICATION'!$F285,'LISTE REFERENCE STOCKABLE'!$B$11:$F$88,5,FALSE),"")</f>
        <v/>
      </c>
      <c r="S285" s="125"/>
      <c r="T285" s="126"/>
      <c r="U285" s="114" t="str">
        <f>IFERROR(IF(VLOOKUP(F285,'LISTE REFERENCE STOCKABLE'!$B$2:$J$98,8,FALSE)=0,"",VLOOKUP(F285,'LISTE REFERENCE STOCKABLE'!$B$2:$J$98,8,FALSE)),"")</f>
        <v/>
      </c>
      <c r="V285" s="114" t="str">
        <f>IFERROR(IF(VLOOKUP(F285,'LISTE REFERENCE STOCKABLE'!$B$2:$J$98,9,FALSE)=0,"",VLOOKUP(F285,'LISTE REFERENCE STOCKABLE'!$B$2:$J$98,9,FALSE)),"")</f>
        <v/>
      </c>
      <c r="W285" s="115" t="str">
        <f>IFERROR(VLOOKUP(F285,'LISTE REFERENCE STOCKABLE'!$B$10:$K$98,10,FALSE),"")</f>
        <v/>
      </c>
      <c r="X285" s="113" t="e">
        <f>VLOOKUP(E285,Inventaire!$C$2:$E$36,3,FALSE)</f>
        <v>#N/A</v>
      </c>
    </row>
    <row r="286" spans="2:24" ht="35.1" customHeight="1" thickBot="1" x14ac:dyDescent="0.25">
      <c r="B286" s="31">
        <v>1.92</v>
      </c>
      <c r="C286" s="186" t="str">
        <f>IFERROR(VLOOKUP(F286,'LISTE REFERENCE STOCKABLE'!$B$11:$G$88,6,FALSE),"")</f>
        <v/>
      </c>
      <c r="D286" s="173" t="s">
        <v>96</v>
      </c>
      <c r="E286" s="122" t="str">
        <f>IFERROR(IF(F286="","",INDEX('LISTE REFERENCE STOCKABLE'!A:A,MATCH('SYSTEME CLASSIFICATION'!F286,'LISTE REFERENCE STOCKABLE'!B:B,0),1)),"")</f>
        <v/>
      </c>
      <c r="F286" s="117" t="s">
        <v>307</v>
      </c>
      <c r="G286" s="117"/>
      <c r="H286" s="117"/>
      <c r="I286" s="117"/>
      <c r="J286" s="142"/>
      <c r="K286" s="117"/>
      <c r="L286" s="144" t="str">
        <f>IFERROR(VLOOKUP('SYSTEME CLASSIFICATION'!$F286,'LISTE REFERENCE STOCKABLE'!$B$2:$C$98,2,FALSE),"DISPONIBLE")</f>
        <v>INEXISTANT</v>
      </c>
      <c r="M286" s="123"/>
      <c r="N286" s="120" t="str">
        <f>IFERROR(VLOOKUP('SYSTEME CLASSIFICATION'!$F286,'LISTE REFERENCE STOCKABLE'!$B$11:$D$88,3,FALSE),"")</f>
        <v/>
      </c>
      <c r="O286" s="120"/>
      <c r="P286" s="120"/>
      <c r="Q286" s="120" t="str">
        <f>IFERROR(VLOOKUP('SYSTEME CLASSIFICATION'!$F286,'LISTE REFERENCE STOCKABLE'!$B$11:$E$88,4,FALSE),"")</f>
        <v/>
      </c>
      <c r="R286" s="120" t="str">
        <f>IFERROR(VLOOKUP('SYSTEME CLASSIFICATION'!$F286,'LISTE REFERENCE STOCKABLE'!$B$11:$F$88,5,FALSE),"")</f>
        <v/>
      </c>
      <c r="S286" s="120"/>
      <c r="T286" s="121"/>
      <c r="U286" s="114" t="str">
        <f>IFERROR(IF(VLOOKUP(F286,'LISTE REFERENCE STOCKABLE'!$B$2:$J$98,8,FALSE)=0,"",VLOOKUP(F286,'LISTE REFERENCE STOCKABLE'!$B$2:$J$98,8,FALSE)),"")</f>
        <v/>
      </c>
      <c r="V286" s="114" t="str">
        <f>IFERROR(IF(VLOOKUP(F286,'LISTE REFERENCE STOCKABLE'!$B$2:$J$98,9,FALSE)=0,"",VLOOKUP(F286,'LISTE REFERENCE STOCKABLE'!$B$2:$J$98,9,FALSE)),"")</f>
        <v/>
      </c>
      <c r="W286" s="115" t="str">
        <f>IFERROR(VLOOKUP(F286,'LISTE REFERENCE STOCKABLE'!$B$10:$K$98,10,FALSE),"")</f>
        <v/>
      </c>
      <c r="X286" s="113" t="e">
        <f>VLOOKUP(E286,Inventaire!$C$2:$E$36,3,FALSE)</f>
        <v>#N/A</v>
      </c>
    </row>
    <row r="287" spans="2:24" ht="35.1" customHeight="1" thickBot="1" x14ac:dyDescent="0.25">
      <c r="B287" s="31">
        <v>1.92</v>
      </c>
      <c r="C287" s="186" t="str">
        <f>IFERROR(VLOOKUP(F287,'LISTE REFERENCE STOCKABLE'!$B$11:$G$88,6,FALSE),"")</f>
        <v>DS Smith Packaging</v>
      </c>
      <c r="D287" s="173" t="s">
        <v>96</v>
      </c>
      <c r="E287" s="122" t="str">
        <f>IFERROR(IF(F287="","",INDEX('LISTE REFERENCE STOCKABLE'!A:A,MATCH('SYSTEME CLASSIFICATION'!F287,'LISTE REFERENCE STOCKABLE'!B:B,0),1)),"")</f>
        <v>EMS0024</v>
      </c>
      <c r="F287" s="117" t="s">
        <v>206</v>
      </c>
      <c r="G287" s="117"/>
      <c r="H287" s="117"/>
      <c r="I287" s="117"/>
      <c r="J287" s="142"/>
      <c r="K287" s="117"/>
      <c r="L287" s="144" t="str">
        <f>IFERROR(VLOOKUP('SYSTEME CLASSIFICATION'!$F287,'LISTE REFERENCE STOCKABLE'!$B$2:$C$98,2,FALSE),"DISPONIBLE")</f>
        <v>INDISPONIBLE</v>
      </c>
      <c r="M287" s="123"/>
      <c r="N287" s="120" t="str">
        <f>IFERROR(VLOOKUP('SYSTEME CLASSIFICATION'!$F287,'LISTE REFERENCE STOCKABLE'!$B$11:$D$88,3,FALSE),"")</f>
        <v>1 palettex1200c.=1200 c</v>
      </c>
      <c r="O287" s="120"/>
      <c r="P287" s="120"/>
      <c r="Q287" s="120">
        <f>IFERROR(VLOOKUP('SYSTEME CLASSIFICATION'!$F287,'LISTE REFERENCE STOCKABLE'!$B$11:$E$88,4,FALSE),"")</f>
        <v>8000</v>
      </c>
      <c r="R287" s="120">
        <f>IFERROR(VLOOKUP('SYSTEME CLASSIFICATION'!$F287,'LISTE REFERENCE STOCKABLE'!$B$11:$F$88,5,FALSE),"")</f>
        <v>0</v>
      </c>
      <c r="S287" s="120"/>
      <c r="T287" s="121"/>
      <c r="U287" s="114" t="str">
        <f>IFERROR(IF(VLOOKUP(F287,'LISTE REFERENCE STOCKABLE'!$B$2:$J$98,8,FALSE)=0,"",VLOOKUP(F287,'LISTE REFERENCE STOCKABLE'!$B$2:$J$98,8,FALSE)),"")</f>
        <v/>
      </c>
      <c r="V287" s="114" t="str">
        <f>IFERROR(IF(VLOOKUP(F287,'LISTE REFERENCE STOCKABLE'!$B$2:$J$98,9,FALSE)=0,"",VLOOKUP(F287,'LISTE REFERENCE STOCKABLE'!$B$2:$J$98,9,FALSE)),"")</f>
        <v/>
      </c>
      <c r="W287" s="115" t="str">
        <f>IFERROR(VLOOKUP(F287,'LISTE REFERENCE STOCKABLE'!$B$10:$K$98,10,FALSE),"")</f>
        <v>b</v>
      </c>
      <c r="X287" s="113" t="e">
        <f>VLOOKUP(E287,Inventaire!$C$2:$E$36,3,FALSE)</f>
        <v>#N/A</v>
      </c>
    </row>
    <row r="288" spans="2:24" ht="35.1" customHeight="1" thickBot="1" x14ac:dyDescent="0.25">
      <c r="B288" s="32">
        <v>1.92</v>
      </c>
      <c r="C288" s="186" t="str">
        <f>IFERROR(VLOOKUP(F288,'LISTE REFERENCE STOCKABLE'!$B$11:$G$88,6,FALSE),"")</f>
        <v/>
      </c>
      <c r="D288" s="172" t="s">
        <v>97</v>
      </c>
      <c r="E288" s="122" t="str">
        <f>IFERROR(IF(F288="","",INDEX('LISTE REFERENCE STOCKABLE'!A:A,MATCH('SYSTEME CLASSIFICATION'!F288,'LISTE REFERENCE STOCKABLE'!B:B,0),1)),"")</f>
        <v/>
      </c>
      <c r="F288" s="117"/>
      <c r="G288" s="117"/>
      <c r="H288" s="117"/>
      <c r="I288" s="117"/>
      <c r="J288" s="142"/>
      <c r="K288" s="117"/>
      <c r="L288" s="144" t="str">
        <f>IFERROR(VLOOKUP('SYSTEME CLASSIFICATION'!$F288,'LISTE REFERENCE STOCKABLE'!$B$2:$C$98,2,FALSE),"DISPONIBLE")</f>
        <v>DISPONIBLE</v>
      </c>
      <c r="M288" s="118"/>
      <c r="N288" s="125" t="str">
        <f>IFERROR(VLOOKUP('SYSTEME CLASSIFICATION'!$F288,'LISTE REFERENCE STOCKABLE'!$B$11:$D$88,3,FALSE),"")</f>
        <v/>
      </c>
      <c r="O288" s="125"/>
      <c r="P288" s="125"/>
      <c r="Q288" s="125" t="str">
        <f>IFERROR(VLOOKUP('SYSTEME CLASSIFICATION'!$F288,'LISTE REFERENCE STOCKABLE'!$B$11:$E$88,4,FALSE),"")</f>
        <v/>
      </c>
      <c r="R288" s="125" t="str">
        <f>IFERROR(VLOOKUP('SYSTEME CLASSIFICATION'!$F288,'LISTE REFERENCE STOCKABLE'!$B$11:$F$88,5,FALSE),"")</f>
        <v/>
      </c>
      <c r="S288" s="125"/>
      <c r="T288" s="126"/>
      <c r="U288" s="114" t="str">
        <f>IFERROR(IF(VLOOKUP(F288,'LISTE REFERENCE STOCKABLE'!$B$2:$J$98,8,FALSE)=0,"",VLOOKUP(F288,'LISTE REFERENCE STOCKABLE'!$B$2:$J$98,8,FALSE)),"")</f>
        <v/>
      </c>
      <c r="V288" s="114" t="str">
        <f>IFERROR(IF(VLOOKUP(F288,'LISTE REFERENCE STOCKABLE'!$B$2:$J$98,9,FALSE)=0,"",VLOOKUP(F288,'LISTE REFERENCE STOCKABLE'!$B$2:$J$98,9,FALSE)),"")</f>
        <v/>
      </c>
      <c r="W288" s="115" t="str">
        <f>IFERROR(VLOOKUP(F288,'LISTE REFERENCE STOCKABLE'!$B$10:$K$98,10,FALSE),"")</f>
        <v/>
      </c>
      <c r="X288" s="113" t="e">
        <f>VLOOKUP(E288,Inventaire!$C$2:$E$36,3,FALSE)</f>
        <v>#N/A</v>
      </c>
    </row>
    <row r="289" spans="2:24" ht="35.1" customHeight="1" thickBot="1" x14ac:dyDescent="0.25">
      <c r="B289" s="32">
        <v>1.92</v>
      </c>
      <c r="C289" s="186" t="str">
        <f>IFERROR(VLOOKUP(F289,'LISTE REFERENCE STOCKABLE'!$B$11:$G$88,6,FALSE),"")</f>
        <v/>
      </c>
      <c r="D289" s="173" t="s">
        <v>97</v>
      </c>
      <c r="E289" s="122" t="str">
        <f>IFERROR(IF(F289="","",INDEX('LISTE REFERENCE STOCKABLE'!A:A,MATCH('SYSTEME CLASSIFICATION'!F289,'LISTE REFERENCE STOCKABLE'!B:B,0),1)),"")</f>
        <v/>
      </c>
      <c r="F289" s="117" t="s">
        <v>307</v>
      </c>
      <c r="G289" s="117"/>
      <c r="H289" s="117"/>
      <c r="I289" s="117"/>
      <c r="J289" s="142"/>
      <c r="K289" s="117"/>
      <c r="L289" s="144" t="str">
        <f>IFERROR(VLOOKUP('SYSTEME CLASSIFICATION'!$F289,'LISTE REFERENCE STOCKABLE'!$B$2:$C$98,2,FALSE),"DISPONIBLE")</f>
        <v>INEXISTANT</v>
      </c>
      <c r="M289" s="123"/>
      <c r="N289" s="120" t="str">
        <f>IFERROR(VLOOKUP('SYSTEME CLASSIFICATION'!$F289,'LISTE REFERENCE STOCKABLE'!$B$11:$D$88,3,FALSE),"")</f>
        <v/>
      </c>
      <c r="O289" s="120"/>
      <c r="P289" s="120"/>
      <c r="Q289" s="120" t="str">
        <f>IFERROR(VLOOKUP('SYSTEME CLASSIFICATION'!$F289,'LISTE REFERENCE STOCKABLE'!$B$11:$E$88,4,FALSE),"")</f>
        <v/>
      </c>
      <c r="R289" s="120" t="str">
        <f>IFERROR(VLOOKUP('SYSTEME CLASSIFICATION'!$F289,'LISTE REFERENCE STOCKABLE'!$B$11:$F$88,5,FALSE),"")</f>
        <v/>
      </c>
      <c r="S289" s="120"/>
      <c r="T289" s="121"/>
      <c r="U289" s="114" t="str">
        <f>IFERROR(IF(VLOOKUP(F289,'LISTE REFERENCE STOCKABLE'!$B$2:$J$98,8,FALSE)=0,"",VLOOKUP(F289,'LISTE REFERENCE STOCKABLE'!$B$2:$J$98,8,FALSE)),"")</f>
        <v/>
      </c>
      <c r="V289" s="114" t="str">
        <f>IFERROR(IF(VLOOKUP(F289,'LISTE REFERENCE STOCKABLE'!$B$2:$J$98,9,FALSE)=0,"",VLOOKUP(F289,'LISTE REFERENCE STOCKABLE'!$B$2:$J$98,9,FALSE)),"")</f>
        <v/>
      </c>
      <c r="W289" s="115" t="str">
        <f>IFERROR(VLOOKUP(F289,'LISTE REFERENCE STOCKABLE'!$B$10:$K$98,10,FALSE),"")</f>
        <v/>
      </c>
      <c r="X289" s="113" t="e">
        <f>VLOOKUP(E289,Inventaire!$C$2:$E$36,3,FALSE)</f>
        <v>#N/A</v>
      </c>
    </row>
    <row r="290" spans="2:24" ht="35.1" customHeight="1" thickBot="1" x14ac:dyDescent="0.25">
      <c r="B290" s="32">
        <v>1.92</v>
      </c>
      <c r="C290" s="186" t="str">
        <f>IFERROR(VLOOKUP(F290,'LISTE REFERENCE STOCKABLE'!$B$11:$G$88,6,FALSE),"")</f>
        <v>DS Smith Packaging</v>
      </c>
      <c r="D290" s="173" t="s">
        <v>97</v>
      </c>
      <c r="E290" s="122" t="str">
        <f>IFERROR(IF(F290="","",INDEX('LISTE REFERENCE STOCKABLE'!A:A,MATCH('SYSTEME CLASSIFICATION'!F290,'LISTE REFERENCE STOCKABLE'!B:B,0),1)),"")</f>
        <v>EMS0024</v>
      </c>
      <c r="F290" s="117" t="s">
        <v>206</v>
      </c>
      <c r="G290" s="117"/>
      <c r="H290" s="117"/>
      <c r="I290" s="117"/>
      <c r="J290" s="142"/>
      <c r="K290" s="117"/>
      <c r="L290" s="144" t="str">
        <f>IFERROR(VLOOKUP('SYSTEME CLASSIFICATION'!$F290,'LISTE REFERENCE STOCKABLE'!$B$2:$C$98,2,FALSE),"DISPONIBLE")</f>
        <v>INDISPONIBLE</v>
      </c>
      <c r="M290" s="123"/>
      <c r="N290" s="120" t="str">
        <f>IFERROR(VLOOKUP('SYSTEME CLASSIFICATION'!$F290,'LISTE REFERENCE STOCKABLE'!$B$11:$D$88,3,FALSE),"")</f>
        <v>1 palettex1200c.=1200 c</v>
      </c>
      <c r="O290" s="120"/>
      <c r="P290" s="120"/>
      <c r="Q290" s="120">
        <f>IFERROR(VLOOKUP('SYSTEME CLASSIFICATION'!$F290,'LISTE REFERENCE STOCKABLE'!$B$11:$E$88,4,FALSE),"")</f>
        <v>8000</v>
      </c>
      <c r="R290" s="120">
        <f>IFERROR(VLOOKUP('SYSTEME CLASSIFICATION'!$F290,'LISTE REFERENCE STOCKABLE'!$B$11:$F$88,5,FALSE),"")</f>
        <v>0</v>
      </c>
      <c r="S290" s="120"/>
      <c r="T290" s="121"/>
      <c r="U290" s="114" t="str">
        <f>IFERROR(IF(VLOOKUP(F290,'LISTE REFERENCE STOCKABLE'!$B$2:$J$98,8,FALSE)=0,"",VLOOKUP(F290,'LISTE REFERENCE STOCKABLE'!$B$2:$J$98,8,FALSE)),"")</f>
        <v/>
      </c>
      <c r="V290" s="114" t="str">
        <f>IFERROR(IF(VLOOKUP(F290,'LISTE REFERENCE STOCKABLE'!$B$2:$J$98,9,FALSE)=0,"",VLOOKUP(F290,'LISTE REFERENCE STOCKABLE'!$B$2:$J$98,9,FALSE)),"")</f>
        <v/>
      </c>
      <c r="W290" s="115" t="str">
        <f>IFERROR(VLOOKUP(F290,'LISTE REFERENCE STOCKABLE'!$B$10:$K$98,10,FALSE),"")</f>
        <v>b</v>
      </c>
      <c r="X290" s="113" t="e">
        <f>VLOOKUP(E290,Inventaire!$C$2:$E$36,3,FALSE)</f>
        <v>#N/A</v>
      </c>
    </row>
    <row r="291" spans="2:24" ht="35.1" customHeight="1" thickBot="1" x14ac:dyDescent="0.25">
      <c r="B291" s="31">
        <v>1.92</v>
      </c>
      <c r="C291" s="186" t="str">
        <f>IFERROR(VLOOKUP(F291,'LISTE REFERENCE STOCKABLE'!$B$11:$G$88,6,FALSE),"")</f>
        <v/>
      </c>
      <c r="D291" s="172" t="s">
        <v>98</v>
      </c>
      <c r="E291" s="122" t="str">
        <f>IFERROR(IF(F291="","",INDEX('LISTE REFERENCE STOCKABLE'!A:A,MATCH('SYSTEME CLASSIFICATION'!F291,'LISTE REFERENCE STOCKABLE'!B:B,0),1)),"")</f>
        <v/>
      </c>
      <c r="F291" s="117" t="s">
        <v>309</v>
      </c>
      <c r="G291" s="117"/>
      <c r="H291" s="117"/>
      <c r="I291" s="117"/>
      <c r="J291" s="142"/>
      <c r="K291" s="117"/>
      <c r="L291" s="144" t="str">
        <f>IFERROR(VLOOKUP('SYSTEME CLASSIFICATION'!$F291,'LISTE REFERENCE STOCKABLE'!$B$2:$C$98,2,FALSE),"DISPONIBLE")</f>
        <v>INDISPONIBLE (Veuillez noter la désignation du produit dans "COMMENTAIRE MAGASINIER")</v>
      </c>
      <c r="M291" s="118"/>
      <c r="N291" s="125" t="str">
        <f>IFERROR(VLOOKUP('SYSTEME CLASSIFICATION'!$F291,'LISTE REFERENCE STOCKABLE'!$B$11:$D$88,3,FALSE),"")</f>
        <v/>
      </c>
      <c r="O291" s="125"/>
      <c r="P291" s="125"/>
      <c r="Q291" s="125" t="str">
        <f>IFERROR(VLOOKUP('SYSTEME CLASSIFICATION'!$F291,'LISTE REFERENCE STOCKABLE'!$B$11:$E$88,4,FALSE),"")</f>
        <v/>
      </c>
      <c r="R291" s="125" t="str">
        <f>IFERROR(VLOOKUP('SYSTEME CLASSIFICATION'!$F291,'LISTE REFERENCE STOCKABLE'!$B$11:$F$88,5,FALSE),"")</f>
        <v/>
      </c>
      <c r="S291" s="125"/>
      <c r="T291" s="126"/>
      <c r="U291" s="114" t="str">
        <f>IFERROR(IF(VLOOKUP(F291,'LISTE REFERENCE STOCKABLE'!$B$2:$J$98,8,FALSE)=0,"",VLOOKUP(F291,'LISTE REFERENCE STOCKABLE'!$B$2:$J$98,8,FALSE)),"")</f>
        <v/>
      </c>
      <c r="V291" s="114" t="str">
        <f>IFERROR(IF(VLOOKUP(F291,'LISTE REFERENCE STOCKABLE'!$B$2:$J$98,9,FALSE)=0,"",VLOOKUP(F291,'LISTE REFERENCE STOCKABLE'!$B$2:$J$98,9,FALSE)),"")</f>
        <v/>
      </c>
      <c r="W291" s="115" t="str">
        <f>IFERROR(VLOOKUP(F291,'LISTE REFERENCE STOCKABLE'!$B$10:$K$98,10,FALSE),"")</f>
        <v/>
      </c>
      <c r="X291" s="113" t="e">
        <f>VLOOKUP(E291,Inventaire!$C$2:$E$36,3,FALSE)</f>
        <v>#N/A</v>
      </c>
    </row>
    <row r="292" spans="2:24" ht="35.1" customHeight="1" thickBot="1" x14ac:dyDescent="0.25">
      <c r="B292" s="31">
        <v>1.92</v>
      </c>
      <c r="C292" s="186" t="str">
        <f>IFERROR(VLOOKUP(F292,'LISTE REFERENCE STOCKABLE'!$B$11:$G$88,6,FALSE),"")</f>
        <v/>
      </c>
      <c r="D292" s="173" t="s">
        <v>98</v>
      </c>
      <c r="E292" s="122" t="str">
        <f>IFERROR(IF(F292="","",INDEX('LISTE REFERENCE STOCKABLE'!A:A,MATCH('SYSTEME CLASSIFICATION'!F292,'LISTE REFERENCE STOCKABLE'!B:B,0),1)),"")</f>
        <v/>
      </c>
      <c r="F292" s="117" t="s">
        <v>309</v>
      </c>
      <c r="G292" s="117"/>
      <c r="H292" s="117"/>
      <c r="I292" s="117"/>
      <c r="J292" s="142"/>
      <c r="K292" s="117"/>
      <c r="L292" s="144" t="str">
        <f>IFERROR(VLOOKUP('SYSTEME CLASSIFICATION'!$F292,'LISTE REFERENCE STOCKABLE'!$B$2:$C$98,2,FALSE),"DISPONIBLE")</f>
        <v>INDISPONIBLE (Veuillez noter la désignation du produit dans "COMMENTAIRE MAGASINIER")</v>
      </c>
      <c r="M292" s="123"/>
      <c r="N292" s="120" t="str">
        <f>IFERROR(VLOOKUP('SYSTEME CLASSIFICATION'!$F292,'LISTE REFERENCE STOCKABLE'!$B$11:$D$88,3,FALSE),"")</f>
        <v/>
      </c>
      <c r="O292" s="120"/>
      <c r="P292" s="120"/>
      <c r="Q292" s="120" t="str">
        <f>IFERROR(VLOOKUP('SYSTEME CLASSIFICATION'!$F292,'LISTE REFERENCE STOCKABLE'!$B$11:$E$88,4,FALSE),"")</f>
        <v/>
      </c>
      <c r="R292" s="120" t="str">
        <f>IFERROR(VLOOKUP('SYSTEME CLASSIFICATION'!$F292,'LISTE REFERENCE STOCKABLE'!$B$11:$F$88,5,FALSE),"")</f>
        <v/>
      </c>
      <c r="S292" s="120"/>
      <c r="T292" s="121"/>
      <c r="U292" s="114" t="str">
        <f>IFERROR(IF(VLOOKUP(F292,'LISTE REFERENCE STOCKABLE'!$B$2:$J$98,8,FALSE)=0,"",VLOOKUP(F292,'LISTE REFERENCE STOCKABLE'!$B$2:$J$98,8,FALSE)),"")</f>
        <v/>
      </c>
      <c r="V292" s="114" t="str">
        <f>IFERROR(IF(VLOOKUP(F292,'LISTE REFERENCE STOCKABLE'!$B$2:$J$98,9,FALSE)=0,"",VLOOKUP(F292,'LISTE REFERENCE STOCKABLE'!$B$2:$J$98,9,FALSE)),"")</f>
        <v/>
      </c>
      <c r="W292" s="115" t="str">
        <f>IFERROR(VLOOKUP(F292,'LISTE REFERENCE STOCKABLE'!$B$10:$K$98,10,FALSE),"")</f>
        <v/>
      </c>
      <c r="X292" s="113" t="e">
        <f>VLOOKUP(E292,Inventaire!$C$2:$E$36,3,FALSE)</f>
        <v>#N/A</v>
      </c>
    </row>
    <row r="293" spans="2:24" ht="35.1" customHeight="1" thickBot="1" x14ac:dyDescent="0.25">
      <c r="B293" s="31">
        <v>1.92</v>
      </c>
      <c r="C293" s="186" t="str">
        <f>IFERROR(VLOOKUP(F293,'LISTE REFERENCE STOCKABLE'!$B$11:$G$88,6,FALSE),"")</f>
        <v/>
      </c>
      <c r="D293" s="173" t="s">
        <v>98</v>
      </c>
      <c r="E293" s="122" t="str">
        <f>IFERROR(IF(F293="","",INDEX('LISTE REFERENCE STOCKABLE'!A:A,MATCH('SYSTEME CLASSIFICATION'!F293,'LISTE REFERENCE STOCKABLE'!B:B,0),1)),"")</f>
        <v/>
      </c>
      <c r="F293" s="117" t="s">
        <v>309</v>
      </c>
      <c r="G293" s="117"/>
      <c r="H293" s="117"/>
      <c r="I293" s="117"/>
      <c r="J293" s="142"/>
      <c r="K293" s="117"/>
      <c r="L293" s="144" t="str">
        <f>IFERROR(VLOOKUP('SYSTEME CLASSIFICATION'!$F293,'LISTE REFERENCE STOCKABLE'!$B$2:$C$98,2,FALSE),"DISPONIBLE")</f>
        <v>INDISPONIBLE (Veuillez noter la désignation du produit dans "COMMENTAIRE MAGASINIER")</v>
      </c>
      <c r="M293" s="123" t="s">
        <v>384</v>
      </c>
      <c r="N293" s="120" t="str">
        <f>IFERROR(VLOOKUP('SYSTEME CLASSIFICATION'!$F293,'LISTE REFERENCE STOCKABLE'!$B$11:$D$88,3,FALSE),"")</f>
        <v/>
      </c>
      <c r="O293" s="120"/>
      <c r="P293" s="120"/>
      <c r="Q293" s="120" t="str">
        <f>IFERROR(VLOOKUP('SYSTEME CLASSIFICATION'!$F293,'LISTE REFERENCE STOCKABLE'!$B$11:$E$88,4,FALSE),"")</f>
        <v/>
      </c>
      <c r="R293" s="120" t="str">
        <f>IFERROR(VLOOKUP('SYSTEME CLASSIFICATION'!$F293,'LISTE REFERENCE STOCKABLE'!$B$11:$F$88,5,FALSE),"")</f>
        <v/>
      </c>
      <c r="S293" s="120"/>
      <c r="T293" s="121"/>
      <c r="U293" s="114" t="str">
        <f>IFERROR(IF(VLOOKUP(F293,'LISTE REFERENCE STOCKABLE'!$B$2:$J$98,8,FALSE)=0,"",VLOOKUP(F293,'LISTE REFERENCE STOCKABLE'!$B$2:$J$98,8,FALSE)),"")</f>
        <v/>
      </c>
      <c r="V293" s="114" t="str">
        <f>IFERROR(IF(VLOOKUP(F293,'LISTE REFERENCE STOCKABLE'!$B$2:$J$98,9,FALSE)=0,"",VLOOKUP(F293,'LISTE REFERENCE STOCKABLE'!$B$2:$J$98,9,FALSE)),"")</f>
        <v/>
      </c>
      <c r="W293" s="115" t="str">
        <f>IFERROR(VLOOKUP(F293,'LISTE REFERENCE STOCKABLE'!$B$10:$K$98,10,FALSE),"")</f>
        <v/>
      </c>
      <c r="X293" s="113" t="e">
        <f>VLOOKUP(E293,Inventaire!$C$2:$E$36,3,FALSE)</f>
        <v>#N/A</v>
      </c>
    </row>
    <row r="294" spans="2:24" ht="35.1" customHeight="1" thickBot="1" x14ac:dyDescent="0.25">
      <c r="B294" s="32">
        <v>1.92</v>
      </c>
      <c r="C294" s="186" t="str">
        <f>IFERROR(VLOOKUP(F294,'LISTE REFERENCE STOCKABLE'!$B$11:$G$88,6,FALSE),"")</f>
        <v>DS Smith Packaging</v>
      </c>
      <c r="D294" s="172" t="s">
        <v>99</v>
      </c>
      <c r="E294" s="122" t="str">
        <f>IFERROR(IF(F294="","",INDEX('LISTE REFERENCE STOCKABLE'!A:A,MATCH('SYSTEME CLASSIFICATION'!F294,'LISTE REFERENCE STOCKABLE'!B:B,0),1)),"")</f>
        <v>EMS0024</v>
      </c>
      <c r="F294" s="117" t="s">
        <v>206</v>
      </c>
      <c r="G294" s="117"/>
      <c r="H294" s="117"/>
      <c r="I294" s="117"/>
      <c r="J294" s="142"/>
      <c r="K294" s="117"/>
      <c r="L294" s="144" t="str">
        <f>IFERROR(VLOOKUP('SYSTEME CLASSIFICATION'!$F294,'LISTE REFERENCE STOCKABLE'!$B$2:$C$98,2,FALSE),"DISPONIBLE")</f>
        <v>INDISPONIBLE</v>
      </c>
      <c r="M294" s="118"/>
      <c r="N294" s="125" t="str">
        <f>IFERROR(VLOOKUP('SYSTEME CLASSIFICATION'!$F294,'LISTE REFERENCE STOCKABLE'!$B$11:$D$88,3,FALSE),"")</f>
        <v>1 palettex1200c.=1200 c</v>
      </c>
      <c r="O294" s="125"/>
      <c r="P294" s="125"/>
      <c r="Q294" s="125">
        <f>IFERROR(VLOOKUP('SYSTEME CLASSIFICATION'!$F294,'LISTE REFERENCE STOCKABLE'!$B$11:$E$88,4,FALSE),"")</f>
        <v>8000</v>
      </c>
      <c r="R294" s="125">
        <f>IFERROR(VLOOKUP('SYSTEME CLASSIFICATION'!$F294,'LISTE REFERENCE STOCKABLE'!$B$11:$F$88,5,FALSE),"")</f>
        <v>0</v>
      </c>
      <c r="S294" s="125"/>
      <c r="T294" s="126"/>
      <c r="U294" s="114" t="str">
        <f>IFERROR(IF(VLOOKUP(F294,'LISTE REFERENCE STOCKABLE'!$B$2:$J$98,8,FALSE)=0,"",VLOOKUP(F294,'LISTE REFERENCE STOCKABLE'!$B$2:$J$98,8,FALSE)),"")</f>
        <v/>
      </c>
      <c r="V294" s="114" t="str">
        <f>IFERROR(IF(VLOOKUP(F294,'LISTE REFERENCE STOCKABLE'!$B$2:$J$98,9,FALSE)=0,"",VLOOKUP(F294,'LISTE REFERENCE STOCKABLE'!$B$2:$J$98,9,FALSE)),"")</f>
        <v/>
      </c>
      <c r="W294" s="115" t="str">
        <f>IFERROR(VLOOKUP(F294,'LISTE REFERENCE STOCKABLE'!$B$10:$K$98,10,FALSE),"")</f>
        <v>b</v>
      </c>
      <c r="X294" s="113" t="e">
        <f>VLOOKUP(E294,Inventaire!$C$2:$E$36,3,FALSE)</f>
        <v>#N/A</v>
      </c>
    </row>
    <row r="295" spans="2:24" ht="35.1" customHeight="1" thickBot="1" x14ac:dyDescent="0.25">
      <c r="B295" s="32">
        <v>1.92</v>
      </c>
      <c r="C295" s="186" t="str">
        <f>IFERROR(VLOOKUP(F295,'LISTE REFERENCE STOCKABLE'!$B$11:$G$88,6,FALSE),"")</f>
        <v/>
      </c>
      <c r="D295" s="173" t="s">
        <v>99</v>
      </c>
      <c r="E295" s="122" t="str">
        <f>IFERROR(IF(F295="","",INDEX('LISTE REFERENCE STOCKABLE'!A:A,MATCH('SYSTEME CLASSIFICATION'!F295,'LISTE REFERENCE STOCKABLE'!B:B,0),1)),"")</f>
        <v/>
      </c>
      <c r="F295" s="117" t="s">
        <v>307</v>
      </c>
      <c r="G295" s="117"/>
      <c r="H295" s="117"/>
      <c r="I295" s="117"/>
      <c r="J295" s="142"/>
      <c r="K295" s="117"/>
      <c r="L295" s="144" t="str">
        <f>IFERROR(VLOOKUP('SYSTEME CLASSIFICATION'!$F295,'LISTE REFERENCE STOCKABLE'!$B$2:$C$98,2,FALSE),"DISPONIBLE")</f>
        <v>INEXISTANT</v>
      </c>
      <c r="M295" s="123"/>
      <c r="N295" s="120" t="str">
        <f>IFERROR(VLOOKUP('SYSTEME CLASSIFICATION'!$F295,'LISTE REFERENCE STOCKABLE'!$B$11:$D$88,3,FALSE),"")</f>
        <v/>
      </c>
      <c r="O295" s="120"/>
      <c r="P295" s="120"/>
      <c r="Q295" s="120" t="str">
        <f>IFERROR(VLOOKUP('SYSTEME CLASSIFICATION'!$F295,'LISTE REFERENCE STOCKABLE'!$B$11:$E$88,4,FALSE),"")</f>
        <v/>
      </c>
      <c r="R295" s="120" t="str">
        <f>IFERROR(VLOOKUP('SYSTEME CLASSIFICATION'!$F295,'LISTE REFERENCE STOCKABLE'!$B$11:$F$88,5,FALSE),"")</f>
        <v/>
      </c>
      <c r="S295" s="120"/>
      <c r="T295" s="121"/>
      <c r="U295" s="114" t="str">
        <f>IFERROR(IF(VLOOKUP(F295,'LISTE REFERENCE STOCKABLE'!$B$2:$J$98,8,FALSE)=0,"",VLOOKUP(F295,'LISTE REFERENCE STOCKABLE'!$B$2:$J$98,8,FALSE)),"")</f>
        <v/>
      </c>
      <c r="V295" s="114" t="str">
        <f>IFERROR(IF(VLOOKUP(F295,'LISTE REFERENCE STOCKABLE'!$B$2:$J$98,9,FALSE)=0,"",VLOOKUP(F295,'LISTE REFERENCE STOCKABLE'!$B$2:$J$98,9,FALSE)),"")</f>
        <v/>
      </c>
      <c r="W295" s="115" t="str">
        <f>IFERROR(VLOOKUP(F295,'LISTE REFERENCE STOCKABLE'!$B$10:$K$98,10,FALSE),"")</f>
        <v/>
      </c>
      <c r="X295" s="113" t="e">
        <f>VLOOKUP(E295,Inventaire!$C$2:$E$36,3,FALSE)</f>
        <v>#N/A</v>
      </c>
    </row>
    <row r="296" spans="2:24" ht="35.1" customHeight="1" thickBot="1" x14ac:dyDescent="0.25">
      <c r="B296" s="32">
        <v>1.92</v>
      </c>
      <c r="C296" s="186" t="str">
        <f>IFERROR(VLOOKUP(F296,'LISTE REFERENCE STOCKABLE'!$B$11:$G$88,6,FALSE),"")</f>
        <v>DS Smith Packaging</v>
      </c>
      <c r="D296" s="173" t="s">
        <v>99</v>
      </c>
      <c r="E296" s="122" t="str">
        <f>IFERROR(IF(F296="","",INDEX('LISTE REFERENCE STOCKABLE'!A:A,MATCH('SYSTEME CLASSIFICATION'!F296,'LISTE REFERENCE STOCKABLE'!B:B,0),1)),"")</f>
        <v>EMS0024</v>
      </c>
      <c r="F296" s="117" t="s">
        <v>206</v>
      </c>
      <c r="G296" s="117"/>
      <c r="H296" s="117"/>
      <c r="I296" s="117"/>
      <c r="J296" s="142"/>
      <c r="K296" s="117"/>
      <c r="L296" s="144" t="str">
        <f>IFERROR(VLOOKUP('SYSTEME CLASSIFICATION'!$F296,'LISTE REFERENCE STOCKABLE'!$B$2:$C$98,2,FALSE),"DISPONIBLE")</f>
        <v>INDISPONIBLE</v>
      </c>
      <c r="M296" s="123"/>
      <c r="N296" s="120" t="str">
        <f>IFERROR(VLOOKUP('SYSTEME CLASSIFICATION'!$F296,'LISTE REFERENCE STOCKABLE'!$B$11:$D$88,3,FALSE),"")</f>
        <v>1 palettex1200c.=1200 c</v>
      </c>
      <c r="O296" s="120"/>
      <c r="P296" s="120"/>
      <c r="Q296" s="120">
        <f>IFERROR(VLOOKUP('SYSTEME CLASSIFICATION'!$F296,'LISTE REFERENCE STOCKABLE'!$B$11:$E$88,4,FALSE),"")</f>
        <v>8000</v>
      </c>
      <c r="R296" s="120">
        <f>IFERROR(VLOOKUP('SYSTEME CLASSIFICATION'!$F296,'LISTE REFERENCE STOCKABLE'!$B$11:$F$88,5,FALSE),"")</f>
        <v>0</v>
      </c>
      <c r="S296" s="120"/>
      <c r="T296" s="121"/>
      <c r="U296" s="114" t="str">
        <f>IFERROR(IF(VLOOKUP(F296,'LISTE REFERENCE STOCKABLE'!$B$2:$J$98,8,FALSE)=0,"",VLOOKUP(F296,'LISTE REFERENCE STOCKABLE'!$B$2:$J$98,8,FALSE)),"")</f>
        <v/>
      </c>
      <c r="V296" s="114" t="str">
        <f>IFERROR(IF(VLOOKUP(F296,'LISTE REFERENCE STOCKABLE'!$B$2:$J$98,9,FALSE)=0,"",VLOOKUP(F296,'LISTE REFERENCE STOCKABLE'!$B$2:$J$98,9,FALSE)),"")</f>
        <v/>
      </c>
      <c r="W296" s="115" t="str">
        <f>IFERROR(VLOOKUP(F296,'LISTE REFERENCE STOCKABLE'!$B$10:$K$98,10,FALSE),"")</f>
        <v>b</v>
      </c>
      <c r="X296" s="113" t="e">
        <f>VLOOKUP(E296,Inventaire!$C$2:$E$36,3,FALSE)</f>
        <v>#N/A</v>
      </c>
    </row>
    <row r="297" spans="2:24" ht="35.1" customHeight="1" thickBot="1" x14ac:dyDescent="0.25">
      <c r="B297" s="31">
        <v>1.92</v>
      </c>
      <c r="C297" s="186" t="str">
        <f>IFERROR(VLOOKUP(F297,'LISTE REFERENCE STOCKABLE'!$B$11:$G$88,6,FALSE),"")</f>
        <v>DS Smith Packaging</v>
      </c>
      <c r="D297" s="172" t="s">
        <v>100</v>
      </c>
      <c r="E297" s="122" t="str">
        <f>IFERROR(IF(F297="","",INDEX('LISTE REFERENCE STOCKABLE'!A:A,MATCH('SYSTEME CLASSIFICATION'!F297,'LISTE REFERENCE STOCKABLE'!B:B,0),1)),"")</f>
        <v>EMS0024</v>
      </c>
      <c r="F297" s="117" t="s">
        <v>206</v>
      </c>
      <c r="G297" s="117"/>
      <c r="H297" s="117"/>
      <c r="I297" s="117"/>
      <c r="J297" s="142"/>
      <c r="K297" s="117"/>
      <c r="L297" s="144" t="str">
        <f>IFERROR(VLOOKUP('SYSTEME CLASSIFICATION'!$F297,'LISTE REFERENCE STOCKABLE'!$B$2:$C$98,2,FALSE),"DISPONIBLE")</f>
        <v>INDISPONIBLE</v>
      </c>
      <c r="M297" s="118"/>
      <c r="N297" s="125" t="str">
        <f>IFERROR(VLOOKUP('SYSTEME CLASSIFICATION'!$F297,'LISTE REFERENCE STOCKABLE'!$B$11:$D$88,3,FALSE),"")</f>
        <v>1 palettex1200c.=1200 c</v>
      </c>
      <c r="O297" s="125"/>
      <c r="P297" s="125"/>
      <c r="Q297" s="125">
        <f>IFERROR(VLOOKUP('SYSTEME CLASSIFICATION'!$F297,'LISTE REFERENCE STOCKABLE'!$B$11:$E$88,4,FALSE),"")</f>
        <v>8000</v>
      </c>
      <c r="R297" s="125">
        <f>IFERROR(VLOOKUP('SYSTEME CLASSIFICATION'!$F297,'LISTE REFERENCE STOCKABLE'!$B$11:$F$88,5,FALSE),"")</f>
        <v>0</v>
      </c>
      <c r="S297" s="125"/>
      <c r="T297" s="126"/>
      <c r="U297" s="114" t="str">
        <f>IFERROR(IF(VLOOKUP(F297,'LISTE REFERENCE STOCKABLE'!$B$2:$J$98,8,FALSE)=0,"",VLOOKUP(F297,'LISTE REFERENCE STOCKABLE'!$B$2:$J$98,8,FALSE)),"")</f>
        <v/>
      </c>
      <c r="V297" s="114" t="str">
        <f>IFERROR(IF(VLOOKUP(F297,'LISTE REFERENCE STOCKABLE'!$B$2:$J$98,9,FALSE)=0,"",VLOOKUP(F297,'LISTE REFERENCE STOCKABLE'!$B$2:$J$98,9,FALSE)),"")</f>
        <v/>
      </c>
      <c r="W297" s="115" t="str">
        <f>IFERROR(VLOOKUP(F297,'LISTE REFERENCE STOCKABLE'!$B$10:$K$98,10,FALSE),"")</f>
        <v>b</v>
      </c>
      <c r="X297" s="113" t="e">
        <f>VLOOKUP(E297,Inventaire!$C$2:$E$36,3,FALSE)</f>
        <v>#N/A</v>
      </c>
    </row>
    <row r="298" spans="2:24" ht="35.1" customHeight="1" thickBot="1" x14ac:dyDescent="0.25">
      <c r="B298" s="31">
        <v>1.92</v>
      </c>
      <c r="C298" s="186" t="str">
        <f>IFERROR(VLOOKUP(F298,'LISTE REFERENCE STOCKABLE'!$B$11:$G$88,6,FALSE),"")</f>
        <v/>
      </c>
      <c r="D298" s="173" t="s">
        <v>100</v>
      </c>
      <c r="E298" s="122" t="str">
        <f>IFERROR(IF(F298="","",INDEX('LISTE REFERENCE STOCKABLE'!A:A,MATCH('SYSTEME CLASSIFICATION'!F298,'LISTE REFERENCE STOCKABLE'!B:B,0),1)),"")</f>
        <v/>
      </c>
      <c r="F298" s="117" t="s">
        <v>307</v>
      </c>
      <c r="G298" s="117"/>
      <c r="H298" s="117"/>
      <c r="I298" s="117"/>
      <c r="J298" s="142"/>
      <c r="K298" s="117"/>
      <c r="L298" s="144" t="str">
        <f>IFERROR(VLOOKUP('SYSTEME CLASSIFICATION'!$F298,'LISTE REFERENCE STOCKABLE'!$B$2:$C$98,2,FALSE),"DISPONIBLE")</f>
        <v>INEXISTANT</v>
      </c>
      <c r="M298" s="123"/>
      <c r="N298" s="120" t="str">
        <f>IFERROR(VLOOKUP('SYSTEME CLASSIFICATION'!$F298,'LISTE REFERENCE STOCKABLE'!$B$11:$D$88,3,FALSE),"")</f>
        <v/>
      </c>
      <c r="O298" s="120"/>
      <c r="P298" s="120"/>
      <c r="Q298" s="120" t="str">
        <f>IFERROR(VLOOKUP('SYSTEME CLASSIFICATION'!$F298,'LISTE REFERENCE STOCKABLE'!$B$11:$E$88,4,FALSE),"")</f>
        <v/>
      </c>
      <c r="R298" s="120" t="str">
        <f>IFERROR(VLOOKUP('SYSTEME CLASSIFICATION'!$F298,'LISTE REFERENCE STOCKABLE'!$B$11:$F$88,5,FALSE),"")</f>
        <v/>
      </c>
      <c r="S298" s="120"/>
      <c r="T298" s="121"/>
      <c r="U298" s="114" t="str">
        <f>IFERROR(IF(VLOOKUP(F298,'LISTE REFERENCE STOCKABLE'!$B$2:$J$98,8,FALSE)=0,"",VLOOKUP(F298,'LISTE REFERENCE STOCKABLE'!$B$2:$J$98,8,FALSE)),"")</f>
        <v/>
      </c>
      <c r="V298" s="114" t="str">
        <f>IFERROR(IF(VLOOKUP(F298,'LISTE REFERENCE STOCKABLE'!$B$2:$J$98,9,FALSE)=0,"",VLOOKUP(F298,'LISTE REFERENCE STOCKABLE'!$B$2:$J$98,9,FALSE)),"")</f>
        <v/>
      </c>
      <c r="W298" s="115" t="str">
        <f>IFERROR(VLOOKUP(F298,'LISTE REFERENCE STOCKABLE'!$B$10:$K$98,10,FALSE),"")</f>
        <v/>
      </c>
      <c r="X298" s="113" t="e">
        <f>VLOOKUP(E298,Inventaire!$C$2:$E$36,3,FALSE)</f>
        <v>#N/A</v>
      </c>
    </row>
    <row r="299" spans="2:24" ht="35.1" customHeight="1" thickBot="1" x14ac:dyDescent="0.25">
      <c r="B299" s="31">
        <v>1.92</v>
      </c>
      <c r="C299" s="186" t="str">
        <f>IFERROR(VLOOKUP(F299,'LISTE REFERENCE STOCKABLE'!$B$11:$G$88,6,FALSE),"")</f>
        <v/>
      </c>
      <c r="D299" s="173" t="s">
        <v>100</v>
      </c>
      <c r="E299" s="122" t="str">
        <f>IFERROR(IF(F299="","",INDEX('LISTE REFERENCE STOCKABLE'!A:A,MATCH('SYSTEME CLASSIFICATION'!F299,'LISTE REFERENCE STOCKABLE'!B:B,0),1)),"")</f>
        <v/>
      </c>
      <c r="F299" s="117"/>
      <c r="G299" s="117"/>
      <c r="H299" s="117"/>
      <c r="I299" s="117"/>
      <c r="J299" s="142"/>
      <c r="K299" s="117"/>
      <c r="L299" s="144" t="str">
        <f>IFERROR(VLOOKUP('SYSTEME CLASSIFICATION'!$F299,'LISTE REFERENCE STOCKABLE'!$B$2:$C$98,2,FALSE),"DISPONIBLE")</f>
        <v>DISPONIBLE</v>
      </c>
      <c r="M299" s="123"/>
      <c r="N299" s="120" t="str">
        <f>IFERROR(VLOOKUP('SYSTEME CLASSIFICATION'!$F299,'LISTE REFERENCE STOCKABLE'!$B$11:$D$88,3,FALSE),"")</f>
        <v/>
      </c>
      <c r="O299" s="120"/>
      <c r="P299" s="120"/>
      <c r="Q299" s="120" t="str">
        <f>IFERROR(VLOOKUP('SYSTEME CLASSIFICATION'!$F299,'LISTE REFERENCE STOCKABLE'!$B$11:$E$88,4,FALSE),"")</f>
        <v/>
      </c>
      <c r="R299" s="120" t="str">
        <f>IFERROR(VLOOKUP('SYSTEME CLASSIFICATION'!$F299,'LISTE REFERENCE STOCKABLE'!$B$11:$F$88,5,FALSE),"")</f>
        <v/>
      </c>
      <c r="S299" s="120"/>
      <c r="T299" s="121"/>
      <c r="U299" s="114" t="str">
        <f>IFERROR(IF(VLOOKUP(F299,'LISTE REFERENCE STOCKABLE'!$B$2:$J$98,8,FALSE)=0,"",VLOOKUP(F299,'LISTE REFERENCE STOCKABLE'!$B$2:$J$98,8,FALSE)),"")</f>
        <v/>
      </c>
      <c r="V299" s="114" t="str">
        <f>IFERROR(IF(VLOOKUP(F299,'LISTE REFERENCE STOCKABLE'!$B$2:$J$98,9,FALSE)=0,"",VLOOKUP(F299,'LISTE REFERENCE STOCKABLE'!$B$2:$J$98,9,FALSE)),"")</f>
        <v/>
      </c>
      <c r="W299" s="115" t="str">
        <f>IFERROR(VLOOKUP(F299,'LISTE REFERENCE STOCKABLE'!$B$10:$K$98,10,FALSE),"")</f>
        <v/>
      </c>
      <c r="X299" s="113" t="e">
        <f>VLOOKUP(E299,Inventaire!$C$2:$E$36,3,FALSE)</f>
        <v>#N/A</v>
      </c>
    </row>
    <row r="300" spans="2:24" ht="35.1" customHeight="1" thickBot="1" x14ac:dyDescent="0.25">
      <c r="B300" s="32">
        <v>1.84</v>
      </c>
      <c r="C300" s="186" t="str">
        <f>IFERROR(VLOOKUP(F300,'LISTE REFERENCE STOCKABLE'!$B$11:$G$88,6,FALSE),"")</f>
        <v/>
      </c>
      <c r="D300" s="174" t="s">
        <v>101</v>
      </c>
      <c r="E300" s="122" t="str">
        <f>IFERROR(IF(F300="","",INDEX('LISTE REFERENCE STOCKABLE'!A:A,MATCH('SYSTEME CLASSIFICATION'!F300,'LISTE REFERENCE STOCKABLE'!B:B,0),1)),"")</f>
        <v/>
      </c>
      <c r="F300" s="117" t="s">
        <v>309</v>
      </c>
      <c r="G300" s="117"/>
      <c r="H300" s="117"/>
      <c r="I300" s="117"/>
      <c r="J300" s="142"/>
      <c r="K300" s="117"/>
      <c r="L300" s="144" t="str">
        <f>IFERROR(VLOOKUP('SYSTEME CLASSIFICATION'!$F300,'LISTE REFERENCE STOCKABLE'!$B$2:$C$98,2,FALSE),"DISPONIBLE")</f>
        <v>INDISPONIBLE (Veuillez noter la désignation du produit dans "COMMENTAIRE MAGASINIER")</v>
      </c>
      <c r="M300" s="118"/>
      <c r="N300" s="125" t="str">
        <f>IFERROR(VLOOKUP('SYSTEME CLASSIFICATION'!$F300,'LISTE REFERENCE STOCKABLE'!$B$11:$D$88,3,FALSE),"")</f>
        <v/>
      </c>
      <c r="O300" s="125"/>
      <c r="P300" s="125"/>
      <c r="Q300" s="125" t="str">
        <f>IFERROR(VLOOKUP('SYSTEME CLASSIFICATION'!$F300,'LISTE REFERENCE STOCKABLE'!$B$11:$E$88,4,FALSE),"")</f>
        <v/>
      </c>
      <c r="R300" s="125" t="str">
        <f>IFERROR(VLOOKUP('SYSTEME CLASSIFICATION'!$F300,'LISTE REFERENCE STOCKABLE'!$B$11:$F$88,5,FALSE),"")</f>
        <v/>
      </c>
      <c r="S300" s="125"/>
      <c r="T300" s="126"/>
      <c r="U300" s="114" t="str">
        <f>IFERROR(IF(VLOOKUP(F300,'LISTE REFERENCE STOCKABLE'!$B$2:$J$98,8,FALSE)=0,"",VLOOKUP(F300,'LISTE REFERENCE STOCKABLE'!$B$2:$J$98,8,FALSE)),"")</f>
        <v/>
      </c>
      <c r="V300" s="114" t="str">
        <f>IFERROR(IF(VLOOKUP(F300,'LISTE REFERENCE STOCKABLE'!$B$2:$J$98,9,FALSE)=0,"",VLOOKUP(F300,'LISTE REFERENCE STOCKABLE'!$B$2:$J$98,9,FALSE)),"")</f>
        <v/>
      </c>
      <c r="W300" s="115" t="str">
        <f>IFERROR(VLOOKUP(F300,'LISTE REFERENCE STOCKABLE'!$B$10:$K$98,10,FALSE),"")</f>
        <v/>
      </c>
      <c r="X300" s="113" t="e">
        <f>VLOOKUP(E300,Inventaire!$C$2:$E$36,3,FALSE)</f>
        <v>#N/A</v>
      </c>
    </row>
    <row r="301" spans="2:24" ht="35.1" customHeight="1" thickBot="1" x14ac:dyDescent="0.25">
      <c r="B301" s="32">
        <v>1.84</v>
      </c>
      <c r="C301" s="186" t="str">
        <f>IFERROR(VLOOKUP(F301,'LISTE REFERENCE STOCKABLE'!$B$11:$G$88,6,FALSE),"")</f>
        <v/>
      </c>
      <c r="D301" s="175" t="s">
        <v>101</v>
      </c>
      <c r="E301" s="122" t="str">
        <f>IFERROR(IF(F301="","",INDEX('LISTE REFERENCE STOCKABLE'!A:A,MATCH('SYSTEME CLASSIFICATION'!F301,'LISTE REFERENCE STOCKABLE'!B:B,0),1)),"")</f>
        <v/>
      </c>
      <c r="F301" s="117" t="s">
        <v>309</v>
      </c>
      <c r="G301" s="117"/>
      <c r="H301" s="117"/>
      <c r="I301" s="117"/>
      <c r="J301" s="142"/>
      <c r="K301" s="117"/>
      <c r="L301" s="144" t="str">
        <f>IFERROR(VLOOKUP('SYSTEME CLASSIFICATION'!$F301,'LISTE REFERENCE STOCKABLE'!$B$2:$C$98,2,FALSE),"DISPONIBLE")</f>
        <v>INDISPONIBLE (Veuillez noter la désignation du produit dans "COMMENTAIRE MAGASINIER")</v>
      </c>
      <c r="M301" s="123"/>
      <c r="N301" s="120" t="str">
        <f>IFERROR(VLOOKUP('SYSTEME CLASSIFICATION'!$F301,'LISTE REFERENCE STOCKABLE'!$B$11:$D$88,3,FALSE),"")</f>
        <v/>
      </c>
      <c r="O301" s="120"/>
      <c r="P301" s="120"/>
      <c r="Q301" s="120" t="str">
        <f>IFERROR(VLOOKUP('SYSTEME CLASSIFICATION'!$F301,'LISTE REFERENCE STOCKABLE'!$B$11:$E$88,4,FALSE),"")</f>
        <v/>
      </c>
      <c r="R301" s="120" t="str">
        <f>IFERROR(VLOOKUP('SYSTEME CLASSIFICATION'!$F301,'LISTE REFERENCE STOCKABLE'!$B$11:$F$88,5,FALSE),"")</f>
        <v/>
      </c>
      <c r="S301" s="120"/>
      <c r="T301" s="121"/>
      <c r="U301" s="114" t="str">
        <f>IFERROR(IF(VLOOKUP(F301,'LISTE REFERENCE STOCKABLE'!$B$2:$J$98,8,FALSE)=0,"",VLOOKUP(F301,'LISTE REFERENCE STOCKABLE'!$B$2:$J$98,8,FALSE)),"")</f>
        <v/>
      </c>
      <c r="V301" s="114" t="str">
        <f>IFERROR(IF(VLOOKUP(F301,'LISTE REFERENCE STOCKABLE'!$B$2:$J$98,9,FALSE)=0,"",VLOOKUP(F301,'LISTE REFERENCE STOCKABLE'!$B$2:$J$98,9,FALSE)),"")</f>
        <v/>
      </c>
      <c r="W301" s="115" t="str">
        <f>IFERROR(VLOOKUP(F301,'LISTE REFERENCE STOCKABLE'!$B$10:$K$98,10,FALSE),"")</f>
        <v/>
      </c>
      <c r="X301" s="113" t="e">
        <f>VLOOKUP(E301,Inventaire!$C$2:$E$36,3,FALSE)</f>
        <v>#N/A</v>
      </c>
    </row>
    <row r="302" spans="2:24" ht="35.1" customHeight="1" thickBot="1" x14ac:dyDescent="0.25">
      <c r="B302" s="32">
        <v>1.84</v>
      </c>
      <c r="C302" s="186" t="str">
        <f>IFERROR(VLOOKUP(F302,'LISTE REFERENCE STOCKABLE'!$B$11:$G$88,6,FALSE),"")</f>
        <v/>
      </c>
      <c r="D302" s="175" t="s">
        <v>101</v>
      </c>
      <c r="E302" s="122" t="str">
        <f>IFERROR(IF(F302="","",INDEX('LISTE REFERENCE STOCKABLE'!A:A,MATCH('SYSTEME CLASSIFICATION'!F302,'LISTE REFERENCE STOCKABLE'!B:B,0),1)),"")</f>
        <v/>
      </c>
      <c r="F302" s="117" t="s">
        <v>309</v>
      </c>
      <c r="G302" s="117"/>
      <c r="H302" s="117"/>
      <c r="I302" s="117"/>
      <c r="J302" s="142"/>
      <c r="K302" s="117"/>
      <c r="L302" s="144" t="str">
        <f>IFERROR(VLOOKUP('SYSTEME CLASSIFICATION'!$F302,'LISTE REFERENCE STOCKABLE'!$B$2:$C$98,2,FALSE),"DISPONIBLE")</f>
        <v>INDISPONIBLE (Veuillez noter la désignation du produit dans "COMMENTAIRE MAGASINIER")</v>
      </c>
      <c r="M302" s="123"/>
      <c r="N302" s="120" t="str">
        <f>IFERROR(VLOOKUP('SYSTEME CLASSIFICATION'!$F302,'LISTE REFERENCE STOCKABLE'!$B$11:$D$88,3,FALSE),"")</f>
        <v/>
      </c>
      <c r="O302" s="120"/>
      <c r="P302" s="120"/>
      <c r="Q302" s="120" t="str">
        <f>IFERROR(VLOOKUP('SYSTEME CLASSIFICATION'!$F302,'LISTE REFERENCE STOCKABLE'!$B$11:$E$88,4,FALSE),"")</f>
        <v/>
      </c>
      <c r="R302" s="120" t="str">
        <f>IFERROR(VLOOKUP('SYSTEME CLASSIFICATION'!$F302,'LISTE REFERENCE STOCKABLE'!$B$11:$F$88,5,FALSE),"")</f>
        <v/>
      </c>
      <c r="S302" s="120"/>
      <c r="T302" s="121"/>
      <c r="U302" s="114" t="str">
        <f>IFERROR(IF(VLOOKUP(F302,'LISTE REFERENCE STOCKABLE'!$B$2:$J$98,8,FALSE)=0,"",VLOOKUP(F302,'LISTE REFERENCE STOCKABLE'!$B$2:$J$98,8,FALSE)),"")</f>
        <v/>
      </c>
      <c r="V302" s="114" t="str">
        <f>IFERROR(IF(VLOOKUP(F302,'LISTE REFERENCE STOCKABLE'!$B$2:$J$98,9,FALSE)=0,"",VLOOKUP(F302,'LISTE REFERENCE STOCKABLE'!$B$2:$J$98,9,FALSE)),"")</f>
        <v/>
      </c>
      <c r="W302" s="115" t="str">
        <f>IFERROR(VLOOKUP(F302,'LISTE REFERENCE STOCKABLE'!$B$10:$K$98,10,FALSE),"")</f>
        <v/>
      </c>
      <c r="X302" s="113" t="e">
        <f>VLOOKUP(E302,Inventaire!$C$2:$E$36,3,FALSE)</f>
        <v>#N/A</v>
      </c>
    </row>
    <row r="303" spans="2:24" ht="35.1" customHeight="1" thickBot="1" x14ac:dyDescent="0.25">
      <c r="B303" s="31">
        <v>2.0699999999999998</v>
      </c>
      <c r="C303" s="186" t="str">
        <f>IFERROR(VLOOKUP(F303,'LISTE REFERENCE STOCKABLE'!$B$11:$G$88,6,FALSE),"")</f>
        <v/>
      </c>
      <c r="D303" s="174" t="s">
        <v>102</v>
      </c>
      <c r="E303" s="122" t="str">
        <f>IFERROR(IF(F303="","",INDEX('LISTE REFERENCE STOCKABLE'!A:A,MATCH('SYSTEME CLASSIFICATION'!F303,'LISTE REFERENCE STOCKABLE'!B:B,0),1)),"")</f>
        <v/>
      </c>
      <c r="F303" s="117" t="s">
        <v>309</v>
      </c>
      <c r="G303" s="117"/>
      <c r="H303" s="117"/>
      <c r="I303" s="117"/>
      <c r="J303" s="142"/>
      <c r="K303" s="117"/>
      <c r="L303" s="144" t="str">
        <f>IFERROR(VLOOKUP('SYSTEME CLASSIFICATION'!$F303,'LISTE REFERENCE STOCKABLE'!$B$2:$C$98,2,FALSE),"DISPONIBLE")</f>
        <v>INDISPONIBLE (Veuillez noter la désignation du produit dans "COMMENTAIRE MAGASINIER")</v>
      </c>
      <c r="M303" s="118"/>
      <c r="N303" s="119" t="str">
        <f>IFERROR(VLOOKUP('SYSTEME CLASSIFICATION'!$F303,'LISTE REFERENCE STOCKABLE'!$B$11:$D$88,3,FALSE),"")</f>
        <v/>
      </c>
      <c r="O303" s="125"/>
      <c r="P303" s="125"/>
      <c r="Q303" s="125" t="str">
        <f>IFERROR(VLOOKUP('SYSTEME CLASSIFICATION'!$F303,'LISTE REFERENCE STOCKABLE'!$B$11:$E$88,4,FALSE),"")</f>
        <v/>
      </c>
      <c r="R303" s="125" t="str">
        <f>IFERROR(VLOOKUP('SYSTEME CLASSIFICATION'!$F303,'LISTE REFERENCE STOCKABLE'!$B$11:$F$88,5,FALSE),"")</f>
        <v/>
      </c>
      <c r="S303" s="125"/>
      <c r="T303" s="126"/>
      <c r="U303" s="114" t="str">
        <f>IFERROR(IF(VLOOKUP(F303,'LISTE REFERENCE STOCKABLE'!$B$2:$J$98,8,FALSE)=0,"",VLOOKUP(F303,'LISTE REFERENCE STOCKABLE'!$B$2:$J$98,8,FALSE)),"")</f>
        <v/>
      </c>
      <c r="V303" s="114" t="str">
        <f>IFERROR(IF(VLOOKUP(F303,'LISTE REFERENCE STOCKABLE'!$B$2:$J$98,9,FALSE)=0,"",VLOOKUP(F303,'LISTE REFERENCE STOCKABLE'!$B$2:$J$98,9,FALSE)),"")</f>
        <v/>
      </c>
      <c r="W303" s="115" t="str">
        <f>IFERROR(VLOOKUP(F303,'LISTE REFERENCE STOCKABLE'!$B$10:$K$98,10,FALSE),"")</f>
        <v/>
      </c>
      <c r="X303" s="113" t="e">
        <f>VLOOKUP(E303,Inventaire!$C$2:$E$36,3,FALSE)</f>
        <v>#N/A</v>
      </c>
    </row>
    <row r="304" spans="2:24" ht="35.1" customHeight="1" thickBot="1" x14ac:dyDescent="0.25">
      <c r="B304" s="31">
        <v>2.0699999999999998</v>
      </c>
      <c r="C304" s="186" t="str">
        <f>IFERROR(VLOOKUP(F304,'LISTE REFERENCE STOCKABLE'!$B$11:$G$88,6,FALSE),"")</f>
        <v/>
      </c>
      <c r="D304" s="176" t="s">
        <v>102</v>
      </c>
      <c r="E304" s="122" t="str">
        <f>IFERROR(IF(F304="","",INDEX('LISTE REFERENCE STOCKABLE'!A:A,MATCH('SYSTEME CLASSIFICATION'!F304,'LISTE REFERENCE STOCKABLE'!B:B,0),1)),"")</f>
        <v/>
      </c>
      <c r="F304" s="117" t="s">
        <v>309</v>
      </c>
      <c r="G304" s="117"/>
      <c r="H304" s="117"/>
      <c r="I304" s="117"/>
      <c r="J304" s="142"/>
      <c r="K304" s="117"/>
      <c r="L304" s="144" t="str">
        <f>IFERROR(VLOOKUP('SYSTEME CLASSIFICATION'!$F304,'LISTE REFERENCE STOCKABLE'!$B$2:$C$98,2,FALSE),"DISPONIBLE")</f>
        <v>INDISPONIBLE (Veuillez noter la désignation du produit dans "COMMENTAIRE MAGASINIER")</v>
      </c>
      <c r="M304" s="123"/>
      <c r="N304" s="124" t="str">
        <f>IFERROR(VLOOKUP('SYSTEME CLASSIFICATION'!$F304,'LISTE REFERENCE STOCKABLE'!$B$11:$D$88,3,FALSE),"")</f>
        <v/>
      </c>
      <c r="O304" s="120"/>
      <c r="P304" s="120"/>
      <c r="Q304" s="120" t="str">
        <f>IFERROR(VLOOKUP('SYSTEME CLASSIFICATION'!$F304,'LISTE REFERENCE STOCKABLE'!$B$11:$E$88,4,FALSE),"")</f>
        <v/>
      </c>
      <c r="R304" s="120" t="str">
        <f>IFERROR(VLOOKUP('SYSTEME CLASSIFICATION'!$F304,'LISTE REFERENCE STOCKABLE'!$B$11:$F$88,5,FALSE),"")</f>
        <v/>
      </c>
      <c r="S304" s="120"/>
      <c r="T304" s="121"/>
      <c r="U304" s="114" t="str">
        <f>IFERROR(IF(VLOOKUP(F304,'LISTE REFERENCE STOCKABLE'!$B$2:$J$98,8,FALSE)=0,"",VLOOKUP(F304,'LISTE REFERENCE STOCKABLE'!$B$2:$J$98,8,FALSE)),"")</f>
        <v/>
      </c>
      <c r="V304" s="114" t="str">
        <f>IFERROR(IF(VLOOKUP(F304,'LISTE REFERENCE STOCKABLE'!$B$2:$J$98,9,FALSE)=0,"",VLOOKUP(F304,'LISTE REFERENCE STOCKABLE'!$B$2:$J$98,9,FALSE)),"")</f>
        <v/>
      </c>
      <c r="W304" s="115" t="str">
        <f>IFERROR(VLOOKUP(F304,'LISTE REFERENCE STOCKABLE'!$B$10:$K$98,10,FALSE),"")</f>
        <v/>
      </c>
      <c r="X304" s="113" t="e">
        <f>VLOOKUP(E304,Inventaire!$C$2:$E$36,3,FALSE)</f>
        <v>#N/A</v>
      </c>
    </row>
    <row r="305" spans="2:24" ht="35.1" customHeight="1" thickBot="1" x14ac:dyDescent="0.25">
      <c r="B305" s="31">
        <v>2.0699999999999998</v>
      </c>
      <c r="C305" s="186" t="str">
        <f>IFERROR(VLOOKUP(F305,'LISTE REFERENCE STOCKABLE'!$B$11:$G$88,6,FALSE),"")</f>
        <v/>
      </c>
      <c r="D305" s="176" t="s">
        <v>102</v>
      </c>
      <c r="E305" s="122" t="str">
        <f>IFERROR(IF(F305="","",INDEX('LISTE REFERENCE STOCKABLE'!A:A,MATCH('SYSTEME CLASSIFICATION'!F305,'LISTE REFERENCE STOCKABLE'!B:B,0),1)),"")</f>
        <v/>
      </c>
      <c r="F305" s="117" t="s">
        <v>309</v>
      </c>
      <c r="G305" s="117"/>
      <c r="H305" s="117"/>
      <c r="I305" s="117"/>
      <c r="J305" s="142"/>
      <c r="K305" s="117"/>
      <c r="L305" s="144" t="str">
        <f>IFERROR(VLOOKUP('SYSTEME CLASSIFICATION'!$F305,'LISTE REFERENCE STOCKABLE'!$B$2:$C$98,2,FALSE),"DISPONIBLE")</f>
        <v>INDISPONIBLE (Veuillez noter la désignation du produit dans "COMMENTAIRE MAGASINIER")</v>
      </c>
      <c r="M305" s="123"/>
      <c r="N305" s="124" t="str">
        <f>IFERROR(VLOOKUP('SYSTEME CLASSIFICATION'!$F305,'LISTE REFERENCE STOCKABLE'!$B$11:$D$88,3,FALSE),"")</f>
        <v/>
      </c>
      <c r="O305" s="120"/>
      <c r="P305" s="120"/>
      <c r="Q305" s="120" t="str">
        <f>IFERROR(VLOOKUP('SYSTEME CLASSIFICATION'!$F305,'LISTE REFERENCE STOCKABLE'!$B$11:$E$88,4,FALSE),"")</f>
        <v/>
      </c>
      <c r="R305" s="120" t="str">
        <f>IFERROR(VLOOKUP('SYSTEME CLASSIFICATION'!$F305,'LISTE REFERENCE STOCKABLE'!$B$11:$F$88,5,FALSE),"")</f>
        <v/>
      </c>
      <c r="S305" s="120"/>
      <c r="T305" s="121"/>
      <c r="U305" s="114" t="str">
        <f>IFERROR(IF(VLOOKUP(F305,'LISTE REFERENCE STOCKABLE'!$B$2:$J$98,8,FALSE)=0,"",VLOOKUP(F305,'LISTE REFERENCE STOCKABLE'!$B$2:$J$98,8,FALSE)),"")</f>
        <v/>
      </c>
      <c r="V305" s="114" t="str">
        <f>IFERROR(IF(VLOOKUP(F305,'LISTE REFERENCE STOCKABLE'!$B$2:$J$98,9,FALSE)=0,"",VLOOKUP(F305,'LISTE REFERENCE STOCKABLE'!$B$2:$J$98,9,FALSE)),"")</f>
        <v/>
      </c>
      <c r="W305" s="115" t="str">
        <f>IFERROR(VLOOKUP(F305,'LISTE REFERENCE STOCKABLE'!$B$10:$K$98,10,FALSE),"")</f>
        <v/>
      </c>
      <c r="X305" s="113" t="e">
        <f>VLOOKUP(E305,Inventaire!$C$2:$E$36,3,FALSE)</f>
        <v>#N/A</v>
      </c>
    </row>
    <row r="306" spans="2:24" ht="35.1" customHeight="1" thickBot="1" x14ac:dyDescent="0.25">
      <c r="B306" s="32">
        <v>2.0699999999999998</v>
      </c>
      <c r="C306" s="186" t="str">
        <f>IFERROR(VLOOKUP(F306,'LISTE REFERENCE STOCKABLE'!$B$11:$G$88,6,FALSE),"")</f>
        <v/>
      </c>
      <c r="D306" s="174" t="s">
        <v>103</v>
      </c>
      <c r="E306" s="122" t="str">
        <f>IFERROR(IF(F306="","",INDEX('LISTE REFERENCE STOCKABLE'!A:A,MATCH('SYSTEME CLASSIFICATION'!F306,'LISTE REFERENCE STOCKABLE'!B:B,0),1)),"")</f>
        <v/>
      </c>
      <c r="F306" s="117" t="s">
        <v>309</v>
      </c>
      <c r="G306" s="117"/>
      <c r="H306" s="117"/>
      <c r="I306" s="117"/>
      <c r="J306" s="142"/>
      <c r="K306" s="117"/>
      <c r="L306" s="144" t="str">
        <f>IFERROR(VLOOKUP('SYSTEME CLASSIFICATION'!$F306,'LISTE REFERENCE STOCKABLE'!$B$2:$C$98,2,FALSE),"DISPONIBLE")</f>
        <v>INDISPONIBLE (Veuillez noter la désignation du produit dans "COMMENTAIRE MAGASINIER")</v>
      </c>
      <c r="M306" s="118"/>
      <c r="N306" s="125" t="str">
        <f>IFERROR(VLOOKUP('SYSTEME CLASSIFICATION'!$F306,'LISTE REFERENCE STOCKABLE'!$B$11:$D$88,3,FALSE),"")</f>
        <v/>
      </c>
      <c r="O306" s="125"/>
      <c r="P306" s="125"/>
      <c r="Q306" s="125" t="str">
        <f>IFERROR(VLOOKUP('SYSTEME CLASSIFICATION'!$F306,'LISTE REFERENCE STOCKABLE'!$B$11:$E$88,4,FALSE),"")</f>
        <v/>
      </c>
      <c r="R306" s="125" t="str">
        <f>IFERROR(VLOOKUP('SYSTEME CLASSIFICATION'!$F306,'LISTE REFERENCE STOCKABLE'!$B$11:$F$88,5,FALSE),"")</f>
        <v/>
      </c>
      <c r="S306" s="125"/>
      <c r="T306" s="126"/>
      <c r="U306" s="114" t="str">
        <f>IFERROR(IF(VLOOKUP(F306,'LISTE REFERENCE STOCKABLE'!$B$2:$J$98,8,FALSE)=0,"",VLOOKUP(F306,'LISTE REFERENCE STOCKABLE'!$B$2:$J$98,8,FALSE)),"")</f>
        <v/>
      </c>
      <c r="V306" s="114" t="str">
        <f>IFERROR(IF(VLOOKUP(F306,'LISTE REFERENCE STOCKABLE'!$B$2:$J$98,9,FALSE)=0,"",VLOOKUP(F306,'LISTE REFERENCE STOCKABLE'!$B$2:$J$98,9,FALSE)),"")</f>
        <v/>
      </c>
      <c r="W306" s="115" t="str">
        <f>IFERROR(VLOOKUP(F306,'LISTE REFERENCE STOCKABLE'!$B$10:$K$98,10,FALSE),"")</f>
        <v/>
      </c>
      <c r="X306" s="113" t="e">
        <f>VLOOKUP(E306,Inventaire!$C$2:$E$36,3,FALSE)</f>
        <v>#N/A</v>
      </c>
    </row>
    <row r="307" spans="2:24" ht="35.1" customHeight="1" thickBot="1" x14ac:dyDescent="0.25">
      <c r="B307" s="32">
        <v>2.0699999999999998</v>
      </c>
      <c r="C307" s="186" t="str">
        <f>IFERROR(VLOOKUP(F307,'LISTE REFERENCE STOCKABLE'!$B$11:$G$88,6,FALSE),"")</f>
        <v/>
      </c>
      <c r="D307" s="175" t="s">
        <v>103</v>
      </c>
      <c r="E307" s="122" t="str">
        <f>IFERROR(IF(F307="","",INDEX('LISTE REFERENCE STOCKABLE'!A:A,MATCH('SYSTEME CLASSIFICATION'!F307,'LISTE REFERENCE STOCKABLE'!B:B,0),1)),"")</f>
        <v/>
      </c>
      <c r="F307" s="117" t="s">
        <v>309</v>
      </c>
      <c r="G307" s="117"/>
      <c r="H307" s="117"/>
      <c r="I307" s="117"/>
      <c r="J307" s="142"/>
      <c r="K307" s="117"/>
      <c r="L307" s="144" t="str">
        <f>IFERROR(VLOOKUP('SYSTEME CLASSIFICATION'!$F307,'LISTE REFERENCE STOCKABLE'!$B$2:$C$98,2,FALSE),"DISPONIBLE")</f>
        <v>INDISPONIBLE (Veuillez noter la désignation du produit dans "COMMENTAIRE MAGASINIER")</v>
      </c>
      <c r="M307" s="123"/>
      <c r="N307" s="120" t="str">
        <f>IFERROR(VLOOKUP('SYSTEME CLASSIFICATION'!$F307,'LISTE REFERENCE STOCKABLE'!$B$11:$D$88,3,FALSE),"")</f>
        <v/>
      </c>
      <c r="O307" s="120"/>
      <c r="P307" s="120"/>
      <c r="Q307" s="120" t="str">
        <f>IFERROR(VLOOKUP('SYSTEME CLASSIFICATION'!$F307,'LISTE REFERENCE STOCKABLE'!$B$11:$E$88,4,FALSE),"")</f>
        <v/>
      </c>
      <c r="R307" s="120" t="str">
        <f>IFERROR(VLOOKUP('SYSTEME CLASSIFICATION'!$F307,'LISTE REFERENCE STOCKABLE'!$B$11:$F$88,5,FALSE),"")</f>
        <v/>
      </c>
      <c r="S307" s="120"/>
      <c r="T307" s="121"/>
      <c r="U307" s="114" t="str">
        <f>IFERROR(IF(VLOOKUP(F307,'LISTE REFERENCE STOCKABLE'!$B$2:$J$98,8,FALSE)=0,"",VLOOKUP(F307,'LISTE REFERENCE STOCKABLE'!$B$2:$J$98,8,FALSE)),"")</f>
        <v/>
      </c>
      <c r="V307" s="114" t="str">
        <f>IFERROR(IF(VLOOKUP(F307,'LISTE REFERENCE STOCKABLE'!$B$2:$J$98,9,FALSE)=0,"",VLOOKUP(F307,'LISTE REFERENCE STOCKABLE'!$B$2:$J$98,9,FALSE)),"")</f>
        <v/>
      </c>
      <c r="W307" s="115" t="str">
        <f>IFERROR(VLOOKUP(F307,'LISTE REFERENCE STOCKABLE'!$B$10:$K$98,10,FALSE),"")</f>
        <v/>
      </c>
      <c r="X307" s="113" t="e">
        <f>VLOOKUP(E307,Inventaire!$C$2:$E$36,3,FALSE)</f>
        <v>#N/A</v>
      </c>
    </row>
    <row r="308" spans="2:24" ht="35.1" customHeight="1" thickBot="1" x14ac:dyDescent="0.25">
      <c r="B308" s="32">
        <v>2.0699999999999998</v>
      </c>
      <c r="C308" s="186" t="str">
        <f>IFERROR(VLOOKUP(F308,'LISTE REFERENCE STOCKABLE'!$B$11:$G$88,6,FALSE),"")</f>
        <v/>
      </c>
      <c r="D308" s="175" t="s">
        <v>103</v>
      </c>
      <c r="E308" s="122" t="str">
        <f>IFERROR(IF(F308="","",INDEX('LISTE REFERENCE STOCKABLE'!A:A,MATCH('SYSTEME CLASSIFICATION'!F308,'LISTE REFERENCE STOCKABLE'!B:B,0),1)),"")</f>
        <v/>
      </c>
      <c r="F308" s="117"/>
      <c r="G308" s="117"/>
      <c r="H308" s="117"/>
      <c r="I308" s="117"/>
      <c r="J308" s="142"/>
      <c r="K308" s="117"/>
      <c r="L308" s="144" t="str">
        <f>IFERROR(VLOOKUP('SYSTEME CLASSIFICATION'!$F308,'LISTE REFERENCE STOCKABLE'!$B$2:$C$98,2,FALSE),"DISPONIBLE")</f>
        <v>DISPONIBLE</v>
      </c>
      <c r="M308" s="123"/>
      <c r="N308" s="120" t="str">
        <f>IFERROR(VLOOKUP('SYSTEME CLASSIFICATION'!$F308,'LISTE REFERENCE STOCKABLE'!$B$11:$D$88,3,FALSE),"")</f>
        <v/>
      </c>
      <c r="O308" s="120"/>
      <c r="P308" s="120"/>
      <c r="Q308" s="120" t="str">
        <f>IFERROR(VLOOKUP('SYSTEME CLASSIFICATION'!$F308,'LISTE REFERENCE STOCKABLE'!$B$11:$E$88,4,FALSE),"")</f>
        <v/>
      </c>
      <c r="R308" s="120" t="str">
        <f>IFERROR(VLOOKUP('SYSTEME CLASSIFICATION'!$F308,'LISTE REFERENCE STOCKABLE'!$B$11:$F$88,5,FALSE),"")</f>
        <v/>
      </c>
      <c r="S308" s="120"/>
      <c r="T308" s="121"/>
      <c r="U308" s="114" t="str">
        <f>IFERROR(IF(VLOOKUP(F308,'LISTE REFERENCE STOCKABLE'!$B$2:$J$98,8,FALSE)=0,"",VLOOKUP(F308,'LISTE REFERENCE STOCKABLE'!$B$2:$J$98,8,FALSE)),"")</f>
        <v/>
      </c>
      <c r="V308" s="114" t="str">
        <f>IFERROR(IF(VLOOKUP(F308,'LISTE REFERENCE STOCKABLE'!$B$2:$J$98,9,FALSE)=0,"",VLOOKUP(F308,'LISTE REFERENCE STOCKABLE'!$B$2:$J$98,9,FALSE)),"")</f>
        <v/>
      </c>
      <c r="W308" s="115" t="str">
        <f>IFERROR(VLOOKUP(F308,'LISTE REFERENCE STOCKABLE'!$B$10:$K$98,10,FALSE),"")</f>
        <v/>
      </c>
      <c r="X308" s="113" t="e">
        <f>VLOOKUP(E308,Inventaire!$C$2:$E$36,3,FALSE)</f>
        <v>#N/A</v>
      </c>
    </row>
    <row r="309" spans="2:24" ht="35.1" customHeight="1" thickBot="1" x14ac:dyDescent="0.25">
      <c r="B309" s="31">
        <v>1.84</v>
      </c>
      <c r="C309" s="186" t="str">
        <f>IFERROR(VLOOKUP(F309,'LISTE REFERENCE STOCKABLE'!$B$11:$G$88,6,FALSE),"")</f>
        <v/>
      </c>
      <c r="D309" s="174" t="s">
        <v>104</v>
      </c>
      <c r="E309" s="122" t="str">
        <f>IFERROR(IF(F309="","",INDEX('LISTE REFERENCE STOCKABLE'!A:A,MATCH('SYSTEME CLASSIFICATION'!F309,'LISTE REFERENCE STOCKABLE'!B:B,0),1)),"")</f>
        <v/>
      </c>
      <c r="F309" s="117" t="s">
        <v>309</v>
      </c>
      <c r="G309" s="117"/>
      <c r="H309" s="117"/>
      <c r="I309" s="117"/>
      <c r="J309" s="142"/>
      <c r="K309" s="117"/>
      <c r="L309" s="144" t="str">
        <f>IFERROR(VLOOKUP('SYSTEME CLASSIFICATION'!$F309,'LISTE REFERENCE STOCKABLE'!$B$2:$C$98,2,FALSE),"DISPONIBLE")</f>
        <v>INDISPONIBLE (Veuillez noter la désignation du produit dans "COMMENTAIRE MAGASINIER")</v>
      </c>
      <c r="M309" s="118" t="s">
        <v>388</v>
      </c>
      <c r="N309" s="125" t="str">
        <f>IFERROR(VLOOKUP('SYSTEME CLASSIFICATION'!$F309,'LISTE REFERENCE STOCKABLE'!$B$11:$D$88,3,FALSE),"")</f>
        <v/>
      </c>
      <c r="O309" s="125"/>
      <c r="P309" s="125"/>
      <c r="Q309" s="125" t="str">
        <f>IFERROR(VLOOKUP('SYSTEME CLASSIFICATION'!$F309,'LISTE REFERENCE STOCKABLE'!$B$11:$E$88,4,FALSE),"")</f>
        <v/>
      </c>
      <c r="R309" s="125" t="str">
        <f>IFERROR(VLOOKUP('SYSTEME CLASSIFICATION'!$F309,'LISTE REFERENCE STOCKABLE'!$B$11:$F$88,5,FALSE),"")</f>
        <v/>
      </c>
      <c r="S309" s="125"/>
      <c r="T309" s="126"/>
      <c r="U309" s="114" t="str">
        <f>IFERROR(IF(VLOOKUP(F309,'LISTE REFERENCE STOCKABLE'!$B$2:$J$98,8,FALSE)=0,"",VLOOKUP(F309,'LISTE REFERENCE STOCKABLE'!$B$2:$J$98,8,FALSE)),"")</f>
        <v/>
      </c>
      <c r="V309" s="114" t="str">
        <f>IFERROR(IF(VLOOKUP(F309,'LISTE REFERENCE STOCKABLE'!$B$2:$J$98,9,FALSE)=0,"",VLOOKUP(F309,'LISTE REFERENCE STOCKABLE'!$B$2:$J$98,9,FALSE)),"")</f>
        <v/>
      </c>
      <c r="W309" s="115" t="str">
        <f>IFERROR(VLOOKUP(F309,'LISTE REFERENCE STOCKABLE'!$B$10:$K$98,10,FALSE),"")</f>
        <v/>
      </c>
      <c r="X309" s="113" t="e">
        <f>VLOOKUP(E309,Inventaire!$C$2:$E$36,3,FALSE)</f>
        <v>#N/A</v>
      </c>
    </row>
    <row r="310" spans="2:24" ht="35.1" customHeight="1" thickBot="1" x14ac:dyDescent="0.25">
      <c r="B310" s="31">
        <v>1.84</v>
      </c>
      <c r="C310" s="186" t="str">
        <f>IFERROR(VLOOKUP(F310,'LISTE REFERENCE STOCKABLE'!$B$11:$G$88,6,FALSE),"")</f>
        <v/>
      </c>
      <c r="D310" s="175" t="s">
        <v>104</v>
      </c>
      <c r="E310" s="122" t="str">
        <f>IFERROR(IF(F310="","",INDEX('LISTE REFERENCE STOCKABLE'!A:A,MATCH('SYSTEME CLASSIFICATION'!F310,'LISTE REFERENCE STOCKABLE'!B:B,0),1)),"")</f>
        <v/>
      </c>
      <c r="F310" s="117" t="s">
        <v>309</v>
      </c>
      <c r="G310" s="117"/>
      <c r="H310" s="117"/>
      <c r="I310" s="117"/>
      <c r="J310" s="142"/>
      <c r="K310" s="117"/>
      <c r="L310" s="144" t="str">
        <f>IFERROR(VLOOKUP('SYSTEME CLASSIFICATION'!$F310,'LISTE REFERENCE STOCKABLE'!$B$2:$C$98,2,FALSE),"DISPONIBLE")</f>
        <v>INDISPONIBLE (Veuillez noter la désignation du produit dans "COMMENTAIRE MAGASINIER")</v>
      </c>
      <c r="M310" s="123" t="s">
        <v>481</v>
      </c>
      <c r="N310" s="120" t="str">
        <f>IFERROR(VLOOKUP('SYSTEME CLASSIFICATION'!$F310,'LISTE REFERENCE STOCKABLE'!$B$11:$D$88,3,FALSE),"")</f>
        <v/>
      </c>
      <c r="O310" s="120"/>
      <c r="P310" s="120"/>
      <c r="Q310" s="120" t="str">
        <f>IFERROR(VLOOKUP('SYSTEME CLASSIFICATION'!$F310,'LISTE REFERENCE STOCKABLE'!$B$11:$E$88,4,FALSE),"")</f>
        <v/>
      </c>
      <c r="R310" s="120" t="str">
        <f>IFERROR(VLOOKUP('SYSTEME CLASSIFICATION'!$F310,'LISTE REFERENCE STOCKABLE'!$B$11:$F$88,5,FALSE),"")</f>
        <v/>
      </c>
      <c r="S310" s="120"/>
      <c r="T310" s="121"/>
      <c r="U310" s="114" t="str">
        <f>IFERROR(IF(VLOOKUP(F310,'LISTE REFERENCE STOCKABLE'!$B$2:$J$98,8,FALSE)=0,"",VLOOKUP(F310,'LISTE REFERENCE STOCKABLE'!$B$2:$J$98,8,FALSE)),"")</f>
        <v/>
      </c>
      <c r="V310" s="114" t="str">
        <f>IFERROR(IF(VLOOKUP(F310,'LISTE REFERENCE STOCKABLE'!$B$2:$J$98,9,FALSE)=0,"",VLOOKUP(F310,'LISTE REFERENCE STOCKABLE'!$B$2:$J$98,9,FALSE)),"")</f>
        <v/>
      </c>
      <c r="W310" s="115" t="str">
        <f>IFERROR(VLOOKUP(F310,'LISTE REFERENCE STOCKABLE'!$B$10:$K$98,10,FALSE),"")</f>
        <v/>
      </c>
      <c r="X310" s="113" t="e">
        <f>VLOOKUP(E310,Inventaire!$C$2:$E$36,3,FALSE)</f>
        <v>#N/A</v>
      </c>
    </row>
    <row r="311" spans="2:24" ht="35.1" customHeight="1" thickBot="1" x14ac:dyDescent="0.25">
      <c r="B311" s="31">
        <v>1.84</v>
      </c>
      <c r="C311" s="186" t="str">
        <f>IFERROR(VLOOKUP(F311,'LISTE REFERENCE STOCKABLE'!$B$11:$G$88,6,FALSE),"")</f>
        <v/>
      </c>
      <c r="D311" s="175" t="s">
        <v>104</v>
      </c>
      <c r="E311" s="122" t="str">
        <f>IFERROR(IF(F311="","",INDEX('LISTE REFERENCE STOCKABLE'!A:A,MATCH('SYSTEME CLASSIFICATION'!F311,'LISTE REFERENCE STOCKABLE'!B:B,0),1)),"")</f>
        <v/>
      </c>
      <c r="F311" s="117" t="s">
        <v>309</v>
      </c>
      <c r="G311" s="117"/>
      <c r="H311" s="117"/>
      <c r="I311" s="117"/>
      <c r="J311" s="142"/>
      <c r="K311" s="117"/>
      <c r="L311" s="144" t="str">
        <f>IFERROR(VLOOKUP('SYSTEME CLASSIFICATION'!$F311,'LISTE REFERENCE STOCKABLE'!$B$2:$C$98,2,FALSE),"DISPONIBLE")</f>
        <v>INDISPONIBLE (Veuillez noter la désignation du produit dans "COMMENTAIRE MAGASINIER")</v>
      </c>
      <c r="M311" s="123"/>
      <c r="N311" s="120" t="str">
        <f>IFERROR(VLOOKUP('SYSTEME CLASSIFICATION'!$F311,'LISTE REFERENCE STOCKABLE'!$B$11:$D$88,3,FALSE),"")</f>
        <v/>
      </c>
      <c r="O311" s="120"/>
      <c r="P311" s="120"/>
      <c r="Q311" s="120" t="str">
        <f>IFERROR(VLOOKUP('SYSTEME CLASSIFICATION'!$F311,'LISTE REFERENCE STOCKABLE'!$B$11:$E$88,4,FALSE),"")</f>
        <v/>
      </c>
      <c r="R311" s="120" t="str">
        <f>IFERROR(VLOOKUP('SYSTEME CLASSIFICATION'!$F311,'LISTE REFERENCE STOCKABLE'!$B$11:$F$88,5,FALSE),"")</f>
        <v/>
      </c>
      <c r="S311" s="120"/>
      <c r="T311" s="121"/>
      <c r="U311" s="114" t="str">
        <f>IFERROR(IF(VLOOKUP(F311,'LISTE REFERENCE STOCKABLE'!$B$2:$J$98,8,FALSE)=0,"",VLOOKUP(F311,'LISTE REFERENCE STOCKABLE'!$B$2:$J$98,8,FALSE)),"")</f>
        <v/>
      </c>
      <c r="V311" s="114" t="str">
        <f>IFERROR(IF(VLOOKUP(F311,'LISTE REFERENCE STOCKABLE'!$B$2:$J$98,9,FALSE)=0,"",VLOOKUP(F311,'LISTE REFERENCE STOCKABLE'!$B$2:$J$98,9,FALSE)),"")</f>
        <v/>
      </c>
      <c r="W311" s="115" t="str">
        <f>IFERROR(VLOOKUP(F311,'LISTE REFERENCE STOCKABLE'!$B$10:$K$98,10,FALSE),"")</f>
        <v/>
      </c>
      <c r="X311" s="113" t="e">
        <f>VLOOKUP(E311,Inventaire!$C$2:$E$36,3,FALSE)</f>
        <v>#N/A</v>
      </c>
    </row>
    <row r="312" spans="2:24" ht="35.1" customHeight="1" thickBot="1" x14ac:dyDescent="0.25">
      <c r="B312" s="32">
        <v>2.0699999999999998</v>
      </c>
      <c r="C312" s="186" t="str">
        <f>IFERROR(VLOOKUP(F312,'LISTE REFERENCE STOCKABLE'!$B$11:$G$88,6,FALSE),"")</f>
        <v/>
      </c>
      <c r="D312" s="174" t="s">
        <v>105</v>
      </c>
      <c r="E312" s="122" t="str">
        <f>IFERROR(IF(F312="","",INDEX('LISTE REFERENCE STOCKABLE'!A:A,MATCH('SYSTEME CLASSIFICATION'!F312,'LISTE REFERENCE STOCKABLE'!B:B,0),1)),"")</f>
        <v/>
      </c>
      <c r="F312" s="117"/>
      <c r="G312" s="117"/>
      <c r="H312" s="117"/>
      <c r="I312" s="117"/>
      <c r="J312" s="142"/>
      <c r="K312" s="117"/>
      <c r="L312" s="144" t="str">
        <f>IFERROR(VLOOKUP('SYSTEME CLASSIFICATION'!$F312,'LISTE REFERENCE STOCKABLE'!$B$2:$C$98,2,FALSE),"DISPONIBLE")</f>
        <v>DISPONIBLE</v>
      </c>
      <c r="M312" s="118"/>
      <c r="N312" s="125" t="str">
        <f>IFERROR(VLOOKUP('SYSTEME CLASSIFICATION'!$F312,'LISTE REFERENCE STOCKABLE'!$B$11:$D$88,3,FALSE),"")</f>
        <v/>
      </c>
      <c r="O312" s="125"/>
      <c r="P312" s="125"/>
      <c r="Q312" s="125" t="str">
        <f>IFERROR(VLOOKUP('SYSTEME CLASSIFICATION'!$F312,'LISTE REFERENCE STOCKABLE'!$B$11:$E$88,4,FALSE),"")</f>
        <v/>
      </c>
      <c r="R312" s="125" t="str">
        <f>IFERROR(VLOOKUP('SYSTEME CLASSIFICATION'!$F312,'LISTE REFERENCE STOCKABLE'!$B$11:$F$88,5,FALSE),"")</f>
        <v/>
      </c>
      <c r="S312" s="125"/>
      <c r="T312" s="126"/>
      <c r="U312" s="114" t="str">
        <f>IFERROR(IF(VLOOKUP(F312,'LISTE REFERENCE STOCKABLE'!$B$2:$J$98,8,FALSE)=0,"",VLOOKUP(F312,'LISTE REFERENCE STOCKABLE'!$B$2:$J$98,8,FALSE)),"")</f>
        <v/>
      </c>
      <c r="V312" s="114" t="str">
        <f>IFERROR(IF(VLOOKUP(F312,'LISTE REFERENCE STOCKABLE'!$B$2:$J$98,9,FALSE)=0,"",VLOOKUP(F312,'LISTE REFERENCE STOCKABLE'!$B$2:$J$98,9,FALSE)),"")</f>
        <v/>
      </c>
      <c r="W312" s="115" t="str">
        <f>IFERROR(VLOOKUP(F312,'LISTE REFERENCE STOCKABLE'!$B$10:$K$98,10,FALSE),"")</f>
        <v/>
      </c>
      <c r="X312" s="113" t="e">
        <f>VLOOKUP(E312,Inventaire!$C$2:$E$36,3,FALSE)</f>
        <v>#N/A</v>
      </c>
    </row>
    <row r="313" spans="2:24" ht="35.1" customHeight="1" thickBot="1" x14ac:dyDescent="0.25">
      <c r="B313" s="32">
        <v>2.0699999999999998</v>
      </c>
      <c r="C313" s="186" t="str">
        <f>IFERROR(VLOOKUP(F313,'LISTE REFERENCE STOCKABLE'!$B$11:$G$88,6,FALSE),"")</f>
        <v/>
      </c>
      <c r="D313" s="175" t="s">
        <v>105</v>
      </c>
      <c r="E313" s="122" t="str">
        <f>IFERROR(IF(F313="","",INDEX('LISTE REFERENCE STOCKABLE'!A:A,MATCH('SYSTEME CLASSIFICATION'!F313,'LISTE REFERENCE STOCKABLE'!B:B,0),1)),"")</f>
        <v/>
      </c>
      <c r="F313" s="117"/>
      <c r="G313" s="117"/>
      <c r="H313" s="117"/>
      <c r="I313" s="117"/>
      <c r="J313" s="142"/>
      <c r="K313" s="117"/>
      <c r="L313" s="144" t="str">
        <f>IFERROR(VLOOKUP('SYSTEME CLASSIFICATION'!$F313,'LISTE REFERENCE STOCKABLE'!$B$2:$C$98,2,FALSE),"DISPONIBLE")</f>
        <v>DISPONIBLE</v>
      </c>
      <c r="M313" s="123"/>
      <c r="N313" s="120" t="str">
        <f>IFERROR(VLOOKUP('SYSTEME CLASSIFICATION'!$F313,'LISTE REFERENCE STOCKABLE'!$B$11:$D$88,3,FALSE),"")</f>
        <v/>
      </c>
      <c r="O313" s="120"/>
      <c r="P313" s="120"/>
      <c r="Q313" s="120" t="str">
        <f>IFERROR(VLOOKUP('SYSTEME CLASSIFICATION'!$F313,'LISTE REFERENCE STOCKABLE'!$B$11:$E$88,4,FALSE),"")</f>
        <v/>
      </c>
      <c r="R313" s="120" t="str">
        <f>IFERROR(VLOOKUP('SYSTEME CLASSIFICATION'!$F313,'LISTE REFERENCE STOCKABLE'!$B$11:$F$88,5,FALSE),"")</f>
        <v/>
      </c>
      <c r="S313" s="120"/>
      <c r="T313" s="121"/>
      <c r="U313" s="114" t="str">
        <f>IFERROR(IF(VLOOKUP(F313,'LISTE REFERENCE STOCKABLE'!$B$2:$J$98,8,FALSE)=0,"",VLOOKUP(F313,'LISTE REFERENCE STOCKABLE'!$B$2:$J$98,8,FALSE)),"")</f>
        <v/>
      </c>
      <c r="V313" s="114" t="str">
        <f>IFERROR(IF(VLOOKUP(F313,'LISTE REFERENCE STOCKABLE'!$B$2:$J$98,9,FALSE)=0,"",VLOOKUP(F313,'LISTE REFERENCE STOCKABLE'!$B$2:$J$98,9,FALSE)),"")</f>
        <v/>
      </c>
      <c r="W313" s="115" t="str">
        <f>IFERROR(VLOOKUP(F313,'LISTE REFERENCE STOCKABLE'!$B$10:$K$98,10,FALSE),"")</f>
        <v/>
      </c>
      <c r="X313" s="113" t="e">
        <f>VLOOKUP(E313,Inventaire!$C$2:$E$36,3,FALSE)</f>
        <v>#N/A</v>
      </c>
    </row>
    <row r="314" spans="2:24" ht="35.1" customHeight="1" thickBot="1" x14ac:dyDescent="0.25">
      <c r="B314" s="32">
        <v>2.0699999999999998</v>
      </c>
      <c r="C314" s="186" t="str">
        <f>IFERROR(VLOOKUP(F314,'LISTE REFERENCE STOCKABLE'!$B$11:$G$88,6,FALSE),"")</f>
        <v/>
      </c>
      <c r="D314" s="175" t="s">
        <v>105</v>
      </c>
      <c r="E314" s="122" t="str">
        <f>IFERROR(IF(F314="","",INDEX('LISTE REFERENCE STOCKABLE'!A:A,MATCH('SYSTEME CLASSIFICATION'!F314,'LISTE REFERENCE STOCKABLE'!B:B,0),1)),"")</f>
        <v/>
      </c>
      <c r="F314" s="117"/>
      <c r="G314" s="117"/>
      <c r="H314" s="117"/>
      <c r="I314" s="117"/>
      <c r="J314" s="142"/>
      <c r="K314" s="117"/>
      <c r="L314" s="144" t="str">
        <f>IFERROR(VLOOKUP('SYSTEME CLASSIFICATION'!$F314,'LISTE REFERENCE STOCKABLE'!$B$2:$C$98,2,FALSE),"DISPONIBLE")</f>
        <v>DISPONIBLE</v>
      </c>
      <c r="M314" s="123"/>
      <c r="N314" s="120" t="str">
        <f>IFERROR(VLOOKUP('SYSTEME CLASSIFICATION'!$F314,'LISTE REFERENCE STOCKABLE'!$B$11:$D$88,3,FALSE),"")</f>
        <v/>
      </c>
      <c r="O314" s="120"/>
      <c r="P314" s="120"/>
      <c r="Q314" s="120" t="str">
        <f>IFERROR(VLOOKUP('SYSTEME CLASSIFICATION'!$F314,'LISTE REFERENCE STOCKABLE'!$B$11:$E$88,4,FALSE),"")</f>
        <v/>
      </c>
      <c r="R314" s="120" t="str">
        <f>IFERROR(VLOOKUP('SYSTEME CLASSIFICATION'!$F314,'LISTE REFERENCE STOCKABLE'!$B$11:$F$88,5,FALSE),"")</f>
        <v/>
      </c>
      <c r="S314" s="120"/>
      <c r="T314" s="121"/>
      <c r="U314" s="114" t="str">
        <f>IFERROR(IF(VLOOKUP(F314,'LISTE REFERENCE STOCKABLE'!$B$2:$J$98,8,FALSE)=0,"",VLOOKUP(F314,'LISTE REFERENCE STOCKABLE'!$B$2:$J$98,8,FALSE)),"")</f>
        <v/>
      </c>
      <c r="V314" s="114" t="str">
        <f>IFERROR(IF(VLOOKUP(F314,'LISTE REFERENCE STOCKABLE'!$B$2:$J$98,9,FALSE)=0,"",VLOOKUP(F314,'LISTE REFERENCE STOCKABLE'!$B$2:$J$98,9,FALSE)),"")</f>
        <v/>
      </c>
      <c r="W314" s="115" t="str">
        <f>IFERROR(VLOOKUP(F314,'LISTE REFERENCE STOCKABLE'!$B$10:$K$98,10,FALSE),"")</f>
        <v/>
      </c>
      <c r="X314" s="113" t="e">
        <f>VLOOKUP(E314,Inventaire!$C$2:$E$36,3,FALSE)</f>
        <v>#N/A</v>
      </c>
    </row>
    <row r="315" spans="2:24" ht="35.1" customHeight="1" thickBot="1" x14ac:dyDescent="0.25">
      <c r="B315" s="31">
        <v>2.0699999999999998</v>
      </c>
      <c r="C315" s="186" t="str">
        <f>IFERROR(VLOOKUP(F315,'LISTE REFERENCE STOCKABLE'!$B$11:$G$88,6,FALSE),"")</f>
        <v/>
      </c>
      <c r="D315" s="174" t="s">
        <v>106</v>
      </c>
      <c r="E315" s="122" t="str">
        <f>IFERROR(IF(F315="","",INDEX('LISTE REFERENCE STOCKABLE'!A:A,MATCH('SYSTEME CLASSIFICATION'!F315,'LISTE REFERENCE STOCKABLE'!B:B,0),1)),"")</f>
        <v/>
      </c>
      <c r="F315" s="117"/>
      <c r="G315" s="117"/>
      <c r="H315" s="117"/>
      <c r="I315" s="117"/>
      <c r="J315" s="142"/>
      <c r="K315" s="117"/>
      <c r="L315" s="144" t="str">
        <f>IFERROR(VLOOKUP('SYSTEME CLASSIFICATION'!$F315,'LISTE REFERENCE STOCKABLE'!$B$2:$C$98,2,FALSE),"DISPONIBLE")</f>
        <v>DISPONIBLE</v>
      </c>
      <c r="M315" s="118"/>
      <c r="N315" s="125" t="str">
        <f>IFERROR(VLOOKUP('SYSTEME CLASSIFICATION'!$F315,'LISTE REFERENCE STOCKABLE'!$B$11:$D$88,3,FALSE),"")</f>
        <v/>
      </c>
      <c r="O315" s="125"/>
      <c r="P315" s="125"/>
      <c r="Q315" s="125" t="str">
        <f>IFERROR(VLOOKUP('SYSTEME CLASSIFICATION'!$F315,'LISTE REFERENCE STOCKABLE'!$B$11:$E$88,4,FALSE),"")</f>
        <v/>
      </c>
      <c r="R315" s="125" t="str">
        <f>IFERROR(VLOOKUP('SYSTEME CLASSIFICATION'!$F315,'LISTE REFERENCE STOCKABLE'!$B$11:$F$88,5,FALSE),"")</f>
        <v/>
      </c>
      <c r="S315" s="125"/>
      <c r="T315" s="126"/>
      <c r="U315" s="114" t="str">
        <f>IFERROR(IF(VLOOKUP(F315,'LISTE REFERENCE STOCKABLE'!$B$2:$J$98,8,FALSE)=0,"",VLOOKUP(F315,'LISTE REFERENCE STOCKABLE'!$B$2:$J$98,8,FALSE)),"")</f>
        <v/>
      </c>
      <c r="V315" s="114" t="str">
        <f>IFERROR(IF(VLOOKUP(F315,'LISTE REFERENCE STOCKABLE'!$B$2:$J$98,9,FALSE)=0,"",VLOOKUP(F315,'LISTE REFERENCE STOCKABLE'!$B$2:$J$98,9,FALSE)),"")</f>
        <v/>
      </c>
      <c r="W315" s="115" t="str">
        <f>IFERROR(VLOOKUP(F315,'LISTE REFERENCE STOCKABLE'!$B$10:$K$98,10,FALSE),"")</f>
        <v/>
      </c>
      <c r="X315" s="113" t="e">
        <f>VLOOKUP(E315,Inventaire!$C$2:$E$36,3,FALSE)</f>
        <v>#N/A</v>
      </c>
    </row>
    <row r="316" spans="2:24" ht="35.1" customHeight="1" thickBot="1" x14ac:dyDescent="0.25">
      <c r="B316" s="31">
        <v>2.0699999999999998</v>
      </c>
      <c r="C316" s="186" t="str">
        <f>IFERROR(VLOOKUP(F316,'LISTE REFERENCE STOCKABLE'!$B$11:$G$88,6,FALSE),"")</f>
        <v/>
      </c>
      <c r="D316" s="175" t="s">
        <v>106</v>
      </c>
      <c r="E316" s="122" t="str">
        <f>IFERROR(IF(F316="","",INDEX('LISTE REFERENCE STOCKABLE'!A:A,MATCH('SYSTEME CLASSIFICATION'!F316,'LISTE REFERENCE STOCKABLE'!B:B,0),1)),"")</f>
        <v/>
      </c>
      <c r="F316" s="117"/>
      <c r="G316" s="117"/>
      <c r="H316" s="117"/>
      <c r="I316" s="117"/>
      <c r="J316" s="142"/>
      <c r="K316" s="117"/>
      <c r="L316" s="144" t="str">
        <f>IFERROR(VLOOKUP('SYSTEME CLASSIFICATION'!$F316,'LISTE REFERENCE STOCKABLE'!$B$2:$C$98,2,FALSE),"DISPONIBLE")</f>
        <v>DISPONIBLE</v>
      </c>
      <c r="M316" s="123"/>
      <c r="N316" s="120" t="str">
        <f>IFERROR(VLOOKUP('SYSTEME CLASSIFICATION'!$F316,'LISTE REFERENCE STOCKABLE'!$B$11:$D$88,3,FALSE),"")</f>
        <v/>
      </c>
      <c r="O316" s="120"/>
      <c r="P316" s="120"/>
      <c r="Q316" s="120" t="str">
        <f>IFERROR(VLOOKUP('SYSTEME CLASSIFICATION'!$F316,'LISTE REFERENCE STOCKABLE'!$B$11:$E$88,4,FALSE),"")</f>
        <v/>
      </c>
      <c r="R316" s="120" t="str">
        <f>IFERROR(VLOOKUP('SYSTEME CLASSIFICATION'!$F316,'LISTE REFERENCE STOCKABLE'!$B$11:$F$88,5,FALSE),"")</f>
        <v/>
      </c>
      <c r="S316" s="120"/>
      <c r="T316" s="121"/>
      <c r="U316" s="114" t="str">
        <f>IFERROR(IF(VLOOKUP(F316,'LISTE REFERENCE STOCKABLE'!$B$2:$J$98,8,FALSE)=0,"",VLOOKUP(F316,'LISTE REFERENCE STOCKABLE'!$B$2:$J$98,8,FALSE)),"")</f>
        <v/>
      </c>
      <c r="V316" s="114" t="str">
        <f>IFERROR(IF(VLOOKUP(F316,'LISTE REFERENCE STOCKABLE'!$B$2:$J$98,9,FALSE)=0,"",VLOOKUP(F316,'LISTE REFERENCE STOCKABLE'!$B$2:$J$98,9,FALSE)),"")</f>
        <v/>
      </c>
      <c r="W316" s="115" t="str">
        <f>IFERROR(VLOOKUP(F316,'LISTE REFERENCE STOCKABLE'!$B$10:$K$98,10,FALSE),"")</f>
        <v/>
      </c>
      <c r="X316" s="113" t="e">
        <f>VLOOKUP(E316,Inventaire!$C$2:$E$36,3,FALSE)</f>
        <v>#N/A</v>
      </c>
    </row>
    <row r="317" spans="2:24" ht="35.1" customHeight="1" thickBot="1" x14ac:dyDescent="0.25">
      <c r="B317" s="31">
        <v>2.0699999999999998</v>
      </c>
      <c r="C317" s="186" t="str">
        <f>IFERROR(VLOOKUP(F317,'LISTE REFERENCE STOCKABLE'!$B$11:$G$88,6,FALSE),"")</f>
        <v/>
      </c>
      <c r="D317" s="175" t="s">
        <v>106</v>
      </c>
      <c r="E317" s="122" t="str">
        <f>IFERROR(IF(F317="","",INDEX('LISTE REFERENCE STOCKABLE'!A:A,MATCH('SYSTEME CLASSIFICATION'!F317,'LISTE REFERENCE STOCKABLE'!B:B,0),1)),"")</f>
        <v/>
      </c>
      <c r="F317" s="117"/>
      <c r="G317" s="117"/>
      <c r="H317" s="117"/>
      <c r="I317" s="117"/>
      <c r="J317" s="142"/>
      <c r="K317" s="117"/>
      <c r="L317" s="144" t="str">
        <f>IFERROR(VLOOKUP('SYSTEME CLASSIFICATION'!$F317,'LISTE REFERENCE STOCKABLE'!$B$2:$C$98,2,FALSE),"DISPONIBLE")</f>
        <v>DISPONIBLE</v>
      </c>
      <c r="M317" s="123"/>
      <c r="N317" s="120" t="str">
        <f>IFERROR(VLOOKUP('SYSTEME CLASSIFICATION'!$F317,'LISTE REFERENCE STOCKABLE'!$B$11:$D$88,3,FALSE),"")</f>
        <v/>
      </c>
      <c r="O317" s="120"/>
      <c r="P317" s="120"/>
      <c r="Q317" s="120" t="str">
        <f>IFERROR(VLOOKUP('SYSTEME CLASSIFICATION'!$F317,'LISTE REFERENCE STOCKABLE'!$B$11:$E$88,4,FALSE),"")</f>
        <v/>
      </c>
      <c r="R317" s="120" t="str">
        <f>IFERROR(VLOOKUP('SYSTEME CLASSIFICATION'!$F317,'LISTE REFERENCE STOCKABLE'!$B$11:$F$88,5,FALSE),"")</f>
        <v/>
      </c>
      <c r="S317" s="120"/>
      <c r="T317" s="121"/>
      <c r="U317" s="114" t="str">
        <f>IFERROR(IF(VLOOKUP(F317,'LISTE REFERENCE STOCKABLE'!$B$2:$J$98,8,FALSE)=0,"",VLOOKUP(F317,'LISTE REFERENCE STOCKABLE'!$B$2:$J$98,8,FALSE)),"")</f>
        <v/>
      </c>
      <c r="V317" s="114" t="str">
        <f>IFERROR(IF(VLOOKUP(F317,'LISTE REFERENCE STOCKABLE'!$B$2:$J$98,9,FALSE)=0,"",VLOOKUP(F317,'LISTE REFERENCE STOCKABLE'!$B$2:$J$98,9,FALSE)),"")</f>
        <v/>
      </c>
      <c r="W317" s="115" t="str">
        <f>IFERROR(VLOOKUP(F317,'LISTE REFERENCE STOCKABLE'!$B$10:$K$98,10,FALSE),"")</f>
        <v/>
      </c>
      <c r="X317" s="113" t="e">
        <f>VLOOKUP(E317,Inventaire!$C$2:$E$36,3,FALSE)</f>
        <v>#N/A</v>
      </c>
    </row>
    <row r="318" spans="2:24" ht="35.1" customHeight="1" thickBot="1" x14ac:dyDescent="0.25">
      <c r="B318" s="32">
        <v>1.84</v>
      </c>
      <c r="C318" s="186" t="str">
        <f>IFERROR(VLOOKUP(F318,'LISTE REFERENCE STOCKABLE'!$B$11:$G$88,6,FALSE),"")</f>
        <v/>
      </c>
      <c r="D318" s="174" t="s">
        <v>107</v>
      </c>
      <c r="E318" s="122" t="str">
        <f>IFERROR(IF(F318="","",INDEX('LISTE REFERENCE STOCKABLE'!A:A,MATCH('SYSTEME CLASSIFICATION'!F318,'LISTE REFERENCE STOCKABLE'!B:B,0),1)),"")</f>
        <v/>
      </c>
      <c r="F318" s="117" t="s">
        <v>309</v>
      </c>
      <c r="G318" s="117"/>
      <c r="H318" s="117"/>
      <c r="I318" s="117"/>
      <c r="J318" s="142"/>
      <c r="K318" s="117"/>
      <c r="L318" s="144" t="str">
        <f>IFERROR(VLOOKUP('SYSTEME CLASSIFICATION'!$F318,'LISTE REFERENCE STOCKABLE'!$B$2:$C$98,2,FALSE),"DISPONIBLE")</f>
        <v>INDISPONIBLE (Veuillez noter la désignation du produit dans "COMMENTAIRE MAGASINIER")</v>
      </c>
      <c r="M318" s="118" t="s">
        <v>383</v>
      </c>
      <c r="N318" s="125" t="str">
        <f>IFERROR(VLOOKUP('SYSTEME CLASSIFICATION'!$F318,'LISTE REFERENCE STOCKABLE'!$B$11:$D$88,3,FALSE),"")</f>
        <v/>
      </c>
      <c r="O318" s="125"/>
      <c r="P318" s="125"/>
      <c r="Q318" s="125" t="str">
        <f>IFERROR(VLOOKUP('SYSTEME CLASSIFICATION'!$F318,'LISTE REFERENCE STOCKABLE'!$B$11:$E$88,4,FALSE),"")</f>
        <v/>
      </c>
      <c r="R318" s="125" t="str">
        <f>IFERROR(VLOOKUP('SYSTEME CLASSIFICATION'!$F318,'LISTE REFERENCE STOCKABLE'!$B$11:$F$88,5,FALSE),"")</f>
        <v/>
      </c>
      <c r="S318" s="125"/>
      <c r="T318" s="126"/>
      <c r="U318" s="114" t="str">
        <f>IFERROR(IF(VLOOKUP(F318,'LISTE REFERENCE STOCKABLE'!$B$2:$J$98,8,FALSE)=0,"",VLOOKUP(F318,'LISTE REFERENCE STOCKABLE'!$B$2:$J$98,8,FALSE)),"")</f>
        <v/>
      </c>
      <c r="V318" s="114" t="str">
        <f>IFERROR(IF(VLOOKUP(F318,'LISTE REFERENCE STOCKABLE'!$B$2:$J$98,9,FALSE)=0,"",VLOOKUP(F318,'LISTE REFERENCE STOCKABLE'!$B$2:$J$98,9,FALSE)),"")</f>
        <v/>
      </c>
      <c r="W318" s="115" t="str">
        <f>IFERROR(VLOOKUP(F318,'LISTE REFERENCE STOCKABLE'!$B$10:$K$98,10,FALSE),"")</f>
        <v/>
      </c>
      <c r="X318" s="113" t="e">
        <f>VLOOKUP(E318,Inventaire!$C$2:$E$36,3,FALSE)</f>
        <v>#N/A</v>
      </c>
    </row>
    <row r="319" spans="2:24" ht="35.1" customHeight="1" thickBot="1" x14ac:dyDescent="0.25">
      <c r="B319" s="32">
        <v>1.84</v>
      </c>
      <c r="C319" s="186" t="str">
        <f>IFERROR(VLOOKUP(F319,'LISTE REFERENCE STOCKABLE'!$B$11:$G$88,6,FALSE),"")</f>
        <v/>
      </c>
      <c r="D319" s="175" t="s">
        <v>107</v>
      </c>
      <c r="E319" s="122" t="str">
        <f>IFERROR(IF(F319="","",INDEX('LISTE REFERENCE STOCKABLE'!A:A,MATCH('SYSTEME CLASSIFICATION'!F319,'LISTE REFERENCE STOCKABLE'!B:B,0),1)),"")</f>
        <v/>
      </c>
      <c r="F319" s="117" t="s">
        <v>309</v>
      </c>
      <c r="G319" s="117"/>
      <c r="H319" s="117"/>
      <c r="I319" s="117"/>
      <c r="J319" s="142"/>
      <c r="K319" s="117"/>
      <c r="L319" s="144" t="str">
        <f>IFERROR(VLOOKUP('SYSTEME CLASSIFICATION'!$F319,'LISTE REFERENCE STOCKABLE'!$B$2:$C$98,2,FALSE),"DISPONIBLE")</f>
        <v>INDISPONIBLE (Veuillez noter la désignation du produit dans "COMMENTAIRE MAGASINIER")</v>
      </c>
      <c r="M319" s="123"/>
      <c r="N319" s="120" t="str">
        <f>IFERROR(VLOOKUP('SYSTEME CLASSIFICATION'!$F319,'LISTE REFERENCE STOCKABLE'!$B$11:$D$88,3,FALSE),"")</f>
        <v/>
      </c>
      <c r="O319" s="120"/>
      <c r="P319" s="120"/>
      <c r="Q319" s="120" t="str">
        <f>IFERROR(VLOOKUP('SYSTEME CLASSIFICATION'!$F319,'LISTE REFERENCE STOCKABLE'!$B$11:$E$88,4,FALSE),"")</f>
        <v/>
      </c>
      <c r="R319" s="120" t="str">
        <f>IFERROR(VLOOKUP('SYSTEME CLASSIFICATION'!$F319,'LISTE REFERENCE STOCKABLE'!$B$11:$F$88,5,FALSE),"")</f>
        <v/>
      </c>
      <c r="S319" s="120"/>
      <c r="T319" s="121"/>
      <c r="U319" s="114" t="str">
        <f>IFERROR(IF(VLOOKUP(F319,'LISTE REFERENCE STOCKABLE'!$B$2:$J$98,8,FALSE)=0,"",VLOOKUP(F319,'LISTE REFERENCE STOCKABLE'!$B$2:$J$98,8,FALSE)),"")</f>
        <v/>
      </c>
      <c r="V319" s="114" t="str">
        <f>IFERROR(IF(VLOOKUP(F319,'LISTE REFERENCE STOCKABLE'!$B$2:$J$98,9,FALSE)=0,"",VLOOKUP(F319,'LISTE REFERENCE STOCKABLE'!$B$2:$J$98,9,FALSE)),"")</f>
        <v/>
      </c>
      <c r="W319" s="115" t="str">
        <f>IFERROR(VLOOKUP(F319,'LISTE REFERENCE STOCKABLE'!$B$10:$K$98,10,FALSE),"")</f>
        <v/>
      </c>
      <c r="X319" s="113" t="e">
        <f>VLOOKUP(E319,Inventaire!$C$2:$E$36,3,FALSE)</f>
        <v>#N/A</v>
      </c>
    </row>
    <row r="320" spans="2:24" ht="35.1" customHeight="1" thickBot="1" x14ac:dyDescent="0.25">
      <c r="B320" s="32">
        <v>1.84</v>
      </c>
      <c r="C320" s="186" t="str">
        <f>IFERROR(VLOOKUP(F320,'LISTE REFERENCE STOCKABLE'!$B$11:$G$88,6,FALSE),"")</f>
        <v/>
      </c>
      <c r="D320" s="175" t="s">
        <v>107</v>
      </c>
      <c r="E320" s="122" t="str">
        <f>IFERROR(IF(F320="","",INDEX('LISTE REFERENCE STOCKABLE'!A:A,MATCH('SYSTEME CLASSIFICATION'!F320,'LISTE REFERENCE STOCKABLE'!B:B,0),1)),"")</f>
        <v/>
      </c>
      <c r="F320" s="117" t="s">
        <v>309</v>
      </c>
      <c r="G320" s="117"/>
      <c r="H320" s="117"/>
      <c r="I320" s="117"/>
      <c r="J320" s="142"/>
      <c r="K320" s="117"/>
      <c r="L320" s="144" t="str">
        <f>IFERROR(VLOOKUP('SYSTEME CLASSIFICATION'!$F320,'LISTE REFERENCE STOCKABLE'!$B$2:$C$98,2,FALSE),"DISPONIBLE")</f>
        <v>INDISPONIBLE (Veuillez noter la désignation du produit dans "COMMENTAIRE MAGASINIER")</v>
      </c>
      <c r="M320" s="123"/>
      <c r="N320" s="120" t="str">
        <f>IFERROR(VLOOKUP('SYSTEME CLASSIFICATION'!$F320,'LISTE REFERENCE STOCKABLE'!$B$11:$D$88,3,FALSE),"")</f>
        <v/>
      </c>
      <c r="O320" s="120"/>
      <c r="P320" s="120"/>
      <c r="Q320" s="120" t="str">
        <f>IFERROR(VLOOKUP('SYSTEME CLASSIFICATION'!$F320,'LISTE REFERENCE STOCKABLE'!$B$11:$E$88,4,FALSE),"")</f>
        <v/>
      </c>
      <c r="R320" s="120" t="str">
        <f>IFERROR(VLOOKUP('SYSTEME CLASSIFICATION'!$F320,'LISTE REFERENCE STOCKABLE'!$B$11:$F$88,5,FALSE),"")</f>
        <v/>
      </c>
      <c r="S320" s="120"/>
      <c r="T320" s="121"/>
      <c r="U320" s="114" t="str">
        <f>IFERROR(IF(VLOOKUP(F320,'LISTE REFERENCE STOCKABLE'!$B$2:$J$98,8,FALSE)=0,"",VLOOKUP(F320,'LISTE REFERENCE STOCKABLE'!$B$2:$J$98,8,FALSE)),"")</f>
        <v/>
      </c>
      <c r="V320" s="114" t="str">
        <f>IFERROR(IF(VLOOKUP(F320,'LISTE REFERENCE STOCKABLE'!$B$2:$J$98,9,FALSE)=0,"",VLOOKUP(F320,'LISTE REFERENCE STOCKABLE'!$B$2:$J$98,9,FALSE)),"")</f>
        <v/>
      </c>
      <c r="W320" s="115" t="str">
        <f>IFERROR(VLOOKUP(F320,'LISTE REFERENCE STOCKABLE'!$B$10:$K$98,10,FALSE),"")</f>
        <v/>
      </c>
      <c r="X320" s="113" t="e">
        <f>VLOOKUP(E320,Inventaire!$C$2:$E$36,3,FALSE)</f>
        <v>#N/A</v>
      </c>
    </row>
    <row r="321" spans="2:24" ht="35.1" customHeight="1" thickBot="1" x14ac:dyDescent="0.25">
      <c r="B321" s="31">
        <v>2.0699999999999998</v>
      </c>
      <c r="C321" s="186" t="str">
        <f>IFERROR(VLOOKUP(F321,'LISTE REFERENCE STOCKABLE'!$B$11:$G$88,6,FALSE),"")</f>
        <v/>
      </c>
      <c r="D321" s="174" t="s">
        <v>108</v>
      </c>
      <c r="E321" s="122" t="str">
        <f>IFERROR(IF(F321="","",INDEX('LISTE REFERENCE STOCKABLE'!A:A,MATCH('SYSTEME CLASSIFICATION'!F321,'LISTE REFERENCE STOCKABLE'!B:B,0),1)),"")</f>
        <v/>
      </c>
      <c r="F321" s="117"/>
      <c r="G321" s="117"/>
      <c r="H321" s="117"/>
      <c r="I321" s="117"/>
      <c r="J321" s="142"/>
      <c r="K321" s="117"/>
      <c r="L321" s="144" t="str">
        <f>IFERROR(VLOOKUP('SYSTEME CLASSIFICATION'!$F321,'LISTE REFERENCE STOCKABLE'!$B$2:$C$98,2,FALSE),"DISPONIBLE")</f>
        <v>DISPONIBLE</v>
      </c>
      <c r="M321" s="118"/>
      <c r="N321" s="125" t="str">
        <f>IFERROR(VLOOKUP('SYSTEME CLASSIFICATION'!$F321,'LISTE REFERENCE STOCKABLE'!$B$11:$D$88,3,FALSE),"")</f>
        <v/>
      </c>
      <c r="O321" s="125"/>
      <c r="P321" s="125"/>
      <c r="Q321" s="125" t="str">
        <f>IFERROR(VLOOKUP('SYSTEME CLASSIFICATION'!$F321,'LISTE REFERENCE STOCKABLE'!$B$11:$E$88,4,FALSE),"")</f>
        <v/>
      </c>
      <c r="R321" s="125" t="str">
        <f>IFERROR(VLOOKUP('SYSTEME CLASSIFICATION'!$F321,'LISTE REFERENCE STOCKABLE'!$B$11:$F$88,5,FALSE),"")</f>
        <v/>
      </c>
      <c r="S321" s="125"/>
      <c r="T321" s="126"/>
      <c r="U321" s="114" t="str">
        <f>IFERROR(IF(VLOOKUP(F321,'LISTE REFERENCE STOCKABLE'!$B$2:$J$98,8,FALSE)=0,"",VLOOKUP(F321,'LISTE REFERENCE STOCKABLE'!$B$2:$J$98,8,FALSE)),"")</f>
        <v/>
      </c>
      <c r="V321" s="114" t="str">
        <f>IFERROR(IF(VLOOKUP(F321,'LISTE REFERENCE STOCKABLE'!$B$2:$J$98,9,FALSE)=0,"",VLOOKUP(F321,'LISTE REFERENCE STOCKABLE'!$B$2:$J$98,9,FALSE)),"")</f>
        <v/>
      </c>
      <c r="W321" s="115" t="str">
        <f>IFERROR(VLOOKUP(F321,'LISTE REFERENCE STOCKABLE'!$B$10:$K$98,10,FALSE),"")</f>
        <v/>
      </c>
      <c r="X321" s="113" t="e">
        <f>VLOOKUP(E321,Inventaire!$C$2:$E$36,3,FALSE)</f>
        <v>#N/A</v>
      </c>
    </row>
    <row r="322" spans="2:24" ht="35.1" customHeight="1" thickBot="1" x14ac:dyDescent="0.25">
      <c r="B322" s="31">
        <v>2.0699999999999998</v>
      </c>
      <c r="C322" s="186" t="str">
        <f>IFERROR(VLOOKUP(F322,'LISTE REFERENCE STOCKABLE'!$B$11:$G$88,6,FALSE),"")</f>
        <v/>
      </c>
      <c r="D322" s="175" t="s">
        <v>108</v>
      </c>
      <c r="E322" s="122" t="str">
        <f>IFERROR(IF(F322="","",INDEX('LISTE REFERENCE STOCKABLE'!A:A,MATCH('SYSTEME CLASSIFICATION'!F322,'LISTE REFERENCE STOCKABLE'!B:B,0),1)),"")</f>
        <v/>
      </c>
      <c r="F322" s="117" t="s">
        <v>307</v>
      </c>
      <c r="G322" s="117"/>
      <c r="H322" s="117"/>
      <c r="I322" s="117"/>
      <c r="J322" s="142"/>
      <c r="K322" s="117"/>
      <c r="L322" s="144" t="str">
        <f>IFERROR(VLOOKUP('SYSTEME CLASSIFICATION'!$F322,'LISTE REFERENCE STOCKABLE'!$B$2:$C$98,2,FALSE),"DISPONIBLE")</f>
        <v>INEXISTANT</v>
      </c>
      <c r="M322" s="123"/>
      <c r="N322" s="120" t="str">
        <f>IFERROR(VLOOKUP('SYSTEME CLASSIFICATION'!$F322,'LISTE REFERENCE STOCKABLE'!$B$11:$D$88,3,FALSE),"")</f>
        <v/>
      </c>
      <c r="O322" s="120"/>
      <c r="P322" s="120"/>
      <c r="Q322" s="120" t="str">
        <f>IFERROR(VLOOKUP('SYSTEME CLASSIFICATION'!$F322,'LISTE REFERENCE STOCKABLE'!$B$11:$E$88,4,FALSE),"")</f>
        <v/>
      </c>
      <c r="R322" s="120" t="str">
        <f>IFERROR(VLOOKUP('SYSTEME CLASSIFICATION'!$F322,'LISTE REFERENCE STOCKABLE'!$B$11:$F$88,5,FALSE),"")</f>
        <v/>
      </c>
      <c r="S322" s="120"/>
      <c r="T322" s="121"/>
      <c r="U322" s="114" t="str">
        <f>IFERROR(IF(VLOOKUP(F322,'LISTE REFERENCE STOCKABLE'!$B$2:$J$98,8,FALSE)=0,"",VLOOKUP(F322,'LISTE REFERENCE STOCKABLE'!$B$2:$J$98,8,FALSE)),"")</f>
        <v/>
      </c>
      <c r="V322" s="114" t="str">
        <f>IFERROR(IF(VLOOKUP(F322,'LISTE REFERENCE STOCKABLE'!$B$2:$J$98,9,FALSE)=0,"",VLOOKUP(F322,'LISTE REFERENCE STOCKABLE'!$B$2:$J$98,9,FALSE)),"")</f>
        <v/>
      </c>
      <c r="W322" s="115" t="str">
        <f>IFERROR(VLOOKUP(F322,'LISTE REFERENCE STOCKABLE'!$B$10:$K$98,10,FALSE),"")</f>
        <v/>
      </c>
      <c r="X322" s="113" t="e">
        <f>VLOOKUP(E322,Inventaire!$C$2:$E$36,3,FALSE)</f>
        <v>#N/A</v>
      </c>
    </row>
    <row r="323" spans="2:24" ht="35.1" customHeight="1" thickBot="1" x14ac:dyDescent="0.25">
      <c r="B323" s="31">
        <v>2.0699999999999998</v>
      </c>
      <c r="C323" s="186" t="str">
        <f>IFERROR(VLOOKUP(F323,'LISTE REFERENCE STOCKABLE'!$B$11:$G$88,6,FALSE),"")</f>
        <v/>
      </c>
      <c r="D323" s="175" t="s">
        <v>108</v>
      </c>
      <c r="E323" s="122" t="str">
        <f>IFERROR(IF(F323="","",INDEX('LISTE REFERENCE STOCKABLE'!A:A,MATCH('SYSTEME CLASSIFICATION'!F323,'LISTE REFERENCE STOCKABLE'!B:B,0),1)),"")</f>
        <v/>
      </c>
      <c r="F323" s="117"/>
      <c r="G323" s="117"/>
      <c r="H323" s="117"/>
      <c r="I323" s="117"/>
      <c r="J323" s="142"/>
      <c r="K323" s="117"/>
      <c r="L323" s="144" t="str">
        <f>IFERROR(VLOOKUP('SYSTEME CLASSIFICATION'!$F323,'LISTE REFERENCE STOCKABLE'!$B$2:$C$98,2,FALSE),"DISPONIBLE")</f>
        <v>DISPONIBLE</v>
      </c>
      <c r="M323" s="123"/>
      <c r="N323" s="120" t="str">
        <f>IFERROR(VLOOKUP('SYSTEME CLASSIFICATION'!$F323,'LISTE REFERENCE STOCKABLE'!$B$11:$D$88,3,FALSE),"")</f>
        <v/>
      </c>
      <c r="O323" s="120"/>
      <c r="P323" s="120"/>
      <c r="Q323" s="120" t="str">
        <f>IFERROR(VLOOKUP('SYSTEME CLASSIFICATION'!$F323,'LISTE REFERENCE STOCKABLE'!$B$11:$E$88,4,FALSE),"")</f>
        <v/>
      </c>
      <c r="R323" s="120" t="str">
        <f>IFERROR(VLOOKUP('SYSTEME CLASSIFICATION'!$F323,'LISTE REFERENCE STOCKABLE'!$B$11:$F$88,5,FALSE),"")</f>
        <v/>
      </c>
      <c r="S323" s="120"/>
      <c r="T323" s="121"/>
      <c r="U323" s="114" t="str">
        <f>IFERROR(IF(VLOOKUP(F323,'LISTE REFERENCE STOCKABLE'!$B$2:$J$98,8,FALSE)=0,"",VLOOKUP(F323,'LISTE REFERENCE STOCKABLE'!$B$2:$J$98,8,FALSE)),"")</f>
        <v/>
      </c>
      <c r="V323" s="114" t="str">
        <f>IFERROR(IF(VLOOKUP(F323,'LISTE REFERENCE STOCKABLE'!$B$2:$J$98,9,FALSE)=0,"",VLOOKUP(F323,'LISTE REFERENCE STOCKABLE'!$B$2:$J$98,9,FALSE)),"")</f>
        <v/>
      </c>
      <c r="W323" s="115" t="str">
        <f>IFERROR(VLOOKUP(F323,'LISTE REFERENCE STOCKABLE'!$B$10:$K$98,10,FALSE),"")</f>
        <v/>
      </c>
      <c r="X323" s="113" t="e">
        <f>VLOOKUP(E323,Inventaire!$C$2:$E$36,3,FALSE)</f>
        <v>#N/A</v>
      </c>
    </row>
    <row r="324" spans="2:24" ht="35.1" customHeight="1" thickBot="1" x14ac:dyDescent="0.25">
      <c r="B324" s="32">
        <v>2.0699999999999998</v>
      </c>
      <c r="C324" s="186" t="str">
        <f>IFERROR(VLOOKUP(F324,'LISTE REFERENCE STOCKABLE'!$B$11:$G$88,6,FALSE),"")</f>
        <v/>
      </c>
      <c r="D324" s="174" t="s">
        <v>109</v>
      </c>
      <c r="E324" s="122" t="str">
        <f>IFERROR(IF(F324="","",INDEX('LISTE REFERENCE STOCKABLE'!A:A,MATCH('SYSTEME CLASSIFICATION'!F324,'LISTE REFERENCE STOCKABLE'!B:B,0),1)),"")</f>
        <v/>
      </c>
      <c r="F324" s="117"/>
      <c r="G324" s="117"/>
      <c r="H324" s="117"/>
      <c r="I324" s="117"/>
      <c r="J324" s="142"/>
      <c r="K324" s="117"/>
      <c r="L324" s="144" t="str">
        <f>IFERROR(VLOOKUP('SYSTEME CLASSIFICATION'!$F324,'LISTE REFERENCE STOCKABLE'!$B$2:$C$98,2,FALSE),"DISPONIBLE")</f>
        <v>DISPONIBLE</v>
      </c>
      <c r="M324" s="118"/>
      <c r="N324" s="125" t="str">
        <f>IFERROR(VLOOKUP('SYSTEME CLASSIFICATION'!$F324,'LISTE REFERENCE STOCKABLE'!$B$11:$D$88,3,FALSE),"")</f>
        <v/>
      </c>
      <c r="O324" s="125"/>
      <c r="P324" s="125"/>
      <c r="Q324" s="125" t="str">
        <f>IFERROR(VLOOKUP('SYSTEME CLASSIFICATION'!$F324,'LISTE REFERENCE STOCKABLE'!$B$11:$E$88,4,FALSE),"")</f>
        <v/>
      </c>
      <c r="R324" s="125" t="str">
        <f>IFERROR(VLOOKUP('SYSTEME CLASSIFICATION'!$F324,'LISTE REFERENCE STOCKABLE'!$B$11:$F$88,5,FALSE),"")</f>
        <v/>
      </c>
      <c r="S324" s="125"/>
      <c r="T324" s="126"/>
      <c r="U324" s="114" t="str">
        <f>IFERROR(IF(VLOOKUP(F324,'LISTE REFERENCE STOCKABLE'!$B$2:$J$98,8,FALSE)=0,"",VLOOKUP(F324,'LISTE REFERENCE STOCKABLE'!$B$2:$J$98,8,FALSE)),"")</f>
        <v/>
      </c>
      <c r="V324" s="114" t="str">
        <f>IFERROR(IF(VLOOKUP(F324,'LISTE REFERENCE STOCKABLE'!$B$2:$J$98,9,FALSE)=0,"",VLOOKUP(F324,'LISTE REFERENCE STOCKABLE'!$B$2:$J$98,9,FALSE)),"")</f>
        <v/>
      </c>
      <c r="W324" s="115" t="str">
        <f>IFERROR(VLOOKUP(F324,'LISTE REFERENCE STOCKABLE'!$B$10:$K$98,10,FALSE),"")</f>
        <v/>
      </c>
      <c r="X324" s="113" t="e">
        <f>VLOOKUP(E324,Inventaire!$C$2:$E$36,3,FALSE)</f>
        <v>#N/A</v>
      </c>
    </row>
    <row r="325" spans="2:24" ht="35.1" customHeight="1" thickBot="1" x14ac:dyDescent="0.25">
      <c r="B325" s="32">
        <v>2.0699999999999998</v>
      </c>
      <c r="C325" s="186" t="str">
        <f>IFERROR(VLOOKUP(F325,'LISTE REFERENCE STOCKABLE'!$B$11:$G$88,6,FALSE),"")</f>
        <v/>
      </c>
      <c r="D325" s="175" t="s">
        <v>109</v>
      </c>
      <c r="E325" s="122" t="str">
        <f>IFERROR(IF(F325="","",INDEX('LISTE REFERENCE STOCKABLE'!A:A,MATCH('SYSTEME CLASSIFICATION'!F325,'LISTE REFERENCE STOCKABLE'!B:B,0),1)),"")</f>
        <v/>
      </c>
      <c r="F325" s="117" t="s">
        <v>307</v>
      </c>
      <c r="G325" s="117"/>
      <c r="H325" s="117"/>
      <c r="I325" s="117"/>
      <c r="J325" s="142"/>
      <c r="K325" s="117"/>
      <c r="L325" s="144" t="str">
        <f>IFERROR(VLOOKUP('SYSTEME CLASSIFICATION'!$F325,'LISTE REFERENCE STOCKABLE'!$B$2:$C$98,2,FALSE),"DISPONIBLE")</f>
        <v>INEXISTANT</v>
      </c>
      <c r="M325" s="123"/>
      <c r="N325" s="120" t="str">
        <f>IFERROR(VLOOKUP('SYSTEME CLASSIFICATION'!$F325,'LISTE REFERENCE STOCKABLE'!$B$11:$D$88,3,FALSE),"")</f>
        <v/>
      </c>
      <c r="O325" s="120"/>
      <c r="P325" s="120"/>
      <c r="Q325" s="120" t="str">
        <f>IFERROR(VLOOKUP('SYSTEME CLASSIFICATION'!$F325,'LISTE REFERENCE STOCKABLE'!$B$11:$E$88,4,FALSE),"")</f>
        <v/>
      </c>
      <c r="R325" s="120" t="str">
        <f>IFERROR(VLOOKUP('SYSTEME CLASSIFICATION'!$F325,'LISTE REFERENCE STOCKABLE'!$B$11:$F$88,5,FALSE),"")</f>
        <v/>
      </c>
      <c r="S325" s="120"/>
      <c r="T325" s="121"/>
      <c r="U325" s="114" t="str">
        <f>IFERROR(IF(VLOOKUP(F325,'LISTE REFERENCE STOCKABLE'!$B$2:$J$98,8,FALSE)=0,"",VLOOKUP(F325,'LISTE REFERENCE STOCKABLE'!$B$2:$J$98,8,FALSE)),"")</f>
        <v/>
      </c>
      <c r="V325" s="114" t="str">
        <f>IFERROR(IF(VLOOKUP(F325,'LISTE REFERENCE STOCKABLE'!$B$2:$J$98,9,FALSE)=0,"",VLOOKUP(F325,'LISTE REFERENCE STOCKABLE'!$B$2:$J$98,9,FALSE)),"")</f>
        <v/>
      </c>
      <c r="W325" s="115" t="str">
        <f>IFERROR(VLOOKUP(F325,'LISTE REFERENCE STOCKABLE'!$B$10:$K$98,10,FALSE),"")</f>
        <v/>
      </c>
      <c r="X325" s="113" t="e">
        <f>VLOOKUP(E325,Inventaire!$C$2:$E$36,3,FALSE)</f>
        <v>#N/A</v>
      </c>
    </row>
    <row r="326" spans="2:24" ht="35.1" customHeight="1" thickBot="1" x14ac:dyDescent="0.25">
      <c r="B326" s="32">
        <v>2.0699999999999998</v>
      </c>
      <c r="C326" s="186" t="str">
        <f>IFERROR(VLOOKUP(F326,'LISTE REFERENCE STOCKABLE'!$B$11:$G$88,6,FALSE),"")</f>
        <v/>
      </c>
      <c r="D326" s="175" t="s">
        <v>109</v>
      </c>
      <c r="E326" s="122" t="str">
        <f>IFERROR(IF(F326="","",INDEX('LISTE REFERENCE STOCKABLE'!A:A,MATCH('SYSTEME CLASSIFICATION'!F326,'LISTE REFERENCE STOCKABLE'!B:B,0),1)),"")</f>
        <v/>
      </c>
      <c r="F326" s="117"/>
      <c r="G326" s="117"/>
      <c r="H326" s="117"/>
      <c r="I326" s="117"/>
      <c r="J326" s="142"/>
      <c r="K326" s="117"/>
      <c r="L326" s="144" t="str">
        <f>IFERROR(VLOOKUP('SYSTEME CLASSIFICATION'!$F326,'LISTE REFERENCE STOCKABLE'!$B$2:$C$98,2,FALSE),"DISPONIBLE")</f>
        <v>DISPONIBLE</v>
      </c>
      <c r="M326" s="123"/>
      <c r="N326" s="120" t="str">
        <f>IFERROR(VLOOKUP('SYSTEME CLASSIFICATION'!$F326,'LISTE REFERENCE STOCKABLE'!$B$11:$D$88,3,FALSE),"")</f>
        <v/>
      </c>
      <c r="O326" s="120"/>
      <c r="P326" s="120"/>
      <c r="Q326" s="120" t="str">
        <f>IFERROR(VLOOKUP('SYSTEME CLASSIFICATION'!$F326,'LISTE REFERENCE STOCKABLE'!$B$11:$E$88,4,FALSE),"")</f>
        <v/>
      </c>
      <c r="R326" s="120" t="str">
        <f>IFERROR(VLOOKUP('SYSTEME CLASSIFICATION'!$F326,'LISTE REFERENCE STOCKABLE'!$B$11:$F$88,5,FALSE),"")</f>
        <v/>
      </c>
      <c r="S326" s="120"/>
      <c r="T326" s="121"/>
      <c r="U326" s="114" t="str">
        <f>IFERROR(IF(VLOOKUP(F326,'LISTE REFERENCE STOCKABLE'!$B$2:$J$98,8,FALSE)=0,"",VLOOKUP(F326,'LISTE REFERENCE STOCKABLE'!$B$2:$J$98,8,FALSE)),"")</f>
        <v/>
      </c>
      <c r="V326" s="114" t="str">
        <f>IFERROR(IF(VLOOKUP(F326,'LISTE REFERENCE STOCKABLE'!$B$2:$J$98,9,FALSE)=0,"",VLOOKUP(F326,'LISTE REFERENCE STOCKABLE'!$B$2:$J$98,9,FALSE)),"")</f>
        <v/>
      </c>
      <c r="W326" s="115" t="str">
        <f>IFERROR(VLOOKUP(F326,'LISTE REFERENCE STOCKABLE'!$B$10:$K$98,10,FALSE),"")</f>
        <v/>
      </c>
      <c r="X326" s="113" t="e">
        <f>VLOOKUP(E326,Inventaire!$C$2:$E$36,3,FALSE)</f>
        <v>#N/A</v>
      </c>
    </row>
    <row r="327" spans="2:24" ht="35.1" customHeight="1" thickBot="1" x14ac:dyDescent="0.25">
      <c r="B327" s="31">
        <v>1.84</v>
      </c>
      <c r="C327" s="186" t="str">
        <f>IFERROR(VLOOKUP(F327,'LISTE REFERENCE STOCKABLE'!$B$11:$G$88,6,FALSE),"")</f>
        <v/>
      </c>
      <c r="D327" s="174" t="s">
        <v>110</v>
      </c>
      <c r="E327" s="122" t="str">
        <f>IFERROR(IF(F327="","",INDEX('LISTE REFERENCE STOCKABLE'!A:A,MATCH('SYSTEME CLASSIFICATION'!F327,'LISTE REFERENCE STOCKABLE'!B:B,0),1)),"")</f>
        <v/>
      </c>
      <c r="F327" s="117" t="s">
        <v>309</v>
      </c>
      <c r="G327" s="117"/>
      <c r="H327" s="117"/>
      <c r="I327" s="117"/>
      <c r="J327" s="142"/>
      <c r="K327" s="117"/>
      <c r="L327" s="144" t="str">
        <f>IFERROR(VLOOKUP('SYSTEME CLASSIFICATION'!$F327,'LISTE REFERENCE STOCKABLE'!$B$2:$C$98,2,FALSE),"DISPONIBLE")</f>
        <v>INDISPONIBLE (Veuillez noter la désignation du produit dans "COMMENTAIRE MAGASINIER")</v>
      </c>
      <c r="M327" s="118"/>
      <c r="N327" s="125" t="str">
        <f>IFERROR(VLOOKUP('SYSTEME CLASSIFICATION'!$F327,'LISTE REFERENCE STOCKABLE'!$B$11:$D$88,3,FALSE),"")</f>
        <v/>
      </c>
      <c r="O327" s="125"/>
      <c r="P327" s="125"/>
      <c r="Q327" s="125" t="str">
        <f>IFERROR(VLOOKUP('SYSTEME CLASSIFICATION'!$F327,'LISTE REFERENCE STOCKABLE'!$B$11:$E$88,4,FALSE),"")</f>
        <v/>
      </c>
      <c r="R327" s="125" t="str">
        <f>IFERROR(VLOOKUP('SYSTEME CLASSIFICATION'!$F327,'LISTE REFERENCE STOCKABLE'!$B$11:$F$88,5,FALSE),"")</f>
        <v/>
      </c>
      <c r="S327" s="125"/>
      <c r="T327" s="126"/>
      <c r="U327" s="114" t="str">
        <f>IFERROR(IF(VLOOKUP(F327,'LISTE REFERENCE STOCKABLE'!$B$2:$J$98,8,FALSE)=0,"",VLOOKUP(F327,'LISTE REFERENCE STOCKABLE'!$B$2:$J$98,8,FALSE)),"")</f>
        <v/>
      </c>
      <c r="V327" s="114" t="str">
        <f>IFERROR(IF(VLOOKUP(F327,'LISTE REFERENCE STOCKABLE'!$B$2:$J$98,9,FALSE)=0,"",VLOOKUP(F327,'LISTE REFERENCE STOCKABLE'!$B$2:$J$98,9,FALSE)),"")</f>
        <v/>
      </c>
      <c r="W327" s="115" t="str">
        <f>IFERROR(VLOOKUP(F327,'LISTE REFERENCE STOCKABLE'!$B$10:$K$98,10,FALSE),"")</f>
        <v/>
      </c>
      <c r="X327" s="113" t="e">
        <f>VLOOKUP(E327,Inventaire!$C$2:$E$36,3,FALSE)</f>
        <v>#N/A</v>
      </c>
    </row>
    <row r="328" spans="2:24" ht="35.1" customHeight="1" thickBot="1" x14ac:dyDescent="0.25">
      <c r="B328" s="31">
        <v>1.84</v>
      </c>
      <c r="C328" s="186" t="str">
        <f>IFERROR(VLOOKUP(F328,'LISTE REFERENCE STOCKABLE'!$B$11:$G$88,6,FALSE),"")</f>
        <v/>
      </c>
      <c r="D328" s="175" t="s">
        <v>110</v>
      </c>
      <c r="E328" s="122" t="str">
        <f>IFERROR(IF(F328="","",INDEX('LISTE REFERENCE STOCKABLE'!A:A,MATCH('SYSTEME CLASSIFICATION'!F328,'LISTE REFERENCE STOCKABLE'!B:B,0),1)),"")</f>
        <v/>
      </c>
      <c r="F328" s="117" t="s">
        <v>309</v>
      </c>
      <c r="G328" s="117"/>
      <c r="H328" s="117"/>
      <c r="I328" s="117"/>
      <c r="J328" s="142"/>
      <c r="K328" s="117"/>
      <c r="L328" s="144" t="str">
        <f>IFERROR(VLOOKUP('SYSTEME CLASSIFICATION'!$F328,'LISTE REFERENCE STOCKABLE'!$B$2:$C$98,2,FALSE),"DISPONIBLE")</f>
        <v>INDISPONIBLE (Veuillez noter la désignation du produit dans "COMMENTAIRE MAGASINIER")</v>
      </c>
      <c r="M328" s="123"/>
      <c r="N328" s="120" t="str">
        <f>IFERROR(VLOOKUP('SYSTEME CLASSIFICATION'!$F328,'LISTE REFERENCE STOCKABLE'!$B$11:$D$88,3,FALSE),"")</f>
        <v/>
      </c>
      <c r="O328" s="120"/>
      <c r="P328" s="120"/>
      <c r="Q328" s="120" t="str">
        <f>IFERROR(VLOOKUP('SYSTEME CLASSIFICATION'!$F328,'LISTE REFERENCE STOCKABLE'!$B$11:$E$88,4,FALSE),"")</f>
        <v/>
      </c>
      <c r="R328" s="120" t="str">
        <f>IFERROR(VLOOKUP('SYSTEME CLASSIFICATION'!$F328,'LISTE REFERENCE STOCKABLE'!$B$11:$F$88,5,FALSE),"")</f>
        <v/>
      </c>
      <c r="S328" s="120"/>
      <c r="T328" s="121"/>
      <c r="U328" s="114" t="str">
        <f>IFERROR(IF(VLOOKUP(F328,'LISTE REFERENCE STOCKABLE'!$B$2:$J$98,8,FALSE)=0,"",VLOOKUP(F328,'LISTE REFERENCE STOCKABLE'!$B$2:$J$98,8,FALSE)),"")</f>
        <v/>
      </c>
      <c r="V328" s="114" t="str">
        <f>IFERROR(IF(VLOOKUP(F328,'LISTE REFERENCE STOCKABLE'!$B$2:$J$98,9,FALSE)=0,"",VLOOKUP(F328,'LISTE REFERENCE STOCKABLE'!$B$2:$J$98,9,FALSE)),"")</f>
        <v/>
      </c>
      <c r="W328" s="115" t="str">
        <f>IFERROR(VLOOKUP(F328,'LISTE REFERENCE STOCKABLE'!$B$10:$K$98,10,FALSE),"")</f>
        <v/>
      </c>
      <c r="X328" s="113" t="e">
        <f>VLOOKUP(E328,Inventaire!$C$2:$E$36,3,FALSE)</f>
        <v>#N/A</v>
      </c>
    </row>
    <row r="329" spans="2:24" ht="35.1" customHeight="1" thickBot="1" x14ac:dyDescent="0.25">
      <c r="B329" s="31">
        <v>1.84</v>
      </c>
      <c r="C329" s="186" t="str">
        <f>IFERROR(VLOOKUP(F329,'LISTE REFERENCE STOCKABLE'!$B$11:$G$88,6,FALSE),"")</f>
        <v/>
      </c>
      <c r="D329" s="175" t="s">
        <v>110</v>
      </c>
      <c r="E329" s="122" t="str">
        <f>IFERROR(IF(F329="","",INDEX('LISTE REFERENCE STOCKABLE'!A:A,MATCH('SYSTEME CLASSIFICATION'!F329,'LISTE REFERENCE STOCKABLE'!B:B,0),1)),"")</f>
        <v/>
      </c>
      <c r="F329" s="117" t="s">
        <v>309</v>
      </c>
      <c r="G329" s="117"/>
      <c r="H329" s="117"/>
      <c r="I329" s="117"/>
      <c r="J329" s="142"/>
      <c r="K329" s="117"/>
      <c r="L329" s="144" t="str">
        <f>IFERROR(VLOOKUP('SYSTEME CLASSIFICATION'!$F329,'LISTE REFERENCE STOCKABLE'!$B$2:$C$98,2,FALSE),"DISPONIBLE")</f>
        <v>INDISPONIBLE (Veuillez noter la désignation du produit dans "COMMENTAIRE MAGASINIER")</v>
      </c>
      <c r="M329" s="123"/>
      <c r="N329" s="120" t="str">
        <f>IFERROR(VLOOKUP('SYSTEME CLASSIFICATION'!$F329,'LISTE REFERENCE STOCKABLE'!$B$11:$D$88,3,FALSE),"")</f>
        <v/>
      </c>
      <c r="O329" s="120"/>
      <c r="P329" s="120"/>
      <c r="Q329" s="120" t="str">
        <f>IFERROR(VLOOKUP('SYSTEME CLASSIFICATION'!$F329,'LISTE REFERENCE STOCKABLE'!$B$11:$E$88,4,FALSE),"")</f>
        <v/>
      </c>
      <c r="R329" s="120" t="str">
        <f>IFERROR(VLOOKUP('SYSTEME CLASSIFICATION'!$F329,'LISTE REFERENCE STOCKABLE'!$B$11:$F$88,5,FALSE),"")</f>
        <v/>
      </c>
      <c r="S329" s="120"/>
      <c r="T329" s="121"/>
      <c r="U329" s="114" t="str">
        <f>IFERROR(IF(VLOOKUP(F329,'LISTE REFERENCE STOCKABLE'!$B$2:$J$98,8,FALSE)=0,"",VLOOKUP(F329,'LISTE REFERENCE STOCKABLE'!$B$2:$J$98,8,FALSE)),"")</f>
        <v/>
      </c>
      <c r="V329" s="114" t="str">
        <f>IFERROR(IF(VLOOKUP(F329,'LISTE REFERENCE STOCKABLE'!$B$2:$J$98,9,FALSE)=0,"",VLOOKUP(F329,'LISTE REFERENCE STOCKABLE'!$B$2:$J$98,9,FALSE)),"")</f>
        <v/>
      </c>
      <c r="W329" s="115" t="str">
        <f>IFERROR(VLOOKUP(F329,'LISTE REFERENCE STOCKABLE'!$B$10:$K$98,10,FALSE),"")</f>
        <v/>
      </c>
      <c r="X329" s="113" t="e">
        <f>VLOOKUP(E329,Inventaire!$C$2:$E$36,3,FALSE)</f>
        <v>#N/A</v>
      </c>
    </row>
    <row r="330" spans="2:24" ht="35.1" customHeight="1" thickBot="1" x14ac:dyDescent="0.25">
      <c r="B330" s="32">
        <v>2.0699999999999998</v>
      </c>
      <c r="C330" s="186" t="str">
        <f>IFERROR(VLOOKUP(F330,'LISTE REFERENCE STOCKABLE'!$B$11:$G$88,6,FALSE),"")</f>
        <v/>
      </c>
      <c r="D330" s="174" t="s">
        <v>111</v>
      </c>
      <c r="E330" s="122" t="str">
        <f>IFERROR(IF(F330="","",INDEX('LISTE REFERENCE STOCKABLE'!A:A,MATCH('SYSTEME CLASSIFICATION'!F330,'LISTE REFERENCE STOCKABLE'!B:B,0),1)),"")</f>
        <v/>
      </c>
      <c r="F330" s="117"/>
      <c r="G330" s="117"/>
      <c r="H330" s="117"/>
      <c r="I330" s="117"/>
      <c r="J330" s="142"/>
      <c r="K330" s="117"/>
      <c r="L330" s="144" t="str">
        <f>IFERROR(VLOOKUP('SYSTEME CLASSIFICATION'!$F330,'LISTE REFERENCE STOCKABLE'!$B$2:$C$98,2,FALSE),"DISPONIBLE")</f>
        <v>DISPONIBLE</v>
      </c>
      <c r="M330" s="118"/>
      <c r="N330" s="125" t="str">
        <f>IFERROR(VLOOKUP('SYSTEME CLASSIFICATION'!$F330,'LISTE REFERENCE STOCKABLE'!$B$11:$D$88,3,FALSE),"")</f>
        <v/>
      </c>
      <c r="O330" s="125"/>
      <c r="P330" s="125"/>
      <c r="Q330" s="125" t="str">
        <f>IFERROR(VLOOKUP('SYSTEME CLASSIFICATION'!$F330,'LISTE REFERENCE STOCKABLE'!$B$11:$E$88,4,FALSE),"")</f>
        <v/>
      </c>
      <c r="R330" s="125" t="str">
        <f>IFERROR(VLOOKUP('SYSTEME CLASSIFICATION'!$F330,'LISTE REFERENCE STOCKABLE'!$B$11:$F$88,5,FALSE),"")</f>
        <v/>
      </c>
      <c r="S330" s="125"/>
      <c r="T330" s="126"/>
      <c r="U330" s="114" t="str">
        <f>IFERROR(IF(VLOOKUP(F330,'LISTE REFERENCE STOCKABLE'!$B$2:$J$98,8,FALSE)=0,"",VLOOKUP(F330,'LISTE REFERENCE STOCKABLE'!$B$2:$J$98,8,FALSE)),"")</f>
        <v/>
      </c>
      <c r="V330" s="114" t="str">
        <f>IFERROR(IF(VLOOKUP(F330,'LISTE REFERENCE STOCKABLE'!$B$2:$J$98,9,FALSE)=0,"",VLOOKUP(F330,'LISTE REFERENCE STOCKABLE'!$B$2:$J$98,9,FALSE)),"")</f>
        <v/>
      </c>
      <c r="W330" s="115" t="str">
        <f>IFERROR(VLOOKUP(F330,'LISTE REFERENCE STOCKABLE'!$B$10:$K$98,10,FALSE),"")</f>
        <v/>
      </c>
      <c r="X330" s="113" t="e">
        <f>VLOOKUP(E330,Inventaire!$C$2:$E$36,3,FALSE)</f>
        <v>#N/A</v>
      </c>
    </row>
    <row r="331" spans="2:24" ht="35.1" customHeight="1" thickBot="1" x14ac:dyDescent="0.25">
      <c r="B331" s="32">
        <v>2.0699999999999998</v>
      </c>
      <c r="C331" s="186" t="str">
        <f>IFERROR(VLOOKUP(F331,'LISTE REFERENCE STOCKABLE'!$B$11:$G$88,6,FALSE),"")</f>
        <v/>
      </c>
      <c r="D331" s="175" t="s">
        <v>111</v>
      </c>
      <c r="E331" s="122" t="str">
        <f>IFERROR(IF(F331="","",INDEX('LISTE REFERENCE STOCKABLE'!A:A,MATCH('SYSTEME CLASSIFICATION'!F331,'LISTE REFERENCE STOCKABLE'!B:B,0),1)),"")</f>
        <v/>
      </c>
      <c r="F331" s="117" t="s">
        <v>307</v>
      </c>
      <c r="G331" s="117"/>
      <c r="H331" s="117"/>
      <c r="I331" s="117"/>
      <c r="J331" s="142"/>
      <c r="K331" s="117"/>
      <c r="L331" s="144" t="str">
        <f>IFERROR(VLOOKUP('SYSTEME CLASSIFICATION'!$F331,'LISTE REFERENCE STOCKABLE'!$B$2:$C$98,2,FALSE),"DISPONIBLE")</f>
        <v>INEXISTANT</v>
      </c>
      <c r="M331" s="123"/>
      <c r="N331" s="120" t="str">
        <f>IFERROR(VLOOKUP('SYSTEME CLASSIFICATION'!$F331,'LISTE REFERENCE STOCKABLE'!$B$11:$D$88,3,FALSE),"")</f>
        <v/>
      </c>
      <c r="O331" s="120"/>
      <c r="P331" s="120"/>
      <c r="Q331" s="120" t="str">
        <f>IFERROR(VLOOKUP('SYSTEME CLASSIFICATION'!$F331,'LISTE REFERENCE STOCKABLE'!$B$11:$E$88,4,FALSE),"")</f>
        <v/>
      </c>
      <c r="R331" s="120" t="str">
        <f>IFERROR(VLOOKUP('SYSTEME CLASSIFICATION'!$F331,'LISTE REFERENCE STOCKABLE'!$B$11:$F$88,5,FALSE),"")</f>
        <v/>
      </c>
      <c r="S331" s="120"/>
      <c r="T331" s="121"/>
      <c r="U331" s="114" t="str">
        <f>IFERROR(IF(VLOOKUP(F331,'LISTE REFERENCE STOCKABLE'!$B$2:$J$98,8,FALSE)=0,"",VLOOKUP(F331,'LISTE REFERENCE STOCKABLE'!$B$2:$J$98,8,FALSE)),"")</f>
        <v/>
      </c>
      <c r="V331" s="114" t="str">
        <f>IFERROR(IF(VLOOKUP(F331,'LISTE REFERENCE STOCKABLE'!$B$2:$J$98,9,FALSE)=0,"",VLOOKUP(F331,'LISTE REFERENCE STOCKABLE'!$B$2:$J$98,9,FALSE)),"")</f>
        <v/>
      </c>
      <c r="W331" s="115" t="str">
        <f>IFERROR(VLOOKUP(F331,'LISTE REFERENCE STOCKABLE'!$B$10:$K$98,10,FALSE),"")</f>
        <v/>
      </c>
      <c r="X331" s="113" t="e">
        <f>VLOOKUP(E331,Inventaire!$C$2:$E$36,3,FALSE)</f>
        <v>#N/A</v>
      </c>
    </row>
    <row r="332" spans="2:24" ht="35.1" customHeight="1" thickBot="1" x14ac:dyDescent="0.25">
      <c r="B332" s="32">
        <v>2.0699999999999998</v>
      </c>
      <c r="C332" s="186" t="str">
        <f>IFERROR(VLOOKUP(F332,'LISTE REFERENCE STOCKABLE'!$B$11:$G$88,6,FALSE),"")</f>
        <v/>
      </c>
      <c r="D332" s="175" t="s">
        <v>111</v>
      </c>
      <c r="E332" s="122" t="str">
        <f>IFERROR(IF(F332="","",INDEX('LISTE REFERENCE STOCKABLE'!A:A,MATCH('SYSTEME CLASSIFICATION'!F332,'LISTE REFERENCE STOCKABLE'!B:B,0),1)),"")</f>
        <v/>
      </c>
      <c r="F332" s="117"/>
      <c r="G332" s="117"/>
      <c r="H332" s="117"/>
      <c r="I332" s="117"/>
      <c r="J332" s="142"/>
      <c r="K332" s="117"/>
      <c r="L332" s="144" t="str">
        <f>IFERROR(VLOOKUP('SYSTEME CLASSIFICATION'!$F332,'LISTE REFERENCE STOCKABLE'!$B$2:$C$98,2,FALSE),"DISPONIBLE")</f>
        <v>DISPONIBLE</v>
      </c>
      <c r="M332" s="123"/>
      <c r="N332" s="120" t="str">
        <f>IFERROR(VLOOKUP('SYSTEME CLASSIFICATION'!$F332,'LISTE REFERENCE STOCKABLE'!$B$11:$D$88,3,FALSE),"")</f>
        <v/>
      </c>
      <c r="O332" s="120"/>
      <c r="P332" s="120"/>
      <c r="Q332" s="120" t="str">
        <f>IFERROR(VLOOKUP('SYSTEME CLASSIFICATION'!$F332,'LISTE REFERENCE STOCKABLE'!$B$11:$E$88,4,FALSE),"")</f>
        <v/>
      </c>
      <c r="R332" s="120" t="str">
        <f>IFERROR(VLOOKUP('SYSTEME CLASSIFICATION'!$F332,'LISTE REFERENCE STOCKABLE'!$B$11:$F$88,5,FALSE),"")</f>
        <v/>
      </c>
      <c r="S332" s="120"/>
      <c r="T332" s="121"/>
      <c r="U332" s="114" t="str">
        <f>IFERROR(IF(VLOOKUP(F332,'LISTE REFERENCE STOCKABLE'!$B$2:$J$98,8,FALSE)=0,"",VLOOKUP(F332,'LISTE REFERENCE STOCKABLE'!$B$2:$J$98,8,FALSE)),"")</f>
        <v/>
      </c>
      <c r="V332" s="114" t="str">
        <f>IFERROR(IF(VLOOKUP(F332,'LISTE REFERENCE STOCKABLE'!$B$2:$J$98,9,FALSE)=0,"",VLOOKUP(F332,'LISTE REFERENCE STOCKABLE'!$B$2:$J$98,9,FALSE)),"")</f>
        <v/>
      </c>
      <c r="W332" s="115" t="str">
        <f>IFERROR(VLOOKUP(F332,'LISTE REFERENCE STOCKABLE'!$B$10:$K$98,10,FALSE),"")</f>
        <v/>
      </c>
      <c r="X332" s="113" t="e">
        <f>VLOOKUP(E332,Inventaire!$C$2:$E$36,3,FALSE)</f>
        <v>#N/A</v>
      </c>
    </row>
    <row r="333" spans="2:24" ht="35.1" customHeight="1" thickBot="1" x14ac:dyDescent="0.25">
      <c r="B333" s="31">
        <v>2.0699999999999998</v>
      </c>
      <c r="C333" s="186" t="str">
        <f>IFERROR(VLOOKUP(F333,'LISTE REFERENCE STOCKABLE'!$B$11:$G$88,6,FALSE),"")</f>
        <v/>
      </c>
      <c r="D333" s="174" t="s">
        <v>112</v>
      </c>
      <c r="E333" s="122" t="str">
        <f>IFERROR(IF(F333="","",INDEX('LISTE REFERENCE STOCKABLE'!A:A,MATCH('SYSTEME CLASSIFICATION'!F333,'LISTE REFERENCE STOCKABLE'!B:B,0),1)),"")</f>
        <v/>
      </c>
      <c r="F333" s="117"/>
      <c r="G333" s="117"/>
      <c r="H333" s="117"/>
      <c r="I333" s="117"/>
      <c r="J333" s="142"/>
      <c r="K333" s="117"/>
      <c r="L333" s="144" t="str">
        <f>IFERROR(VLOOKUP('SYSTEME CLASSIFICATION'!$F333,'LISTE REFERENCE STOCKABLE'!$B$2:$C$98,2,FALSE),"DISPONIBLE")</f>
        <v>DISPONIBLE</v>
      </c>
      <c r="M333" s="118"/>
      <c r="N333" s="119" t="str">
        <f>IFERROR(VLOOKUP('SYSTEME CLASSIFICATION'!$F333,'LISTE REFERENCE STOCKABLE'!$B$11:$D$88,3,FALSE),"")</f>
        <v/>
      </c>
      <c r="O333" s="119"/>
      <c r="P333" s="119"/>
      <c r="Q333" s="119" t="str">
        <f>IFERROR(VLOOKUP('SYSTEME CLASSIFICATION'!$F333,'LISTE REFERENCE STOCKABLE'!$B$11:$E$88,4,FALSE),"")</f>
        <v/>
      </c>
      <c r="R333" s="119" t="str">
        <f>IFERROR(VLOOKUP('SYSTEME CLASSIFICATION'!$F333,'LISTE REFERENCE STOCKABLE'!$B$11:$F$88,5,FALSE),"")</f>
        <v/>
      </c>
      <c r="S333" s="119"/>
      <c r="T333" s="128"/>
      <c r="U333" s="114" t="str">
        <f>IFERROR(IF(VLOOKUP(F333,'LISTE REFERENCE STOCKABLE'!$B$2:$J$98,8,FALSE)=0,"",VLOOKUP(F333,'LISTE REFERENCE STOCKABLE'!$B$2:$J$98,8,FALSE)),"")</f>
        <v/>
      </c>
      <c r="V333" s="114" t="str">
        <f>IFERROR(IF(VLOOKUP(F333,'LISTE REFERENCE STOCKABLE'!$B$2:$J$98,9,FALSE)=0,"",VLOOKUP(F333,'LISTE REFERENCE STOCKABLE'!$B$2:$J$98,9,FALSE)),"")</f>
        <v/>
      </c>
      <c r="W333" s="115" t="str">
        <f>IFERROR(VLOOKUP(F333,'LISTE REFERENCE STOCKABLE'!$B$10:$K$98,10,FALSE),"")</f>
        <v/>
      </c>
      <c r="X333" s="113" t="e">
        <f>VLOOKUP(E333,Inventaire!$C$2:$E$36,3,FALSE)</f>
        <v>#N/A</v>
      </c>
    </row>
    <row r="334" spans="2:24" ht="35.1" customHeight="1" thickBot="1" x14ac:dyDescent="0.25">
      <c r="B334" s="31">
        <v>2.0699999999999998</v>
      </c>
      <c r="C334" s="186" t="str">
        <f>IFERROR(VLOOKUP(F334,'LISTE REFERENCE STOCKABLE'!$B$11:$G$88,6,FALSE),"")</f>
        <v/>
      </c>
      <c r="D334" s="175" t="s">
        <v>112</v>
      </c>
      <c r="E334" s="122" t="str">
        <f>IFERROR(IF(F334="","",INDEX('LISTE REFERENCE STOCKABLE'!A:A,MATCH('SYSTEME CLASSIFICATION'!F334,'LISTE REFERENCE STOCKABLE'!B:B,0),1)),"")</f>
        <v/>
      </c>
      <c r="F334" s="117" t="s">
        <v>307</v>
      </c>
      <c r="G334" s="117"/>
      <c r="H334" s="117"/>
      <c r="I334" s="117"/>
      <c r="J334" s="142"/>
      <c r="K334" s="117"/>
      <c r="L334" s="144" t="str">
        <f>IFERROR(VLOOKUP('SYSTEME CLASSIFICATION'!$F334,'LISTE REFERENCE STOCKABLE'!$B$2:$C$98,2,FALSE),"DISPONIBLE")</f>
        <v>INEXISTANT</v>
      </c>
      <c r="M334" s="123"/>
      <c r="N334" s="124" t="str">
        <f>IFERROR(VLOOKUP('SYSTEME CLASSIFICATION'!$F334,'LISTE REFERENCE STOCKABLE'!$B$11:$D$88,3,FALSE),"")</f>
        <v/>
      </c>
      <c r="O334" s="124"/>
      <c r="P334" s="124"/>
      <c r="Q334" s="124" t="str">
        <f>IFERROR(VLOOKUP('SYSTEME CLASSIFICATION'!$F334,'LISTE REFERENCE STOCKABLE'!$B$11:$E$88,4,FALSE),"")</f>
        <v/>
      </c>
      <c r="R334" s="124" t="str">
        <f>IFERROR(VLOOKUP('SYSTEME CLASSIFICATION'!$F334,'LISTE REFERENCE STOCKABLE'!$B$11:$F$88,5,FALSE),"")</f>
        <v/>
      </c>
      <c r="S334" s="124"/>
      <c r="T334" s="129"/>
      <c r="U334" s="114" t="str">
        <f>IFERROR(IF(VLOOKUP(F334,'LISTE REFERENCE STOCKABLE'!$B$2:$J$98,8,FALSE)=0,"",VLOOKUP(F334,'LISTE REFERENCE STOCKABLE'!$B$2:$J$98,8,FALSE)),"")</f>
        <v/>
      </c>
      <c r="V334" s="114" t="str">
        <f>IFERROR(IF(VLOOKUP(F334,'LISTE REFERENCE STOCKABLE'!$B$2:$J$98,9,FALSE)=0,"",VLOOKUP(F334,'LISTE REFERENCE STOCKABLE'!$B$2:$J$98,9,FALSE)),"")</f>
        <v/>
      </c>
      <c r="W334" s="115" t="str">
        <f>IFERROR(VLOOKUP(F334,'LISTE REFERENCE STOCKABLE'!$B$10:$K$98,10,FALSE),"")</f>
        <v/>
      </c>
      <c r="X334" s="113" t="e">
        <f>VLOOKUP(E334,Inventaire!$C$2:$E$36,3,FALSE)</f>
        <v>#N/A</v>
      </c>
    </row>
    <row r="335" spans="2:24" ht="35.1" customHeight="1" thickBot="1" x14ac:dyDescent="0.25">
      <c r="B335" s="31">
        <v>2.0699999999999998</v>
      </c>
      <c r="C335" s="186" t="str">
        <f>IFERROR(VLOOKUP(F335,'LISTE REFERENCE STOCKABLE'!$B$11:$G$88,6,FALSE),"")</f>
        <v/>
      </c>
      <c r="D335" s="175" t="s">
        <v>112</v>
      </c>
      <c r="E335" s="122" t="str">
        <f>IFERROR(IF(F335="","",INDEX('LISTE REFERENCE STOCKABLE'!A:A,MATCH('SYSTEME CLASSIFICATION'!F335,'LISTE REFERENCE STOCKABLE'!B:B,0),1)),"")</f>
        <v/>
      </c>
      <c r="F335" s="117"/>
      <c r="G335" s="117"/>
      <c r="H335" s="117"/>
      <c r="I335" s="117"/>
      <c r="J335" s="142"/>
      <c r="K335" s="117"/>
      <c r="L335" s="144" t="str">
        <f>IFERROR(VLOOKUP('SYSTEME CLASSIFICATION'!$F335,'LISTE REFERENCE STOCKABLE'!$B$2:$C$98,2,FALSE),"DISPONIBLE")</f>
        <v>DISPONIBLE</v>
      </c>
      <c r="M335" s="123"/>
      <c r="N335" s="124" t="str">
        <f>IFERROR(VLOOKUP('SYSTEME CLASSIFICATION'!$F335,'LISTE REFERENCE STOCKABLE'!$B$11:$D$88,3,FALSE),"")</f>
        <v/>
      </c>
      <c r="O335" s="124"/>
      <c r="P335" s="124"/>
      <c r="Q335" s="124" t="str">
        <f>IFERROR(VLOOKUP('SYSTEME CLASSIFICATION'!$F335,'LISTE REFERENCE STOCKABLE'!$B$11:$E$88,4,FALSE),"")</f>
        <v/>
      </c>
      <c r="R335" s="124" t="str">
        <f>IFERROR(VLOOKUP('SYSTEME CLASSIFICATION'!$F335,'LISTE REFERENCE STOCKABLE'!$B$11:$F$88,5,FALSE),"")</f>
        <v/>
      </c>
      <c r="S335" s="124"/>
      <c r="T335" s="129"/>
      <c r="U335" s="114" t="str">
        <f>IFERROR(IF(VLOOKUP(F335,'LISTE REFERENCE STOCKABLE'!$B$2:$J$98,8,FALSE)=0,"",VLOOKUP(F335,'LISTE REFERENCE STOCKABLE'!$B$2:$J$98,8,FALSE)),"")</f>
        <v/>
      </c>
      <c r="V335" s="114" t="str">
        <f>IFERROR(IF(VLOOKUP(F335,'LISTE REFERENCE STOCKABLE'!$B$2:$J$98,9,FALSE)=0,"",VLOOKUP(F335,'LISTE REFERENCE STOCKABLE'!$B$2:$J$98,9,FALSE)),"")</f>
        <v/>
      </c>
      <c r="W335" s="115" t="str">
        <f>IFERROR(VLOOKUP(F335,'LISTE REFERENCE STOCKABLE'!$B$10:$K$98,10,FALSE),"")</f>
        <v/>
      </c>
      <c r="X335" s="113" t="e">
        <f>VLOOKUP(E335,Inventaire!$C$2:$E$36,3,FALSE)</f>
        <v>#N/A</v>
      </c>
    </row>
    <row r="336" spans="2:24" ht="35.1" customHeight="1" thickBot="1" x14ac:dyDescent="0.25">
      <c r="B336" s="32">
        <v>1.92</v>
      </c>
      <c r="C336" s="186" t="str">
        <f>IFERROR(VLOOKUP(F336,'LISTE REFERENCE STOCKABLE'!$B$11:$G$88,6,FALSE),"")</f>
        <v/>
      </c>
      <c r="D336" s="174" t="s">
        <v>113</v>
      </c>
      <c r="E336" s="130" t="str">
        <f>IFERROR(IF(F336="","",INDEX('LISTE REFERENCE STOCKABLE'!A:A,MATCH('SYSTEME CLASSIFICATION'!F336,'LISTE REFERENCE STOCKABLE'!B:B,0),1)),"")</f>
        <v/>
      </c>
      <c r="F336" s="117" t="s">
        <v>309</v>
      </c>
      <c r="G336" s="117"/>
      <c r="H336" s="117"/>
      <c r="I336" s="117"/>
      <c r="J336" s="142"/>
      <c r="K336" s="117"/>
      <c r="L336" s="144" t="str">
        <f>IFERROR(VLOOKUP('SYSTEME CLASSIFICATION'!$F336,'LISTE REFERENCE STOCKABLE'!$B$2:$C$98,2,FALSE),"DISPONIBLE")</f>
        <v>INDISPONIBLE (Veuillez noter la désignation du produit dans "COMMENTAIRE MAGASINIER")</v>
      </c>
      <c r="M336" s="118" t="s">
        <v>492</v>
      </c>
      <c r="N336" s="119" t="str">
        <f>IFERROR(VLOOKUP('SYSTEME CLASSIFICATION'!$F336,'LISTE REFERENCE STOCKABLE'!$B$11:$D$88,3,FALSE),"")</f>
        <v/>
      </c>
      <c r="O336" s="119"/>
      <c r="P336" s="119"/>
      <c r="Q336" s="119" t="str">
        <f>IFERROR(VLOOKUP('SYSTEME CLASSIFICATION'!$F336,'LISTE REFERENCE STOCKABLE'!$B$11:$E$88,4,FALSE),"")</f>
        <v/>
      </c>
      <c r="R336" s="119" t="str">
        <f>IFERROR(VLOOKUP('SYSTEME CLASSIFICATION'!$F336,'LISTE REFERENCE STOCKABLE'!$B$11:$F$88,5,FALSE),"")</f>
        <v/>
      </c>
      <c r="S336" s="119"/>
      <c r="T336" s="128"/>
      <c r="U336" s="114" t="str">
        <f>IFERROR(IF(VLOOKUP(F336,'LISTE REFERENCE STOCKABLE'!$B$2:$J$98,8,FALSE)=0,"",VLOOKUP(F336,'LISTE REFERENCE STOCKABLE'!$B$2:$J$98,8,FALSE)),"")</f>
        <v/>
      </c>
      <c r="V336" s="114" t="str">
        <f>IFERROR(IF(VLOOKUP(F336,'LISTE REFERENCE STOCKABLE'!$B$2:$J$98,9,FALSE)=0,"",VLOOKUP(F336,'LISTE REFERENCE STOCKABLE'!$B$2:$J$98,9,FALSE)),"")</f>
        <v/>
      </c>
      <c r="W336" s="115" t="str">
        <f>IFERROR(VLOOKUP(F336,'LISTE REFERENCE STOCKABLE'!$B$10:$K$98,10,FALSE),"")</f>
        <v/>
      </c>
      <c r="X336" s="113" t="e">
        <f>VLOOKUP(E336,Inventaire!$C$2:$E$36,3,FALSE)</f>
        <v>#N/A</v>
      </c>
    </row>
    <row r="337" spans="2:24" ht="35.1" customHeight="1" thickBot="1" x14ac:dyDescent="0.25">
      <c r="B337" s="32">
        <v>1.92</v>
      </c>
      <c r="C337" s="186" t="str">
        <f>IFERROR(VLOOKUP(F337,'LISTE REFERENCE STOCKABLE'!$B$11:$G$88,6,FALSE),"")</f>
        <v/>
      </c>
      <c r="D337" s="175" t="s">
        <v>113</v>
      </c>
      <c r="E337" s="130" t="str">
        <f>IFERROR(IF(F337="","",INDEX('LISTE REFERENCE STOCKABLE'!A:A,MATCH('SYSTEME CLASSIFICATION'!F337,'LISTE REFERENCE STOCKABLE'!B:B,0),1)),"")</f>
        <v/>
      </c>
      <c r="F337" s="117" t="s">
        <v>309</v>
      </c>
      <c r="G337" s="117"/>
      <c r="H337" s="117"/>
      <c r="I337" s="117"/>
      <c r="J337" s="142"/>
      <c r="K337" s="117"/>
      <c r="L337" s="144" t="str">
        <f>IFERROR(VLOOKUP('SYSTEME CLASSIFICATION'!$F337,'LISTE REFERENCE STOCKABLE'!$B$2:$C$98,2,FALSE),"DISPONIBLE")</f>
        <v>INDISPONIBLE (Veuillez noter la désignation du produit dans "COMMENTAIRE MAGASINIER")</v>
      </c>
      <c r="M337" s="118" t="s">
        <v>492</v>
      </c>
      <c r="N337" s="124" t="str">
        <f>IFERROR(VLOOKUP('SYSTEME CLASSIFICATION'!$F337,'LISTE REFERENCE STOCKABLE'!$B$11:$D$88,3,FALSE),"")</f>
        <v/>
      </c>
      <c r="O337" s="124"/>
      <c r="P337" s="124"/>
      <c r="Q337" s="124" t="str">
        <f>IFERROR(VLOOKUP('SYSTEME CLASSIFICATION'!$F337,'LISTE REFERENCE STOCKABLE'!$B$11:$E$88,4,FALSE),"")</f>
        <v/>
      </c>
      <c r="R337" s="124" t="str">
        <f>IFERROR(VLOOKUP('SYSTEME CLASSIFICATION'!$F337,'LISTE REFERENCE STOCKABLE'!$B$11:$F$88,5,FALSE),"")</f>
        <v/>
      </c>
      <c r="S337" s="124"/>
      <c r="T337" s="129"/>
      <c r="U337" s="114" t="str">
        <f>IFERROR(IF(VLOOKUP(F337,'LISTE REFERENCE STOCKABLE'!$B$2:$J$98,8,FALSE)=0,"",VLOOKUP(F337,'LISTE REFERENCE STOCKABLE'!$B$2:$J$98,8,FALSE)),"")</f>
        <v/>
      </c>
      <c r="V337" s="114" t="str">
        <f>IFERROR(IF(VLOOKUP(F337,'LISTE REFERENCE STOCKABLE'!$B$2:$J$98,9,FALSE)=0,"",VLOOKUP(F337,'LISTE REFERENCE STOCKABLE'!$B$2:$J$98,9,FALSE)),"")</f>
        <v/>
      </c>
      <c r="W337" s="115" t="str">
        <f>IFERROR(VLOOKUP(F337,'LISTE REFERENCE STOCKABLE'!$B$10:$K$98,10,FALSE),"")</f>
        <v/>
      </c>
      <c r="X337" s="113" t="e">
        <f>VLOOKUP(E337,Inventaire!$C$2:$E$36,3,FALSE)</f>
        <v>#N/A</v>
      </c>
    </row>
    <row r="338" spans="2:24" ht="35.1" customHeight="1" thickBot="1" x14ac:dyDescent="0.25">
      <c r="B338" s="32">
        <v>1.92</v>
      </c>
      <c r="C338" s="186" t="str">
        <f>IFERROR(VLOOKUP(F338,'LISTE REFERENCE STOCKABLE'!$B$11:$G$88,6,FALSE),"")</f>
        <v/>
      </c>
      <c r="D338" s="175" t="s">
        <v>113</v>
      </c>
      <c r="E338" s="130" t="str">
        <f>IFERROR(IF(F338="","",INDEX('LISTE REFERENCE STOCKABLE'!A:A,MATCH('SYSTEME CLASSIFICATION'!F338,'LISTE REFERENCE STOCKABLE'!B:B,0),1)),"")</f>
        <v/>
      </c>
      <c r="F338" s="117" t="s">
        <v>309</v>
      </c>
      <c r="G338" s="117"/>
      <c r="H338" s="117"/>
      <c r="I338" s="117"/>
      <c r="J338" s="142"/>
      <c r="K338" s="117"/>
      <c r="L338" s="144" t="str">
        <f>IFERROR(VLOOKUP('SYSTEME CLASSIFICATION'!$F338,'LISTE REFERENCE STOCKABLE'!$B$2:$C$98,2,FALSE),"DISPONIBLE")</f>
        <v>INDISPONIBLE (Veuillez noter la désignation du produit dans "COMMENTAIRE MAGASINIER")</v>
      </c>
      <c r="M338" s="118" t="s">
        <v>492</v>
      </c>
      <c r="N338" s="124" t="str">
        <f>IFERROR(VLOOKUP('SYSTEME CLASSIFICATION'!$F338,'LISTE REFERENCE STOCKABLE'!$B$11:$D$88,3,FALSE),"")</f>
        <v/>
      </c>
      <c r="O338" s="124"/>
      <c r="P338" s="124"/>
      <c r="Q338" s="124" t="str">
        <f>IFERROR(VLOOKUP('SYSTEME CLASSIFICATION'!$F338,'LISTE REFERENCE STOCKABLE'!$B$11:$E$88,4,FALSE),"")</f>
        <v/>
      </c>
      <c r="R338" s="124" t="str">
        <f>IFERROR(VLOOKUP('SYSTEME CLASSIFICATION'!$F338,'LISTE REFERENCE STOCKABLE'!$B$11:$F$88,5,FALSE),"")</f>
        <v/>
      </c>
      <c r="S338" s="124"/>
      <c r="T338" s="129"/>
      <c r="U338" s="114" t="str">
        <f>IFERROR(IF(VLOOKUP(F338,'LISTE REFERENCE STOCKABLE'!$B$2:$J$98,8,FALSE)=0,"",VLOOKUP(F338,'LISTE REFERENCE STOCKABLE'!$B$2:$J$98,8,FALSE)),"")</f>
        <v/>
      </c>
      <c r="V338" s="114" t="str">
        <f>IFERROR(IF(VLOOKUP(F338,'LISTE REFERENCE STOCKABLE'!$B$2:$J$98,9,FALSE)=0,"",VLOOKUP(F338,'LISTE REFERENCE STOCKABLE'!$B$2:$J$98,9,FALSE)),"")</f>
        <v/>
      </c>
      <c r="W338" s="115" t="str">
        <f>IFERROR(VLOOKUP(F338,'LISTE REFERENCE STOCKABLE'!$B$10:$K$98,10,FALSE),"")</f>
        <v/>
      </c>
      <c r="X338" s="113" t="e">
        <f>VLOOKUP(E338,Inventaire!$C$2:$E$36,3,FALSE)</f>
        <v>#N/A</v>
      </c>
    </row>
    <row r="339" spans="2:24" ht="35.1" customHeight="1" thickBot="1" x14ac:dyDescent="0.25">
      <c r="B339" s="32">
        <v>1.92</v>
      </c>
      <c r="C339" s="186" t="str">
        <f>IFERROR(VLOOKUP(F339,'LISTE REFERENCE STOCKABLE'!$B$11:$G$88,6,FALSE),"")</f>
        <v/>
      </c>
      <c r="D339" s="175" t="s">
        <v>113</v>
      </c>
      <c r="E339" s="130" t="str">
        <f>IFERROR(IF(F339="","",INDEX('LISTE REFERENCE STOCKABLE'!A:A,MATCH('SYSTEME CLASSIFICATION'!F339,'LISTE REFERENCE STOCKABLE'!B:B,0),1)),"")</f>
        <v/>
      </c>
      <c r="F339" s="117" t="s">
        <v>309</v>
      </c>
      <c r="G339" s="117"/>
      <c r="H339" s="117"/>
      <c r="I339" s="117"/>
      <c r="J339" s="142"/>
      <c r="K339" s="117"/>
      <c r="L339" s="144" t="str">
        <f>IFERROR(VLOOKUP('SYSTEME CLASSIFICATION'!$F339,'LISTE REFERENCE STOCKABLE'!$B$2:$C$98,2,FALSE),"DISPONIBLE")</f>
        <v>INDISPONIBLE (Veuillez noter la désignation du produit dans "COMMENTAIRE MAGASINIER")</v>
      </c>
      <c r="M339" s="118" t="s">
        <v>492</v>
      </c>
      <c r="N339" s="124" t="str">
        <f>IFERROR(VLOOKUP('SYSTEME CLASSIFICATION'!$F339,'LISTE REFERENCE STOCKABLE'!$B$11:$D$88,3,FALSE),"")</f>
        <v/>
      </c>
      <c r="O339" s="124"/>
      <c r="P339" s="124"/>
      <c r="Q339" s="124" t="str">
        <f>IFERROR(VLOOKUP('SYSTEME CLASSIFICATION'!$F339,'LISTE REFERENCE STOCKABLE'!$B$11:$E$88,4,FALSE),"")</f>
        <v/>
      </c>
      <c r="R339" s="124" t="str">
        <f>IFERROR(VLOOKUP('SYSTEME CLASSIFICATION'!$F339,'LISTE REFERENCE STOCKABLE'!$B$11:$F$88,5,FALSE),"")</f>
        <v/>
      </c>
      <c r="S339" s="124"/>
      <c r="T339" s="129"/>
      <c r="U339" s="114" t="str">
        <f>IFERROR(IF(VLOOKUP(F339,'LISTE REFERENCE STOCKABLE'!$B$2:$J$98,8,FALSE)=0,"",VLOOKUP(F339,'LISTE REFERENCE STOCKABLE'!$B$2:$J$98,8,FALSE)),"")</f>
        <v/>
      </c>
      <c r="V339" s="114" t="str">
        <f>IFERROR(IF(VLOOKUP(F339,'LISTE REFERENCE STOCKABLE'!$B$2:$J$98,9,FALSE)=0,"",VLOOKUP(F339,'LISTE REFERENCE STOCKABLE'!$B$2:$J$98,9,FALSE)),"")</f>
        <v/>
      </c>
      <c r="W339" s="115" t="str">
        <f>IFERROR(VLOOKUP(F339,'LISTE REFERENCE STOCKABLE'!$B$10:$K$98,10,FALSE),"")</f>
        <v/>
      </c>
      <c r="X339" s="113" t="e">
        <f>VLOOKUP(E339,Inventaire!$C$2:$E$36,3,FALSE)</f>
        <v>#N/A</v>
      </c>
    </row>
    <row r="340" spans="2:24" ht="35.1" customHeight="1" thickBot="1" x14ac:dyDescent="0.25">
      <c r="B340" s="31">
        <v>1.92</v>
      </c>
      <c r="C340" s="186" t="str">
        <f>IFERROR(VLOOKUP(F340,'LISTE REFERENCE STOCKABLE'!$B$11:$G$88,6,FALSE),"")</f>
        <v>DS Smith Packaging</v>
      </c>
      <c r="D340" s="174" t="s">
        <v>114</v>
      </c>
      <c r="E340" s="130" t="str">
        <f>IFERROR(IF(F340="","",INDEX('LISTE REFERENCE STOCKABLE'!A:A,MATCH('SYSTEME CLASSIFICATION'!F340,'LISTE REFERENCE STOCKABLE'!B:B,0),1)),"")</f>
        <v>EMS0001</v>
      </c>
      <c r="F340" s="117" t="s">
        <v>209</v>
      </c>
      <c r="G340" s="117"/>
      <c r="H340" s="117"/>
      <c r="I340" s="117"/>
      <c r="J340" s="142"/>
      <c r="K340" s="117"/>
      <c r="L340" s="144" t="str">
        <f>IFERROR(VLOOKUP('SYSTEME CLASSIFICATION'!$F340,'LISTE REFERENCE STOCKABLE'!$B$2:$C$98,2,FALSE),"DISPONIBLE")</f>
        <v>INDISPONIBLE</v>
      </c>
      <c r="M340" s="118"/>
      <c r="N340" s="119" t="str">
        <f>IFERROR(VLOOKUP('SYSTEME CLASSIFICATION'!$F340,'LISTE REFERENCE STOCKABLE'!$B$11:$D$88,3,FALSE),"")</f>
        <v>6 palettes x 1200c= 7200 c</v>
      </c>
      <c r="O340" s="119"/>
      <c r="P340" s="119"/>
      <c r="Q340" s="119">
        <f>IFERROR(VLOOKUP('SYSTEME CLASSIFICATION'!$F340,'LISTE REFERENCE STOCKABLE'!$B$11:$E$88,4,FALSE),"")</f>
        <v>20000</v>
      </c>
      <c r="R340" s="119">
        <f>IFERROR(VLOOKUP('SYSTEME CLASSIFICATION'!$F340,'LISTE REFERENCE STOCKABLE'!$B$11:$F$88,5,FALSE),"")</f>
        <v>0</v>
      </c>
      <c r="S340" s="119"/>
      <c r="T340" s="128"/>
      <c r="U340" s="114" t="str">
        <f>IFERROR(IF(VLOOKUP(F340,'LISTE REFERENCE STOCKABLE'!$B$2:$J$98,8,FALSE)=0,"",VLOOKUP(F340,'LISTE REFERENCE STOCKABLE'!$B$2:$J$98,8,FALSE)),"")</f>
        <v/>
      </c>
      <c r="V340" s="114" t="str">
        <f>IFERROR(IF(VLOOKUP(F340,'LISTE REFERENCE STOCKABLE'!$B$2:$J$98,9,FALSE)=0,"",VLOOKUP(F340,'LISTE REFERENCE STOCKABLE'!$B$2:$J$98,9,FALSE)),"")</f>
        <v/>
      </c>
      <c r="W340" s="115" t="str">
        <f>IFERROR(VLOOKUP(F340,'LISTE REFERENCE STOCKABLE'!$B$10:$K$98,10,FALSE),"")</f>
        <v>a</v>
      </c>
      <c r="X340" s="113" t="str">
        <f>VLOOKUP(E340,Inventaire!$C$2:$E$36,3,FALSE)</f>
        <v>jeudi</v>
      </c>
    </row>
    <row r="341" spans="2:24" ht="35.1" customHeight="1" thickBot="1" x14ac:dyDescent="0.25">
      <c r="B341" s="31">
        <v>1.92</v>
      </c>
      <c r="C341" s="186" t="str">
        <f>IFERROR(VLOOKUP(F341,'LISTE REFERENCE STOCKABLE'!$B$11:$G$88,6,FALSE),"")</f>
        <v>DS Smith Packaging</v>
      </c>
      <c r="D341" s="175" t="s">
        <v>114</v>
      </c>
      <c r="E341" s="130" t="str">
        <f>IFERROR(IF(F341="","",INDEX('LISTE REFERENCE STOCKABLE'!A:A,MATCH('SYSTEME CLASSIFICATION'!F341,'LISTE REFERENCE STOCKABLE'!B:B,0),1)),"")</f>
        <v>EMS0001</v>
      </c>
      <c r="F341" s="117" t="s">
        <v>209</v>
      </c>
      <c r="G341" s="117"/>
      <c r="H341" s="117"/>
      <c r="I341" s="117"/>
      <c r="J341" s="142"/>
      <c r="K341" s="117"/>
      <c r="L341" s="144" t="str">
        <f>IFERROR(VLOOKUP('SYSTEME CLASSIFICATION'!$F341,'LISTE REFERENCE STOCKABLE'!$B$2:$C$98,2,FALSE),"DISPONIBLE")</f>
        <v>INDISPONIBLE</v>
      </c>
      <c r="M341" s="123"/>
      <c r="N341" s="124" t="str">
        <f>IFERROR(VLOOKUP('SYSTEME CLASSIFICATION'!$F341,'LISTE REFERENCE STOCKABLE'!$B$11:$D$88,3,FALSE),"")</f>
        <v>6 palettes x 1200c= 7200 c</v>
      </c>
      <c r="O341" s="124"/>
      <c r="P341" s="124"/>
      <c r="Q341" s="124">
        <f>IFERROR(VLOOKUP('SYSTEME CLASSIFICATION'!$F341,'LISTE REFERENCE STOCKABLE'!$B$11:$E$88,4,FALSE),"")</f>
        <v>20000</v>
      </c>
      <c r="R341" s="124">
        <f>IFERROR(VLOOKUP('SYSTEME CLASSIFICATION'!$F341,'LISTE REFERENCE STOCKABLE'!$B$11:$F$88,5,FALSE),"")</f>
        <v>0</v>
      </c>
      <c r="S341" s="124"/>
      <c r="T341" s="129"/>
      <c r="U341" s="114" t="str">
        <f>IFERROR(IF(VLOOKUP(F341,'LISTE REFERENCE STOCKABLE'!$B$2:$J$98,8,FALSE)=0,"",VLOOKUP(F341,'LISTE REFERENCE STOCKABLE'!$B$2:$J$98,8,FALSE)),"")</f>
        <v/>
      </c>
      <c r="V341" s="114" t="str">
        <f>IFERROR(IF(VLOOKUP(F341,'LISTE REFERENCE STOCKABLE'!$B$2:$J$98,9,FALSE)=0,"",VLOOKUP(F341,'LISTE REFERENCE STOCKABLE'!$B$2:$J$98,9,FALSE)),"")</f>
        <v/>
      </c>
      <c r="W341" s="115" t="str">
        <f>IFERROR(VLOOKUP(F341,'LISTE REFERENCE STOCKABLE'!$B$10:$K$98,10,FALSE),"")</f>
        <v>a</v>
      </c>
      <c r="X341" s="113" t="str">
        <f>VLOOKUP(E341,Inventaire!$C$2:$E$36,3,FALSE)</f>
        <v>jeudi</v>
      </c>
    </row>
    <row r="342" spans="2:24" ht="35.1" customHeight="1" thickBot="1" x14ac:dyDescent="0.25">
      <c r="B342" s="31">
        <v>1.92</v>
      </c>
      <c r="C342" s="186" t="str">
        <f>IFERROR(VLOOKUP(F342,'LISTE REFERENCE STOCKABLE'!$B$11:$G$88,6,FALSE),"")</f>
        <v>DS Smith Packaging</v>
      </c>
      <c r="D342" s="175" t="s">
        <v>114</v>
      </c>
      <c r="E342" s="130" t="str">
        <f>IFERROR(IF(F342="","",INDEX('LISTE REFERENCE STOCKABLE'!A:A,MATCH('SYSTEME CLASSIFICATION'!F342,'LISTE REFERENCE STOCKABLE'!B:B,0),1)),"")</f>
        <v>EMS0001</v>
      </c>
      <c r="F342" s="117" t="s">
        <v>209</v>
      </c>
      <c r="G342" s="117"/>
      <c r="H342" s="117"/>
      <c r="I342" s="117"/>
      <c r="J342" s="142"/>
      <c r="K342" s="117"/>
      <c r="L342" s="144" t="str">
        <f>IFERROR(VLOOKUP('SYSTEME CLASSIFICATION'!$F342,'LISTE REFERENCE STOCKABLE'!$B$2:$C$98,2,FALSE),"DISPONIBLE")</f>
        <v>INDISPONIBLE</v>
      </c>
      <c r="M342" s="123"/>
      <c r="N342" s="124" t="str">
        <f>IFERROR(VLOOKUP('SYSTEME CLASSIFICATION'!$F342,'LISTE REFERENCE STOCKABLE'!$B$11:$D$88,3,FALSE),"")</f>
        <v>6 palettes x 1200c= 7200 c</v>
      </c>
      <c r="O342" s="124"/>
      <c r="P342" s="124"/>
      <c r="Q342" s="124">
        <f>IFERROR(VLOOKUP('SYSTEME CLASSIFICATION'!$F342,'LISTE REFERENCE STOCKABLE'!$B$11:$E$88,4,FALSE),"")</f>
        <v>20000</v>
      </c>
      <c r="R342" s="124">
        <f>IFERROR(VLOOKUP('SYSTEME CLASSIFICATION'!$F342,'LISTE REFERENCE STOCKABLE'!$B$11:$F$88,5,FALSE),"")</f>
        <v>0</v>
      </c>
      <c r="S342" s="124"/>
      <c r="T342" s="129"/>
      <c r="U342" s="114" t="str">
        <f>IFERROR(IF(VLOOKUP(F342,'LISTE REFERENCE STOCKABLE'!$B$2:$J$98,8,FALSE)=0,"",VLOOKUP(F342,'LISTE REFERENCE STOCKABLE'!$B$2:$J$98,8,FALSE)),"")</f>
        <v/>
      </c>
      <c r="V342" s="114" t="str">
        <f>IFERROR(IF(VLOOKUP(F342,'LISTE REFERENCE STOCKABLE'!$B$2:$J$98,9,FALSE)=0,"",VLOOKUP(F342,'LISTE REFERENCE STOCKABLE'!$B$2:$J$98,9,FALSE)),"")</f>
        <v/>
      </c>
      <c r="W342" s="115" t="str">
        <f>IFERROR(VLOOKUP(F342,'LISTE REFERENCE STOCKABLE'!$B$10:$K$98,10,FALSE),"")</f>
        <v>a</v>
      </c>
      <c r="X342" s="113" t="str">
        <f>VLOOKUP(E342,Inventaire!$C$2:$E$36,3,FALSE)</f>
        <v>jeudi</v>
      </c>
    </row>
    <row r="343" spans="2:24" ht="35.1" customHeight="1" thickBot="1" x14ac:dyDescent="0.25">
      <c r="B343" s="31">
        <v>1.92</v>
      </c>
      <c r="C343" s="186" t="str">
        <f>IFERROR(VLOOKUP(F343,'LISTE REFERENCE STOCKABLE'!$B$11:$G$88,6,FALSE),"")</f>
        <v/>
      </c>
      <c r="D343" s="175" t="s">
        <v>114</v>
      </c>
      <c r="E343" s="130" t="str">
        <f>IFERROR(IF(F343="","",INDEX('LISTE REFERENCE STOCKABLE'!A:A,MATCH('SYSTEME CLASSIFICATION'!F343,'LISTE REFERENCE STOCKABLE'!B:B,0),1)),"")</f>
        <v/>
      </c>
      <c r="F343" s="117" t="s">
        <v>307</v>
      </c>
      <c r="G343" s="117"/>
      <c r="H343" s="117"/>
      <c r="I343" s="117"/>
      <c r="J343" s="142"/>
      <c r="K343" s="117"/>
      <c r="L343" s="144" t="str">
        <f>IFERROR(VLOOKUP('SYSTEME CLASSIFICATION'!$F343,'LISTE REFERENCE STOCKABLE'!$B$2:$C$98,2,FALSE),"DISPONIBLE")</f>
        <v>INEXISTANT</v>
      </c>
      <c r="M343" s="123"/>
      <c r="N343" s="124" t="str">
        <f>IFERROR(VLOOKUP('SYSTEME CLASSIFICATION'!$F343,'LISTE REFERENCE STOCKABLE'!$B$11:$D$88,3,FALSE),"")</f>
        <v/>
      </c>
      <c r="O343" s="124"/>
      <c r="P343" s="124"/>
      <c r="Q343" s="124" t="str">
        <f>IFERROR(VLOOKUP('SYSTEME CLASSIFICATION'!$F343,'LISTE REFERENCE STOCKABLE'!$B$11:$E$88,4,FALSE),"")</f>
        <v/>
      </c>
      <c r="R343" s="124" t="str">
        <f>IFERROR(VLOOKUP('SYSTEME CLASSIFICATION'!$F343,'LISTE REFERENCE STOCKABLE'!$B$11:$F$88,5,FALSE),"")</f>
        <v/>
      </c>
      <c r="S343" s="124"/>
      <c r="T343" s="129"/>
      <c r="U343" s="114" t="str">
        <f>IFERROR(IF(VLOOKUP(F343,'LISTE REFERENCE STOCKABLE'!$B$2:$J$98,8,FALSE)=0,"",VLOOKUP(F343,'LISTE REFERENCE STOCKABLE'!$B$2:$J$98,8,FALSE)),"")</f>
        <v/>
      </c>
      <c r="V343" s="114" t="str">
        <f>IFERROR(IF(VLOOKUP(F343,'LISTE REFERENCE STOCKABLE'!$B$2:$J$98,9,FALSE)=0,"",VLOOKUP(F343,'LISTE REFERENCE STOCKABLE'!$B$2:$J$98,9,FALSE)),"")</f>
        <v/>
      </c>
      <c r="W343" s="115" t="str">
        <f>IFERROR(VLOOKUP(F343,'LISTE REFERENCE STOCKABLE'!$B$10:$K$98,10,FALSE),"")</f>
        <v/>
      </c>
      <c r="X343" s="113" t="e">
        <f>VLOOKUP(E343,Inventaire!$C$2:$E$36,3,FALSE)</f>
        <v>#N/A</v>
      </c>
    </row>
    <row r="344" spans="2:24" ht="35.1" customHeight="1" thickBot="1" x14ac:dyDescent="0.25">
      <c r="B344" s="32">
        <v>2.0699999999999998</v>
      </c>
      <c r="C344" s="186" t="str">
        <f>IFERROR(VLOOKUP(F344,'LISTE REFERENCE STOCKABLE'!$B$11:$G$88,6,FALSE),"")</f>
        <v/>
      </c>
      <c r="D344" s="174" t="s">
        <v>115</v>
      </c>
      <c r="E344" s="130" t="str">
        <f>IFERROR(IF(F344="","",INDEX('LISTE REFERENCE STOCKABLE'!A:A,MATCH('SYSTEME CLASSIFICATION'!F344,'LISTE REFERENCE STOCKABLE'!B:B,0),1)),"")</f>
        <v/>
      </c>
      <c r="F344" s="117" t="s">
        <v>309</v>
      </c>
      <c r="G344" s="117"/>
      <c r="H344" s="117"/>
      <c r="I344" s="117"/>
      <c r="J344" s="142"/>
      <c r="K344" s="117"/>
      <c r="L344" s="144" t="str">
        <f>IFERROR(VLOOKUP('SYSTEME CLASSIFICATION'!$F344,'LISTE REFERENCE STOCKABLE'!$B$2:$C$98,2,FALSE),"DISPONIBLE")</f>
        <v>INDISPONIBLE (Veuillez noter la désignation du produit dans "COMMENTAIRE MAGASINIER")</v>
      </c>
      <c r="M344" s="118" t="s">
        <v>493</v>
      </c>
      <c r="N344" s="119" t="str">
        <f>IFERROR(VLOOKUP('SYSTEME CLASSIFICATION'!$F344,'LISTE REFERENCE STOCKABLE'!$B$11:$D$88,3,FALSE),"")</f>
        <v/>
      </c>
      <c r="O344" s="119"/>
      <c r="P344" s="119"/>
      <c r="Q344" s="119" t="str">
        <f>IFERROR(VLOOKUP('SYSTEME CLASSIFICATION'!$F344,'LISTE REFERENCE STOCKABLE'!$B$11:$E$88,4,FALSE),"")</f>
        <v/>
      </c>
      <c r="R344" s="119" t="str">
        <f>IFERROR(VLOOKUP('SYSTEME CLASSIFICATION'!$F344,'LISTE REFERENCE STOCKABLE'!$B$11:$F$88,5,FALSE),"")</f>
        <v/>
      </c>
      <c r="S344" s="119"/>
      <c r="T344" s="128"/>
      <c r="U344" s="114" t="str">
        <f>IFERROR(IF(VLOOKUP(F344,'LISTE REFERENCE STOCKABLE'!$B$2:$J$98,8,FALSE)=0,"",VLOOKUP(F344,'LISTE REFERENCE STOCKABLE'!$B$2:$J$98,8,FALSE)),"")</f>
        <v/>
      </c>
      <c r="V344" s="114" t="str">
        <f>IFERROR(IF(VLOOKUP(F344,'LISTE REFERENCE STOCKABLE'!$B$2:$J$98,9,FALSE)=0,"",VLOOKUP(F344,'LISTE REFERENCE STOCKABLE'!$B$2:$J$98,9,FALSE)),"")</f>
        <v/>
      </c>
      <c r="W344" s="115" t="str">
        <f>IFERROR(VLOOKUP(F344,'LISTE REFERENCE STOCKABLE'!$B$10:$K$98,10,FALSE),"")</f>
        <v/>
      </c>
      <c r="X344" s="113" t="e">
        <f>VLOOKUP(E344,Inventaire!$C$2:$E$36,3,FALSE)</f>
        <v>#N/A</v>
      </c>
    </row>
    <row r="345" spans="2:24" ht="35.1" customHeight="1" thickBot="1" x14ac:dyDescent="0.25">
      <c r="B345" s="32">
        <v>2.0699999999999998</v>
      </c>
      <c r="C345" s="186" t="str">
        <f>IFERROR(VLOOKUP(F345,'LISTE REFERENCE STOCKABLE'!$B$11:$G$88,6,FALSE),"")</f>
        <v/>
      </c>
      <c r="D345" s="175" t="s">
        <v>115</v>
      </c>
      <c r="E345" s="130" t="str">
        <f>IFERROR(IF(F345="","",INDEX('LISTE REFERENCE STOCKABLE'!A:A,MATCH('SYSTEME CLASSIFICATION'!F345,'LISTE REFERENCE STOCKABLE'!B:B,0),1)),"")</f>
        <v/>
      </c>
      <c r="F345" s="117" t="s">
        <v>309</v>
      </c>
      <c r="G345" s="117"/>
      <c r="H345" s="117"/>
      <c r="I345" s="117"/>
      <c r="J345" s="142"/>
      <c r="K345" s="117"/>
      <c r="L345" s="144" t="str">
        <f>IFERROR(VLOOKUP('SYSTEME CLASSIFICATION'!$F345,'LISTE REFERENCE STOCKABLE'!$B$2:$C$98,2,FALSE),"DISPONIBLE")</f>
        <v>INDISPONIBLE (Veuillez noter la désignation du produit dans "COMMENTAIRE MAGASINIER")</v>
      </c>
      <c r="M345" s="123" t="s">
        <v>493</v>
      </c>
      <c r="N345" s="124" t="str">
        <f>IFERROR(VLOOKUP('SYSTEME CLASSIFICATION'!$F345,'LISTE REFERENCE STOCKABLE'!$B$11:$D$88,3,FALSE),"")</f>
        <v/>
      </c>
      <c r="O345" s="124"/>
      <c r="P345" s="124"/>
      <c r="Q345" s="124" t="str">
        <f>IFERROR(VLOOKUP('SYSTEME CLASSIFICATION'!$F345,'LISTE REFERENCE STOCKABLE'!$B$11:$E$88,4,FALSE),"")</f>
        <v/>
      </c>
      <c r="R345" s="124" t="str">
        <f>IFERROR(VLOOKUP('SYSTEME CLASSIFICATION'!$F345,'LISTE REFERENCE STOCKABLE'!$B$11:$F$88,5,FALSE),"")</f>
        <v/>
      </c>
      <c r="S345" s="124"/>
      <c r="T345" s="129"/>
      <c r="U345" s="114" t="str">
        <f>IFERROR(IF(VLOOKUP(F345,'LISTE REFERENCE STOCKABLE'!$B$2:$J$98,8,FALSE)=0,"",VLOOKUP(F345,'LISTE REFERENCE STOCKABLE'!$B$2:$J$98,8,FALSE)),"")</f>
        <v/>
      </c>
      <c r="V345" s="114" t="str">
        <f>IFERROR(IF(VLOOKUP(F345,'LISTE REFERENCE STOCKABLE'!$B$2:$J$98,9,FALSE)=0,"",VLOOKUP(F345,'LISTE REFERENCE STOCKABLE'!$B$2:$J$98,9,FALSE)),"")</f>
        <v/>
      </c>
      <c r="W345" s="115" t="str">
        <f>IFERROR(VLOOKUP(F345,'LISTE REFERENCE STOCKABLE'!$B$10:$K$98,10,FALSE),"")</f>
        <v/>
      </c>
      <c r="X345" s="113" t="e">
        <f>VLOOKUP(E345,Inventaire!$C$2:$E$36,3,FALSE)</f>
        <v>#N/A</v>
      </c>
    </row>
    <row r="346" spans="2:24" ht="35.1" customHeight="1" thickBot="1" x14ac:dyDescent="0.25">
      <c r="B346" s="32">
        <v>2.0699999999999998</v>
      </c>
      <c r="C346" s="186" t="str">
        <f>IFERROR(VLOOKUP(F346,'LISTE REFERENCE STOCKABLE'!$B$11:$G$88,6,FALSE),"")</f>
        <v/>
      </c>
      <c r="D346" s="175" t="s">
        <v>115</v>
      </c>
      <c r="E346" s="130" t="str">
        <f>IFERROR(IF(F346="","",INDEX('LISTE REFERENCE STOCKABLE'!A:A,MATCH('SYSTEME CLASSIFICATION'!F346,'LISTE REFERENCE STOCKABLE'!B:B,0),1)),"")</f>
        <v/>
      </c>
      <c r="F346" s="117" t="s">
        <v>309</v>
      </c>
      <c r="G346" s="117"/>
      <c r="H346" s="117"/>
      <c r="I346" s="117"/>
      <c r="J346" s="142"/>
      <c r="K346" s="117"/>
      <c r="L346" s="144" t="str">
        <f>IFERROR(VLOOKUP('SYSTEME CLASSIFICATION'!$F346,'LISTE REFERENCE STOCKABLE'!$B$2:$C$98,2,FALSE),"DISPONIBLE")</f>
        <v>INDISPONIBLE (Veuillez noter la désignation du produit dans "COMMENTAIRE MAGASINIER")</v>
      </c>
      <c r="M346" s="123" t="s">
        <v>493</v>
      </c>
      <c r="N346" s="124" t="str">
        <f>IFERROR(VLOOKUP('SYSTEME CLASSIFICATION'!$F346,'LISTE REFERENCE STOCKABLE'!$B$11:$D$88,3,FALSE),"")</f>
        <v/>
      </c>
      <c r="O346" s="124"/>
      <c r="P346" s="124"/>
      <c r="Q346" s="124" t="str">
        <f>IFERROR(VLOOKUP('SYSTEME CLASSIFICATION'!$F346,'LISTE REFERENCE STOCKABLE'!$B$11:$E$88,4,FALSE),"")</f>
        <v/>
      </c>
      <c r="R346" s="124" t="str">
        <f>IFERROR(VLOOKUP('SYSTEME CLASSIFICATION'!$F346,'LISTE REFERENCE STOCKABLE'!$B$11:$F$88,5,FALSE),"")</f>
        <v/>
      </c>
      <c r="S346" s="124"/>
      <c r="T346" s="129"/>
      <c r="U346" s="114" t="str">
        <f>IFERROR(IF(VLOOKUP(F346,'LISTE REFERENCE STOCKABLE'!$B$2:$J$98,8,FALSE)=0,"",VLOOKUP(F346,'LISTE REFERENCE STOCKABLE'!$B$2:$J$98,8,FALSE)),"")</f>
        <v/>
      </c>
      <c r="V346" s="114" t="str">
        <f>IFERROR(IF(VLOOKUP(F346,'LISTE REFERENCE STOCKABLE'!$B$2:$J$98,9,FALSE)=0,"",VLOOKUP(F346,'LISTE REFERENCE STOCKABLE'!$B$2:$J$98,9,FALSE)),"")</f>
        <v/>
      </c>
      <c r="W346" s="115" t="str">
        <f>IFERROR(VLOOKUP(F346,'LISTE REFERENCE STOCKABLE'!$B$10:$K$98,10,FALSE),"")</f>
        <v/>
      </c>
      <c r="X346" s="113" t="e">
        <f>VLOOKUP(E346,Inventaire!$C$2:$E$36,3,FALSE)</f>
        <v>#N/A</v>
      </c>
    </row>
    <row r="347" spans="2:24" ht="35.1" customHeight="1" thickBot="1" x14ac:dyDescent="0.25">
      <c r="B347" s="31">
        <v>1.92</v>
      </c>
      <c r="C347" s="186" t="str">
        <f>IFERROR(VLOOKUP(F347,'LISTE REFERENCE STOCKABLE'!$B$11:$G$88,6,FALSE),"")</f>
        <v/>
      </c>
      <c r="D347" s="174" t="s">
        <v>116</v>
      </c>
      <c r="E347" s="122" t="str">
        <f>IFERROR(IF(F347="","",INDEX('LISTE REFERENCE STOCKABLE'!A:A,MATCH('SYSTEME CLASSIFICATION'!F347,'LISTE REFERENCE STOCKABLE'!B:B,0),1)),"")</f>
        <v/>
      </c>
      <c r="F347" s="117" t="s">
        <v>309</v>
      </c>
      <c r="G347" s="117"/>
      <c r="H347" s="117"/>
      <c r="I347" s="117"/>
      <c r="J347" s="142"/>
      <c r="K347" s="117"/>
      <c r="L347" s="144" t="str">
        <f>IFERROR(VLOOKUP('SYSTEME CLASSIFICATION'!$F347,'LISTE REFERENCE STOCKABLE'!$B$2:$C$98,2,FALSE),"DISPONIBLE")</f>
        <v>INDISPONIBLE (Veuillez noter la désignation du produit dans "COMMENTAIRE MAGASINIER")</v>
      </c>
      <c r="M347" s="123" t="s">
        <v>483</v>
      </c>
      <c r="N347" s="131" t="str">
        <f>IFERROR(VLOOKUP('SYSTEME CLASSIFICATION'!$F347,'LISTE REFERENCE STOCKABLE'!$B$11:$D$88,3,FALSE),"")</f>
        <v/>
      </c>
      <c r="O347" s="131"/>
      <c r="P347" s="131"/>
      <c r="Q347" s="131" t="str">
        <f>IFERROR(VLOOKUP('SYSTEME CLASSIFICATION'!$F347,'LISTE REFERENCE STOCKABLE'!$B$11:$E$88,4,FALSE),"")</f>
        <v/>
      </c>
      <c r="R347" s="131" t="str">
        <f>IFERROR(VLOOKUP('SYSTEME CLASSIFICATION'!$F347,'LISTE REFERENCE STOCKABLE'!$B$11:$F$88,5,FALSE),"")</f>
        <v/>
      </c>
      <c r="S347" s="131"/>
      <c r="T347" s="132"/>
      <c r="U347" s="114" t="str">
        <f>IFERROR(IF(VLOOKUP(F347,'LISTE REFERENCE STOCKABLE'!$B$2:$J$98,8,FALSE)=0,"",VLOOKUP(F347,'LISTE REFERENCE STOCKABLE'!$B$2:$J$98,8,FALSE)),"")</f>
        <v/>
      </c>
      <c r="V347" s="114" t="str">
        <f>IFERROR(IF(VLOOKUP(F347,'LISTE REFERENCE STOCKABLE'!$B$2:$J$98,9,FALSE)=0,"",VLOOKUP(F347,'LISTE REFERENCE STOCKABLE'!$B$2:$J$98,9,FALSE)),"")</f>
        <v/>
      </c>
      <c r="W347" s="115" t="str">
        <f>IFERROR(VLOOKUP(F347,'LISTE REFERENCE STOCKABLE'!$B$10:$K$98,10,FALSE),"")</f>
        <v/>
      </c>
      <c r="X347" s="113" t="e">
        <f>VLOOKUP(E347,Inventaire!$C$2:$E$36,3,FALSE)</f>
        <v>#N/A</v>
      </c>
    </row>
    <row r="348" spans="2:24" ht="35.1" customHeight="1" thickBot="1" x14ac:dyDescent="0.25">
      <c r="B348" s="31">
        <v>1.92</v>
      </c>
      <c r="C348" s="186" t="str">
        <f>IFERROR(VLOOKUP(F348,'LISTE REFERENCE STOCKABLE'!$B$11:$G$88,6,FALSE),"")</f>
        <v/>
      </c>
      <c r="D348" s="175" t="s">
        <v>116</v>
      </c>
      <c r="E348" s="122">
        <f>IFERROR(IF(F348="","",INDEX('LISTE REFERENCE STOCKABLE'!A:A,MATCH('SYSTEME CLASSIFICATION'!F348,'LISTE REFERENCE STOCKABLE'!B:B,0),1)),"")</f>
        <v>0</v>
      </c>
      <c r="F348" s="117" t="s">
        <v>520</v>
      </c>
      <c r="G348" s="117"/>
      <c r="H348" s="117"/>
      <c r="I348" s="117"/>
      <c r="J348" s="142"/>
      <c r="K348" s="117"/>
      <c r="L348" s="144" t="str">
        <f>IFERROR(VLOOKUP('SYSTEME CLASSIFICATION'!$F348,'LISTE REFERENCE STOCKABLE'!$B$2:$C$98,2,FALSE),"DISPONIBLE")</f>
        <v>INDISPONIBLE</v>
      </c>
      <c r="M348" s="123"/>
      <c r="N348" s="131" t="str">
        <f>IFERROR(VLOOKUP('SYSTEME CLASSIFICATION'!$F348,'LISTE REFERENCE STOCKABLE'!$B$11:$D$88,3,FALSE),"")</f>
        <v/>
      </c>
      <c r="O348" s="131"/>
      <c r="P348" s="131"/>
      <c r="Q348" s="131" t="str">
        <f>IFERROR(VLOOKUP('SYSTEME CLASSIFICATION'!$F348,'LISTE REFERENCE STOCKABLE'!$B$11:$E$88,4,FALSE),"")</f>
        <v/>
      </c>
      <c r="R348" s="131" t="str">
        <f>IFERROR(VLOOKUP('SYSTEME CLASSIFICATION'!$F348,'LISTE REFERENCE STOCKABLE'!$B$11:$F$88,5,FALSE),"")</f>
        <v/>
      </c>
      <c r="S348" s="131"/>
      <c r="T348" s="132"/>
      <c r="U348" s="114" t="str">
        <f>IFERROR(IF(VLOOKUP(F348,'LISTE REFERENCE STOCKABLE'!$B$2:$J$98,8,FALSE)=0,"",VLOOKUP(F348,'LISTE REFERENCE STOCKABLE'!$B$2:$J$98,8,FALSE)),"")</f>
        <v/>
      </c>
      <c r="V348" s="114" t="str">
        <f>IFERROR(IF(VLOOKUP(F348,'LISTE REFERENCE STOCKABLE'!$B$2:$J$98,9,FALSE)=0,"",VLOOKUP(F348,'LISTE REFERENCE STOCKABLE'!$B$2:$J$98,9,FALSE)),"")</f>
        <v/>
      </c>
      <c r="W348" s="115" t="str">
        <f>IFERROR(VLOOKUP(F348,'LISTE REFERENCE STOCKABLE'!$B$10:$K$98,10,FALSE),"")</f>
        <v/>
      </c>
      <c r="X348" s="113" t="e">
        <f>VLOOKUP(E348,Inventaire!$C$2:$E$36,3,FALSE)</f>
        <v>#N/A</v>
      </c>
    </row>
    <row r="349" spans="2:24" ht="35.1" customHeight="1" thickBot="1" x14ac:dyDescent="0.25">
      <c r="B349" s="31">
        <v>1.92</v>
      </c>
      <c r="C349" s="186" t="str">
        <f>IFERROR(VLOOKUP(F349,'LISTE REFERENCE STOCKABLE'!$B$11:$G$88,6,FALSE),"")</f>
        <v/>
      </c>
      <c r="D349" s="175" t="s">
        <v>116</v>
      </c>
      <c r="E349" s="122">
        <f>IFERROR(IF(F349="","",INDEX('LISTE REFERENCE STOCKABLE'!A:A,MATCH('SYSTEME CLASSIFICATION'!F349,'LISTE REFERENCE STOCKABLE'!B:B,0),1)),"")</f>
        <v>0</v>
      </c>
      <c r="F349" s="117" t="s">
        <v>520</v>
      </c>
      <c r="G349" s="117"/>
      <c r="H349" s="117"/>
      <c r="I349" s="117"/>
      <c r="J349" s="142"/>
      <c r="K349" s="117"/>
      <c r="L349" s="144" t="str">
        <f>IFERROR(VLOOKUP('SYSTEME CLASSIFICATION'!$F349,'LISTE REFERENCE STOCKABLE'!$B$2:$C$98,2,FALSE),"DISPONIBLE")</f>
        <v>INDISPONIBLE</v>
      </c>
      <c r="M349" s="123"/>
      <c r="N349" s="131" t="str">
        <f>IFERROR(VLOOKUP('SYSTEME CLASSIFICATION'!$F349,'LISTE REFERENCE STOCKABLE'!$B$11:$D$88,3,FALSE),"")</f>
        <v/>
      </c>
      <c r="O349" s="131"/>
      <c r="P349" s="131"/>
      <c r="Q349" s="131" t="str">
        <f>IFERROR(VLOOKUP('SYSTEME CLASSIFICATION'!$F349,'LISTE REFERENCE STOCKABLE'!$B$11:$E$88,4,FALSE),"")</f>
        <v/>
      </c>
      <c r="R349" s="131" t="str">
        <f>IFERROR(VLOOKUP('SYSTEME CLASSIFICATION'!$F349,'LISTE REFERENCE STOCKABLE'!$B$11:$F$88,5,FALSE),"")</f>
        <v/>
      </c>
      <c r="S349" s="131"/>
      <c r="T349" s="132"/>
      <c r="U349" s="114" t="str">
        <f>IFERROR(IF(VLOOKUP(F349,'LISTE REFERENCE STOCKABLE'!$B$2:$J$98,8,FALSE)=0,"",VLOOKUP(F349,'LISTE REFERENCE STOCKABLE'!$B$2:$J$98,8,FALSE)),"")</f>
        <v/>
      </c>
      <c r="V349" s="114" t="str">
        <f>IFERROR(IF(VLOOKUP(F349,'LISTE REFERENCE STOCKABLE'!$B$2:$J$98,9,FALSE)=0,"",VLOOKUP(F349,'LISTE REFERENCE STOCKABLE'!$B$2:$J$98,9,FALSE)),"")</f>
        <v/>
      </c>
      <c r="W349" s="115" t="str">
        <f>IFERROR(VLOOKUP(F349,'LISTE REFERENCE STOCKABLE'!$B$10:$K$98,10,FALSE),"")</f>
        <v/>
      </c>
      <c r="X349" s="113" t="e">
        <f>VLOOKUP(E349,Inventaire!$C$2:$E$36,3,FALSE)</f>
        <v>#N/A</v>
      </c>
    </row>
    <row r="350" spans="2:24" ht="35.1" customHeight="1" thickBot="1" x14ac:dyDescent="0.25">
      <c r="B350" s="31">
        <v>1.92</v>
      </c>
      <c r="C350" s="186" t="str">
        <f>IFERROR(VLOOKUP(F350,'LISTE REFERENCE STOCKABLE'!$B$11:$G$88,6,FALSE),"")</f>
        <v/>
      </c>
      <c r="D350" s="175" t="s">
        <v>116</v>
      </c>
      <c r="E350" s="122" t="str">
        <f>IFERROR(IF(F350="","",INDEX('LISTE REFERENCE STOCKABLE'!A:A,MATCH('SYSTEME CLASSIFICATION'!F350,'LISTE REFERENCE STOCKABLE'!B:B,0),1)),"")</f>
        <v/>
      </c>
      <c r="F350" s="117" t="s">
        <v>309</v>
      </c>
      <c r="G350" s="117"/>
      <c r="H350" s="117"/>
      <c r="I350" s="117"/>
      <c r="J350" s="142"/>
      <c r="K350" s="117"/>
      <c r="L350" s="144" t="str">
        <f>IFERROR(VLOOKUP('SYSTEME CLASSIFICATION'!$F350,'LISTE REFERENCE STOCKABLE'!$B$2:$C$98,2,FALSE),"DISPONIBLE")</f>
        <v>INDISPONIBLE (Veuillez noter la désignation du produit dans "COMMENTAIRE MAGASINIER")</v>
      </c>
      <c r="M350" s="123" t="s">
        <v>501</v>
      </c>
      <c r="N350" s="131" t="str">
        <f>IFERROR(VLOOKUP('SYSTEME CLASSIFICATION'!$F350,'LISTE REFERENCE STOCKABLE'!$B$11:$D$88,3,FALSE),"")</f>
        <v/>
      </c>
      <c r="O350" s="131"/>
      <c r="P350" s="131"/>
      <c r="Q350" s="131" t="str">
        <f>IFERROR(VLOOKUP('SYSTEME CLASSIFICATION'!$F350,'LISTE REFERENCE STOCKABLE'!$B$11:$E$88,4,FALSE),"")</f>
        <v/>
      </c>
      <c r="R350" s="131" t="str">
        <f>IFERROR(VLOOKUP('SYSTEME CLASSIFICATION'!$F350,'LISTE REFERENCE STOCKABLE'!$B$11:$F$88,5,FALSE),"")</f>
        <v/>
      </c>
      <c r="S350" s="131"/>
      <c r="T350" s="132"/>
      <c r="U350" s="114" t="str">
        <f>IFERROR(IF(VLOOKUP(F350,'LISTE REFERENCE STOCKABLE'!$B$2:$J$98,8,FALSE)=0,"",VLOOKUP(F350,'LISTE REFERENCE STOCKABLE'!$B$2:$J$98,8,FALSE)),"")</f>
        <v/>
      </c>
      <c r="V350" s="114" t="str">
        <f>IFERROR(IF(VLOOKUP(F350,'LISTE REFERENCE STOCKABLE'!$B$2:$J$98,9,FALSE)=0,"",VLOOKUP(F350,'LISTE REFERENCE STOCKABLE'!$B$2:$J$98,9,FALSE)),"")</f>
        <v/>
      </c>
      <c r="W350" s="115" t="str">
        <f>IFERROR(VLOOKUP(F350,'LISTE REFERENCE STOCKABLE'!$B$10:$K$98,10,FALSE),"")</f>
        <v/>
      </c>
      <c r="X350" s="113" t="e">
        <f>VLOOKUP(E350,Inventaire!$C$2:$E$36,3,FALSE)</f>
        <v>#N/A</v>
      </c>
    </row>
    <row r="351" spans="2:24" ht="35.1" customHeight="1" thickBot="1" x14ac:dyDescent="0.25">
      <c r="B351" s="32">
        <v>1.92</v>
      </c>
      <c r="C351" s="186" t="str">
        <f>IFERROR(VLOOKUP(F351,'LISTE REFERENCE STOCKABLE'!$B$11:$G$88,6,FALSE),"")</f>
        <v>DS Smith Packaging</v>
      </c>
      <c r="D351" s="174" t="s">
        <v>117</v>
      </c>
      <c r="E351" s="122" t="str">
        <f>IFERROR(IF(F351="","",INDEX('LISTE REFERENCE STOCKABLE'!A:A,MATCH('SYSTEME CLASSIFICATION'!F351,'LISTE REFERENCE STOCKABLE'!B:B,0),1)),"")</f>
        <v>EMS0001</v>
      </c>
      <c r="F351" s="117" t="s">
        <v>209</v>
      </c>
      <c r="G351" s="117"/>
      <c r="H351" s="117"/>
      <c r="I351" s="117"/>
      <c r="J351" s="142"/>
      <c r="K351" s="117"/>
      <c r="L351" s="144" t="str">
        <f>IFERROR(VLOOKUP('SYSTEME CLASSIFICATION'!$F351,'LISTE REFERENCE STOCKABLE'!$B$2:$C$98,2,FALSE),"DISPONIBLE")</f>
        <v>INDISPONIBLE</v>
      </c>
      <c r="M351" s="123"/>
      <c r="N351" s="124" t="str">
        <f>IFERROR(VLOOKUP('SYSTEME CLASSIFICATION'!$F351,'LISTE REFERENCE STOCKABLE'!$B$11:$D$88,3,FALSE),"")</f>
        <v>6 palettes x 1200c= 7200 c</v>
      </c>
      <c r="O351" s="124"/>
      <c r="P351" s="124"/>
      <c r="Q351" s="124">
        <f>IFERROR(VLOOKUP('SYSTEME CLASSIFICATION'!$F351,'LISTE REFERENCE STOCKABLE'!$B$11:$E$88,4,FALSE),"")</f>
        <v>20000</v>
      </c>
      <c r="R351" s="124">
        <f>IFERROR(VLOOKUP('SYSTEME CLASSIFICATION'!$F351,'LISTE REFERENCE STOCKABLE'!$B$11:$F$88,5,FALSE),"")</f>
        <v>0</v>
      </c>
      <c r="S351" s="124"/>
      <c r="T351" s="129"/>
      <c r="U351" s="114" t="str">
        <f>IFERROR(IF(VLOOKUP(F351,'LISTE REFERENCE STOCKABLE'!$B$2:$J$98,8,FALSE)=0,"",VLOOKUP(F351,'LISTE REFERENCE STOCKABLE'!$B$2:$J$98,8,FALSE)),"")</f>
        <v/>
      </c>
      <c r="V351" s="114" t="str">
        <f>IFERROR(IF(VLOOKUP(F351,'LISTE REFERENCE STOCKABLE'!$B$2:$J$98,9,FALSE)=0,"",VLOOKUP(F351,'LISTE REFERENCE STOCKABLE'!$B$2:$J$98,9,FALSE)),"")</f>
        <v/>
      </c>
      <c r="W351" s="115" t="str">
        <f>IFERROR(VLOOKUP(F351,'LISTE REFERENCE STOCKABLE'!$B$10:$K$98,10,FALSE),"")</f>
        <v>a</v>
      </c>
      <c r="X351" s="113" t="str">
        <f>VLOOKUP(E351,Inventaire!$C$2:$E$36,3,FALSE)</f>
        <v>jeudi</v>
      </c>
    </row>
    <row r="352" spans="2:24" ht="35.1" customHeight="1" thickBot="1" x14ac:dyDescent="0.25">
      <c r="B352" s="32">
        <v>1.92</v>
      </c>
      <c r="C352" s="186" t="str">
        <f>IFERROR(VLOOKUP(F352,'LISTE REFERENCE STOCKABLE'!$B$11:$G$88,6,FALSE),"")</f>
        <v>DS Smith Packaging</v>
      </c>
      <c r="D352" s="175" t="s">
        <v>117</v>
      </c>
      <c r="E352" s="122" t="str">
        <f>IFERROR(IF(F352="","",INDEX('LISTE REFERENCE STOCKABLE'!A:A,MATCH('SYSTEME CLASSIFICATION'!F352,'LISTE REFERENCE STOCKABLE'!B:B,0),1)),"")</f>
        <v>EMS0001</v>
      </c>
      <c r="F352" s="117" t="s">
        <v>209</v>
      </c>
      <c r="G352" s="117"/>
      <c r="H352" s="117"/>
      <c r="I352" s="117"/>
      <c r="J352" s="142"/>
      <c r="K352" s="117"/>
      <c r="L352" s="144" t="str">
        <f>IFERROR(VLOOKUP('SYSTEME CLASSIFICATION'!$F352,'LISTE REFERENCE STOCKABLE'!$B$2:$C$98,2,FALSE),"DISPONIBLE")</f>
        <v>INDISPONIBLE</v>
      </c>
      <c r="M352" s="123"/>
      <c r="N352" s="124" t="str">
        <f>IFERROR(VLOOKUP('SYSTEME CLASSIFICATION'!$F352,'LISTE REFERENCE STOCKABLE'!$B$11:$D$88,3,FALSE),"")</f>
        <v>6 palettes x 1200c= 7200 c</v>
      </c>
      <c r="O352" s="124"/>
      <c r="P352" s="124"/>
      <c r="Q352" s="124">
        <f>IFERROR(VLOOKUP('SYSTEME CLASSIFICATION'!$F352,'LISTE REFERENCE STOCKABLE'!$B$11:$E$88,4,FALSE),"")</f>
        <v>20000</v>
      </c>
      <c r="R352" s="124">
        <f>IFERROR(VLOOKUP('SYSTEME CLASSIFICATION'!$F352,'LISTE REFERENCE STOCKABLE'!$B$11:$F$88,5,FALSE),"")</f>
        <v>0</v>
      </c>
      <c r="S352" s="124"/>
      <c r="T352" s="129"/>
      <c r="U352" s="114" t="str">
        <f>IFERROR(IF(VLOOKUP(F352,'LISTE REFERENCE STOCKABLE'!$B$2:$J$98,8,FALSE)=0,"",VLOOKUP(F352,'LISTE REFERENCE STOCKABLE'!$B$2:$J$98,8,FALSE)),"")</f>
        <v/>
      </c>
      <c r="V352" s="114" t="str">
        <f>IFERROR(IF(VLOOKUP(F352,'LISTE REFERENCE STOCKABLE'!$B$2:$J$98,9,FALSE)=0,"",VLOOKUP(F352,'LISTE REFERENCE STOCKABLE'!$B$2:$J$98,9,FALSE)),"")</f>
        <v/>
      </c>
      <c r="W352" s="115" t="str">
        <f>IFERROR(VLOOKUP(F352,'LISTE REFERENCE STOCKABLE'!$B$10:$K$98,10,FALSE),"")</f>
        <v>a</v>
      </c>
      <c r="X352" s="113" t="str">
        <f>VLOOKUP(E352,Inventaire!$C$2:$E$36,3,FALSE)</f>
        <v>jeudi</v>
      </c>
    </row>
    <row r="353" spans="2:24" ht="35.1" customHeight="1" thickBot="1" x14ac:dyDescent="0.25">
      <c r="B353" s="32">
        <v>1.92</v>
      </c>
      <c r="C353" s="186" t="str">
        <f>IFERROR(VLOOKUP(F353,'LISTE REFERENCE STOCKABLE'!$B$11:$G$88,6,FALSE),"")</f>
        <v>DS Smith Packaging</v>
      </c>
      <c r="D353" s="175" t="s">
        <v>117</v>
      </c>
      <c r="E353" s="122" t="str">
        <f>IFERROR(IF(F353="","",INDEX('LISTE REFERENCE STOCKABLE'!A:A,MATCH('SYSTEME CLASSIFICATION'!F353,'LISTE REFERENCE STOCKABLE'!B:B,0),1)),"")</f>
        <v>EMS0001</v>
      </c>
      <c r="F353" s="117" t="s">
        <v>209</v>
      </c>
      <c r="G353" s="117"/>
      <c r="H353" s="117"/>
      <c r="I353" s="117"/>
      <c r="J353" s="142"/>
      <c r="K353" s="117"/>
      <c r="L353" s="144" t="str">
        <f>IFERROR(VLOOKUP('SYSTEME CLASSIFICATION'!$F353,'LISTE REFERENCE STOCKABLE'!$B$2:$C$98,2,FALSE),"DISPONIBLE")</f>
        <v>INDISPONIBLE</v>
      </c>
      <c r="M353" s="123"/>
      <c r="N353" s="124" t="str">
        <f>IFERROR(VLOOKUP('SYSTEME CLASSIFICATION'!$F353,'LISTE REFERENCE STOCKABLE'!$B$11:$D$88,3,FALSE),"")</f>
        <v>6 palettes x 1200c= 7200 c</v>
      </c>
      <c r="O353" s="124"/>
      <c r="P353" s="124"/>
      <c r="Q353" s="124">
        <f>IFERROR(VLOOKUP('SYSTEME CLASSIFICATION'!$F353,'LISTE REFERENCE STOCKABLE'!$B$11:$E$88,4,FALSE),"")</f>
        <v>20000</v>
      </c>
      <c r="R353" s="124">
        <f>IFERROR(VLOOKUP('SYSTEME CLASSIFICATION'!$F353,'LISTE REFERENCE STOCKABLE'!$B$11:$F$88,5,FALSE),"")</f>
        <v>0</v>
      </c>
      <c r="S353" s="124"/>
      <c r="T353" s="129"/>
      <c r="U353" s="114" t="str">
        <f>IFERROR(IF(VLOOKUP(F353,'LISTE REFERENCE STOCKABLE'!$B$2:$J$98,8,FALSE)=0,"",VLOOKUP(F353,'LISTE REFERENCE STOCKABLE'!$B$2:$J$98,8,FALSE)),"")</f>
        <v/>
      </c>
      <c r="V353" s="114" t="str">
        <f>IFERROR(IF(VLOOKUP(F353,'LISTE REFERENCE STOCKABLE'!$B$2:$J$98,9,FALSE)=0,"",VLOOKUP(F353,'LISTE REFERENCE STOCKABLE'!$B$2:$J$98,9,FALSE)),"")</f>
        <v/>
      </c>
      <c r="W353" s="115" t="str">
        <f>IFERROR(VLOOKUP(F353,'LISTE REFERENCE STOCKABLE'!$B$10:$K$98,10,FALSE),"")</f>
        <v>a</v>
      </c>
      <c r="X353" s="113" t="str">
        <f>VLOOKUP(E353,Inventaire!$C$2:$E$36,3,FALSE)</f>
        <v>jeudi</v>
      </c>
    </row>
    <row r="354" spans="2:24" ht="35.1" customHeight="1" thickBot="1" x14ac:dyDescent="0.25">
      <c r="B354" s="32">
        <v>1.92</v>
      </c>
      <c r="C354" s="186" t="str">
        <f>IFERROR(VLOOKUP(F354,'LISTE REFERENCE STOCKABLE'!$B$11:$G$88,6,FALSE),"")</f>
        <v/>
      </c>
      <c r="D354" s="175" t="s">
        <v>117</v>
      </c>
      <c r="E354" s="122" t="str">
        <f>IFERROR(IF(F354="","",INDEX('LISTE REFERENCE STOCKABLE'!A:A,MATCH('SYSTEME CLASSIFICATION'!F354,'LISTE REFERENCE STOCKABLE'!B:B,0),1)),"")</f>
        <v/>
      </c>
      <c r="F354" s="117" t="s">
        <v>307</v>
      </c>
      <c r="G354" s="117"/>
      <c r="H354" s="117"/>
      <c r="I354" s="117"/>
      <c r="J354" s="142"/>
      <c r="K354" s="117"/>
      <c r="L354" s="144" t="str">
        <f>IFERROR(VLOOKUP('SYSTEME CLASSIFICATION'!$F354,'LISTE REFERENCE STOCKABLE'!$B$2:$C$98,2,FALSE),"DISPONIBLE")</f>
        <v>INEXISTANT</v>
      </c>
      <c r="M354" s="123"/>
      <c r="N354" s="124" t="str">
        <f>IFERROR(VLOOKUP('SYSTEME CLASSIFICATION'!$F354,'LISTE REFERENCE STOCKABLE'!$B$11:$D$88,3,FALSE),"")</f>
        <v/>
      </c>
      <c r="O354" s="124"/>
      <c r="P354" s="124"/>
      <c r="Q354" s="124" t="str">
        <f>IFERROR(VLOOKUP('SYSTEME CLASSIFICATION'!$F354,'LISTE REFERENCE STOCKABLE'!$B$11:$E$88,4,FALSE),"")</f>
        <v/>
      </c>
      <c r="R354" s="124" t="str">
        <f>IFERROR(VLOOKUP('SYSTEME CLASSIFICATION'!$F354,'LISTE REFERENCE STOCKABLE'!$B$11:$F$88,5,FALSE),"")</f>
        <v/>
      </c>
      <c r="S354" s="124"/>
      <c r="T354" s="129"/>
      <c r="U354" s="114" t="str">
        <f>IFERROR(IF(VLOOKUP(F354,'LISTE REFERENCE STOCKABLE'!$B$2:$J$98,8,FALSE)=0,"",VLOOKUP(F354,'LISTE REFERENCE STOCKABLE'!$B$2:$J$98,8,FALSE)),"")</f>
        <v/>
      </c>
      <c r="V354" s="114" t="str">
        <f>IFERROR(IF(VLOOKUP(F354,'LISTE REFERENCE STOCKABLE'!$B$2:$J$98,9,FALSE)=0,"",VLOOKUP(F354,'LISTE REFERENCE STOCKABLE'!$B$2:$J$98,9,FALSE)),"")</f>
        <v/>
      </c>
      <c r="W354" s="115" t="str">
        <f>IFERROR(VLOOKUP(F354,'LISTE REFERENCE STOCKABLE'!$B$10:$K$98,10,FALSE),"")</f>
        <v/>
      </c>
      <c r="X354" s="113" t="e">
        <f>VLOOKUP(E354,Inventaire!$C$2:$E$36,3,FALSE)</f>
        <v>#N/A</v>
      </c>
    </row>
    <row r="355" spans="2:24" ht="35.1" customHeight="1" thickBot="1" x14ac:dyDescent="0.25">
      <c r="B355" s="31" t="s">
        <v>305</v>
      </c>
      <c r="C355" s="186" t="str">
        <f>IFERROR(VLOOKUP(F355,'LISTE REFERENCE STOCKABLE'!$B$11:$G$88,6,FALSE),"")</f>
        <v/>
      </c>
      <c r="D355" s="174" t="s">
        <v>118</v>
      </c>
      <c r="E355" s="122" t="str">
        <f>IFERROR(IF(F355="","",INDEX('LISTE REFERENCE STOCKABLE'!A:A,MATCH('SYSTEME CLASSIFICATION'!F355,'LISTE REFERENCE STOCKABLE'!B:B,0),1)),"")</f>
        <v/>
      </c>
      <c r="F355" s="117"/>
      <c r="G355" s="117"/>
      <c r="H355" s="117"/>
      <c r="I355" s="117"/>
      <c r="J355" s="142"/>
      <c r="K355" s="117"/>
      <c r="L355" s="144" t="str">
        <f>IFERROR(VLOOKUP('SYSTEME CLASSIFICATION'!$F355,'LISTE REFERENCE STOCKABLE'!$B$2:$C$98,2,FALSE),"DISPONIBLE")</f>
        <v>DISPONIBLE</v>
      </c>
      <c r="M355" s="118"/>
      <c r="N355" s="119" t="str">
        <f>IFERROR(VLOOKUP('SYSTEME CLASSIFICATION'!$F355,'LISTE REFERENCE STOCKABLE'!$B$11:$D$88,3,FALSE),"")</f>
        <v/>
      </c>
      <c r="O355" s="119"/>
      <c r="P355" s="119"/>
      <c r="Q355" s="119" t="str">
        <f>IFERROR(VLOOKUP('SYSTEME CLASSIFICATION'!$F355,'LISTE REFERENCE STOCKABLE'!$B$11:$E$88,4,FALSE),"")</f>
        <v/>
      </c>
      <c r="R355" s="119" t="str">
        <f>IFERROR(VLOOKUP('SYSTEME CLASSIFICATION'!$F355,'LISTE REFERENCE STOCKABLE'!$B$11:$F$88,5,FALSE),"")</f>
        <v/>
      </c>
      <c r="S355" s="119"/>
      <c r="T355" s="128"/>
      <c r="U355" s="114" t="str">
        <f>IFERROR(IF(VLOOKUP(F355,'LISTE REFERENCE STOCKABLE'!$B$2:$J$98,8,FALSE)=0,"",VLOOKUP(F355,'LISTE REFERENCE STOCKABLE'!$B$2:$J$98,8,FALSE)),"")</f>
        <v/>
      </c>
      <c r="V355" s="114" t="str">
        <f>IFERROR(IF(VLOOKUP(F355,'LISTE REFERENCE STOCKABLE'!$B$2:$J$98,9,FALSE)=0,"",VLOOKUP(F355,'LISTE REFERENCE STOCKABLE'!$B$2:$J$98,9,FALSE)),"")</f>
        <v/>
      </c>
      <c r="W355" s="115" t="str">
        <f>IFERROR(VLOOKUP(F355,'LISTE REFERENCE STOCKABLE'!$B$10:$K$98,10,FALSE),"")</f>
        <v/>
      </c>
      <c r="X355" s="113" t="e">
        <f>VLOOKUP(E355,Inventaire!$C$2:$E$36,3,FALSE)</f>
        <v>#N/A</v>
      </c>
    </row>
    <row r="356" spans="2:24" ht="35.1" customHeight="1" thickBot="1" x14ac:dyDescent="0.25">
      <c r="B356" s="31" t="s">
        <v>305</v>
      </c>
      <c r="C356" s="186" t="str">
        <f>IFERROR(VLOOKUP(F356,'LISTE REFERENCE STOCKABLE'!$B$11:$G$88,6,FALSE),"")</f>
        <v>Air Forme</v>
      </c>
      <c r="D356" s="175" t="s">
        <v>118</v>
      </c>
      <c r="E356" s="122" t="str">
        <f>IFERROR(IF(F356="","",INDEX('LISTE REFERENCE STOCKABLE'!A:A,MATCH('SYSTEME CLASSIFICATION'!F356,'LISTE REFERENCE STOCKABLE'!B:B,0),1)),"")</f>
        <v>EMP0004</v>
      </c>
      <c r="F356" s="117" t="s">
        <v>152</v>
      </c>
      <c r="G356" s="117"/>
      <c r="H356" s="117"/>
      <c r="I356" s="117"/>
      <c r="J356" s="142"/>
      <c r="K356" s="117"/>
      <c r="L356" s="144" t="str">
        <f>IFERROR(VLOOKUP('SYSTEME CLASSIFICATION'!$F356,'LISTE REFERENCE STOCKABLE'!$B$2:$C$98,2,FALSE),"DISPONIBLE")</f>
        <v>INDISPONIBLE</v>
      </c>
      <c r="M356" s="123"/>
      <c r="N356" s="124" t="str">
        <f>IFERROR(VLOOKUP('SYSTEME CLASSIFICATION'!$F356,'LISTE REFERENCE STOCKABLE'!$B$11:$D$88,3,FALSE),"")</f>
        <v>30 cartonsx990=29700</v>
      </c>
      <c r="O356" s="124"/>
      <c r="P356" s="124"/>
      <c r="Q356" s="124">
        <f>IFERROR(VLOOKUP('SYSTEME CLASSIFICATION'!$F356,'LISTE REFERENCE STOCKABLE'!$B$11:$E$88,4,FALSE),"")</f>
        <v>59400</v>
      </c>
      <c r="R356" s="124">
        <f>IFERROR(VLOOKUP('SYSTEME CLASSIFICATION'!$F356,'LISTE REFERENCE STOCKABLE'!$B$11:$F$88,5,FALSE),"")</f>
        <v>0</v>
      </c>
      <c r="S356" s="124"/>
      <c r="T356" s="129"/>
      <c r="U356" s="114" t="str">
        <f>IFERROR(IF(VLOOKUP(F356,'LISTE REFERENCE STOCKABLE'!$B$2:$J$98,8,FALSE)=0,"",VLOOKUP(F356,'LISTE REFERENCE STOCKABLE'!$B$2:$J$98,8,FALSE)),"")</f>
        <v/>
      </c>
      <c r="V356" s="114" t="str">
        <f>IFERROR(IF(VLOOKUP(F356,'LISTE REFERENCE STOCKABLE'!$B$2:$J$98,9,FALSE)=0,"",VLOOKUP(F356,'LISTE REFERENCE STOCKABLE'!$B$2:$J$98,9,FALSE)),"")</f>
        <v/>
      </c>
      <c r="W356" s="115" t="str">
        <f>IFERROR(VLOOKUP(F356,'LISTE REFERENCE STOCKABLE'!$B$10:$K$98,10,FALSE),"")</f>
        <v>a</v>
      </c>
      <c r="X356" s="113" t="str">
        <f>VLOOKUP(E356,Inventaire!$C$2:$E$36,3,FALSE)</f>
        <v>jeudi</v>
      </c>
    </row>
    <row r="357" spans="2:24" ht="35.1" customHeight="1" thickBot="1" x14ac:dyDescent="0.25">
      <c r="B357" s="31" t="s">
        <v>386</v>
      </c>
      <c r="C357" s="186" t="str">
        <f>IFERROR(VLOOKUP(F357,'LISTE REFERENCE STOCKABLE'!$B$11:$G$88,6,FALSE),"")</f>
        <v/>
      </c>
      <c r="D357" s="175" t="s">
        <v>118</v>
      </c>
      <c r="E357" s="122" t="str">
        <f>IFERROR(IF(F357="","",INDEX('LISTE REFERENCE STOCKABLE'!A:A,MATCH('SYSTEME CLASSIFICATION'!F357,'LISTE REFERENCE STOCKABLE'!B:B,0),1)),"")</f>
        <v/>
      </c>
      <c r="F357" s="117"/>
      <c r="G357" s="117"/>
      <c r="H357" s="117"/>
      <c r="I357" s="117"/>
      <c r="J357" s="142"/>
      <c r="K357" s="117"/>
      <c r="L357" s="144" t="str">
        <f>IFERROR(VLOOKUP('SYSTEME CLASSIFICATION'!$F357,'LISTE REFERENCE STOCKABLE'!$B$2:$C$98,2,FALSE),"DISPONIBLE")</f>
        <v>DISPONIBLE</v>
      </c>
      <c r="M357" s="123"/>
      <c r="N357" s="124" t="str">
        <f>IFERROR(VLOOKUP('SYSTEME CLASSIFICATION'!$F357,'LISTE REFERENCE STOCKABLE'!$B$11:$D$88,3,FALSE),"")</f>
        <v/>
      </c>
      <c r="O357" s="124"/>
      <c r="P357" s="124"/>
      <c r="Q357" s="124" t="str">
        <f>IFERROR(VLOOKUP('SYSTEME CLASSIFICATION'!$F357,'LISTE REFERENCE STOCKABLE'!$B$11:$E$88,4,FALSE),"")</f>
        <v/>
      </c>
      <c r="R357" s="124" t="str">
        <f>IFERROR(VLOOKUP('SYSTEME CLASSIFICATION'!$F357,'LISTE REFERENCE STOCKABLE'!$B$11:$F$88,5,FALSE),"")</f>
        <v/>
      </c>
      <c r="S357" s="124"/>
      <c r="T357" s="129"/>
      <c r="U357" s="114" t="str">
        <f>IFERROR(IF(VLOOKUP(F357,'LISTE REFERENCE STOCKABLE'!$B$2:$J$98,8,FALSE)=0,"",VLOOKUP(F357,'LISTE REFERENCE STOCKABLE'!$B$2:$J$98,8,FALSE)),"")</f>
        <v/>
      </c>
      <c r="V357" s="114" t="str">
        <f>IFERROR(IF(VLOOKUP(F357,'LISTE REFERENCE STOCKABLE'!$B$2:$J$98,9,FALSE)=0,"",VLOOKUP(F357,'LISTE REFERENCE STOCKABLE'!$B$2:$J$98,9,FALSE)),"")</f>
        <v/>
      </c>
      <c r="W357" s="115" t="str">
        <f>IFERROR(VLOOKUP(F357,'LISTE REFERENCE STOCKABLE'!$B$10:$K$98,10,FALSE),"")</f>
        <v/>
      </c>
      <c r="X357" s="113" t="e">
        <f>VLOOKUP(E357,Inventaire!$C$2:$E$36,3,FALSE)</f>
        <v>#N/A</v>
      </c>
    </row>
    <row r="358" spans="2:24" ht="35.1" customHeight="1" thickBot="1" x14ac:dyDescent="0.25">
      <c r="B358" s="31" t="s">
        <v>386</v>
      </c>
      <c r="C358" s="186" t="str">
        <f>IFERROR(VLOOKUP(F358,'LISTE REFERENCE STOCKABLE'!$B$11:$G$88,6,FALSE),"")</f>
        <v/>
      </c>
      <c r="D358" s="175" t="s">
        <v>118</v>
      </c>
      <c r="E358" s="122" t="str">
        <f>IFERROR(IF(F358="","",INDEX('LISTE REFERENCE STOCKABLE'!A:A,MATCH('SYSTEME CLASSIFICATION'!F358,'LISTE REFERENCE STOCKABLE'!B:B,0),1)),"")</f>
        <v/>
      </c>
      <c r="F358" s="117" t="s">
        <v>307</v>
      </c>
      <c r="G358" s="117"/>
      <c r="H358" s="117"/>
      <c r="I358" s="117"/>
      <c r="J358" s="142"/>
      <c r="K358" s="117"/>
      <c r="L358" s="144" t="str">
        <f>IFERROR(VLOOKUP('SYSTEME CLASSIFICATION'!$F358,'LISTE REFERENCE STOCKABLE'!$B$2:$C$98,2,FALSE),"DISPONIBLE")</f>
        <v>INEXISTANT</v>
      </c>
      <c r="M358" s="123"/>
      <c r="N358" s="124" t="str">
        <f>IFERROR(VLOOKUP('SYSTEME CLASSIFICATION'!$F358,'LISTE REFERENCE STOCKABLE'!$B$11:$D$88,3,FALSE),"")</f>
        <v/>
      </c>
      <c r="O358" s="124"/>
      <c r="P358" s="124"/>
      <c r="Q358" s="124" t="str">
        <f>IFERROR(VLOOKUP('SYSTEME CLASSIFICATION'!$F358,'LISTE REFERENCE STOCKABLE'!$B$11:$E$88,4,FALSE),"")</f>
        <v/>
      </c>
      <c r="R358" s="124" t="str">
        <f>IFERROR(VLOOKUP('SYSTEME CLASSIFICATION'!$F358,'LISTE REFERENCE STOCKABLE'!$B$11:$F$88,5,FALSE),"")</f>
        <v/>
      </c>
      <c r="S358" s="124"/>
      <c r="T358" s="129"/>
      <c r="U358" s="114" t="str">
        <f>IFERROR(IF(VLOOKUP(F358,'LISTE REFERENCE STOCKABLE'!$B$2:$J$98,8,FALSE)=0,"",VLOOKUP(F358,'LISTE REFERENCE STOCKABLE'!$B$2:$J$98,8,FALSE)),"")</f>
        <v/>
      </c>
      <c r="V358" s="114" t="str">
        <f>IFERROR(IF(VLOOKUP(F358,'LISTE REFERENCE STOCKABLE'!$B$2:$J$98,9,FALSE)=0,"",VLOOKUP(F358,'LISTE REFERENCE STOCKABLE'!$B$2:$J$98,9,FALSE)),"")</f>
        <v/>
      </c>
      <c r="W358" s="115" t="str">
        <f>IFERROR(VLOOKUP(F358,'LISTE REFERENCE STOCKABLE'!$B$10:$K$98,10,FALSE),"")</f>
        <v/>
      </c>
      <c r="X358" s="113" t="e">
        <f>VLOOKUP(E358,Inventaire!$C$2:$E$36,3,FALSE)</f>
        <v>#N/A</v>
      </c>
    </row>
    <row r="359" spans="2:24" ht="35.1" customHeight="1" thickBot="1" x14ac:dyDescent="0.25">
      <c r="B359" s="32">
        <v>2.16</v>
      </c>
      <c r="C359" s="186" t="str">
        <f>IFERROR(VLOOKUP(F359,'LISTE REFERENCE STOCKABLE'!$B$11:$G$88,6,FALSE),"")</f>
        <v/>
      </c>
      <c r="D359" s="177" t="s">
        <v>119</v>
      </c>
      <c r="E359" s="122" t="str">
        <f>IFERROR(IF(F359="","",INDEX('LISTE REFERENCE STOCKABLE'!A:A,MATCH('SYSTEME CLASSIFICATION'!F359,'LISTE REFERENCE STOCKABLE'!B:B,0),1)),"")</f>
        <v/>
      </c>
      <c r="F359" s="117" t="s">
        <v>309</v>
      </c>
      <c r="G359" s="117"/>
      <c r="H359" s="117"/>
      <c r="I359" s="117"/>
      <c r="J359" s="142"/>
      <c r="K359" s="117"/>
      <c r="L359" s="144" t="str">
        <f>IFERROR(VLOOKUP('SYSTEME CLASSIFICATION'!$F359,'LISTE REFERENCE STOCKABLE'!$B$2:$C$98,2,FALSE),"DISPONIBLE")</f>
        <v>INDISPONIBLE (Veuillez noter la désignation du produit dans "COMMENTAIRE MAGASINIER")</v>
      </c>
      <c r="M359" s="118" t="s">
        <v>495</v>
      </c>
      <c r="N359" s="119" t="str">
        <f>IFERROR(VLOOKUP('SYSTEME CLASSIFICATION'!$F359,'LISTE REFERENCE STOCKABLE'!$B$11:$D$88,3,FALSE),"")</f>
        <v/>
      </c>
      <c r="O359" s="119"/>
      <c r="P359" s="119"/>
      <c r="Q359" s="119" t="str">
        <f>IFERROR(VLOOKUP('SYSTEME CLASSIFICATION'!$F359,'LISTE REFERENCE STOCKABLE'!$B$11:$E$88,4,FALSE),"")</f>
        <v/>
      </c>
      <c r="R359" s="119" t="str">
        <f>IFERROR(VLOOKUP('SYSTEME CLASSIFICATION'!$F359,'LISTE REFERENCE STOCKABLE'!$B$11:$F$88,5,FALSE),"")</f>
        <v/>
      </c>
      <c r="S359" s="119"/>
      <c r="T359" s="128"/>
      <c r="U359" s="114" t="str">
        <f>IFERROR(IF(VLOOKUP(F359,'LISTE REFERENCE STOCKABLE'!$B$2:$J$98,8,FALSE)=0,"",VLOOKUP(F359,'LISTE REFERENCE STOCKABLE'!$B$2:$J$98,8,FALSE)),"")</f>
        <v/>
      </c>
      <c r="V359" s="114" t="str">
        <f>IFERROR(IF(VLOOKUP(F359,'LISTE REFERENCE STOCKABLE'!$B$2:$J$98,9,FALSE)=0,"",VLOOKUP(F359,'LISTE REFERENCE STOCKABLE'!$B$2:$J$98,9,FALSE)),"")</f>
        <v/>
      </c>
      <c r="W359" s="115" t="str">
        <f>IFERROR(VLOOKUP(F359,'LISTE REFERENCE STOCKABLE'!$B$10:$K$98,10,FALSE),"")</f>
        <v/>
      </c>
      <c r="X359" s="113" t="e">
        <f>VLOOKUP(E359,Inventaire!$C$2:$E$36,3,FALSE)</f>
        <v>#N/A</v>
      </c>
    </row>
    <row r="360" spans="2:24" ht="35.1" customHeight="1" thickBot="1" x14ac:dyDescent="0.25">
      <c r="B360" s="32">
        <v>2.16</v>
      </c>
      <c r="C360" s="186" t="str">
        <f>IFERROR(VLOOKUP(F360,'LISTE REFERENCE STOCKABLE'!$B$11:$G$88,6,FALSE),"")</f>
        <v/>
      </c>
      <c r="D360" s="178" t="s">
        <v>119</v>
      </c>
      <c r="E360" s="122" t="str">
        <f>IFERROR(IF(F360="","",INDEX('LISTE REFERENCE STOCKABLE'!A:A,MATCH('SYSTEME CLASSIFICATION'!F360,'LISTE REFERENCE STOCKABLE'!B:B,0),1)),"")</f>
        <v/>
      </c>
      <c r="F360" s="117" t="s">
        <v>309</v>
      </c>
      <c r="G360" s="117"/>
      <c r="H360" s="117"/>
      <c r="I360" s="117"/>
      <c r="J360" s="142"/>
      <c r="K360" s="117"/>
      <c r="L360" s="144" t="str">
        <f>IFERROR(VLOOKUP('SYSTEME CLASSIFICATION'!$F360,'LISTE REFERENCE STOCKABLE'!$B$2:$C$98,2,FALSE),"DISPONIBLE")</f>
        <v>INDISPONIBLE (Veuillez noter la désignation du produit dans "COMMENTAIRE MAGASINIER")</v>
      </c>
      <c r="M360" s="123" t="s">
        <v>495</v>
      </c>
      <c r="N360" s="133" t="str">
        <f>IFERROR(VLOOKUP('SYSTEME CLASSIFICATION'!$F360,'LISTE REFERENCE STOCKABLE'!$B$11:$D$88,3,FALSE),"")</f>
        <v/>
      </c>
      <c r="O360" s="120"/>
      <c r="P360" s="120"/>
      <c r="Q360" s="127" t="str">
        <f>IFERROR(VLOOKUP('SYSTEME CLASSIFICATION'!$F360,'LISTE REFERENCE STOCKABLE'!$B$11:$E$88,4,FALSE),"")</f>
        <v/>
      </c>
      <c r="R360" s="127" t="str">
        <f>IFERROR(VLOOKUP('SYSTEME CLASSIFICATION'!$F360,'LISTE REFERENCE STOCKABLE'!$B$11:$F$88,5,FALSE),"")</f>
        <v/>
      </c>
      <c r="S360" s="120"/>
      <c r="T360" s="121"/>
      <c r="U360" s="114" t="str">
        <f>IFERROR(IF(VLOOKUP(F360,'LISTE REFERENCE STOCKABLE'!$B$2:$J$98,8,FALSE)=0,"",VLOOKUP(F360,'LISTE REFERENCE STOCKABLE'!$B$2:$J$98,8,FALSE)),"")</f>
        <v/>
      </c>
      <c r="V360" s="114" t="str">
        <f>IFERROR(IF(VLOOKUP(F360,'LISTE REFERENCE STOCKABLE'!$B$2:$J$98,9,FALSE)=0,"",VLOOKUP(F360,'LISTE REFERENCE STOCKABLE'!$B$2:$J$98,9,FALSE)),"")</f>
        <v/>
      </c>
      <c r="W360" s="115" t="str">
        <f>IFERROR(VLOOKUP(F360,'LISTE REFERENCE STOCKABLE'!$B$10:$K$98,10,FALSE),"")</f>
        <v/>
      </c>
      <c r="X360" s="113" t="e">
        <f>VLOOKUP(E360,Inventaire!$C$2:$E$36,3,FALSE)</f>
        <v>#N/A</v>
      </c>
    </row>
    <row r="361" spans="2:24" ht="35.1" customHeight="1" thickBot="1" x14ac:dyDescent="0.25">
      <c r="B361" s="32">
        <v>2.16</v>
      </c>
      <c r="C361" s="186" t="str">
        <f>IFERROR(VLOOKUP(F361,'LISTE REFERENCE STOCKABLE'!$B$11:$G$88,6,FALSE),"")</f>
        <v/>
      </c>
      <c r="D361" s="178" t="s">
        <v>119</v>
      </c>
      <c r="E361" s="122" t="str">
        <f>IFERROR(IF(F361="","",INDEX('LISTE REFERENCE STOCKABLE'!A:A,MATCH('SYSTEME CLASSIFICATION'!F361,'LISTE REFERENCE STOCKABLE'!B:B,0),1)),"")</f>
        <v/>
      </c>
      <c r="F361" s="117" t="s">
        <v>309</v>
      </c>
      <c r="G361" s="117"/>
      <c r="H361" s="117"/>
      <c r="I361" s="117"/>
      <c r="J361" s="142"/>
      <c r="K361" s="117"/>
      <c r="L361" s="144" t="str">
        <f>IFERROR(VLOOKUP('SYSTEME CLASSIFICATION'!$F361,'LISTE REFERENCE STOCKABLE'!$B$2:$C$98,2,FALSE),"DISPONIBLE")</f>
        <v>INDISPONIBLE (Veuillez noter la désignation du produit dans "COMMENTAIRE MAGASINIER")</v>
      </c>
      <c r="M361" s="123" t="s">
        <v>495</v>
      </c>
      <c r="N361" s="133" t="str">
        <f>IFERROR(VLOOKUP('SYSTEME CLASSIFICATION'!$F361,'LISTE REFERENCE STOCKABLE'!$B$11:$D$88,3,FALSE),"")</f>
        <v/>
      </c>
      <c r="O361" s="120"/>
      <c r="P361" s="120"/>
      <c r="Q361" s="127" t="str">
        <f>IFERROR(VLOOKUP('SYSTEME CLASSIFICATION'!$F361,'LISTE REFERENCE STOCKABLE'!$B$11:$E$88,4,FALSE),"")</f>
        <v/>
      </c>
      <c r="R361" s="127" t="str">
        <f>IFERROR(VLOOKUP('SYSTEME CLASSIFICATION'!$F361,'LISTE REFERENCE STOCKABLE'!$B$11:$F$88,5,FALSE),"")</f>
        <v/>
      </c>
      <c r="S361" s="120"/>
      <c r="T361" s="121"/>
      <c r="U361" s="114" t="str">
        <f>IFERROR(IF(VLOOKUP(F361,'LISTE REFERENCE STOCKABLE'!$B$2:$J$98,8,FALSE)=0,"",VLOOKUP(F361,'LISTE REFERENCE STOCKABLE'!$B$2:$J$98,8,FALSE)),"")</f>
        <v/>
      </c>
      <c r="V361" s="114" t="str">
        <f>IFERROR(IF(VLOOKUP(F361,'LISTE REFERENCE STOCKABLE'!$B$2:$J$98,9,FALSE)=0,"",VLOOKUP(F361,'LISTE REFERENCE STOCKABLE'!$B$2:$J$98,9,FALSE)),"")</f>
        <v/>
      </c>
      <c r="W361" s="115" t="str">
        <f>IFERROR(VLOOKUP(F361,'LISTE REFERENCE STOCKABLE'!$B$10:$K$98,10,FALSE),"")</f>
        <v/>
      </c>
      <c r="X361" s="113" t="e">
        <f>VLOOKUP(E361,Inventaire!$C$2:$E$36,3,FALSE)</f>
        <v>#N/A</v>
      </c>
    </row>
    <row r="362" spans="2:24" ht="35.1" customHeight="1" thickBot="1" x14ac:dyDescent="0.25">
      <c r="B362" s="32">
        <v>2.16</v>
      </c>
      <c r="C362" s="186" t="str">
        <f>IFERROR(VLOOKUP(F362,'LISTE REFERENCE STOCKABLE'!$B$11:$G$88,6,FALSE),"")</f>
        <v/>
      </c>
      <c r="D362" s="178" t="s">
        <v>119</v>
      </c>
      <c r="E362" s="122" t="str">
        <f>IFERROR(IF(F362="","",INDEX('LISTE REFERENCE STOCKABLE'!A:A,MATCH('SYSTEME CLASSIFICATION'!F362,'LISTE REFERENCE STOCKABLE'!B:B,0),1)),"")</f>
        <v/>
      </c>
      <c r="F362" s="117" t="s">
        <v>309</v>
      </c>
      <c r="G362" s="117"/>
      <c r="H362" s="117"/>
      <c r="I362" s="117"/>
      <c r="J362" s="142"/>
      <c r="K362" s="117"/>
      <c r="L362" s="144" t="str">
        <f>IFERROR(VLOOKUP('SYSTEME CLASSIFICATION'!$F362,'LISTE REFERENCE STOCKABLE'!$B$2:$C$98,2,FALSE),"DISPONIBLE")</f>
        <v>INDISPONIBLE (Veuillez noter la désignation du produit dans "COMMENTAIRE MAGASINIER")</v>
      </c>
      <c r="M362" s="123" t="s">
        <v>495</v>
      </c>
      <c r="N362" s="124" t="str">
        <f>IFERROR(VLOOKUP('SYSTEME CLASSIFICATION'!$F362,'LISTE REFERENCE STOCKABLE'!$B$11:$D$88,3,FALSE),"")</f>
        <v/>
      </c>
      <c r="O362" s="124"/>
      <c r="P362" s="124"/>
      <c r="Q362" s="124" t="str">
        <f>IFERROR(VLOOKUP('SYSTEME CLASSIFICATION'!$F362,'LISTE REFERENCE STOCKABLE'!$B$11:$E$88,4,FALSE),"")</f>
        <v/>
      </c>
      <c r="R362" s="124" t="str">
        <f>IFERROR(VLOOKUP('SYSTEME CLASSIFICATION'!$F362,'LISTE REFERENCE STOCKABLE'!$B$11:$F$88,5,FALSE),"")</f>
        <v/>
      </c>
      <c r="S362" s="124"/>
      <c r="T362" s="129"/>
      <c r="U362" s="114" t="str">
        <f>IFERROR(IF(VLOOKUP(F362,'LISTE REFERENCE STOCKABLE'!$B$2:$J$98,8,FALSE)=0,"",VLOOKUP(F362,'LISTE REFERENCE STOCKABLE'!$B$2:$J$98,8,FALSE)),"")</f>
        <v/>
      </c>
      <c r="V362" s="114" t="str">
        <f>IFERROR(IF(VLOOKUP(F362,'LISTE REFERENCE STOCKABLE'!$B$2:$J$98,9,FALSE)=0,"",VLOOKUP(F362,'LISTE REFERENCE STOCKABLE'!$B$2:$J$98,9,FALSE)),"")</f>
        <v/>
      </c>
      <c r="W362" s="115" t="str">
        <f>IFERROR(VLOOKUP(F362,'LISTE REFERENCE STOCKABLE'!$B$10:$K$98,10,FALSE),"")</f>
        <v/>
      </c>
      <c r="X362" s="113" t="e">
        <f>VLOOKUP(E362,Inventaire!$C$2:$E$36,3,FALSE)</f>
        <v>#N/A</v>
      </c>
    </row>
    <row r="363" spans="2:24" ht="35.1" customHeight="1" thickBot="1" x14ac:dyDescent="0.25">
      <c r="B363" s="32">
        <v>2.16</v>
      </c>
      <c r="C363" s="186" t="str">
        <f>IFERROR(VLOOKUP(F363,'LISTE REFERENCE STOCKABLE'!$B$11:$G$88,6,FALSE),"")</f>
        <v/>
      </c>
      <c r="D363" s="178" t="s">
        <v>119</v>
      </c>
      <c r="E363" s="122" t="str">
        <f>IFERROR(IF(F363="","",INDEX('LISTE REFERENCE STOCKABLE'!A:A,MATCH('SYSTEME CLASSIFICATION'!F363,'LISTE REFERENCE STOCKABLE'!B:B,0),1)),"")</f>
        <v/>
      </c>
      <c r="F363" s="117" t="s">
        <v>309</v>
      </c>
      <c r="G363" s="117"/>
      <c r="H363" s="117"/>
      <c r="I363" s="117"/>
      <c r="J363" s="142"/>
      <c r="K363" s="117"/>
      <c r="L363" s="144" t="str">
        <f>IFERROR(VLOOKUP('SYSTEME CLASSIFICATION'!$F363,'LISTE REFERENCE STOCKABLE'!$B$2:$C$98,2,FALSE),"DISPONIBLE")</f>
        <v>INDISPONIBLE (Veuillez noter la désignation du produit dans "COMMENTAIRE MAGASINIER")</v>
      </c>
      <c r="M363" s="123" t="s">
        <v>495</v>
      </c>
      <c r="N363" s="124" t="str">
        <f>IFERROR(VLOOKUP('SYSTEME CLASSIFICATION'!$F363,'LISTE REFERENCE STOCKABLE'!$B$11:$D$88,3,FALSE),"")</f>
        <v/>
      </c>
      <c r="O363" s="124"/>
      <c r="P363" s="124"/>
      <c r="Q363" s="124" t="str">
        <f>IFERROR(VLOOKUP('SYSTEME CLASSIFICATION'!$F363,'LISTE REFERENCE STOCKABLE'!$B$11:$E$88,4,FALSE),"")</f>
        <v/>
      </c>
      <c r="R363" s="124" t="str">
        <f>IFERROR(VLOOKUP('SYSTEME CLASSIFICATION'!$F363,'LISTE REFERENCE STOCKABLE'!$B$11:$F$88,5,FALSE),"")</f>
        <v/>
      </c>
      <c r="S363" s="124"/>
      <c r="T363" s="129"/>
      <c r="U363" s="114" t="str">
        <f>IFERROR(IF(VLOOKUP(F363,'LISTE REFERENCE STOCKABLE'!$B$2:$J$98,8,FALSE)=0,"",VLOOKUP(F363,'LISTE REFERENCE STOCKABLE'!$B$2:$J$98,8,FALSE)),"")</f>
        <v/>
      </c>
      <c r="V363" s="114" t="str">
        <f>IFERROR(IF(VLOOKUP(F363,'LISTE REFERENCE STOCKABLE'!$B$2:$J$98,9,FALSE)=0,"",VLOOKUP(F363,'LISTE REFERENCE STOCKABLE'!$B$2:$J$98,9,FALSE)),"")</f>
        <v/>
      </c>
      <c r="W363" s="115" t="str">
        <f>IFERROR(VLOOKUP(F363,'LISTE REFERENCE STOCKABLE'!$B$10:$K$98,10,FALSE),"")</f>
        <v/>
      </c>
      <c r="X363" s="113" t="e">
        <f>VLOOKUP(E363,Inventaire!$C$2:$E$36,3,FALSE)</f>
        <v>#N/A</v>
      </c>
    </row>
    <row r="364" spans="2:24" ht="35.1" customHeight="1" thickBot="1" x14ac:dyDescent="0.25">
      <c r="B364" s="31">
        <v>1.35</v>
      </c>
      <c r="C364" s="186" t="str">
        <f>IFERROR(VLOOKUP(F364,'LISTE REFERENCE STOCKABLE'!$B$11:$G$88,6,FALSE),"")</f>
        <v/>
      </c>
      <c r="D364" s="177" t="s">
        <v>120</v>
      </c>
      <c r="E364" s="122" t="str">
        <f>IFERROR(IF(F364="","",INDEX('LISTE REFERENCE STOCKABLE'!A:A,MATCH('SYSTEME CLASSIFICATION'!F364,'LISTE REFERENCE STOCKABLE'!B:B,0),1)),"")</f>
        <v/>
      </c>
      <c r="F364" s="117" t="s">
        <v>309</v>
      </c>
      <c r="G364" s="117"/>
      <c r="H364" s="117"/>
      <c r="I364" s="117"/>
      <c r="J364" s="142"/>
      <c r="K364" s="117"/>
      <c r="L364" s="144" t="str">
        <f>IFERROR(VLOOKUP('SYSTEME CLASSIFICATION'!$F364,'LISTE REFERENCE STOCKABLE'!$B$2:$C$98,2,FALSE),"DISPONIBLE")</f>
        <v>INDISPONIBLE (Veuillez noter la désignation du produit dans "COMMENTAIRE MAGASINIER")</v>
      </c>
      <c r="M364" s="123" t="s">
        <v>493</v>
      </c>
      <c r="N364" s="119" t="str">
        <f>IFERROR(VLOOKUP('SYSTEME CLASSIFICATION'!$F364,'LISTE REFERENCE STOCKABLE'!$B$11:$D$88,3,FALSE),"")</f>
        <v/>
      </c>
      <c r="O364" s="119"/>
      <c r="P364" s="119"/>
      <c r="Q364" s="119" t="str">
        <f>IFERROR(VLOOKUP('SYSTEME CLASSIFICATION'!$F364,'LISTE REFERENCE STOCKABLE'!$B$11:$E$88,4,FALSE),"")</f>
        <v/>
      </c>
      <c r="R364" s="119" t="str">
        <f>IFERROR(VLOOKUP('SYSTEME CLASSIFICATION'!$F364,'LISTE REFERENCE STOCKABLE'!$B$11:$F$88,5,FALSE),"")</f>
        <v/>
      </c>
      <c r="S364" s="119"/>
      <c r="T364" s="128"/>
      <c r="U364" s="114" t="str">
        <f>IFERROR(IF(VLOOKUP(F364,'LISTE REFERENCE STOCKABLE'!$B$2:$J$98,8,FALSE)=0,"",VLOOKUP(F364,'LISTE REFERENCE STOCKABLE'!$B$2:$J$98,8,FALSE)),"")</f>
        <v/>
      </c>
      <c r="V364" s="114" t="str">
        <f>IFERROR(IF(VLOOKUP(F364,'LISTE REFERENCE STOCKABLE'!$B$2:$J$98,9,FALSE)=0,"",VLOOKUP(F364,'LISTE REFERENCE STOCKABLE'!$B$2:$J$98,9,FALSE)),"")</f>
        <v/>
      </c>
      <c r="W364" s="115" t="str">
        <f>IFERROR(VLOOKUP(F364,'LISTE REFERENCE STOCKABLE'!$B$10:$K$98,10,FALSE),"")</f>
        <v/>
      </c>
      <c r="X364" s="113" t="e">
        <f>VLOOKUP(E364,Inventaire!$C$2:$E$36,3,FALSE)</f>
        <v>#N/A</v>
      </c>
    </row>
    <row r="365" spans="2:24" ht="35.1" customHeight="1" thickBot="1" x14ac:dyDescent="0.25">
      <c r="B365" s="31">
        <v>1.35</v>
      </c>
      <c r="C365" s="186" t="str">
        <f>IFERROR(VLOOKUP(F365,'LISTE REFERENCE STOCKABLE'!$B$11:$G$88,6,FALSE),"")</f>
        <v/>
      </c>
      <c r="D365" s="178" t="s">
        <v>120</v>
      </c>
      <c r="E365" s="122" t="str">
        <f>IFERROR(IF(F365="","",INDEX('LISTE REFERENCE STOCKABLE'!A:A,MATCH('SYSTEME CLASSIFICATION'!F365,'LISTE REFERENCE STOCKABLE'!B:B,0),1)),"")</f>
        <v/>
      </c>
      <c r="F365" s="117" t="s">
        <v>309</v>
      </c>
      <c r="G365" s="117"/>
      <c r="H365" s="117"/>
      <c r="I365" s="117"/>
      <c r="J365" s="142"/>
      <c r="K365" s="117"/>
      <c r="L365" s="144" t="str">
        <f>IFERROR(VLOOKUP('SYSTEME CLASSIFICATION'!$F365,'LISTE REFERENCE STOCKABLE'!$B$2:$C$98,2,FALSE),"DISPONIBLE")</f>
        <v>INDISPONIBLE (Veuillez noter la désignation du produit dans "COMMENTAIRE MAGASINIER")</v>
      </c>
      <c r="M365" s="123" t="s">
        <v>493</v>
      </c>
      <c r="N365" s="124" t="str">
        <f>IFERROR(VLOOKUP('SYSTEME CLASSIFICATION'!$F365,'LISTE REFERENCE STOCKABLE'!$B$11:$D$88,3,FALSE),"")</f>
        <v/>
      </c>
      <c r="O365" s="124"/>
      <c r="P365" s="124"/>
      <c r="Q365" s="124" t="str">
        <f>IFERROR(VLOOKUP('SYSTEME CLASSIFICATION'!$F365,'LISTE REFERENCE STOCKABLE'!$B$11:$E$88,4,FALSE),"")</f>
        <v/>
      </c>
      <c r="R365" s="124" t="str">
        <f>IFERROR(VLOOKUP('SYSTEME CLASSIFICATION'!$F365,'LISTE REFERENCE STOCKABLE'!$B$11:$F$88,5,FALSE),"")</f>
        <v/>
      </c>
      <c r="S365" s="124"/>
      <c r="T365" s="129"/>
      <c r="U365" s="114" t="str">
        <f>IFERROR(IF(VLOOKUP(F365,'LISTE REFERENCE STOCKABLE'!$B$2:$J$98,8,FALSE)=0,"",VLOOKUP(F365,'LISTE REFERENCE STOCKABLE'!$B$2:$J$98,8,FALSE)),"")</f>
        <v/>
      </c>
      <c r="V365" s="114" t="str">
        <f>IFERROR(IF(VLOOKUP(F365,'LISTE REFERENCE STOCKABLE'!$B$2:$J$98,9,FALSE)=0,"",VLOOKUP(F365,'LISTE REFERENCE STOCKABLE'!$B$2:$J$98,9,FALSE)),"")</f>
        <v/>
      </c>
      <c r="W365" s="115" t="str">
        <f>IFERROR(VLOOKUP(F365,'LISTE REFERENCE STOCKABLE'!$B$10:$K$98,10,FALSE),"")</f>
        <v/>
      </c>
      <c r="X365" s="113" t="e">
        <f>VLOOKUP(E365,Inventaire!$C$2:$E$36,3,FALSE)</f>
        <v>#N/A</v>
      </c>
    </row>
    <row r="366" spans="2:24" ht="35.1" customHeight="1" thickBot="1" x14ac:dyDescent="0.25">
      <c r="B366" s="31">
        <v>1.35</v>
      </c>
      <c r="C366" s="186" t="str">
        <f>IFERROR(VLOOKUP(F366,'LISTE REFERENCE STOCKABLE'!$B$11:$G$88,6,FALSE),"")</f>
        <v/>
      </c>
      <c r="D366" s="178" t="s">
        <v>120</v>
      </c>
      <c r="E366" s="122" t="str">
        <f>IFERROR(IF(F366="","",INDEX('LISTE REFERENCE STOCKABLE'!A:A,MATCH('SYSTEME CLASSIFICATION'!F366,'LISTE REFERENCE STOCKABLE'!B:B,0),1)),"")</f>
        <v/>
      </c>
      <c r="F366" s="117"/>
      <c r="G366" s="117"/>
      <c r="H366" s="117"/>
      <c r="I366" s="117"/>
      <c r="J366" s="142"/>
      <c r="K366" s="117"/>
      <c r="L366" s="144" t="str">
        <f>IFERROR(VLOOKUP('SYSTEME CLASSIFICATION'!$F366,'LISTE REFERENCE STOCKABLE'!$B$2:$C$98,2,FALSE),"DISPONIBLE")</f>
        <v>DISPONIBLE</v>
      </c>
      <c r="M366" s="123"/>
      <c r="N366" s="124" t="str">
        <f>IFERROR(VLOOKUP('SYSTEME CLASSIFICATION'!$F366,'LISTE REFERENCE STOCKABLE'!$B$11:$D$88,3,FALSE),"")</f>
        <v/>
      </c>
      <c r="O366" s="124"/>
      <c r="P366" s="124"/>
      <c r="Q366" s="124" t="str">
        <f>IFERROR(VLOOKUP('SYSTEME CLASSIFICATION'!$F366,'LISTE REFERENCE STOCKABLE'!$B$11:$E$88,4,FALSE),"")</f>
        <v/>
      </c>
      <c r="R366" s="124" t="str">
        <f>IFERROR(VLOOKUP('SYSTEME CLASSIFICATION'!$F366,'LISTE REFERENCE STOCKABLE'!$B$11:$F$88,5,FALSE),"")</f>
        <v/>
      </c>
      <c r="S366" s="124"/>
      <c r="T366" s="129"/>
      <c r="U366" s="114" t="str">
        <f>IFERROR(IF(VLOOKUP(F366,'LISTE REFERENCE STOCKABLE'!$B$2:$J$98,8,FALSE)=0,"",VLOOKUP(F366,'LISTE REFERENCE STOCKABLE'!$B$2:$J$98,8,FALSE)),"")</f>
        <v/>
      </c>
      <c r="V366" s="114" t="str">
        <f>IFERROR(IF(VLOOKUP(F366,'LISTE REFERENCE STOCKABLE'!$B$2:$J$98,9,FALSE)=0,"",VLOOKUP(F366,'LISTE REFERENCE STOCKABLE'!$B$2:$J$98,9,FALSE)),"")</f>
        <v/>
      </c>
      <c r="W366" s="115" t="str">
        <f>IFERROR(VLOOKUP(F366,'LISTE REFERENCE STOCKABLE'!$B$10:$K$98,10,FALSE),"")</f>
        <v/>
      </c>
      <c r="X366" s="113" t="e">
        <f>VLOOKUP(E366,Inventaire!$C$2:$E$36,3,FALSE)</f>
        <v>#N/A</v>
      </c>
    </row>
    <row r="367" spans="2:24" ht="35.1" customHeight="1" thickBot="1" x14ac:dyDescent="0.25">
      <c r="B367" s="32">
        <v>2.0699999999999998</v>
      </c>
      <c r="C367" s="186">
        <f>IFERROR(VLOOKUP(F367,'LISTE REFERENCE STOCKABLE'!$B$11:$G$88,6,FALSE),"")</f>
        <v>0</v>
      </c>
      <c r="D367" s="177" t="s">
        <v>121</v>
      </c>
      <c r="E367" s="122" t="str">
        <f>IFERROR(IF(F367="","",INDEX('LISTE REFERENCE STOCKABLE'!A:A,MATCH('SYSTEME CLASSIFICATION'!F367,'LISTE REFERENCE STOCKABLE'!B:B,0),1)),"")</f>
        <v>EMS0044</v>
      </c>
      <c r="F367" s="117" t="s">
        <v>239</v>
      </c>
      <c r="G367" s="117"/>
      <c r="H367" s="117"/>
      <c r="I367" s="117"/>
      <c r="J367" s="142"/>
      <c r="K367" s="117"/>
      <c r="L367" s="144" t="str">
        <f>IFERROR(VLOOKUP('SYSTEME CLASSIFICATION'!$F367,'LISTE REFERENCE STOCKABLE'!$B$2:$C$98,2,FALSE),"DISPONIBLE")</f>
        <v>INDISPONIBLE</v>
      </c>
      <c r="M367" s="123"/>
      <c r="N367" s="119" t="str">
        <f>IFERROR(VLOOKUP('SYSTEME CLASSIFICATION'!$F367,'LISTE REFERENCE STOCKABLE'!$B$11:$D$88,3,FALSE),"")</f>
        <v>1 palette=750 cartons</v>
      </c>
      <c r="O367" s="119"/>
      <c r="P367" s="119"/>
      <c r="Q367" s="119">
        <f>IFERROR(VLOOKUP('SYSTEME CLASSIFICATION'!$F367,'LISTE REFERENCE STOCKABLE'!$B$11:$E$88,4,FALSE),"")</f>
        <v>5000</v>
      </c>
      <c r="R367" s="119">
        <f>IFERROR(VLOOKUP('SYSTEME CLASSIFICATION'!$F367,'LISTE REFERENCE STOCKABLE'!$B$11:$F$88,5,FALSE),"")</f>
        <v>0</v>
      </c>
      <c r="S367" s="119"/>
      <c r="T367" s="128"/>
      <c r="U367" s="114" t="str">
        <f>IFERROR(IF(VLOOKUP(F367,'LISTE REFERENCE STOCKABLE'!$B$2:$J$98,8,FALSE)=0,"",VLOOKUP(F367,'LISTE REFERENCE STOCKABLE'!$B$2:$J$98,8,FALSE)),"")</f>
        <v/>
      </c>
      <c r="V367" s="114" t="str">
        <f>IFERROR(IF(VLOOKUP(F367,'LISTE REFERENCE STOCKABLE'!$B$2:$J$98,9,FALSE)=0,"",VLOOKUP(F367,'LISTE REFERENCE STOCKABLE'!$B$2:$J$98,9,FALSE)),"")</f>
        <v/>
      </c>
      <c r="W367" s="115" t="str">
        <f>IFERROR(VLOOKUP(F367,'LISTE REFERENCE STOCKABLE'!$B$10:$K$98,10,FALSE),"")</f>
        <v>b</v>
      </c>
      <c r="X367" s="113" t="e">
        <f>VLOOKUP(E367,Inventaire!$C$2:$E$36,3,FALSE)</f>
        <v>#N/A</v>
      </c>
    </row>
    <row r="368" spans="2:24" ht="35.1" customHeight="1" thickBot="1" x14ac:dyDescent="0.25">
      <c r="B368" s="32">
        <v>2.0699999999999998</v>
      </c>
      <c r="C368" s="186" t="str">
        <f>IFERROR(VLOOKUP(F368,'LISTE REFERENCE STOCKABLE'!$B$11:$G$88,6,FALSE),"")</f>
        <v/>
      </c>
      <c r="D368" s="178" t="s">
        <v>121</v>
      </c>
      <c r="E368" s="122" t="str">
        <f>IFERROR(IF(F368="","",INDEX('LISTE REFERENCE STOCKABLE'!A:A,MATCH('SYSTEME CLASSIFICATION'!F368,'LISTE REFERENCE STOCKABLE'!B:B,0),1)),"")</f>
        <v/>
      </c>
      <c r="F368" s="117" t="s">
        <v>307</v>
      </c>
      <c r="G368" s="117"/>
      <c r="H368" s="117"/>
      <c r="I368" s="117"/>
      <c r="J368" s="142"/>
      <c r="K368" s="117"/>
      <c r="L368" s="144" t="str">
        <f>IFERROR(VLOOKUP('SYSTEME CLASSIFICATION'!$F368,'LISTE REFERENCE STOCKABLE'!$B$2:$C$98,2,FALSE),"DISPONIBLE")</f>
        <v>INEXISTANT</v>
      </c>
      <c r="M368" s="123"/>
      <c r="N368" s="124" t="str">
        <f>IFERROR(VLOOKUP('SYSTEME CLASSIFICATION'!$F368,'LISTE REFERENCE STOCKABLE'!$B$11:$D$88,3,FALSE),"")</f>
        <v/>
      </c>
      <c r="O368" s="124"/>
      <c r="P368" s="124"/>
      <c r="Q368" s="124" t="str">
        <f>IFERROR(VLOOKUP('SYSTEME CLASSIFICATION'!$F368,'LISTE REFERENCE STOCKABLE'!$B$11:$E$88,4,FALSE),"")</f>
        <v/>
      </c>
      <c r="R368" s="124" t="str">
        <f>IFERROR(VLOOKUP('SYSTEME CLASSIFICATION'!$F368,'LISTE REFERENCE STOCKABLE'!$B$11:$F$88,5,FALSE),"")</f>
        <v/>
      </c>
      <c r="S368" s="124"/>
      <c r="T368" s="129"/>
      <c r="U368" s="114" t="str">
        <f>IFERROR(IF(VLOOKUP(F368,'LISTE REFERENCE STOCKABLE'!$B$2:$J$98,8,FALSE)=0,"",VLOOKUP(F368,'LISTE REFERENCE STOCKABLE'!$B$2:$J$98,8,FALSE)),"")</f>
        <v/>
      </c>
      <c r="V368" s="114" t="str">
        <f>IFERROR(IF(VLOOKUP(F368,'LISTE REFERENCE STOCKABLE'!$B$2:$J$98,9,FALSE)=0,"",VLOOKUP(F368,'LISTE REFERENCE STOCKABLE'!$B$2:$J$98,9,FALSE)),"")</f>
        <v/>
      </c>
      <c r="W368" s="115" t="str">
        <f>IFERROR(VLOOKUP(F368,'LISTE REFERENCE STOCKABLE'!$B$10:$K$98,10,FALSE),"")</f>
        <v/>
      </c>
      <c r="X368" s="113" t="e">
        <f>VLOOKUP(E368,Inventaire!$C$2:$E$36,3,FALSE)</f>
        <v>#N/A</v>
      </c>
    </row>
    <row r="369" spans="2:24" ht="35.1" customHeight="1" thickBot="1" x14ac:dyDescent="0.25">
      <c r="B369" s="32">
        <v>2.0699999999999998</v>
      </c>
      <c r="C369" s="186">
        <f>IFERROR(VLOOKUP(F369,'LISTE REFERENCE STOCKABLE'!$B$11:$G$88,6,FALSE),"")</f>
        <v>0</v>
      </c>
      <c r="D369" s="178" t="s">
        <v>121</v>
      </c>
      <c r="E369" s="122" t="str">
        <f>IFERROR(IF(F369="","",INDEX('LISTE REFERENCE STOCKABLE'!A:A,MATCH('SYSTEME CLASSIFICATION'!F369,'LISTE REFERENCE STOCKABLE'!B:B,0),1)),"")</f>
        <v>EMS0044</v>
      </c>
      <c r="F369" s="117" t="s">
        <v>239</v>
      </c>
      <c r="G369" s="117"/>
      <c r="H369" s="117"/>
      <c r="I369" s="117"/>
      <c r="J369" s="142"/>
      <c r="K369" s="117"/>
      <c r="L369" s="144" t="str">
        <f>IFERROR(VLOOKUP('SYSTEME CLASSIFICATION'!$F369,'LISTE REFERENCE STOCKABLE'!$B$2:$C$98,2,FALSE),"DISPONIBLE")</f>
        <v>INDISPONIBLE</v>
      </c>
      <c r="M369" s="123"/>
      <c r="N369" s="124" t="str">
        <f>IFERROR(VLOOKUP('SYSTEME CLASSIFICATION'!$F369,'LISTE REFERENCE STOCKABLE'!$B$11:$D$88,3,FALSE),"")</f>
        <v>1 palette=750 cartons</v>
      </c>
      <c r="O369" s="124"/>
      <c r="P369" s="124"/>
      <c r="Q369" s="124">
        <f>IFERROR(VLOOKUP('SYSTEME CLASSIFICATION'!$F369,'LISTE REFERENCE STOCKABLE'!$B$11:$E$88,4,FALSE),"")</f>
        <v>5000</v>
      </c>
      <c r="R369" s="124">
        <f>IFERROR(VLOOKUP('SYSTEME CLASSIFICATION'!$F369,'LISTE REFERENCE STOCKABLE'!$B$11:$F$88,5,FALSE),"")</f>
        <v>0</v>
      </c>
      <c r="S369" s="124"/>
      <c r="T369" s="129"/>
      <c r="U369" s="114" t="str">
        <f>IFERROR(IF(VLOOKUP(F369,'LISTE REFERENCE STOCKABLE'!$B$2:$J$98,8,FALSE)=0,"",VLOOKUP(F369,'LISTE REFERENCE STOCKABLE'!$B$2:$J$98,8,FALSE)),"")</f>
        <v/>
      </c>
      <c r="V369" s="114" t="str">
        <f>IFERROR(IF(VLOOKUP(F369,'LISTE REFERENCE STOCKABLE'!$B$2:$J$98,9,FALSE)=0,"",VLOOKUP(F369,'LISTE REFERENCE STOCKABLE'!$B$2:$J$98,9,FALSE)),"")</f>
        <v/>
      </c>
      <c r="W369" s="115" t="str">
        <f>IFERROR(VLOOKUP(F369,'LISTE REFERENCE STOCKABLE'!$B$10:$K$98,10,FALSE),"")</f>
        <v>b</v>
      </c>
      <c r="X369" s="113" t="e">
        <f>VLOOKUP(E369,Inventaire!$C$2:$E$36,3,FALSE)</f>
        <v>#N/A</v>
      </c>
    </row>
    <row r="370" spans="2:24" ht="35.1" customHeight="1" thickBot="1" x14ac:dyDescent="0.25">
      <c r="B370" s="31">
        <v>2.14</v>
      </c>
      <c r="C370" s="186" t="str">
        <f>IFERROR(VLOOKUP(F370,'LISTE REFERENCE STOCKABLE'!$B$11:$G$88,6,FALSE),"")</f>
        <v/>
      </c>
      <c r="D370" s="177" t="s">
        <v>122</v>
      </c>
      <c r="E370" s="122" t="str">
        <f>IFERROR(IF(F370="","",INDEX('LISTE REFERENCE STOCKABLE'!A:A,MATCH('SYSTEME CLASSIFICATION'!F370,'LISTE REFERENCE STOCKABLE'!B:B,0),1)),"")</f>
        <v/>
      </c>
      <c r="F370" s="117" t="s">
        <v>307</v>
      </c>
      <c r="G370" s="117"/>
      <c r="H370" s="117"/>
      <c r="I370" s="117"/>
      <c r="J370" s="142"/>
      <c r="K370" s="117"/>
      <c r="L370" s="144" t="str">
        <f>IFERROR(VLOOKUP('SYSTEME CLASSIFICATION'!$F370,'LISTE REFERENCE STOCKABLE'!$B$2:$C$98,2,FALSE),"DISPONIBLE")</f>
        <v>INEXISTANT</v>
      </c>
      <c r="M370" s="118"/>
      <c r="N370" s="119" t="str">
        <f>IFERROR(VLOOKUP('SYSTEME CLASSIFICATION'!$F370,'LISTE REFERENCE STOCKABLE'!$B$11:$D$88,3,FALSE),"")</f>
        <v/>
      </c>
      <c r="O370" s="119"/>
      <c r="P370" s="119"/>
      <c r="Q370" s="119" t="str">
        <f>IFERROR(VLOOKUP('SYSTEME CLASSIFICATION'!$F370,'LISTE REFERENCE STOCKABLE'!$B$11:$E$88,4,FALSE),"")</f>
        <v/>
      </c>
      <c r="R370" s="119" t="str">
        <f>IFERROR(VLOOKUP('SYSTEME CLASSIFICATION'!$F370,'LISTE REFERENCE STOCKABLE'!$B$11:$F$88,5,FALSE),"")</f>
        <v/>
      </c>
      <c r="S370" s="119"/>
      <c r="T370" s="128"/>
      <c r="U370" s="114" t="str">
        <f>IFERROR(IF(VLOOKUP(F370,'LISTE REFERENCE STOCKABLE'!$B$2:$J$98,8,FALSE)=0,"",VLOOKUP(F370,'LISTE REFERENCE STOCKABLE'!$B$2:$J$98,8,FALSE)),"")</f>
        <v/>
      </c>
      <c r="V370" s="114" t="str">
        <f>IFERROR(IF(VLOOKUP(F370,'LISTE REFERENCE STOCKABLE'!$B$2:$J$98,9,FALSE)=0,"",VLOOKUP(F370,'LISTE REFERENCE STOCKABLE'!$B$2:$J$98,9,FALSE)),"")</f>
        <v/>
      </c>
      <c r="W370" s="115" t="str">
        <f>IFERROR(VLOOKUP(F370,'LISTE REFERENCE STOCKABLE'!$B$10:$K$98,10,FALSE),"")</f>
        <v/>
      </c>
      <c r="X370" s="113" t="e">
        <f>VLOOKUP(E370,Inventaire!$C$2:$E$36,3,FALSE)</f>
        <v>#N/A</v>
      </c>
    </row>
    <row r="371" spans="2:24" ht="35.1" customHeight="1" thickBot="1" x14ac:dyDescent="0.25">
      <c r="B371" s="31">
        <v>2.14</v>
      </c>
      <c r="C371" s="186" t="str">
        <f>IFERROR(VLOOKUP(F371,'LISTE REFERENCE STOCKABLE'!$B$11:$G$88,6,FALSE),"")</f>
        <v/>
      </c>
      <c r="D371" s="178" t="s">
        <v>122</v>
      </c>
      <c r="E371" s="122" t="str">
        <f>IFERROR(IF(F371="","",INDEX('LISTE REFERENCE STOCKABLE'!A:A,MATCH('SYSTEME CLASSIFICATION'!F371,'LISTE REFERENCE STOCKABLE'!B:B,0),1)),"")</f>
        <v/>
      </c>
      <c r="F371" s="117" t="s">
        <v>307</v>
      </c>
      <c r="G371" s="117"/>
      <c r="H371" s="117"/>
      <c r="I371" s="117"/>
      <c r="J371" s="142"/>
      <c r="K371" s="117"/>
      <c r="L371" s="144" t="str">
        <f>IFERROR(VLOOKUP('SYSTEME CLASSIFICATION'!$F371,'LISTE REFERENCE STOCKABLE'!$B$2:$C$98,2,FALSE),"DISPONIBLE")</f>
        <v>INEXISTANT</v>
      </c>
      <c r="M371" s="123"/>
      <c r="N371" s="131" t="str">
        <f>IFERROR(VLOOKUP('SYSTEME CLASSIFICATION'!$F371,'LISTE REFERENCE STOCKABLE'!$B$11:$D$88,3,FALSE),"")</f>
        <v/>
      </c>
      <c r="O371" s="131"/>
      <c r="P371" s="131"/>
      <c r="Q371" s="131" t="str">
        <f>IFERROR(VLOOKUP('SYSTEME CLASSIFICATION'!$F371,'LISTE REFERENCE STOCKABLE'!$B$11:$E$88,4,FALSE),"")</f>
        <v/>
      </c>
      <c r="R371" s="131" t="str">
        <f>IFERROR(VLOOKUP('SYSTEME CLASSIFICATION'!$F371,'LISTE REFERENCE STOCKABLE'!$B$11:$F$88,5,FALSE),"")</f>
        <v/>
      </c>
      <c r="S371" s="131"/>
      <c r="T371" s="132"/>
      <c r="U371" s="114" t="str">
        <f>IFERROR(IF(VLOOKUP(F371,'LISTE REFERENCE STOCKABLE'!$B$2:$J$98,8,FALSE)=0,"",VLOOKUP(F371,'LISTE REFERENCE STOCKABLE'!$B$2:$J$98,8,FALSE)),"")</f>
        <v/>
      </c>
      <c r="V371" s="114" t="str">
        <f>IFERROR(IF(VLOOKUP(F371,'LISTE REFERENCE STOCKABLE'!$B$2:$J$98,9,FALSE)=0,"",VLOOKUP(F371,'LISTE REFERENCE STOCKABLE'!$B$2:$J$98,9,FALSE)),"")</f>
        <v/>
      </c>
      <c r="W371" s="115" t="str">
        <f>IFERROR(VLOOKUP(F371,'LISTE REFERENCE STOCKABLE'!$B$10:$K$98,10,FALSE),"")</f>
        <v/>
      </c>
      <c r="X371" s="113" t="e">
        <f>VLOOKUP(E371,Inventaire!$C$2:$E$36,3,FALSE)</f>
        <v>#N/A</v>
      </c>
    </row>
    <row r="372" spans="2:24" ht="35.1" customHeight="1" thickBot="1" x14ac:dyDescent="0.25">
      <c r="B372" s="31">
        <v>2.14</v>
      </c>
      <c r="C372" s="186" t="str">
        <f>IFERROR(VLOOKUP(F372,'LISTE REFERENCE STOCKABLE'!$B$11:$G$88,6,FALSE),"")</f>
        <v/>
      </c>
      <c r="D372" s="178" t="s">
        <v>122</v>
      </c>
      <c r="E372" s="122" t="str">
        <f>IFERROR(IF(F372="","",INDEX('LISTE REFERENCE STOCKABLE'!A:A,MATCH('SYSTEME CLASSIFICATION'!F372,'LISTE REFERENCE STOCKABLE'!B:B,0),1)),"")</f>
        <v/>
      </c>
      <c r="F372" s="117" t="s">
        <v>309</v>
      </c>
      <c r="G372" s="117"/>
      <c r="H372" s="117"/>
      <c r="I372" s="117"/>
      <c r="J372" s="142"/>
      <c r="K372" s="117"/>
      <c r="L372" s="144" t="str">
        <f>IFERROR(VLOOKUP('SYSTEME CLASSIFICATION'!$F372,'LISTE REFERENCE STOCKABLE'!$B$2:$C$98,2,FALSE),"DISPONIBLE")</f>
        <v>INDISPONIBLE (Veuillez noter la désignation du produit dans "COMMENTAIRE MAGASINIER")</v>
      </c>
      <c r="M372" s="123" t="s">
        <v>495</v>
      </c>
      <c r="N372" s="124" t="str">
        <f>IFERROR(VLOOKUP('SYSTEME CLASSIFICATION'!$F372,'LISTE REFERENCE STOCKABLE'!$B$11:$D$88,3,FALSE),"")</f>
        <v/>
      </c>
      <c r="O372" s="124"/>
      <c r="P372" s="124"/>
      <c r="Q372" s="124" t="str">
        <f>IFERROR(VLOOKUP('SYSTEME CLASSIFICATION'!$F372,'LISTE REFERENCE STOCKABLE'!$B$11:$E$88,4,FALSE),"")</f>
        <v/>
      </c>
      <c r="R372" s="124" t="str">
        <f>IFERROR(VLOOKUP('SYSTEME CLASSIFICATION'!$F372,'LISTE REFERENCE STOCKABLE'!$B$11:$F$88,5,FALSE),"")</f>
        <v/>
      </c>
      <c r="S372" s="124"/>
      <c r="T372" s="129"/>
      <c r="U372" s="114" t="str">
        <f>IFERROR(IF(VLOOKUP(F372,'LISTE REFERENCE STOCKABLE'!$B$2:$J$98,8,FALSE)=0,"",VLOOKUP(F372,'LISTE REFERENCE STOCKABLE'!$B$2:$J$98,8,FALSE)),"")</f>
        <v/>
      </c>
      <c r="V372" s="114" t="str">
        <f>IFERROR(IF(VLOOKUP(F372,'LISTE REFERENCE STOCKABLE'!$B$2:$J$98,9,FALSE)=0,"",VLOOKUP(F372,'LISTE REFERENCE STOCKABLE'!$B$2:$J$98,9,FALSE)),"")</f>
        <v/>
      </c>
      <c r="W372" s="115" t="str">
        <f>IFERROR(VLOOKUP(F372,'LISTE REFERENCE STOCKABLE'!$B$10:$K$98,10,FALSE),"")</f>
        <v/>
      </c>
      <c r="X372" s="113" t="e">
        <f>VLOOKUP(E372,Inventaire!$C$2:$E$36,3,FALSE)</f>
        <v>#N/A</v>
      </c>
    </row>
    <row r="373" spans="2:24" ht="35.1" customHeight="1" thickBot="1" x14ac:dyDescent="0.25">
      <c r="B373" s="31">
        <v>2.14</v>
      </c>
      <c r="C373" s="186" t="str">
        <f>IFERROR(VLOOKUP(F373,'LISTE REFERENCE STOCKABLE'!$B$11:$G$88,6,FALSE),"")</f>
        <v/>
      </c>
      <c r="D373" s="178" t="s">
        <v>122</v>
      </c>
      <c r="E373" s="122" t="str">
        <f>IFERROR(IF(F373="","",INDEX('LISTE REFERENCE STOCKABLE'!A:A,MATCH('SYSTEME CLASSIFICATION'!F373,'LISTE REFERENCE STOCKABLE'!B:B,0),1)),"")</f>
        <v/>
      </c>
      <c r="F373" s="117" t="s">
        <v>309</v>
      </c>
      <c r="G373" s="117"/>
      <c r="H373" s="117"/>
      <c r="I373" s="117"/>
      <c r="J373" s="142"/>
      <c r="K373" s="117"/>
      <c r="L373" s="144" t="str">
        <f>IFERROR(VLOOKUP('SYSTEME CLASSIFICATION'!$F373,'LISTE REFERENCE STOCKABLE'!$B$2:$C$98,2,FALSE),"DISPONIBLE")</f>
        <v>INDISPONIBLE (Veuillez noter la désignation du produit dans "COMMENTAIRE MAGASINIER")</v>
      </c>
      <c r="M373" s="123" t="s">
        <v>495</v>
      </c>
      <c r="N373" s="124" t="str">
        <f>IFERROR(VLOOKUP('SYSTEME CLASSIFICATION'!$F373,'LISTE REFERENCE STOCKABLE'!$B$11:$D$88,3,FALSE),"")</f>
        <v/>
      </c>
      <c r="O373" s="124"/>
      <c r="P373" s="124"/>
      <c r="Q373" s="124" t="str">
        <f>IFERROR(VLOOKUP('SYSTEME CLASSIFICATION'!$F373,'LISTE REFERENCE STOCKABLE'!$B$11:$E$88,4,FALSE),"")</f>
        <v/>
      </c>
      <c r="R373" s="124" t="str">
        <f>IFERROR(VLOOKUP('SYSTEME CLASSIFICATION'!$F373,'LISTE REFERENCE STOCKABLE'!$B$11:$F$88,5,FALSE),"")</f>
        <v/>
      </c>
      <c r="S373" s="124"/>
      <c r="T373" s="129"/>
      <c r="U373" s="114" t="str">
        <f>IFERROR(IF(VLOOKUP(F373,'LISTE REFERENCE STOCKABLE'!$B$2:$J$98,8,FALSE)=0,"",VLOOKUP(F373,'LISTE REFERENCE STOCKABLE'!$B$2:$J$98,8,FALSE)),"")</f>
        <v/>
      </c>
      <c r="V373" s="114" t="str">
        <f>IFERROR(IF(VLOOKUP(F373,'LISTE REFERENCE STOCKABLE'!$B$2:$J$98,9,FALSE)=0,"",VLOOKUP(F373,'LISTE REFERENCE STOCKABLE'!$B$2:$J$98,9,FALSE)),"")</f>
        <v/>
      </c>
      <c r="W373" s="115" t="str">
        <f>IFERROR(VLOOKUP(F373,'LISTE REFERENCE STOCKABLE'!$B$10:$K$98,10,FALSE),"")</f>
        <v/>
      </c>
      <c r="X373" s="113" t="e">
        <f>VLOOKUP(E373,Inventaire!$C$2:$E$36,3,FALSE)</f>
        <v>#N/A</v>
      </c>
    </row>
    <row r="374" spans="2:24" ht="35.1" customHeight="1" thickBot="1" x14ac:dyDescent="0.25">
      <c r="B374" s="32">
        <v>1.28</v>
      </c>
      <c r="C374" s="186" t="str">
        <f>IFERROR(VLOOKUP(F374,'LISTE REFERENCE STOCKABLE'!$B$11:$G$88,6,FALSE),"")</f>
        <v/>
      </c>
      <c r="D374" s="177" t="s">
        <v>123</v>
      </c>
      <c r="E374" s="122" t="str">
        <f>IFERROR(IF(F374="","",INDEX('LISTE REFERENCE STOCKABLE'!A:A,MATCH('SYSTEME CLASSIFICATION'!F374,'LISTE REFERENCE STOCKABLE'!B:B,0),1)),"")</f>
        <v/>
      </c>
      <c r="F374" s="117" t="s">
        <v>309</v>
      </c>
      <c r="G374" s="117"/>
      <c r="H374" s="117"/>
      <c r="I374" s="117"/>
      <c r="J374" s="142"/>
      <c r="K374" s="117"/>
      <c r="L374" s="144" t="str">
        <f>IFERROR(VLOOKUP('SYSTEME CLASSIFICATION'!$F374,'LISTE REFERENCE STOCKABLE'!$B$2:$C$98,2,FALSE),"DISPONIBLE")</f>
        <v>INDISPONIBLE (Veuillez noter la désignation du produit dans "COMMENTAIRE MAGASINIER")</v>
      </c>
      <c r="M374" s="123"/>
      <c r="N374" s="119" t="str">
        <f>IFERROR(VLOOKUP('SYSTEME CLASSIFICATION'!$F374,'LISTE REFERENCE STOCKABLE'!$B$11:$D$88,3,FALSE),"")</f>
        <v/>
      </c>
      <c r="O374" s="119"/>
      <c r="P374" s="119"/>
      <c r="Q374" s="119" t="str">
        <f>IFERROR(VLOOKUP('SYSTEME CLASSIFICATION'!$F374,'LISTE REFERENCE STOCKABLE'!$B$11:$E$88,4,FALSE),"")</f>
        <v/>
      </c>
      <c r="R374" s="119" t="str">
        <f>IFERROR(VLOOKUP('SYSTEME CLASSIFICATION'!$F374,'LISTE REFERENCE STOCKABLE'!$B$11:$F$88,5,FALSE),"")</f>
        <v/>
      </c>
      <c r="S374" s="119"/>
      <c r="T374" s="128"/>
      <c r="U374" s="114" t="str">
        <f>IFERROR(IF(VLOOKUP(F374,'LISTE REFERENCE STOCKABLE'!$B$2:$J$98,8,FALSE)=0,"",VLOOKUP(F374,'LISTE REFERENCE STOCKABLE'!$B$2:$J$98,8,FALSE)),"")</f>
        <v/>
      </c>
      <c r="V374" s="114" t="str">
        <f>IFERROR(IF(VLOOKUP(F374,'LISTE REFERENCE STOCKABLE'!$B$2:$J$98,9,FALSE)=0,"",VLOOKUP(F374,'LISTE REFERENCE STOCKABLE'!$B$2:$J$98,9,FALSE)),"")</f>
        <v/>
      </c>
      <c r="W374" s="115" t="str">
        <f>IFERROR(VLOOKUP(F374,'LISTE REFERENCE STOCKABLE'!$B$10:$K$98,10,FALSE),"")</f>
        <v/>
      </c>
      <c r="X374" s="113" t="e">
        <f>VLOOKUP(E374,Inventaire!$C$2:$E$36,3,FALSE)</f>
        <v>#N/A</v>
      </c>
    </row>
    <row r="375" spans="2:24" ht="35.1" customHeight="1" thickBot="1" x14ac:dyDescent="0.25">
      <c r="B375" s="32">
        <v>1.28</v>
      </c>
      <c r="C375" s="186" t="str">
        <f>IFERROR(VLOOKUP(F375,'LISTE REFERENCE STOCKABLE'!$B$11:$G$88,6,FALSE),"")</f>
        <v/>
      </c>
      <c r="D375" s="178" t="s">
        <v>123</v>
      </c>
      <c r="E375" s="122" t="str">
        <f>IFERROR(IF(F375="","",INDEX('LISTE REFERENCE STOCKABLE'!A:A,MATCH('SYSTEME CLASSIFICATION'!F375,'LISTE REFERENCE STOCKABLE'!B:B,0),1)),"")</f>
        <v/>
      </c>
      <c r="F375" s="117" t="s">
        <v>307</v>
      </c>
      <c r="G375" s="117"/>
      <c r="H375" s="117"/>
      <c r="I375" s="117"/>
      <c r="J375" s="142"/>
      <c r="K375" s="117"/>
      <c r="L375" s="144" t="str">
        <f>IFERROR(VLOOKUP('SYSTEME CLASSIFICATION'!$F375,'LISTE REFERENCE STOCKABLE'!$B$2:$C$98,2,FALSE),"DISPONIBLE")</f>
        <v>INEXISTANT</v>
      </c>
      <c r="M375" s="123"/>
      <c r="N375" s="124" t="str">
        <f>IFERROR(VLOOKUP('SYSTEME CLASSIFICATION'!$F375,'LISTE REFERENCE STOCKABLE'!$B$11:$D$88,3,FALSE),"")</f>
        <v/>
      </c>
      <c r="O375" s="124"/>
      <c r="P375" s="124"/>
      <c r="Q375" s="124" t="str">
        <f>IFERROR(VLOOKUP('SYSTEME CLASSIFICATION'!$F375,'LISTE REFERENCE STOCKABLE'!$B$11:$E$88,4,FALSE),"")</f>
        <v/>
      </c>
      <c r="R375" s="124" t="str">
        <f>IFERROR(VLOOKUP('SYSTEME CLASSIFICATION'!$F375,'LISTE REFERENCE STOCKABLE'!$B$11:$F$88,5,FALSE),"")</f>
        <v/>
      </c>
      <c r="S375" s="124"/>
      <c r="T375" s="129"/>
      <c r="U375" s="114" t="str">
        <f>IFERROR(IF(VLOOKUP(F375,'LISTE REFERENCE STOCKABLE'!$B$2:$J$98,8,FALSE)=0,"",VLOOKUP(F375,'LISTE REFERENCE STOCKABLE'!$B$2:$J$98,8,FALSE)),"")</f>
        <v/>
      </c>
      <c r="V375" s="114" t="str">
        <f>IFERROR(IF(VLOOKUP(F375,'LISTE REFERENCE STOCKABLE'!$B$2:$J$98,9,FALSE)=0,"",VLOOKUP(F375,'LISTE REFERENCE STOCKABLE'!$B$2:$J$98,9,FALSE)),"")</f>
        <v/>
      </c>
      <c r="W375" s="115" t="str">
        <f>IFERROR(VLOOKUP(F375,'LISTE REFERENCE STOCKABLE'!$B$10:$K$98,10,FALSE),"")</f>
        <v/>
      </c>
      <c r="X375" s="113" t="e">
        <f>VLOOKUP(E375,Inventaire!$C$2:$E$36,3,FALSE)</f>
        <v>#N/A</v>
      </c>
    </row>
    <row r="376" spans="2:24" ht="35.1" customHeight="1" thickBot="1" x14ac:dyDescent="0.25">
      <c r="B376" s="32">
        <v>1.28</v>
      </c>
      <c r="C376" s="186" t="str">
        <f>IFERROR(VLOOKUP(F376,'LISTE REFERENCE STOCKABLE'!$B$11:$G$88,6,FALSE),"")</f>
        <v/>
      </c>
      <c r="D376" s="178" t="s">
        <v>123</v>
      </c>
      <c r="E376" s="122" t="str">
        <f>IFERROR(IF(F376="","",INDEX('LISTE REFERENCE STOCKABLE'!A:A,MATCH('SYSTEME CLASSIFICATION'!F376,'LISTE REFERENCE STOCKABLE'!B:B,0),1)),"")</f>
        <v/>
      </c>
      <c r="F376" s="117" t="s">
        <v>307</v>
      </c>
      <c r="G376" s="117"/>
      <c r="H376" s="117"/>
      <c r="I376" s="117"/>
      <c r="J376" s="142"/>
      <c r="K376" s="117"/>
      <c r="L376" s="144" t="str">
        <f>IFERROR(VLOOKUP('SYSTEME CLASSIFICATION'!$F376,'LISTE REFERENCE STOCKABLE'!$B$2:$C$98,2,FALSE),"DISPONIBLE")</f>
        <v>INEXISTANT</v>
      </c>
      <c r="M376" s="123"/>
      <c r="N376" s="124" t="str">
        <f>IFERROR(VLOOKUP('SYSTEME CLASSIFICATION'!$F376,'LISTE REFERENCE STOCKABLE'!$B$11:$D$88,3,FALSE),"")</f>
        <v/>
      </c>
      <c r="O376" s="124"/>
      <c r="P376" s="124"/>
      <c r="Q376" s="124" t="str">
        <f>IFERROR(VLOOKUP('SYSTEME CLASSIFICATION'!$F376,'LISTE REFERENCE STOCKABLE'!$B$11:$E$88,4,FALSE),"")</f>
        <v/>
      </c>
      <c r="R376" s="124" t="str">
        <f>IFERROR(VLOOKUP('SYSTEME CLASSIFICATION'!$F376,'LISTE REFERENCE STOCKABLE'!$B$11:$F$88,5,FALSE),"")</f>
        <v/>
      </c>
      <c r="S376" s="124"/>
      <c r="T376" s="129"/>
      <c r="U376" s="114" t="str">
        <f>IFERROR(IF(VLOOKUP(F376,'LISTE REFERENCE STOCKABLE'!$B$2:$J$98,8,FALSE)=0,"",VLOOKUP(F376,'LISTE REFERENCE STOCKABLE'!$B$2:$J$98,8,FALSE)),"")</f>
        <v/>
      </c>
      <c r="V376" s="114" t="str">
        <f>IFERROR(IF(VLOOKUP(F376,'LISTE REFERENCE STOCKABLE'!$B$2:$J$98,9,FALSE)=0,"",VLOOKUP(F376,'LISTE REFERENCE STOCKABLE'!$B$2:$J$98,9,FALSE)),"")</f>
        <v/>
      </c>
      <c r="W376" s="115" t="str">
        <f>IFERROR(VLOOKUP(F376,'LISTE REFERENCE STOCKABLE'!$B$10:$K$98,10,FALSE),"")</f>
        <v/>
      </c>
      <c r="X376" s="113" t="e">
        <f>VLOOKUP(E376,Inventaire!$C$2:$E$36,3,FALSE)</f>
        <v>#N/A</v>
      </c>
    </row>
    <row r="377" spans="2:24" ht="35.1" customHeight="1" thickBot="1" x14ac:dyDescent="0.25">
      <c r="B377" s="31">
        <v>2.0699999999999998</v>
      </c>
      <c r="C377" s="186" t="str">
        <f>IFERROR(VLOOKUP(F377,'LISTE REFERENCE STOCKABLE'!$B$11:$G$88,6,FALSE),"")</f>
        <v>DS Smith Packaging</v>
      </c>
      <c r="D377" s="177" t="s">
        <v>124</v>
      </c>
      <c r="E377" s="122" t="str">
        <f>IFERROR(IF(F377="","",INDEX('LISTE REFERENCE STOCKABLE'!A:A,MATCH('SYSTEME CLASSIFICATION'!F377,'LISTE REFERENCE STOCKABLE'!B:B,0),1)),"")</f>
        <v>EMS0023</v>
      </c>
      <c r="F377" s="117" t="s">
        <v>216</v>
      </c>
      <c r="G377" s="117"/>
      <c r="H377" s="117"/>
      <c r="I377" s="117"/>
      <c r="J377" s="142"/>
      <c r="K377" s="117"/>
      <c r="L377" s="144" t="str">
        <f>IFERROR(VLOOKUP('SYSTEME CLASSIFICATION'!$F377,'LISTE REFERENCE STOCKABLE'!$B$2:$C$98,2,FALSE),"DISPONIBLE")</f>
        <v>INDISPONIBLE</v>
      </c>
      <c r="M377" s="123"/>
      <c r="N377" s="119">
        <f>IFERROR(VLOOKUP('SYSTEME CLASSIFICATION'!$F377,'LISTE REFERENCE STOCKABLE'!$B$11:$D$88,3,FALSE),"")</f>
        <v>0</v>
      </c>
      <c r="O377" s="119"/>
      <c r="P377" s="119"/>
      <c r="Q377" s="119">
        <f>IFERROR(VLOOKUP('SYSTEME CLASSIFICATION'!$F377,'LISTE REFERENCE STOCKABLE'!$B$11:$E$88,4,FALSE),"")</f>
        <v>0</v>
      </c>
      <c r="R377" s="119">
        <f>IFERROR(VLOOKUP('SYSTEME CLASSIFICATION'!$F377,'LISTE REFERENCE STOCKABLE'!$B$11:$F$88,5,FALSE),"")</f>
        <v>0</v>
      </c>
      <c r="S377" s="119"/>
      <c r="T377" s="128"/>
      <c r="U377" s="114" t="str">
        <f>IFERROR(IF(VLOOKUP(F377,'LISTE REFERENCE STOCKABLE'!$B$2:$J$98,8,FALSE)=0,"",VLOOKUP(F377,'LISTE REFERENCE STOCKABLE'!$B$2:$J$98,8,FALSE)),"")</f>
        <v/>
      </c>
      <c r="V377" s="114" t="str">
        <f>IFERROR(IF(VLOOKUP(F377,'LISTE REFERENCE STOCKABLE'!$B$2:$J$98,9,FALSE)=0,"",VLOOKUP(F377,'LISTE REFERENCE STOCKABLE'!$B$2:$J$98,9,FALSE)),"")</f>
        <v/>
      </c>
      <c r="W377" s="115" t="str">
        <f>IFERROR(VLOOKUP(F377,'LISTE REFERENCE STOCKABLE'!$B$10:$K$98,10,FALSE),"")</f>
        <v>c</v>
      </c>
      <c r="X377" s="113" t="str">
        <f>VLOOKUP(E377,Inventaire!$C$2:$E$36,3,FALSE)</f>
        <v>jeudi</v>
      </c>
    </row>
    <row r="378" spans="2:24" ht="35.1" customHeight="1" thickBot="1" x14ac:dyDescent="0.25">
      <c r="B378" s="31">
        <v>2.0699999999999998</v>
      </c>
      <c r="C378" s="186" t="str">
        <f>IFERROR(VLOOKUP(F378,'LISTE REFERENCE STOCKABLE'!$B$11:$G$88,6,FALSE),"")</f>
        <v/>
      </c>
      <c r="D378" s="178" t="s">
        <v>124</v>
      </c>
      <c r="E378" s="122" t="str">
        <f>IFERROR(IF(F378="","",INDEX('LISTE REFERENCE STOCKABLE'!A:A,MATCH('SYSTEME CLASSIFICATION'!F378,'LISTE REFERENCE STOCKABLE'!B:B,0),1)),"")</f>
        <v/>
      </c>
      <c r="F378" s="117" t="s">
        <v>307</v>
      </c>
      <c r="G378" s="117"/>
      <c r="H378" s="117"/>
      <c r="I378" s="117"/>
      <c r="J378" s="142"/>
      <c r="K378" s="117"/>
      <c r="L378" s="144" t="str">
        <f>IFERROR(VLOOKUP('SYSTEME CLASSIFICATION'!$F378,'LISTE REFERENCE STOCKABLE'!$B$2:$C$98,2,FALSE),"DISPONIBLE")</f>
        <v>INEXISTANT</v>
      </c>
      <c r="M378" s="123"/>
      <c r="N378" s="124" t="str">
        <f>IFERROR(VLOOKUP('SYSTEME CLASSIFICATION'!$F378,'LISTE REFERENCE STOCKABLE'!$B$11:$D$88,3,FALSE),"")</f>
        <v/>
      </c>
      <c r="O378" s="124"/>
      <c r="P378" s="124"/>
      <c r="Q378" s="124" t="str">
        <f>IFERROR(VLOOKUP('SYSTEME CLASSIFICATION'!$F378,'LISTE REFERENCE STOCKABLE'!$B$11:$E$88,4,FALSE),"")</f>
        <v/>
      </c>
      <c r="R378" s="124" t="str">
        <f>IFERROR(VLOOKUP('SYSTEME CLASSIFICATION'!$F378,'LISTE REFERENCE STOCKABLE'!$B$11:$F$88,5,FALSE),"")</f>
        <v/>
      </c>
      <c r="S378" s="124"/>
      <c r="T378" s="129"/>
      <c r="U378" s="114" t="str">
        <f>IFERROR(IF(VLOOKUP(F378,'LISTE REFERENCE STOCKABLE'!$B$2:$J$98,8,FALSE)=0,"",VLOOKUP(F378,'LISTE REFERENCE STOCKABLE'!$B$2:$J$98,8,FALSE)),"")</f>
        <v/>
      </c>
      <c r="V378" s="114" t="str">
        <f>IFERROR(IF(VLOOKUP(F378,'LISTE REFERENCE STOCKABLE'!$B$2:$J$98,9,FALSE)=0,"",VLOOKUP(F378,'LISTE REFERENCE STOCKABLE'!$B$2:$J$98,9,FALSE)),"")</f>
        <v/>
      </c>
      <c r="W378" s="115" t="str">
        <f>IFERROR(VLOOKUP(F378,'LISTE REFERENCE STOCKABLE'!$B$10:$K$98,10,FALSE),"")</f>
        <v/>
      </c>
      <c r="X378" s="113" t="e">
        <f>VLOOKUP(E378,Inventaire!$C$2:$E$36,3,FALSE)</f>
        <v>#N/A</v>
      </c>
    </row>
    <row r="379" spans="2:24" ht="35.1" customHeight="1" thickBot="1" x14ac:dyDescent="0.25">
      <c r="B379" s="31">
        <v>2.0699999999999998</v>
      </c>
      <c r="C379" s="186" t="str">
        <f>IFERROR(VLOOKUP(F379,'LISTE REFERENCE STOCKABLE'!$B$11:$G$88,6,FALSE),"")</f>
        <v/>
      </c>
      <c r="D379" s="178" t="s">
        <v>124</v>
      </c>
      <c r="E379" s="122" t="str">
        <f>IFERROR(IF(F379="","",INDEX('LISTE REFERENCE STOCKABLE'!A:A,MATCH('SYSTEME CLASSIFICATION'!F379,'LISTE REFERENCE STOCKABLE'!B:B,0),1)),"")</f>
        <v/>
      </c>
      <c r="F379" s="117" t="s">
        <v>307</v>
      </c>
      <c r="G379" s="117"/>
      <c r="H379" s="117"/>
      <c r="I379" s="117"/>
      <c r="J379" s="142"/>
      <c r="K379" s="117"/>
      <c r="L379" s="144" t="str">
        <f>IFERROR(VLOOKUP('SYSTEME CLASSIFICATION'!$F379,'LISTE REFERENCE STOCKABLE'!$B$2:$C$98,2,FALSE),"DISPONIBLE")</f>
        <v>INEXISTANT</v>
      </c>
      <c r="M379" s="123"/>
      <c r="N379" s="124" t="str">
        <f>IFERROR(VLOOKUP('SYSTEME CLASSIFICATION'!$F379,'LISTE REFERENCE STOCKABLE'!$B$11:$D$88,3,FALSE),"")</f>
        <v/>
      </c>
      <c r="O379" s="124"/>
      <c r="P379" s="124"/>
      <c r="Q379" s="124" t="str">
        <f>IFERROR(VLOOKUP('SYSTEME CLASSIFICATION'!$F379,'LISTE REFERENCE STOCKABLE'!$B$11:$E$88,4,FALSE),"")</f>
        <v/>
      </c>
      <c r="R379" s="124" t="str">
        <f>IFERROR(VLOOKUP('SYSTEME CLASSIFICATION'!$F379,'LISTE REFERENCE STOCKABLE'!$B$11:$F$88,5,FALSE),"")</f>
        <v/>
      </c>
      <c r="S379" s="124"/>
      <c r="T379" s="129"/>
      <c r="U379" s="114" t="str">
        <f>IFERROR(IF(VLOOKUP(F379,'LISTE REFERENCE STOCKABLE'!$B$2:$J$98,8,FALSE)=0,"",VLOOKUP(F379,'LISTE REFERENCE STOCKABLE'!$B$2:$J$98,8,FALSE)),"")</f>
        <v/>
      </c>
      <c r="V379" s="114" t="str">
        <f>IFERROR(IF(VLOOKUP(F379,'LISTE REFERENCE STOCKABLE'!$B$2:$J$98,9,FALSE)=0,"",VLOOKUP(F379,'LISTE REFERENCE STOCKABLE'!$B$2:$J$98,9,FALSE)),"")</f>
        <v/>
      </c>
      <c r="W379" s="115" t="str">
        <f>IFERROR(VLOOKUP(F379,'LISTE REFERENCE STOCKABLE'!$B$10:$K$98,10,FALSE),"")</f>
        <v/>
      </c>
      <c r="X379" s="113" t="e">
        <f>VLOOKUP(E379,Inventaire!$C$2:$E$36,3,FALSE)</f>
        <v>#N/A</v>
      </c>
    </row>
    <row r="380" spans="2:24" ht="35.1" customHeight="1" thickBot="1" x14ac:dyDescent="0.25">
      <c r="B380" s="32">
        <v>2.34</v>
      </c>
      <c r="C380" s="186" t="str">
        <f>IFERROR(VLOOKUP(F380,'LISTE REFERENCE STOCKABLE'!$B$11:$G$88,6,FALSE),"")</f>
        <v/>
      </c>
      <c r="D380" s="177" t="s">
        <v>125</v>
      </c>
      <c r="E380" s="122" t="str">
        <f>IFERROR(IF(F380="","",INDEX('LISTE REFERENCE STOCKABLE'!A:A,MATCH('SYSTEME CLASSIFICATION'!F380,'LISTE REFERENCE STOCKABLE'!B:B,0),1)),"")</f>
        <v/>
      </c>
      <c r="F380" s="117" t="s">
        <v>307</v>
      </c>
      <c r="G380" s="117"/>
      <c r="H380" s="117"/>
      <c r="I380" s="117"/>
      <c r="J380" s="142"/>
      <c r="K380" s="117"/>
      <c r="L380" s="144" t="str">
        <f>IFERROR(VLOOKUP('SYSTEME CLASSIFICATION'!$F380,'LISTE REFERENCE STOCKABLE'!$B$2:$C$98,2,FALSE),"DISPONIBLE")</f>
        <v>INEXISTANT</v>
      </c>
      <c r="M380" s="118"/>
      <c r="N380" s="119" t="str">
        <f>IFERROR(VLOOKUP('SYSTEME CLASSIFICATION'!$F380,'LISTE REFERENCE STOCKABLE'!$B$11:$D$88,3,FALSE),"")</f>
        <v/>
      </c>
      <c r="O380" s="119"/>
      <c r="P380" s="119"/>
      <c r="Q380" s="119" t="str">
        <f>IFERROR(VLOOKUP('SYSTEME CLASSIFICATION'!$F380,'LISTE REFERENCE STOCKABLE'!$B$11:$E$88,4,FALSE),"")</f>
        <v/>
      </c>
      <c r="R380" s="119" t="str">
        <f>IFERROR(VLOOKUP('SYSTEME CLASSIFICATION'!$F380,'LISTE REFERENCE STOCKABLE'!$B$11:$F$88,5,FALSE),"")</f>
        <v/>
      </c>
      <c r="S380" s="119"/>
      <c r="T380" s="128"/>
      <c r="U380" s="114" t="str">
        <f>IFERROR(IF(VLOOKUP(F380,'LISTE REFERENCE STOCKABLE'!$B$2:$J$98,8,FALSE)=0,"",VLOOKUP(F380,'LISTE REFERENCE STOCKABLE'!$B$2:$J$98,8,FALSE)),"")</f>
        <v/>
      </c>
      <c r="V380" s="114" t="str">
        <f>IFERROR(IF(VLOOKUP(F380,'LISTE REFERENCE STOCKABLE'!$B$2:$J$98,9,FALSE)=0,"",VLOOKUP(F380,'LISTE REFERENCE STOCKABLE'!$B$2:$J$98,9,FALSE)),"")</f>
        <v/>
      </c>
      <c r="W380" s="115" t="str">
        <f>IFERROR(VLOOKUP(F380,'LISTE REFERENCE STOCKABLE'!$B$10:$K$98,10,FALSE),"")</f>
        <v/>
      </c>
      <c r="X380" s="113" t="e">
        <f>VLOOKUP(E380,Inventaire!$C$2:$E$36,3,FALSE)</f>
        <v>#N/A</v>
      </c>
    </row>
    <row r="381" spans="2:24" ht="35.1" customHeight="1" thickBot="1" x14ac:dyDescent="0.25">
      <c r="B381" s="32">
        <v>2.34</v>
      </c>
      <c r="C381" s="186" t="str">
        <f>IFERROR(VLOOKUP(F381,'LISTE REFERENCE STOCKABLE'!$B$11:$G$88,6,FALSE),"")</f>
        <v/>
      </c>
      <c r="D381" s="178" t="s">
        <v>125</v>
      </c>
      <c r="E381" s="122" t="str">
        <f>IFERROR(IF(F381="","",INDEX('LISTE REFERENCE STOCKABLE'!A:A,MATCH('SYSTEME CLASSIFICATION'!F381,'LISTE REFERENCE STOCKABLE'!B:B,0),1)),"")</f>
        <v/>
      </c>
      <c r="F381" s="117" t="s">
        <v>307</v>
      </c>
      <c r="G381" s="117"/>
      <c r="H381" s="117"/>
      <c r="I381" s="117"/>
      <c r="J381" s="142"/>
      <c r="K381" s="117"/>
      <c r="L381" s="144" t="str">
        <f>IFERROR(VLOOKUP('SYSTEME CLASSIFICATION'!$F381,'LISTE REFERENCE STOCKABLE'!$B$2:$C$98,2,FALSE),"DISPONIBLE")</f>
        <v>INEXISTANT</v>
      </c>
      <c r="M381" s="123"/>
      <c r="N381" s="124" t="str">
        <f>IFERROR(VLOOKUP('SYSTEME CLASSIFICATION'!$F381,'LISTE REFERENCE STOCKABLE'!$B$11:$D$88,3,FALSE),"")</f>
        <v/>
      </c>
      <c r="O381" s="124"/>
      <c r="P381" s="124"/>
      <c r="Q381" s="124" t="str">
        <f>IFERROR(VLOOKUP('SYSTEME CLASSIFICATION'!$F381,'LISTE REFERENCE STOCKABLE'!$B$11:$E$88,4,FALSE),"")</f>
        <v/>
      </c>
      <c r="R381" s="124" t="str">
        <f>IFERROR(VLOOKUP('SYSTEME CLASSIFICATION'!$F381,'LISTE REFERENCE STOCKABLE'!$B$11:$F$88,5,FALSE),"")</f>
        <v/>
      </c>
      <c r="S381" s="124"/>
      <c r="T381" s="129"/>
      <c r="U381" s="114" t="str">
        <f>IFERROR(IF(VLOOKUP(F381,'LISTE REFERENCE STOCKABLE'!$B$2:$J$98,8,FALSE)=0,"",VLOOKUP(F381,'LISTE REFERENCE STOCKABLE'!$B$2:$J$98,8,FALSE)),"")</f>
        <v/>
      </c>
      <c r="V381" s="114" t="str">
        <f>IFERROR(IF(VLOOKUP(F381,'LISTE REFERENCE STOCKABLE'!$B$2:$J$98,9,FALSE)=0,"",VLOOKUP(F381,'LISTE REFERENCE STOCKABLE'!$B$2:$J$98,9,FALSE)),"")</f>
        <v/>
      </c>
      <c r="W381" s="115" t="str">
        <f>IFERROR(VLOOKUP(F381,'LISTE REFERENCE STOCKABLE'!$B$10:$K$98,10,FALSE),"")</f>
        <v/>
      </c>
      <c r="X381" s="113" t="e">
        <f>VLOOKUP(E381,Inventaire!$C$2:$E$36,3,FALSE)</f>
        <v>#N/A</v>
      </c>
    </row>
    <row r="382" spans="2:24" ht="35.1" customHeight="1" thickBot="1" x14ac:dyDescent="0.25">
      <c r="B382" s="32">
        <v>2.34</v>
      </c>
      <c r="C382" s="186" t="str">
        <f>IFERROR(VLOOKUP(F382,'LISTE REFERENCE STOCKABLE'!$B$11:$G$88,6,FALSE),"")</f>
        <v/>
      </c>
      <c r="D382" s="178" t="s">
        <v>125</v>
      </c>
      <c r="E382" s="122" t="str">
        <f>IFERROR(IF(F382="","",INDEX('LISTE REFERENCE STOCKABLE'!A:A,MATCH('SYSTEME CLASSIFICATION'!F382,'LISTE REFERENCE STOCKABLE'!B:B,0),1)),"")</f>
        <v/>
      </c>
      <c r="F382" s="117" t="s">
        <v>307</v>
      </c>
      <c r="G382" s="117"/>
      <c r="H382" s="117"/>
      <c r="I382" s="117"/>
      <c r="J382" s="142"/>
      <c r="K382" s="117"/>
      <c r="L382" s="144" t="str">
        <f>IFERROR(VLOOKUP('SYSTEME CLASSIFICATION'!$F382,'LISTE REFERENCE STOCKABLE'!$B$2:$C$98,2,FALSE),"DISPONIBLE")</f>
        <v>INEXISTANT</v>
      </c>
      <c r="M382" s="123"/>
      <c r="N382" s="124" t="str">
        <f>IFERROR(VLOOKUP('SYSTEME CLASSIFICATION'!$F382,'LISTE REFERENCE STOCKABLE'!$B$11:$D$88,3,FALSE),"")</f>
        <v/>
      </c>
      <c r="O382" s="124"/>
      <c r="P382" s="124"/>
      <c r="Q382" s="124" t="str">
        <f>IFERROR(VLOOKUP('SYSTEME CLASSIFICATION'!$F382,'LISTE REFERENCE STOCKABLE'!$B$11:$E$88,4,FALSE),"")</f>
        <v/>
      </c>
      <c r="R382" s="124" t="str">
        <f>IFERROR(VLOOKUP('SYSTEME CLASSIFICATION'!$F382,'LISTE REFERENCE STOCKABLE'!$B$11:$F$88,5,FALSE),"")</f>
        <v/>
      </c>
      <c r="S382" s="124"/>
      <c r="T382" s="129"/>
      <c r="U382" s="114" t="str">
        <f>IFERROR(IF(VLOOKUP(F382,'LISTE REFERENCE STOCKABLE'!$B$2:$J$98,8,FALSE)=0,"",VLOOKUP(F382,'LISTE REFERENCE STOCKABLE'!$B$2:$J$98,8,FALSE)),"")</f>
        <v/>
      </c>
      <c r="V382" s="114" t="str">
        <f>IFERROR(IF(VLOOKUP(F382,'LISTE REFERENCE STOCKABLE'!$B$2:$J$98,9,FALSE)=0,"",VLOOKUP(F382,'LISTE REFERENCE STOCKABLE'!$B$2:$J$98,9,FALSE)),"")</f>
        <v/>
      </c>
      <c r="W382" s="115" t="str">
        <f>IFERROR(VLOOKUP(F382,'LISTE REFERENCE STOCKABLE'!$B$10:$K$98,10,FALSE),"")</f>
        <v/>
      </c>
      <c r="X382" s="113" t="e">
        <f>VLOOKUP(E382,Inventaire!$C$2:$E$36,3,FALSE)</f>
        <v>#N/A</v>
      </c>
    </row>
    <row r="383" spans="2:24" ht="35.1" customHeight="1" thickBot="1" x14ac:dyDescent="0.25">
      <c r="B383" s="31">
        <v>1.21</v>
      </c>
      <c r="C383" s="186" t="str">
        <f>IFERROR(VLOOKUP(F383,'LISTE REFERENCE STOCKABLE'!$B$11:$G$88,6,FALSE),"")</f>
        <v/>
      </c>
      <c r="D383" s="177" t="s">
        <v>126</v>
      </c>
      <c r="E383" s="122" t="str">
        <f>IFERROR(IF(F383="","",INDEX('LISTE REFERENCE STOCKABLE'!A:A,MATCH('SYSTEME CLASSIFICATION'!F383,'LISTE REFERENCE STOCKABLE'!B:B,0),1)),"")</f>
        <v/>
      </c>
      <c r="F383" s="117"/>
      <c r="G383" s="117"/>
      <c r="H383" s="117"/>
      <c r="I383" s="117"/>
      <c r="J383" s="142"/>
      <c r="K383" s="117"/>
      <c r="L383" s="144" t="str">
        <f>IFERROR(VLOOKUP('SYSTEME CLASSIFICATION'!$F383,'LISTE REFERENCE STOCKABLE'!$B$2:$C$98,2,FALSE),"DISPONIBLE")</f>
        <v>DISPONIBLE</v>
      </c>
      <c r="M383" s="118"/>
      <c r="N383" s="119" t="str">
        <f>IFERROR(VLOOKUP('SYSTEME CLASSIFICATION'!$F383,'LISTE REFERENCE STOCKABLE'!$B$11:$D$88,3,FALSE),"")</f>
        <v/>
      </c>
      <c r="O383" s="119"/>
      <c r="P383" s="119"/>
      <c r="Q383" s="119" t="str">
        <f>IFERROR(VLOOKUP('SYSTEME CLASSIFICATION'!$F383,'LISTE REFERENCE STOCKABLE'!$B$11:$E$88,4,FALSE),"")</f>
        <v/>
      </c>
      <c r="R383" s="119" t="str">
        <f>IFERROR(VLOOKUP('SYSTEME CLASSIFICATION'!$F383,'LISTE REFERENCE STOCKABLE'!$B$11:$F$88,5,FALSE),"")</f>
        <v/>
      </c>
      <c r="S383" s="119"/>
      <c r="T383" s="128"/>
      <c r="U383" s="114" t="str">
        <f>IFERROR(IF(VLOOKUP(F383,'LISTE REFERENCE STOCKABLE'!$B$2:$J$98,8,FALSE)=0,"",VLOOKUP(F383,'LISTE REFERENCE STOCKABLE'!$B$2:$J$98,8,FALSE)),"")</f>
        <v/>
      </c>
      <c r="V383" s="114" t="str">
        <f>IFERROR(IF(VLOOKUP(F383,'LISTE REFERENCE STOCKABLE'!$B$2:$J$98,9,FALSE)=0,"",VLOOKUP(F383,'LISTE REFERENCE STOCKABLE'!$B$2:$J$98,9,FALSE)),"")</f>
        <v/>
      </c>
      <c r="W383" s="115" t="str">
        <f>IFERROR(VLOOKUP(F383,'LISTE REFERENCE STOCKABLE'!$B$10:$K$98,10,FALSE),"")</f>
        <v/>
      </c>
      <c r="X383" s="113" t="e">
        <f>VLOOKUP(E383,Inventaire!$C$2:$E$36,3,FALSE)</f>
        <v>#N/A</v>
      </c>
    </row>
    <row r="384" spans="2:24" ht="35.1" customHeight="1" thickBot="1" x14ac:dyDescent="0.25">
      <c r="B384" s="31">
        <v>1.21</v>
      </c>
      <c r="C384" s="186" t="str">
        <f>IFERROR(VLOOKUP(F384,'LISTE REFERENCE STOCKABLE'!$B$11:$G$88,6,FALSE),"")</f>
        <v/>
      </c>
      <c r="D384" s="178" t="s">
        <v>126</v>
      </c>
      <c r="E384" s="122" t="str">
        <f>IFERROR(IF(F384="","",INDEX('LISTE REFERENCE STOCKABLE'!A:A,MATCH('SYSTEME CLASSIFICATION'!F384,'LISTE REFERENCE STOCKABLE'!B:B,0),1)),"")</f>
        <v/>
      </c>
      <c r="F384" s="117"/>
      <c r="G384" s="117"/>
      <c r="H384" s="117"/>
      <c r="I384" s="117"/>
      <c r="J384" s="142"/>
      <c r="K384" s="117"/>
      <c r="L384" s="144" t="str">
        <f>IFERROR(VLOOKUP('SYSTEME CLASSIFICATION'!$F384,'LISTE REFERENCE STOCKABLE'!$B$2:$C$98,2,FALSE),"DISPONIBLE")</f>
        <v>DISPONIBLE</v>
      </c>
      <c r="M384" s="118"/>
      <c r="N384" s="124" t="str">
        <f>IFERROR(VLOOKUP('SYSTEME CLASSIFICATION'!$F384,'LISTE REFERENCE STOCKABLE'!$B$11:$D$88,3,FALSE),"")</f>
        <v/>
      </c>
      <c r="O384" s="124"/>
      <c r="P384" s="124"/>
      <c r="Q384" s="124" t="str">
        <f>IFERROR(VLOOKUP('SYSTEME CLASSIFICATION'!$F384,'LISTE REFERENCE STOCKABLE'!$B$11:$E$88,4,FALSE),"")</f>
        <v/>
      </c>
      <c r="R384" s="124" t="str">
        <f>IFERROR(VLOOKUP('SYSTEME CLASSIFICATION'!$F384,'LISTE REFERENCE STOCKABLE'!$B$11:$F$88,5,FALSE),"")</f>
        <v/>
      </c>
      <c r="S384" s="124"/>
      <c r="T384" s="129"/>
      <c r="U384" s="114" t="str">
        <f>IFERROR(IF(VLOOKUP(F384,'LISTE REFERENCE STOCKABLE'!$B$2:$J$98,8,FALSE)=0,"",VLOOKUP(F384,'LISTE REFERENCE STOCKABLE'!$B$2:$J$98,8,FALSE)),"")</f>
        <v/>
      </c>
      <c r="V384" s="114" t="str">
        <f>IFERROR(IF(VLOOKUP(F384,'LISTE REFERENCE STOCKABLE'!$B$2:$J$98,9,FALSE)=0,"",VLOOKUP(F384,'LISTE REFERENCE STOCKABLE'!$B$2:$J$98,9,FALSE)),"")</f>
        <v/>
      </c>
      <c r="W384" s="115" t="str">
        <f>IFERROR(VLOOKUP(F384,'LISTE REFERENCE STOCKABLE'!$B$10:$K$98,10,FALSE),"")</f>
        <v/>
      </c>
      <c r="X384" s="113" t="e">
        <f>VLOOKUP(E384,Inventaire!$C$2:$E$36,3,FALSE)</f>
        <v>#N/A</v>
      </c>
    </row>
    <row r="385" spans="2:24" ht="35.1" customHeight="1" thickBot="1" x14ac:dyDescent="0.25">
      <c r="B385" s="31">
        <v>1.21</v>
      </c>
      <c r="C385" s="186" t="str">
        <f>IFERROR(VLOOKUP(F385,'LISTE REFERENCE STOCKABLE'!$B$11:$G$88,6,FALSE),"")</f>
        <v/>
      </c>
      <c r="D385" s="178" t="s">
        <v>126</v>
      </c>
      <c r="E385" s="122" t="str">
        <f>IFERROR(IF(F385="","",INDEX('LISTE REFERENCE STOCKABLE'!A:A,MATCH('SYSTEME CLASSIFICATION'!F385,'LISTE REFERENCE STOCKABLE'!B:B,0),1)),"")</f>
        <v/>
      </c>
      <c r="F385" s="117"/>
      <c r="G385" s="117"/>
      <c r="H385" s="117"/>
      <c r="I385" s="117"/>
      <c r="J385" s="142"/>
      <c r="K385" s="117"/>
      <c r="L385" s="144" t="str">
        <f>IFERROR(VLOOKUP('SYSTEME CLASSIFICATION'!$F385,'LISTE REFERENCE STOCKABLE'!$B$2:$C$98,2,FALSE),"DISPONIBLE")</f>
        <v>DISPONIBLE</v>
      </c>
      <c r="M385" s="123"/>
      <c r="N385" s="124" t="str">
        <f>IFERROR(VLOOKUP('SYSTEME CLASSIFICATION'!$F385,'LISTE REFERENCE STOCKABLE'!$B$11:$D$88,3,FALSE),"")</f>
        <v/>
      </c>
      <c r="O385" s="124"/>
      <c r="P385" s="124"/>
      <c r="Q385" s="124" t="str">
        <f>IFERROR(VLOOKUP('SYSTEME CLASSIFICATION'!$F385,'LISTE REFERENCE STOCKABLE'!$B$11:$E$88,4,FALSE),"")</f>
        <v/>
      </c>
      <c r="R385" s="124" t="str">
        <f>IFERROR(VLOOKUP('SYSTEME CLASSIFICATION'!$F385,'LISTE REFERENCE STOCKABLE'!$B$11:$F$88,5,FALSE),"")</f>
        <v/>
      </c>
      <c r="S385" s="124"/>
      <c r="T385" s="129"/>
      <c r="U385" s="114" t="str">
        <f>IFERROR(IF(VLOOKUP(F385,'LISTE REFERENCE STOCKABLE'!$B$2:$J$98,8,FALSE)=0,"",VLOOKUP(F385,'LISTE REFERENCE STOCKABLE'!$B$2:$J$98,8,FALSE)),"")</f>
        <v/>
      </c>
      <c r="V385" s="114" t="str">
        <f>IFERROR(IF(VLOOKUP(F385,'LISTE REFERENCE STOCKABLE'!$B$2:$J$98,9,FALSE)=0,"",VLOOKUP(F385,'LISTE REFERENCE STOCKABLE'!$B$2:$J$98,9,FALSE)),"")</f>
        <v/>
      </c>
      <c r="W385" s="115" t="str">
        <f>IFERROR(VLOOKUP(F385,'LISTE REFERENCE STOCKABLE'!$B$10:$K$98,10,FALSE),"")</f>
        <v/>
      </c>
      <c r="X385" s="113" t="e">
        <f>VLOOKUP(E385,Inventaire!$C$2:$E$36,3,FALSE)</f>
        <v>#N/A</v>
      </c>
    </row>
    <row r="386" spans="2:24" ht="35.1" customHeight="1" thickBot="1" x14ac:dyDescent="0.25">
      <c r="B386" s="32">
        <v>2.0699999999999998</v>
      </c>
      <c r="C386" s="186" t="str">
        <f>IFERROR(VLOOKUP(F386,'LISTE REFERENCE STOCKABLE'!$B$11:$G$88,6,FALSE),"")</f>
        <v>DS Smith Packaging</v>
      </c>
      <c r="D386" s="177" t="s">
        <v>127</v>
      </c>
      <c r="E386" s="122" t="str">
        <f>IFERROR(IF(F386="","",INDEX('LISTE REFERENCE STOCKABLE'!A:A,MATCH('SYSTEME CLASSIFICATION'!F386,'LISTE REFERENCE STOCKABLE'!B:B,0),1)),"")</f>
        <v>EMS0025</v>
      </c>
      <c r="F386" s="117" t="s">
        <v>204</v>
      </c>
      <c r="G386" s="117"/>
      <c r="H386" s="117"/>
      <c r="I386" s="117"/>
      <c r="J386" s="142"/>
      <c r="K386" s="117"/>
      <c r="L386" s="144" t="str">
        <f>IFERROR(VLOOKUP('SYSTEME CLASSIFICATION'!$F386,'LISTE REFERENCE STOCKABLE'!$B$2:$C$98,2,FALSE),"DISPONIBLE")</f>
        <v>INDISPONIBLE</v>
      </c>
      <c r="M386" s="118"/>
      <c r="N386" s="119" t="str">
        <f>IFERROR(VLOOKUP('SYSTEME CLASSIFICATION'!$F386,'LISTE REFERENCE STOCKABLE'!$B$11:$D$88,3,FALSE),"")</f>
        <v>1 palette=2100 cartons</v>
      </c>
      <c r="O386" s="119"/>
      <c r="P386" s="119"/>
      <c r="Q386" s="119">
        <f>IFERROR(VLOOKUP('SYSTEME CLASSIFICATION'!$F386,'LISTE REFERENCE STOCKABLE'!$B$11:$E$88,4,FALSE),"")</f>
        <v>12000</v>
      </c>
      <c r="R386" s="119">
        <f>IFERROR(VLOOKUP('SYSTEME CLASSIFICATION'!$F386,'LISTE REFERENCE STOCKABLE'!$B$11:$F$88,5,FALSE),"")</f>
        <v>0</v>
      </c>
      <c r="S386" s="119"/>
      <c r="T386" s="128"/>
      <c r="U386" s="114">
        <f>IFERROR(IF(VLOOKUP(F386,'LISTE REFERENCE STOCKABLE'!$B$2:$J$98,8,FALSE)=0,"",VLOOKUP(F386,'LISTE REFERENCE STOCKABLE'!$B$2:$J$98,8,FALSE)),"")</f>
        <v>1.65</v>
      </c>
      <c r="V386" s="114" t="str">
        <f>IFERROR(IF(VLOOKUP(F386,'LISTE REFERENCE STOCKABLE'!$B$2:$J$98,9,FALSE)=0,"",VLOOKUP(F386,'LISTE REFERENCE STOCKABLE'!$B$2:$J$98,9,FALSE)),"")</f>
        <v>800*1200</v>
      </c>
      <c r="W386" s="115" t="str">
        <f>IFERROR(VLOOKUP(F386,'LISTE REFERENCE STOCKABLE'!$B$10:$K$98,10,FALSE),"")</f>
        <v>c</v>
      </c>
      <c r="X386" s="113" t="str">
        <f>VLOOKUP(E386,Inventaire!$C$2:$E$36,3,FALSE)</f>
        <v>jeudi</v>
      </c>
    </row>
    <row r="387" spans="2:24" ht="35.1" customHeight="1" thickBot="1" x14ac:dyDescent="0.25">
      <c r="B387" s="32">
        <v>2.0699999999999998</v>
      </c>
      <c r="C387" s="186" t="str">
        <f>IFERROR(VLOOKUP(F387,'LISTE REFERENCE STOCKABLE'!$B$11:$G$88,6,FALSE),"")</f>
        <v/>
      </c>
      <c r="D387" s="178" t="s">
        <v>127</v>
      </c>
      <c r="E387" s="122" t="str">
        <f>IFERROR(IF(F387="","",INDEX('LISTE REFERENCE STOCKABLE'!A:A,MATCH('SYSTEME CLASSIFICATION'!F387,'LISTE REFERENCE STOCKABLE'!B:B,0),1)),"")</f>
        <v/>
      </c>
      <c r="F387" s="117" t="s">
        <v>307</v>
      </c>
      <c r="G387" s="117"/>
      <c r="H387" s="117"/>
      <c r="I387" s="117"/>
      <c r="J387" s="142"/>
      <c r="K387" s="117"/>
      <c r="L387" s="144" t="str">
        <f>IFERROR(VLOOKUP('SYSTEME CLASSIFICATION'!$F387,'LISTE REFERENCE STOCKABLE'!$B$2:$C$98,2,FALSE),"DISPONIBLE")</f>
        <v>INEXISTANT</v>
      </c>
      <c r="M387" s="123"/>
      <c r="N387" s="124" t="str">
        <f>IFERROR(VLOOKUP('SYSTEME CLASSIFICATION'!$F387,'LISTE REFERENCE STOCKABLE'!$B$11:$D$88,3,FALSE),"")</f>
        <v/>
      </c>
      <c r="O387" s="124"/>
      <c r="P387" s="124"/>
      <c r="Q387" s="124" t="str">
        <f>IFERROR(VLOOKUP('SYSTEME CLASSIFICATION'!$F387,'LISTE REFERENCE STOCKABLE'!$B$11:$E$88,4,FALSE),"")</f>
        <v/>
      </c>
      <c r="R387" s="124" t="str">
        <f>IFERROR(VLOOKUP('SYSTEME CLASSIFICATION'!$F387,'LISTE REFERENCE STOCKABLE'!$B$11:$F$88,5,FALSE),"")</f>
        <v/>
      </c>
      <c r="S387" s="124"/>
      <c r="T387" s="129"/>
      <c r="U387" s="114" t="str">
        <f>IFERROR(IF(VLOOKUP(F387,'LISTE REFERENCE STOCKABLE'!$B$2:$J$98,8,FALSE)=0,"",VLOOKUP(F387,'LISTE REFERENCE STOCKABLE'!$B$2:$J$98,8,FALSE)),"")</f>
        <v/>
      </c>
      <c r="V387" s="114" t="str">
        <f>IFERROR(IF(VLOOKUP(F387,'LISTE REFERENCE STOCKABLE'!$B$2:$J$98,9,FALSE)=0,"",VLOOKUP(F387,'LISTE REFERENCE STOCKABLE'!$B$2:$J$98,9,FALSE)),"")</f>
        <v/>
      </c>
      <c r="W387" s="115" t="str">
        <f>IFERROR(VLOOKUP(F387,'LISTE REFERENCE STOCKABLE'!$B$10:$K$98,10,FALSE),"")</f>
        <v/>
      </c>
      <c r="X387" s="113" t="e">
        <f>VLOOKUP(E387,Inventaire!$C$2:$E$36,3,FALSE)</f>
        <v>#N/A</v>
      </c>
    </row>
    <row r="388" spans="2:24" ht="35.1" customHeight="1" thickBot="1" x14ac:dyDescent="0.25">
      <c r="B388" s="32">
        <v>2.0699999999999998</v>
      </c>
      <c r="C388" s="186" t="str">
        <f>IFERROR(VLOOKUP(F388,'LISTE REFERENCE STOCKABLE'!$B$11:$G$88,6,FALSE),"")</f>
        <v>DS Smith Packaging</v>
      </c>
      <c r="D388" s="178" t="s">
        <v>127</v>
      </c>
      <c r="E388" s="122" t="str">
        <f>IFERROR(IF(F388="","",INDEX('LISTE REFERENCE STOCKABLE'!A:A,MATCH('SYSTEME CLASSIFICATION'!F388,'LISTE REFERENCE STOCKABLE'!B:B,0),1)),"")</f>
        <v>EMS0025</v>
      </c>
      <c r="F388" s="117" t="s">
        <v>204</v>
      </c>
      <c r="G388" s="117"/>
      <c r="H388" s="117"/>
      <c r="I388" s="117"/>
      <c r="J388" s="142"/>
      <c r="K388" s="117"/>
      <c r="L388" s="144" t="str">
        <f>IFERROR(VLOOKUP('SYSTEME CLASSIFICATION'!$F388,'LISTE REFERENCE STOCKABLE'!$B$2:$C$98,2,FALSE),"DISPONIBLE")</f>
        <v>INDISPONIBLE</v>
      </c>
      <c r="M388" s="123"/>
      <c r="N388" s="124" t="str">
        <f>IFERROR(VLOOKUP('SYSTEME CLASSIFICATION'!$F388,'LISTE REFERENCE STOCKABLE'!$B$11:$D$88,3,FALSE),"")</f>
        <v>1 palette=2100 cartons</v>
      </c>
      <c r="O388" s="124"/>
      <c r="P388" s="124"/>
      <c r="Q388" s="124">
        <f>IFERROR(VLOOKUP('SYSTEME CLASSIFICATION'!$F388,'LISTE REFERENCE STOCKABLE'!$B$11:$E$88,4,FALSE),"")</f>
        <v>12000</v>
      </c>
      <c r="R388" s="124">
        <f>IFERROR(VLOOKUP('SYSTEME CLASSIFICATION'!$F388,'LISTE REFERENCE STOCKABLE'!$B$11:$F$88,5,FALSE),"")</f>
        <v>0</v>
      </c>
      <c r="S388" s="124"/>
      <c r="T388" s="129"/>
      <c r="U388" s="114">
        <f>IFERROR(IF(VLOOKUP(F388,'LISTE REFERENCE STOCKABLE'!$B$2:$J$98,8,FALSE)=0,"",VLOOKUP(F388,'LISTE REFERENCE STOCKABLE'!$B$2:$J$98,8,FALSE)),"")</f>
        <v>1.65</v>
      </c>
      <c r="V388" s="114" t="str">
        <f>IFERROR(IF(VLOOKUP(F388,'LISTE REFERENCE STOCKABLE'!$B$2:$J$98,9,FALSE)=0,"",VLOOKUP(F388,'LISTE REFERENCE STOCKABLE'!$B$2:$J$98,9,FALSE)),"")</f>
        <v>800*1200</v>
      </c>
      <c r="W388" s="115" t="str">
        <f>IFERROR(VLOOKUP(F388,'LISTE REFERENCE STOCKABLE'!$B$10:$K$98,10,FALSE),"")</f>
        <v>c</v>
      </c>
      <c r="X388" s="113" t="str">
        <f>VLOOKUP(E388,Inventaire!$C$2:$E$36,3,FALSE)</f>
        <v>jeudi</v>
      </c>
    </row>
    <row r="389" spans="2:24" ht="35.1" customHeight="1" thickBot="1" x14ac:dyDescent="0.25">
      <c r="B389" s="31">
        <v>2.0699999999999998</v>
      </c>
      <c r="C389" s="186" t="str">
        <f>IFERROR(VLOOKUP(F389,'LISTE REFERENCE STOCKABLE'!$B$11:$G$88,6,FALSE),"")</f>
        <v>DS Smith Packaging</v>
      </c>
      <c r="D389" s="177" t="s">
        <v>411</v>
      </c>
      <c r="E389" s="122">
        <f>IFERROR(IF(F389="","",INDEX('LISTE REFERENCE STOCKABLE'!A:A,MATCH('SYSTEME CLASSIFICATION'!F389,'LISTE REFERENCE STOCKABLE'!B:B,0),1)),"")</f>
        <v>0</v>
      </c>
      <c r="F389" s="117" t="s">
        <v>212</v>
      </c>
      <c r="G389" s="117"/>
      <c r="H389" s="117"/>
      <c r="I389" s="117"/>
      <c r="J389" s="142"/>
      <c r="K389" s="117"/>
      <c r="L389" s="144" t="str">
        <f>IFERROR(VLOOKUP('SYSTEME CLASSIFICATION'!$F389,'LISTE REFERENCE STOCKABLE'!$B$2:$C$98,2,FALSE),"DISPONIBLE")</f>
        <v>INDISPONIBLE</v>
      </c>
      <c r="M389" s="118"/>
      <c r="N389" s="119" t="str">
        <f>IFERROR(VLOOKUP('SYSTEME CLASSIFICATION'!$F389,'LISTE REFERENCE STOCKABLE'!$B$11:$D$88,3,FALSE),"")</f>
        <v>1 palettex1200=1200 c</v>
      </c>
      <c r="O389" s="119"/>
      <c r="P389" s="119"/>
      <c r="Q389" s="119">
        <f>IFERROR(VLOOKUP('SYSTEME CLASSIFICATION'!$F389,'LISTE REFERENCE STOCKABLE'!$B$11:$E$88,4,FALSE),"")</f>
        <v>5000</v>
      </c>
      <c r="R389" s="119">
        <f>IFERROR(VLOOKUP('SYSTEME CLASSIFICATION'!$F389,'LISTE REFERENCE STOCKABLE'!$B$11:$F$88,5,FALSE),"")</f>
        <v>0</v>
      </c>
      <c r="S389" s="119"/>
      <c r="T389" s="128"/>
      <c r="U389" s="114" t="str">
        <f>IFERROR(IF(VLOOKUP(F389,'LISTE REFERENCE STOCKABLE'!$B$2:$J$98,8,FALSE)=0,"",VLOOKUP(F389,'LISTE REFERENCE STOCKABLE'!$B$2:$J$98,8,FALSE)),"")</f>
        <v/>
      </c>
      <c r="V389" s="114" t="str">
        <f>IFERROR(IF(VLOOKUP(F389,'LISTE REFERENCE STOCKABLE'!$B$2:$J$98,9,FALSE)=0,"",VLOOKUP(F389,'LISTE REFERENCE STOCKABLE'!$B$2:$J$98,9,FALSE)),"")</f>
        <v/>
      </c>
      <c r="W389" s="115" t="str">
        <f>IFERROR(VLOOKUP(F389,'LISTE REFERENCE STOCKABLE'!$B$10:$K$98,10,FALSE),"")</f>
        <v>c</v>
      </c>
      <c r="X389" s="113" t="e">
        <f>VLOOKUP(E389,Inventaire!$C$2:$E$36,3,FALSE)</f>
        <v>#N/A</v>
      </c>
    </row>
    <row r="390" spans="2:24" ht="35.1" customHeight="1" thickBot="1" x14ac:dyDescent="0.25">
      <c r="B390" s="31">
        <v>2.0699999999999998</v>
      </c>
      <c r="C390" s="186" t="str">
        <f>IFERROR(VLOOKUP(F390,'LISTE REFERENCE STOCKABLE'!$B$11:$G$88,6,FALSE),"")</f>
        <v/>
      </c>
      <c r="D390" s="178" t="s">
        <v>411</v>
      </c>
      <c r="E390" s="122" t="str">
        <f>IFERROR(IF(F390="","",INDEX('LISTE REFERENCE STOCKABLE'!A:A,MATCH('SYSTEME CLASSIFICATION'!F390,'LISTE REFERENCE STOCKABLE'!B:B,0),1)),"")</f>
        <v/>
      </c>
      <c r="F390" s="117" t="s">
        <v>307</v>
      </c>
      <c r="G390" s="117"/>
      <c r="H390" s="117"/>
      <c r="I390" s="117"/>
      <c r="J390" s="142"/>
      <c r="K390" s="117"/>
      <c r="L390" s="144" t="str">
        <f>IFERROR(VLOOKUP('SYSTEME CLASSIFICATION'!$F390,'LISTE REFERENCE STOCKABLE'!$B$2:$C$98,2,FALSE),"DISPONIBLE")</f>
        <v>INEXISTANT</v>
      </c>
      <c r="M390" s="123"/>
      <c r="N390" s="127" t="str">
        <f>IFERROR(VLOOKUP('SYSTEME CLASSIFICATION'!$F390,'LISTE REFERENCE STOCKABLE'!$B$11:$D$88,3,FALSE),"")</f>
        <v/>
      </c>
      <c r="O390" s="120"/>
      <c r="P390" s="120"/>
      <c r="Q390" s="127" t="str">
        <f>IFERROR(VLOOKUP('SYSTEME CLASSIFICATION'!$F390,'LISTE REFERENCE STOCKABLE'!$B$11:$E$88,4,FALSE),"")</f>
        <v/>
      </c>
      <c r="R390" s="127" t="str">
        <f>IFERROR(VLOOKUP('SYSTEME CLASSIFICATION'!$F390,'LISTE REFERENCE STOCKABLE'!$B$11:$F$88,5,FALSE),"")</f>
        <v/>
      </c>
      <c r="S390" s="120"/>
      <c r="T390" s="121"/>
      <c r="U390" s="114" t="str">
        <f>IFERROR(IF(VLOOKUP(F390,'LISTE REFERENCE STOCKABLE'!$B$2:$J$98,8,FALSE)=0,"",VLOOKUP(F390,'LISTE REFERENCE STOCKABLE'!$B$2:$J$98,8,FALSE)),"")</f>
        <v/>
      </c>
      <c r="V390" s="114" t="str">
        <f>IFERROR(IF(VLOOKUP(F390,'LISTE REFERENCE STOCKABLE'!$B$2:$J$98,9,FALSE)=0,"",VLOOKUP(F390,'LISTE REFERENCE STOCKABLE'!$B$2:$J$98,9,FALSE)),"")</f>
        <v/>
      </c>
      <c r="W390" s="115" t="str">
        <f>IFERROR(VLOOKUP(F390,'LISTE REFERENCE STOCKABLE'!$B$10:$K$98,10,FALSE),"")</f>
        <v/>
      </c>
      <c r="X390" s="113" t="e">
        <f>VLOOKUP(E390,Inventaire!$C$2:$E$36,3,FALSE)</f>
        <v>#N/A</v>
      </c>
    </row>
    <row r="391" spans="2:24" ht="35.1" customHeight="1" thickBot="1" x14ac:dyDescent="0.25">
      <c r="B391" s="31">
        <v>2.0699999999999998</v>
      </c>
      <c r="C391" s="186" t="str">
        <f>IFERROR(VLOOKUP(F391,'LISTE REFERENCE STOCKABLE'!$B$11:$G$88,6,FALSE),"")</f>
        <v>DS Smith Packaging</v>
      </c>
      <c r="D391" s="178" t="s">
        <v>411</v>
      </c>
      <c r="E391" s="122">
        <f>IFERROR(IF(F391="","",INDEX('LISTE REFERENCE STOCKABLE'!A:A,MATCH('SYSTEME CLASSIFICATION'!F391,'LISTE REFERENCE STOCKABLE'!B:B,0),1)),"")</f>
        <v>0</v>
      </c>
      <c r="F391" s="117" t="s">
        <v>212</v>
      </c>
      <c r="G391" s="117"/>
      <c r="H391" s="117"/>
      <c r="I391" s="117"/>
      <c r="J391" s="142"/>
      <c r="K391" s="117"/>
      <c r="L391" s="144" t="str">
        <f>IFERROR(VLOOKUP('SYSTEME CLASSIFICATION'!$F391,'LISTE REFERENCE STOCKABLE'!$B$2:$C$98,2,FALSE),"DISPONIBLE")</f>
        <v>INDISPONIBLE</v>
      </c>
      <c r="M391" s="123"/>
      <c r="N391" s="124" t="str">
        <f>IFERROR(VLOOKUP('SYSTEME CLASSIFICATION'!$F391,'LISTE REFERENCE STOCKABLE'!$B$11:$D$88,3,FALSE),"")</f>
        <v>1 palettex1200=1200 c</v>
      </c>
      <c r="O391" s="124"/>
      <c r="P391" s="124"/>
      <c r="Q391" s="124">
        <f>IFERROR(VLOOKUP('SYSTEME CLASSIFICATION'!$F391,'LISTE REFERENCE STOCKABLE'!$B$11:$E$88,4,FALSE),"")</f>
        <v>5000</v>
      </c>
      <c r="R391" s="124">
        <f>IFERROR(VLOOKUP('SYSTEME CLASSIFICATION'!$F391,'LISTE REFERENCE STOCKABLE'!$B$11:$F$88,5,FALSE),"")</f>
        <v>0</v>
      </c>
      <c r="S391" s="124"/>
      <c r="T391" s="129"/>
      <c r="U391" s="114" t="str">
        <f>IFERROR(IF(VLOOKUP(F391,'LISTE REFERENCE STOCKABLE'!$B$2:$J$98,8,FALSE)=0,"",VLOOKUP(F391,'LISTE REFERENCE STOCKABLE'!$B$2:$J$98,8,FALSE)),"")</f>
        <v/>
      </c>
      <c r="V391" s="114" t="str">
        <f>IFERROR(IF(VLOOKUP(F391,'LISTE REFERENCE STOCKABLE'!$B$2:$J$98,9,FALSE)=0,"",VLOOKUP(F391,'LISTE REFERENCE STOCKABLE'!$B$2:$J$98,9,FALSE)),"")</f>
        <v/>
      </c>
      <c r="W391" s="115" t="str">
        <f>IFERROR(VLOOKUP(F391,'LISTE REFERENCE STOCKABLE'!$B$10:$K$98,10,FALSE),"")</f>
        <v>c</v>
      </c>
      <c r="X391" s="113" t="e">
        <f>VLOOKUP(E391,Inventaire!$C$2:$E$36,3,FALSE)</f>
        <v>#N/A</v>
      </c>
    </row>
    <row r="392" spans="2:24" ht="35.1" customHeight="1" thickBot="1" x14ac:dyDescent="0.25">
      <c r="B392" s="32">
        <v>2.14</v>
      </c>
      <c r="C392" s="186" t="str">
        <f>IFERROR(VLOOKUP(F392,'LISTE REFERENCE STOCKABLE'!$B$11:$G$88,6,FALSE),"")</f>
        <v/>
      </c>
      <c r="D392" s="177" t="s">
        <v>128</v>
      </c>
      <c r="E392" s="122" t="str">
        <f>IFERROR(IF(F392="","",INDEX('LISTE REFERENCE STOCKABLE'!A:A,MATCH('SYSTEME CLASSIFICATION'!F392,'LISTE REFERENCE STOCKABLE'!B:B,0),1)),"")</f>
        <v/>
      </c>
      <c r="F392" s="117" t="s">
        <v>307</v>
      </c>
      <c r="G392" s="117"/>
      <c r="H392" s="117"/>
      <c r="I392" s="117"/>
      <c r="J392" s="142"/>
      <c r="K392" s="117"/>
      <c r="L392" s="144" t="str">
        <f>IFERROR(VLOOKUP('SYSTEME CLASSIFICATION'!$F392,'LISTE REFERENCE STOCKABLE'!$B$2:$C$98,2,FALSE),"DISPONIBLE")</f>
        <v>INEXISTANT</v>
      </c>
      <c r="M392" s="118"/>
      <c r="N392" s="125" t="str">
        <f>IFERROR(VLOOKUP('SYSTEME CLASSIFICATION'!$F392,'LISTE REFERENCE STOCKABLE'!$B$11:$D$88,3,FALSE),"")</f>
        <v/>
      </c>
      <c r="O392" s="125"/>
      <c r="P392" s="125"/>
      <c r="Q392" s="125" t="str">
        <f>IFERROR(VLOOKUP('SYSTEME CLASSIFICATION'!$F392,'LISTE REFERENCE STOCKABLE'!$B$11:$E$88,4,FALSE),"")</f>
        <v/>
      </c>
      <c r="R392" s="125" t="str">
        <f>IFERROR(VLOOKUP('SYSTEME CLASSIFICATION'!$F392,'LISTE REFERENCE STOCKABLE'!$B$11:$F$88,5,FALSE),"")</f>
        <v/>
      </c>
      <c r="S392" s="125"/>
      <c r="T392" s="126"/>
      <c r="U392" s="114" t="str">
        <f>IFERROR(IF(VLOOKUP(F392,'LISTE REFERENCE STOCKABLE'!$B$2:$J$98,8,FALSE)=0,"",VLOOKUP(F392,'LISTE REFERENCE STOCKABLE'!$B$2:$J$98,8,FALSE)),"")</f>
        <v/>
      </c>
      <c r="V392" s="114" t="str">
        <f>IFERROR(IF(VLOOKUP(F392,'LISTE REFERENCE STOCKABLE'!$B$2:$J$98,9,FALSE)=0,"",VLOOKUP(F392,'LISTE REFERENCE STOCKABLE'!$B$2:$J$98,9,FALSE)),"")</f>
        <v/>
      </c>
      <c r="W392" s="115" t="str">
        <f>IFERROR(VLOOKUP(F392,'LISTE REFERENCE STOCKABLE'!$B$10:$K$98,10,FALSE),"")</f>
        <v/>
      </c>
      <c r="X392" s="113" t="e">
        <f>VLOOKUP(E392,Inventaire!$C$2:$E$36,3,FALSE)</f>
        <v>#N/A</v>
      </c>
    </row>
    <row r="393" spans="2:24" ht="35.1" customHeight="1" thickBot="1" x14ac:dyDescent="0.25">
      <c r="B393" s="32">
        <v>2.14</v>
      </c>
      <c r="C393" s="186" t="str">
        <f>IFERROR(VLOOKUP(F393,'LISTE REFERENCE STOCKABLE'!$B$11:$G$88,6,FALSE),"")</f>
        <v/>
      </c>
      <c r="D393" s="178" t="s">
        <v>128</v>
      </c>
      <c r="E393" s="122" t="str">
        <f>IFERROR(IF(F393="","",INDEX('LISTE REFERENCE STOCKABLE'!A:A,MATCH('SYSTEME CLASSIFICATION'!F393,'LISTE REFERENCE STOCKABLE'!B:B,0),1)),"")</f>
        <v/>
      </c>
      <c r="F393" s="117" t="s">
        <v>307</v>
      </c>
      <c r="G393" s="117"/>
      <c r="H393" s="117"/>
      <c r="I393" s="117"/>
      <c r="J393" s="142"/>
      <c r="K393" s="117"/>
      <c r="L393" s="144" t="str">
        <f>IFERROR(VLOOKUP('SYSTEME CLASSIFICATION'!$F393,'LISTE REFERENCE STOCKABLE'!$B$2:$C$98,2,FALSE),"DISPONIBLE")</f>
        <v>INEXISTANT</v>
      </c>
      <c r="M393" s="123"/>
      <c r="N393" s="120" t="str">
        <f>IFERROR(VLOOKUP('SYSTEME CLASSIFICATION'!$F393,'LISTE REFERENCE STOCKABLE'!$B$11:$D$88,3,FALSE),"")</f>
        <v/>
      </c>
      <c r="O393" s="120"/>
      <c r="P393" s="120"/>
      <c r="Q393" s="120" t="str">
        <f>IFERROR(VLOOKUP('SYSTEME CLASSIFICATION'!$F393,'LISTE REFERENCE STOCKABLE'!$B$11:$E$88,4,FALSE),"")</f>
        <v/>
      </c>
      <c r="R393" s="120" t="str">
        <f>IFERROR(VLOOKUP('SYSTEME CLASSIFICATION'!$F393,'LISTE REFERENCE STOCKABLE'!$B$11:$F$88,5,FALSE),"")</f>
        <v/>
      </c>
      <c r="S393" s="120"/>
      <c r="T393" s="121"/>
      <c r="U393" s="114" t="str">
        <f>IFERROR(IF(VLOOKUP(F393,'LISTE REFERENCE STOCKABLE'!$B$2:$J$98,8,FALSE)=0,"",VLOOKUP(F393,'LISTE REFERENCE STOCKABLE'!$B$2:$J$98,8,FALSE)),"")</f>
        <v/>
      </c>
      <c r="V393" s="114" t="str">
        <f>IFERROR(IF(VLOOKUP(F393,'LISTE REFERENCE STOCKABLE'!$B$2:$J$98,9,FALSE)=0,"",VLOOKUP(F393,'LISTE REFERENCE STOCKABLE'!$B$2:$J$98,9,FALSE)),"")</f>
        <v/>
      </c>
      <c r="W393" s="115" t="str">
        <f>IFERROR(VLOOKUP(F393,'LISTE REFERENCE STOCKABLE'!$B$10:$K$98,10,FALSE),"")</f>
        <v/>
      </c>
      <c r="X393" s="113" t="e">
        <f>VLOOKUP(E393,Inventaire!$C$2:$E$36,3,FALSE)</f>
        <v>#N/A</v>
      </c>
    </row>
    <row r="394" spans="2:24" ht="35.1" customHeight="1" thickBot="1" x14ac:dyDescent="0.25">
      <c r="B394" s="31">
        <v>1.36</v>
      </c>
      <c r="C394" s="186" t="str">
        <f>IFERROR(VLOOKUP(F394,'LISTE REFERENCE STOCKABLE'!$B$11:$G$88,6,FALSE),"")</f>
        <v>DS Smith Packaging</v>
      </c>
      <c r="D394" s="177" t="s">
        <v>129</v>
      </c>
      <c r="E394" s="122" t="str">
        <f>IFERROR(IF(F394="","",INDEX('LISTE REFERENCE STOCKABLE'!A:A,MATCH('SYSTEME CLASSIFICATION'!F394,'LISTE REFERENCE STOCKABLE'!B:B,0),1)),"")</f>
        <v>EMS0025</v>
      </c>
      <c r="F394" s="117" t="s">
        <v>204</v>
      </c>
      <c r="G394" s="117"/>
      <c r="H394" s="117"/>
      <c r="I394" s="117"/>
      <c r="J394" s="142"/>
      <c r="K394" s="117"/>
      <c r="L394" s="144" t="str">
        <f>IFERROR(VLOOKUP('SYSTEME CLASSIFICATION'!$F394,'LISTE REFERENCE STOCKABLE'!$B$2:$C$98,2,FALSE),"DISPONIBLE")</f>
        <v>INDISPONIBLE</v>
      </c>
      <c r="M394" s="123"/>
      <c r="N394" s="125" t="str">
        <f>IFERROR(VLOOKUP('SYSTEME CLASSIFICATION'!$F394,'LISTE REFERENCE STOCKABLE'!$B$11:$D$88,3,FALSE),"")</f>
        <v>1 palette=2100 cartons</v>
      </c>
      <c r="O394" s="125"/>
      <c r="P394" s="125"/>
      <c r="Q394" s="125">
        <f>IFERROR(VLOOKUP('SYSTEME CLASSIFICATION'!$F394,'LISTE REFERENCE STOCKABLE'!$B$11:$E$88,4,FALSE),"")</f>
        <v>12000</v>
      </c>
      <c r="R394" s="125">
        <f>IFERROR(VLOOKUP('SYSTEME CLASSIFICATION'!$F394,'LISTE REFERENCE STOCKABLE'!$B$11:$F$88,5,FALSE),"")</f>
        <v>0</v>
      </c>
      <c r="S394" s="125"/>
      <c r="T394" s="126"/>
      <c r="U394" s="114">
        <f>IFERROR(IF(VLOOKUP(F394,'LISTE REFERENCE STOCKABLE'!$B$2:$J$98,8,FALSE)=0,"",VLOOKUP(F394,'LISTE REFERENCE STOCKABLE'!$B$2:$J$98,8,FALSE)),"")</f>
        <v>1.65</v>
      </c>
      <c r="V394" s="114" t="str">
        <f>IFERROR(IF(VLOOKUP(F394,'LISTE REFERENCE STOCKABLE'!$B$2:$J$98,9,FALSE)=0,"",VLOOKUP(F394,'LISTE REFERENCE STOCKABLE'!$B$2:$J$98,9,FALSE)),"")</f>
        <v>800*1200</v>
      </c>
      <c r="W394" s="115" t="str">
        <f>IFERROR(VLOOKUP(F394,'LISTE REFERENCE STOCKABLE'!$B$10:$K$98,10,FALSE),"")</f>
        <v>c</v>
      </c>
      <c r="X394" s="113" t="str">
        <f>VLOOKUP(E394,Inventaire!$C$2:$E$36,3,FALSE)</f>
        <v>jeudi</v>
      </c>
    </row>
    <row r="395" spans="2:24" ht="35.1" customHeight="1" thickBot="1" x14ac:dyDescent="0.25">
      <c r="B395" s="31">
        <v>1.36</v>
      </c>
      <c r="C395" s="186" t="str">
        <f>IFERROR(VLOOKUP(F395,'LISTE REFERENCE STOCKABLE'!$B$11:$G$88,6,FALSE),"")</f>
        <v>DS Smith Packaging</v>
      </c>
      <c r="D395" s="178" t="s">
        <v>129</v>
      </c>
      <c r="E395" s="122" t="str">
        <f>IFERROR(IF(F395="","",INDEX('LISTE REFERENCE STOCKABLE'!A:A,MATCH('SYSTEME CLASSIFICATION'!F395,'LISTE REFERENCE STOCKABLE'!B:B,0),1)),"")</f>
        <v>EMS0025</v>
      </c>
      <c r="F395" s="117" t="s">
        <v>204</v>
      </c>
      <c r="G395" s="117"/>
      <c r="H395" s="117"/>
      <c r="I395" s="117"/>
      <c r="J395" s="142"/>
      <c r="K395" s="117"/>
      <c r="L395" s="144" t="str">
        <f>IFERROR(VLOOKUP('SYSTEME CLASSIFICATION'!$F395,'LISTE REFERENCE STOCKABLE'!$B$2:$C$98,2,FALSE),"DISPONIBLE")</f>
        <v>INDISPONIBLE</v>
      </c>
      <c r="M395" s="123"/>
      <c r="N395" s="120" t="str">
        <f>IFERROR(VLOOKUP('SYSTEME CLASSIFICATION'!$F395,'LISTE REFERENCE STOCKABLE'!$B$11:$D$88,3,FALSE),"")</f>
        <v>1 palette=2100 cartons</v>
      </c>
      <c r="O395" s="120"/>
      <c r="P395" s="120"/>
      <c r="Q395" s="120">
        <f>IFERROR(VLOOKUP('SYSTEME CLASSIFICATION'!$F395,'LISTE REFERENCE STOCKABLE'!$B$11:$E$88,4,FALSE),"")</f>
        <v>12000</v>
      </c>
      <c r="R395" s="120">
        <f>IFERROR(VLOOKUP('SYSTEME CLASSIFICATION'!$F395,'LISTE REFERENCE STOCKABLE'!$B$11:$F$88,5,FALSE),"")</f>
        <v>0</v>
      </c>
      <c r="S395" s="120"/>
      <c r="T395" s="121"/>
      <c r="U395" s="114">
        <f>IFERROR(IF(VLOOKUP(F395,'LISTE REFERENCE STOCKABLE'!$B$2:$J$98,8,FALSE)=0,"",VLOOKUP(F395,'LISTE REFERENCE STOCKABLE'!$B$2:$J$98,8,FALSE)),"")</f>
        <v>1.65</v>
      </c>
      <c r="V395" s="114" t="str">
        <f>IFERROR(IF(VLOOKUP(F395,'LISTE REFERENCE STOCKABLE'!$B$2:$J$98,9,FALSE)=0,"",VLOOKUP(F395,'LISTE REFERENCE STOCKABLE'!$B$2:$J$98,9,FALSE)),"")</f>
        <v>800*1200</v>
      </c>
      <c r="W395" s="115" t="str">
        <f>IFERROR(VLOOKUP(F395,'LISTE REFERENCE STOCKABLE'!$B$10:$K$98,10,FALSE),"")</f>
        <v>c</v>
      </c>
      <c r="X395" s="113" t="str">
        <f>VLOOKUP(E395,Inventaire!$C$2:$E$36,3,FALSE)</f>
        <v>jeudi</v>
      </c>
    </row>
    <row r="396" spans="2:24" ht="35.1" customHeight="1" thickBot="1" x14ac:dyDescent="0.25">
      <c r="B396" s="31">
        <v>2.1</v>
      </c>
      <c r="C396" s="186" t="str">
        <f>IFERROR(VLOOKUP(F396,'LISTE REFERENCE STOCKABLE'!$B$11:$G$88,6,FALSE),"")</f>
        <v>DS Smith Packaging</v>
      </c>
      <c r="D396" s="177" t="s">
        <v>375</v>
      </c>
      <c r="E396" s="130">
        <f>IFERROR(IF(F396="","",INDEX('LISTE REFERENCE STOCKABLE'!A:A,MATCH('SYSTEME CLASSIFICATION'!F396,'LISTE REFERENCE STOCKABLE'!B:B,0),1)),"")</f>
        <v>0</v>
      </c>
      <c r="F396" s="117" t="s">
        <v>212</v>
      </c>
      <c r="G396" s="117"/>
      <c r="H396" s="117"/>
      <c r="I396" s="117"/>
      <c r="J396" s="142"/>
      <c r="K396" s="117"/>
      <c r="L396" s="144" t="str">
        <f>IFERROR(VLOOKUP('SYSTEME CLASSIFICATION'!$F396,'LISTE REFERENCE STOCKABLE'!$B$2:$C$98,2,FALSE),"DISPONIBLE")</f>
        <v>INDISPONIBLE</v>
      </c>
      <c r="M396" s="123" t="s">
        <v>385</v>
      </c>
      <c r="N396" s="120" t="str">
        <f>IFERROR(VLOOKUP('SYSTEME CLASSIFICATION'!$F396,'LISTE REFERENCE STOCKABLE'!$B$11:$D$88,3,FALSE),"")</f>
        <v>1 palettex1200=1200 c</v>
      </c>
      <c r="O396" s="120"/>
      <c r="P396" s="120"/>
      <c r="Q396" s="120">
        <f>IFERROR(VLOOKUP('SYSTEME CLASSIFICATION'!$F396,'LISTE REFERENCE STOCKABLE'!$B$11:$E$88,4,FALSE),"")</f>
        <v>5000</v>
      </c>
      <c r="R396" s="120">
        <f>IFERROR(VLOOKUP('SYSTEME CLASSIFICATION'!$F396,'LISTE REFERENCE STOCKABLE'!$B$11:$F$88,5,FALSE),"")</f>
        <v>0</v>
      </c>
      <c r="S396" s="120"/>
      <c r="T396" s="121"/>
      <c r="U396" s="114" t="str">
        <f>IFERROR(IF(VLOOKUP(F396,'LISTE REFERENCE STOCKABLE'!$B$2:$J$98,8,FALSE)=0,"",VLOOKUP(F396,'LISTE REFERENCE STOCKABLE'!$B$2:$J$98,8,FALSE)),"")</f>
        <v/>
      </c>
      <c r="V396" s="114" t="str">
        <f>IFERROR(IF(VLOOKUP(F396,'LISTE REFERENCE STOCKABLE'!$B$2:$J$98,9,FALSE)=0,"",VLOOKUP(F396,'LISTE REFERENCE STOCKABLE'!$B$2:$J$98,9,FALSE)),"")</f>
        <v/>
      </c>
      <c r="W396" s="115" t="str">
        <f>IFERROR(VLOOKUP(F396,'LISTE REFERENCE STOCKABLE'!$B$10:$K$98,10,FALSE),"")</f>
        <v>c</v>
      </c>
      <c r="X396" s="113" t="e">
        <f>VLOOKUP(E396,Inventaire!$C$2:$E$36,3,FALSE)</f>
        <v>#N/A</v>
      </c>
    </row>
    <row r="397" spans="2:24" ht="35.1" customHeight="1" thickBot="1" x14ac:dyDescent="0.25">
      <c r="B397" s="31">
        <v>2.1</v>
      </c>
      <c r="C397" s="186" t="str">
        <f>IFERROR(VLOOKUP(F397,'LISTE REFERENCE STOCKABLE'!$B$11:$G$88,6,FALSE),"")</f>
        <v/>
      </c>
      <c r="D397" s="178" t="s">
        <v>375</v>
      </c>
      <c r="E397" s="130" t="str">
        <f>IFERROR(IF(F397="","",INDEX('LISTE REFERENCE STOCKABLE'!A:A,MATCH('SYSTEME CLASSIFICATION'!F397,'LISTE REFERENCE STOCKABLE'!B:B,0),1)),"")</f>
        <v/>
      </c>
      <c r="F397" s="117" t="s">
        <v>307</v>
      </c>
      <c r="G397" s="117"/>
      <c r="H397" s="117"/>
      <c r="I397" s="117"/>
      <c r="J397" s="142"/>
      <c r="K397" s="117"/>
      <c r="L397" s="144" t="str">
        <f>IFERROR(VLOOKUP('SYSTEME CLASSIFICATION'!$F397,'LISTE REFERENCE STOCKABLE'!$B$2:$C$98,2,FALSE),"DISPONIBLE")</f>
        <v>INEXISTANT</v>
      </c>
      <c r="M397" s="123"/>
      <c r="N397" s="120" t="str">
        <f>IFERROR(VLOOKUP('SYSTEME CLASSIFICATION'!$F397,'LISTE REFERENCE STOCKABLE'!$B$11:$D$88,3,FALSE),"")</f>
        <v/>
      </c>
      <c r="O397" s="120"/>
      <c r="P397" s="120"/>
      <c r="Q397" s="120" t="str">
        <f>IFERROR(VLOOKUP('SYSTEME CLASSIFICATION'!$F397,'LISTE REFERENCE STOCKABLE'!$B$11:$E$88,4,FALSE),"")</f>
        <v/>
      </c>
      <c r="R397" s="120" t="str">
        <f>IFERROR(VLOOKUP('SYSTEME CLASSIFICATION'!$F397,'LISTE REFERENCE STOCKABLE'!$B$11:$F$88,5,FALSE),"")</f>
        <v/>
      </c>
      <c r="S397" s="120"/>
      <c r="T397" s="121"/>
      <c r="U397" s="114" t="str">
        <f>IFERROR(IF(VLOOKUP(F397,'LISTE REFERENCE STOCKABLE'!$B$2:$J$98,8,FALSE)=0,"",VLOOKUP(F397,'LISTE REFERENCE STOCKABLE'!$B$2:$J$98,8,FALSE)),"")</f>
        <v/>
      </c>
      <c r="V397" s="114" t="str">
        <f>IFERROR(IF(VLOOKUP(F397,'LISTE REFERENCE STOCKABLE'!$B$2:$J$98,9,FALSE)=0,"",VLOOKUP(F397,'LISTE REFERENCE STOCKABLE'!$B$2:$J$98,9,FALSE)),"")</f>
        <v/>
      </c>
      <c r="W397" s="115" t="str">
        <f>IFERROR(VLOOKUP(F397,'LISTE REFERENCE STOCKABLE'!$B$10:$K$98,10,FALSE),"")</f>
        <v/>
      </c>
      <c r="X397" s="113" t="e">
        <f>VLOOKUP(E397,Inventaire!$C$2:$E$36,3,FALSE)</f>
        <v>#N/A</v>
      </c>
    </row>
    <row r="398" spans="2:24" ht="35.1" customHeight="1" thickBot="1" x14ac:dyDescent="0.25">
      <c r="B398" s="31">
        <v>2.1</v>
      </c>
      <c r="C398" s="186" t="str">
        <f>IFERROR(VLOOKUP(F398,'LISTE REFERENCE STOCKABLE'!$B$11:$G$88,6,FALSE),"")</f>
        <v/>
      </c>
      <c r="D398" s="177" t="s">
        <v>130</v>
      </c>
      <c r="E398" s="122" t="str">
        <f>IFERROR(IF(F398="","",INDEX('LISTE REFERENCE STOCKABLE'!A:A,MATCH('SYSTEME CLASSIFICATION'!F398,'LISTE REFERENCE STOCKABLE'!B:B,0),1)),"")</f>
        <v/>
      </c>
      <c r="F398" s="117" t="s">
        <v>307</v>
      </c>
      <c r="G398" s="117"/>
      <c r="H398" s="117"/>
      <c r="I398" s="117"/>
      <c r="J398" s="142"/>
      <c r="K398" s="117"/>
      <c r="L398" s="144" t="str">
        <f>IFERROR(VLOOKUP('SYSTEME CLASSIFICATION'!$F398,'LISTE REFERENCE STOCKABLE'!$B$2:$C$98,2,FALSE),"DISPONIBLE")</f>
        <v>INEXISTANT</v>
      </c>
      <c r="M398" s="117"/>
      <c r="N398" s="125" t="str">
        <f>IFERROR(VLOOKUP('SYSTEME CLASSIFICATION'!$F398,'LISTE REFERENCE STOCKABLE'!$B$11:$D$88,3,FALSE),"")</f>
        <v/>
      </c>
      <c r="O398" s="125"/>
      <c r="P398" s="125"/>
      <c r="Q398" s="125" t="str">
        <f>IFERROR(VLOOKUP('SYSTEME CLASSIFICATION'!$F398,'LISTE REFERENCE STOCKABLE'!$B$11:$E$88,4,FALSE),"")</f>
        <v/>
      </c>
      <c r="R398" s="125" t="str">
        <f>IFERROR(VLOOKUP('SYSTEME CLASSIFICATION'!$F398,'LISTE REFERENCE STOCKABLE'!$B$11:$F$88,5,FALSE),"")</f>
        <v/>
      </c>
      <c r="S398" s="125"/>
      <c r="T398" s="126"/>
      <c r="U398" s="114" t="str">
        <f>IFERROR(IF(VLOOKUP(F398,'LISTE REFERENCE STOCKABLE'!$B$2:$J$98,8,FALSE)=0,"",VLOOKUP(F398,'LISTE REFERENCE STOCKABLE'!$B$2:$J$98,8,FALSE)),"")</f>
        <v/>
      </c>
      <c r="V398" s="114" t="str">
        <f>IFERROR(IF(VLOOKUP(F398,'LISTE REFERENCE STOCKABLE'!$B$2:$J$98,9,FALSE)=0,"",VLOOKUP(F398,'LISTE REFERENCE STOCKABLE'!$B$2:$J$98,9,FALSE)),"")</f>
        <v/>
      </c>
      <c r="W398" s="115" t="str">
        <f>IFERROR(VLOOKUP(F398,'LISTE REFERENCE STOCKABLE'!$B$10:$K$98,10,FALSE),"")</f>
        <v/>
      </c>
      <c r="X398" s="113" t="e">
        <f>VLOOKUP(E398,Inventaire!$C$2:$E$36,3,FALSE)</f>
        <v>#N/A</v>
      </c>
    </row>
    <row r="399" spans="2:24" ht="35.1" customHeight="1" thickBot="1" x14ac:dyDescent="0.25">
      <c r="B399" s="31">
        <v>2.1</v>
      </c>
      <c r="C399" s="186" t="str">
        <f>IFERROR(VLOOKUP(F399,'LISTE REFERENCE STOCKABLE'!$B$11:$G$88,6,FALSE),"")</f>
        <v/>
      </c>
      <c r="D399" s="178" t="s">
        <v>130</v>
      </c>
      <c r="E399" s="122" t="str">
        <f>IFERROR(IF(F399="","",INDEX('LISTE REFERENCE STOCKABLE'!A:A,MATCH('SYSTEME CLASSIFICATION'!F399,'LISTE REFERENCE STOCKABLE'!B:B,0),1)),"")</f>
        <v/>
      </c>
      <c r="F399" s="117" t="s">
        <v>307</v>
      </c>
      <c r="G399" s="117"/>
      <c r="H399" s="117"/>
      <c r="I399" s="117"/>
      <c r="J399" s="142"/>
      <c r="K399" s="117"/>
      <c r="L399" s="144" t="str">
        <f>IFERROR(VLOOKUP('SYSTEME CLASSIFICATION'!$F399,'LISTE REFERENCE STOCKABLE'!$B$2:$C$98,2,FALSE),"DISPONIBLE")</f>
        <v>INEXISTANT</v>
      </c>
      <c r="M399" s="123"/>
      <c r="N399" s="120" t="str">
        <f>IFERROR(VLOOKUP('SYSTEME CLASSIFICATION'!$F399,'LISTE REFERENCE STOCKABLE'!$B$11:$D$88,3,FALSE),"")</f>
        <v/>
      </c>
      <c r="O399" s="120"/>
      <c r="P399" s="120"/>
      <c r="Q399" s="120" t="str">
        <f>IFERROR(VLOOKUP('SYSTEME CLASSIFICATION'!$F399,'LISTE REFERENCE STOCKABLE'!$B$11:$E$88,4,FALSE),"")</f>
        <v/>
      </c>
      <c r="R399" s="120" t="str">
        <f>IFERROR(VLOOKUP('SYSTEME CLASSIFICATION'!$F399,'LISTE REFERENCE STOCKABLE'!$B$11:$F$88,5,FALSE),"")</f>
        <v/>
      </c>
      <c r="S399" s="120"/>
      <c r="T399" s="121"/>
      <c r="U399" s="114" t="str">
        <f>IFERROR(IF(VLOOKUP(F399,'LISTE REFERENCE STOCKABLE'!$B$2:$J$98,8,FALSE)=0,"",VLOOKUP(F399,'LISTE REFERENCE STOCKABLE'!$B$2:$J$98,8,FALSE)),"")</f>
        <v/>
      </c>
      <c r="V399" s="114" t="str">
        <f>IFERROR(IF(VLOOKUP(F399,'LISTE REFERENCE STOCKABLE'!$B$2:$J$98,9,FALSE)=0,"",VLOOKUP(F399,'LISTE REFERENCE STOCKABLE'!$B$2:$J$98,9,FALSE)),"")</f>
        <v/>
      </c>
      <c r="W399" s="115" t="str">
        <f>IFERROR(VLOOKUP(F399,'LISTE REFERENCE STOCKABLE'!$B$10:$K$98,10,FALSE),"")</f>
        <v/>
      </c>
      <c r="X399" s="113" t="e">
        <f>VLOOKUP(E399,Inventaire!$C$2:$E$36,3,FALSE)</f>
        <v>#N/A</v>
      </c>
    </row>
    <row r="400" spans="2:24" ht="35.1" customHeight="1" thickBot="1" x14ac:dyDescent="0.25">
      <c r="B400" s="31">
        <v>2.1</v>
      </c>
      <c r="C400" s="186" t="str">
        <f>IFERROR(VLOOKUP(F400,'LISTE REFERENCE STOCKABLE'!$B$11:$G$88,6,FALSE),"")</f>
        <v/>
      </c>
      <c r="D400" s="178" t="s">
        <v>130</v>
      </c>
      <c r="E400" s="122" t="str">
        <f>IFERROR(IF(F400="","",INDEX('LISTE REFERENCE STOCKABLE'!A:A,MATCH('SYSTEME CLASSIFICATION'!F400,'LISTE REFERENCE STOCKABLE'!B:B,0),1)),"")</f>
        <v/>
      </c>
      <c r="F400" s="117" t="s">
        <v>307</v>
      </c>
      <c r="G400" s="117"/>
      <c r="H400" s="117"/>
      <c r="I400" s="117"/>
      <c r="J400" s="142"/>
      <c r="K400" s="117"/>
      <c r="L400" s="144" t="str">
        <f>IFERROR(VLOOKUP('SYSTEME CLASSIFICATION'!$F400,'LISTE REFERENCE STOCKABLE'!$B$2:$C$98,2,FALSE),"DISPONIBLE")</f>
        <v>INEXISTANT</v>
      </c>
      <c r="M400" s="123"/>
      <c r="N400" s="120" t="str">
        <f>IFERROR(VLOOKUP('SYSTEME CLASSIFICATION'!$F400,'LISTE REFERENCE STOCKABLE'!$B$11:$D$88,3,FALSE),"")</f>
        <v/>
      </c>
      <c r="O400" s="120"/>
      <c r="P400" s="120"/>
      <c r="Q400" s="120" t="str">
        <f>IFERROR(VLOOKUP('SYSTEME CLASSIFICATION'!$F400,'LISTE REFERENCE STOCKABLE'!$B$11:$E$88,4,FALSE),"")</f>
        <v/>
      </c>
      <c r="R400" s="120" t="str">
        <f>IFERROR(VLOOKUP('SYSTEME CLASSIFICATION'!$F400,'LISTE REFERENCE STOCKABLE'!$B$11:$F$88,5,FALSE),"")</f>
        <v/>
      </c>
      <c r="S400" s="120"/>
      <c r="T400" s="121"/>
      <c r="U400" s="114" t="str">
        <f>IFERROR(IF(VLOOKUP(F400,'LISTE REFERENCE STOCKABLE'!$B$2:$J$98,8,FALSE)=0,"",VLOOKUP(F400,'LISTE REFERENCE STOCKABLE'!$B$2:$J$98,8,FALSE)),"")</f>
        <v/>
      </c>
      <c r="V400" s="114" t="str">
        <f>IFERROR(IF(VLOOKUP(F400,'LISTE REFERENCE STOCKABLE'!$B$2:$J$98,9,FALSE)=0,"",VLOOKUP(F400,'LISTE REFERENCE STOCKABLE'!$B$2:$J$98,9,FALSE)),"")</f>
        <v/>
      </c>
      <c r="W400" s="115" t="str">
        <f>IFERROR(VLOOKUP(F400,'LISTE REFERENCE STOCKABLE'!$B$10:$K$98,10,FALSE),"")</f>
        <v/>
      </c>
      <c r="X400" s="113" t="e">
        <f>VLOOKUP(E400,Inventaire!$C$2:$E$36,3,FALSE)</f>
        <v>#N/A</v>
      </c>
    </row>
    <row r="401" spans="2:24" ht="35.1" customHeight="1" thickBot="1" x14ac:dyDescent="0.25">
      <c r="B401" s="32">
        <v>1.28</v>
      </c>
      <c r="C401" s="186" t="str">
        <f>IFERROR(VLOOKUP(F401,'LISTE REFERENCE STOCKABLE'!$B$11:$G$88,6,FALSE),"")</f>
        <v/>
      </c>
      <c r="D401" s="177" t="s">
        <v>131</v>
      </c>
      <c r="E401" s="122" t="str">
        <f>IFERROR(IF(F401="","",INDEX('LISTE REFERENCE STOCKABLE'!A:A,MATCH('SYSTEME CLASSIFICATION'!F401,'LISTE REFERENCE STOCKABLE'!B:B,0),1)),"")</f>
        <v/>
      </c>
      <c r="F401" s="117" t="s">
        <v>309</v>
      </c>
      <c r="G401" s="117"/>
      <c r="H401" s="117"/>
      <c r="I401" s="117"/>
      <c r="J401" s="142"/>
      <c r="K401" s="117"/>
      <c r="L401" s="144" t="str">
        <f>IFERROR(VLOOKUP('SYSTEME CLASSIFICATION'!$F401,'LISTE REFERENCE STOCKABLE'!$B$2:$C$98,2,FALSE),"DISPONIBLE")</f>
        <v>INDISPONIBLE (Veuillez noter la désignation du produit dans "COMMENTAIRE MAGASINIER")</v>
      </c>
      <c r="M401" s="134" t="s">
        <v>491</v>
      </c>
      <c r="N401" s="125" t="str">
        <f>IFERROR(VLOOKUP('SYSTEME CLASSIFICATION'!$F401,'LISTE REFERENCE STOCKABLE'!$B$11:$D$88,3,FALSE),"")</f>
        <v/>
      </c>
      <c r="O401" s="125"/>
      <c r="P401" s="125"/>
      <c r="Q401" s="125" t="str">
        <f>IFERROR(VLOOKUP('SYSTEME CLASSIFICATION'!$F401,'LISTE REFERENCE STOCKABLE'!$B$11:$E$88,4,FALSE),"")</f>
        <v/>
      </c>
      <c r="R401" s="125" t="str">
        <f>IFERROR(VLOOKUP('SYSTEME CLASSIFICATION'!$F401,'LISTE REFERENCE STOCKABLE'!$B$11:$F$88,5,FALSE),"")</f>
        <v/>
      </c>
      <c r="S401" s="125"/>
      <c r="T401" s="126"/>
      <c r="U401" s="114" t="str">
        <f>IFERROR(IF(VLOOKUP(F401,'LISTE REFERENCE STOCKABLE'!$B$2:$J$98,8,FALSE)=0,"",VLOOKUP(F401,'LISTE REFERENCE STOCKABLE'!$B$2:$J$98,8,FALSE)),"")</f>
        <v/>
      </c>
      <c r="V401" s="114" t="str">
        <f>IFERROR(IF(VLOOKUP(F401,'LISTE REFERENCE STOCKABLE'!$B$2:$J$98,9,FALSE)=0,"",VLOOKUP(F401,'LISTE REFERENCE STOCKABLE'!$B$2:$J$98,9,FALSE)),"")</f>
        <v/>
      </c>
      <c r="W401" s="115" t="str">
        <f>IFERROR(VLOOKUP(F401,'LISTE REFERENCE STOCKABLE'!$B$10:$K$98,10,FALSE),"")</f>
        <v/>
      </c>
      <c r="X401" s="113" t="e">
        <f>VLOOKUP(E401,Inventaire!$C$2:$E$36,3,FALSE)</f>
        <v>#N/A</v>
      </c>
    </row>
    <row r="402" spans="2:24" ht="35.1" customHeight="1" thickBot="1" x14ac:dyDescent="0.25">
      <c r="B402" s="32">
        <v>1.28</v>
      </c>
      <c r="C402" s="186">
        <f>IFERROR(VLOOKUP(F402,'LISTE REFERENCE STOCKABLE'!$B$11:$G$88,6,FALSE),"")</f>
        <v>0</v>
      </c>
      <c r="D402" s="178" t="s">
        <v>131</v>
      </c>
      <c r="E402" s="122" t="str">
        <f>IFERROR(IF(F402="","",INDEX('LISTE REFERENCE STOCKABLE'!A:A,MATCH('SYSTEME CLASSIFICATION'!F402,'LISTE REFERENCE STOCKABLE'!B:B,0),1)),"")</f>
        <v>EMS0044</v>
      </c>
      <c r="F402" s="117" t="s">
        <v>239</v>
      </c>
      <c r="G402" s="117"/>
      <c r="H402" s="117"/>
      <c r="I402" s="117"/>
      <c r="J402" s="142"/>
      <c r="K402" s="117"/>
      <c r="L402" s="144" t="str">
        <f>IFERROR(VLOOKUP('SYSTEME CLASSIFICATION'!$F402,'LISTE REFERENCE STOCKABLE'!$B$2:$C$98,2,FALSE),"DISPONIBLE")</f>
        <v>INDISPONIBLE</v>
      </c>
      <c r="M402" s="123"/>
      <c r="N402" s="120" t="str">
        <f>IFERROR(VLOOKUP('SYSTEME CLASSIFICATION'!$F402,'LISTE REFERENCE STOCKABLE'!$B$11:$D$88,3,FALSE),"")</f>
        <v>1 palette=750 cartons</v>
      </c>
      <c r="O402" s="120"/>
      <c r="P402" s="120"/>
      <c r="Q402" s="120">
        <f>IFERROR(VLOOKUP('SYSTEME CLASSIFICATION'!$F402,'LISTE REFERENCE STOCKABLE'!$B$11:$E$88,4,FALSE),"")</f>
        <v>5000</v>
      </c>
      <c r="R402" s="120">
        <f>IFERROR(VLOOKUP('SYSTEME CLASSIFICATION'!$F402,'LISTE REFERENCE STOCKABLE'!$B$11:$F$88,5,FALSE),"")</f>
        <v>0</v>
      </c>
      <c r="S402" s="120"/>
      <c r="T402" s="121"/>
      <c r="U402" s="114" t="str">
        <f>IFERROR(IF(VLOOKUP(F402,'LISTE REFERENCE STOCKABLE'!$B$2:$J$98,8,FALSE)=0,"",VLOOKUP(F402,'LISTE REFERENCE STOCKABLE'!$B$2:$J$98,8,FALSE)),"")</f>
        <v/>
      </c>
      <c r="V402" s="114" t="str">
        <f>IFERROR(IF(VLOOKUP(F402,'LISTE REFERENCE STOCKABLE'!$B$2:$J$98,9,FALSE)=0,"",VLOOKUP(F402,'LISTE REFERENCE STOCKABLE'!$B$2:$J$98,9,FALSE)),"")</f>
        <v/>
      </c>
      <c r="W402" s="115" t="str">
        <f>IFERROR(VLOOKUP(F402,'LISTE REFERENCE STOCKABLE'!$B$10:$K$98,10,FALSE),"")</f>
        <v>b</v>
      </c>
      <c r="X402" s="113" t="e">
        <f>VLOOKUP(E402,Inventaire!$C$2:$E$36,3,FALSE)</f>
        <v>#N/A</v>
      </c>
    </row>
    <row r="403" spans="2:24" ht="35.1" customHeight="1" thickBot="1" x14ac:dyDescent="0.25">
      <c r="B403" s="32">
        <v>1.28</v>
      </c>
      <c r="C403" s="186" t="str">
        <f>IFERROR(VLOOKUP(F403,'LISTE REFERENCE STOCKABLE'!$B$11:$G$88,6,FALSE),"")</f>
        <v/>
      </c>
      <c r="D403" s="178" t="s">
        <v>131</v>
      </c>
      <c r="E403" s="122" t="str">
        <f>IFERROR(IF(F403="","",INDEX('LISTE REFERENCE STOCKABLE'!A:A,MATCH('SYSTEME CLASSIFICATION'!F403,'LISTE REFERENCE STOCKABLE'!B:B,0),1)),"")</f>
        <v/>
      </c>
      <c r="F403" s="117" t="s">
        <v>307</v>
      </c>
      <c r="G403" s="117"/>
      <c r="H403" s="117"/>
      <c r="I403" s="117"/>
      <c r="J403" s="142"/>
      <c r="K403" s="117"/>
      <c r="L403" s="144" t="str">
        <f>IFERROR(VLOOKUP('SYSTEME CLASSIFICATION'!$F403,'LISTE REFERENCE STOCKABLE'!$B$2:$C$98,2,FALSE),"DISPONIBLE")</f>
        <v>INEXISTANT</v>
      </c>
      <c r="M403" s="123"/>
      <c r="N403" s="120" t="str">
        <f>IFERROR(VLOOKUP('SYSTEME CLASSIFICATION'!$F403,'LISTE REFERENCE STOCKABLE'!$B$11:$D$88,3,FALSE),"")</f>
        <v/>
      </c>
      <c r="O403" s="120"/>
      <c r="P403" s="120"/>
      <c r="Q403" s="120" t="str">
        <f>IFERROR(VLOOKUP('SYSTEME CLASSIFICATION'!$F403,'LISTE REFERENCE STOCKABLE'!$B$11:$E$88,4,FALSE),"")</f>
        <v/>
      </c>
      <c r="R403" s="120" t="str">
        <f>IFERROR(VLOOKUP('SYSTEME CLASSIFICATION'!$F403,'LISTE REFERENCE STOCKABLE'!$B$11:$F$88,5,FALSE),"")</f>
        <v/>
      </c>
      <c r="S403" s="120"/>
      <c r="T403" s="121"/>
      <c r="U403" s="114" t="str">
        <f>IFERROR(IF(VLOOKUP(F403,'LISTE REFERENCE STOCKABLE'!$B$2:$J$98,8,FALSE)=0,"",VLOOKUP(F403,'LISTE REFERENCE STOCKABLE'!$B$2:$J$98,8,FALSE)),"")</f>
        <v/>
      </c>
      <c r="V403" s="114" t="str">
        <f>IFERROR(IF(VLOOKUP(F403,'LISTE REFERENCE STOCKABLE'!$B$2:$J$98,9,FALSE)=0,"",VLOOKUP(F403,'LISTE REFERENCE STOCKABLE'!$B$2:$J$98,9,FALSE)),"")</f>
        <v/>
      </c>
      <c r="W403" s="115" t="str">
        <f>IFERROR(VLOOKUP(F403,'LISTE REFERENCE STOCKABLE'!$B$10:$K$98,10,FALSE),"")</f>
        <v/>
      </c>
      <c r="X403" s="113" t="e">
        <f>VLOOKUP(E403,Inventaire!$C$2:$E$36,3,FALSE)</f>
        <v>#N/A</v>
      </c>
    </row>
    <row r="404" spans="2:24" ht="35.1" customHeight="1" thickBot="1" x14ac:dyDescent="0.25">
      <c r="B404" s="31">
        <v>2.0699999999999998</v>
      </c>
      <c r="C404" s="186" t="str">
        <f>IFERROR(VLOOKUP(F404,'LISTE REFERENCE STOCKABLE'!$B$11:$G$88,6,FALSE),"")</f>
        <v/>
      </c>
      <c r="D404" s="177" t="s">
        <v>132</v>
      </c>
      <c r="E404" s="122" t="str">
        <f>IFERROR(IF(F404="","",INDEX('LISTE REFERENCE STOCKABLE'!A:A,MATCH('SYSTEME CLASSIFICATION'!F404,'LISTE REFERENCE STOCKABLE'!B:B,0),1)),"")</f>
        <v/>
      </c>
      <c r="F404" s="117" t="s">
        <v>309</v>
      </c>
      <c r="G404" s="117"/>
      <c r="H404" s="117"/>
      <c r="I404" s="117"/>
      <c r="J404" s="142"/>
      <c r="K404" s="117"/>
      <c r="L404" s="144" t="str">
        <f>IFERROR(VLOOKUP('SYSTEME CLASSIFICATION'!$F404,'LISTE REFERENCE STOCKABLE'!$B$2:$C$98,2,FALSE),"DISPONIBLE")</f>
        <v>INDISPONIBLE (Veuillez noter la désignation du produit dans "COMMENTAIRE MAGASINIER")</v>
      </c>
      <c r="M404" s="123" t="s">
        <v>493</v>
      </c>
      <c r="N404" s="125" t="str">
        <f>IFERROR(VLOOKUP('SYSTEME CLASSIFICATION'!$F404,'LISTE REFERENCE STOCKABLE'!$B$11:$D$88,3,FALSE),"")</f>
        <v/>
      </c>
      <c r="O404" s="125"/>
      <c r="P404" s="125"/>
      <c r="Q404" s="125" t="str">
        <f>IFERROR(VLOOKUP('SYSTEME CLASSIFICATION'!$F404,'LISTE REFERENCE STOCKABLE'!$B$11:$E$88,4,FALSE),"")</f>
        <v/>
      </c>
      <c r="R404" s="125" t="str">
        <f>IFERROR(VLOOKUP('SYSTEME CLASSIFICATION'!$F404,'LISTE REFERENCE STOCKABLE'!$B$11:$F$88,5,FALSE),"")</f>
        <v/>
      </c>
      <c r="S404" s="125"/>
      <c r="T404" s="126"/>
      <c r="U404" s="114" t="str">
        <f>IFERROR(IF(VLOOKUP(F404,'LISTE REFERENCE STOCKABLE'!$B$2:$J$98,8,FALSE)=0,"",VLOOKUP(F404,'LISTE REFERENCE STOCKABLE'!$B$2:$J$98,8,FALSE)),"")</f>
        <v/>
      </c>
      <c r="V404" s="114" t="str">
        <f>IFERROR(IF(VLOOKUP(F404,'LISTE REFERENCE STOCKABLE'!$B$2:$J$98,9,FALSE)=0,"",VLOOKUP(F404,'LISTE REFERENCE STOCKABLE'!$B$2:$J$98,9,FALSE)),"")</f>
        <v/>
      </c>
      <c r="W404" s="115" t="str">
        <f>IFERROR(VLOOKUP(F404,'LISTE REFERENCE STOCKABLE'!$B$10:$K$98,10,FALSE),"")</f>
        <v/>
      </c>
      <c r="X404" s="113" t="e">
        <f>VLOOKUP(E404,Inventaire!$C$2:$E$36,3,FALSE)</f>
        <v>#N/A</v>
      </c>
    </row>
    <row r="405" spans="2:24" ht="35.1" customHeight="1" thickBot="1" x14ac:dyDescent="0.25">
      <c r="B405" s="31">
        <v>2.0699999999999998</v>
      </c>
      <c r="C405" s="186" t="str">
        <f>IFERROR(VLOOKUP(F405,'LISTE REFERENCE STOCKABLE'!$B$11:$G$88,6,FALSE),"")</f>
        <v/>
      </c>
      <c r="D405" s="178" t="s">
        <v>132</v>
      </c>
      <c r="E405" s="122" t="str">
        <f>IFERROR(IF(F405="","",INDEX('LISTE REFERENCE STOCKABLE'!A:A,MATCH('SYSTEME CLASSIFICATION'!F405,'LISTE REFERENCE STOCKABLE'!B:B,0),1)),"")</f>
        <v/>
      </c>
      <c r="F405" s="117" t="s">
        <v>309</v>
      </c>
      <c r="G405" s="117"/>
      <c r="H405" s="117"/>
      <c r="I405" s="117"/>
      <c r="J405" s="142"/>
      <c r="K405" s="117"/>
      <c r="L405" s="144" t="str">
        <f>IFERROR(VLOOKUP('SYSTEME CLASSIFICATION'!$F405,'LISTE REFERENCE STOCKABLE'!$B$2:$C$98,2,FALSE),"DISPONIBLE")</f>
        <v>INDISPONIBLE (Veuillez noter la désignation du produit dans "COMMENTAIRE MAGASINIER")</v>
      </c>
      <c r="M405" s="123" t="s">
        <v>493</v>
      </c>
      <c r="N405" s="120" t="str">
        <f>IFERROR(VLOOKUP('SYSTEME CLASSIFICATION'!$F405,'LISTE REFERENCE STOCKABLE'!$B$11:$D$88,3,FALSE),"")</f>
        <v/>
      </c>
      <c r="O405" s="120"/>
      <c r="P405" s="120"/>
      <c r="Q405" s="120" t="str">
        <f>IFERROR(VLOOKUP('SYSTEME CLASSIFICATION'!$F405,'LISTE REFERENCE STOCKABLE'!$B$11:$E$88,4,FALSE),"")</f>
        <v/>
      </c>
      <c r="R405" s="120" t="str">
        <f>IFERROR(VLOOKUP('SYSTEME CLASSIFICATION'!$F405,'LISTE REFERENCE STOCKABLE'!$B$11:$F$88,5,FALSE),"")</f>
        <v/>
      </c>
      <c r="S405" s="120"/>
      <c r="T405" s="121"/>
      <c r="U405" s="114" t="str">
        <f>IFERROR(IF(VLOOKUP(F405,'LISTE REFERENCE STOCKABLE'!$B$2:$J$98,8,FALSE)=0,"",VLOOKUP(F405,'LISTE REFERENCE STOCKABLE'!$B$2:$J$98,8,FALSE)),"")</f>
        <v/>
      </c>
      <c r="V405" s="114" t="str">
        <f>IFERROR(IF(VLOOKUP(F405,'LISTE REFERENCE STOCKABLE'!$B$2:$J$98,9,FALSE)=0,"",VLOOKUP(F405,'LISTE REFERENCE STOCKABLE'!$B$2:$J$98,9,FALSE)),"")</f>
        <v/>
      </c>
      <c r="W405" s="115" t="str">
        <f>IFERROR(VLOOKUP(F405,'LISTE REFERENCE STOCKABLE'!$B$10:$K$98,10,FALSE),"")</f>
        <v/>
      </c>
      <c r="X405" s="113" t="e">
        <f>VLOOKUP(E405,Inventaire!$C$2:$E$36,3,FALSE)</f>
        <v>#N/A</v>
      </c>
    </row>
    <row r="406" spans="2:24" ht="35.1" customHeight="1" thickBot="1" x14ac:dyDescent="0.25">
      <c r="B406" s="31">
        <v>2.0699999999999998</v>
      </c>
      <c r="C406" s="186" t="str">
        <f>IFERROR(VLOOKUP(F406,'LISTE REFERENCE STOCKABLE'!$B$11:$G$88,6,FALSE),"")</f>
        <v/>
      </c>
      <c r="D406" s="178" t="s">
        <v>132</v>
      </c>
      <c r="E406" s="122" t="str">
        <f>IFERROR(IF(F406="","",INDEX('LISTE REFERENCE STOCKABLE'!A:A,MATCH('SYSTEME CLASSIFICATION'!F406,'LISTE REFERENCE STOCKABLE'!B:B,0),1)),"")</f>
        <v/>
      </c>
      <c r="F406" s="117"/>
      <c r="G406" s="117"/>
      <c r="H406" s="117"/>
      <c r="I406" s="117"/>
      <c r="J406" s="142"/>
      <c r="K406" s="117"/>
      <c r="L406" s="144" t="str">
        <f>IFERROR(VLOOKUP('SYSTEME CLASSIFICATION'!$F406,'LISTE REFERENCE STOCKABLE'!$B$2:$C$98,2,FALSE),"DISPONIBLE")</f>
        <v>DISPONIBLE</v>
      </c>
      <c r="M406" s="123"/>
      <c r="N406" s="120" t="str">
        <f>IFERROR(VLOOKUP('SYSTEME CLASSIFICATION'!$F406,'LISTE REFERENCE STOCKABLE'!$B$11:$D$88,3,FALSE),"")</f>
        <v/>
      </c>
      <c r="O406" s="120"/>
      <c r="P406" s="120"/>
      <c r="Q406" s="120" t="str">
        <f>IFERROR(VLOOKUP('SYSTEME CLASSIFICATION'!$F406,'LISTE REFERENCE STOCKABLE'!$B$11:$E$88,4,FALSE),"")</f>
        <v/>
      </c>
      <c r="R406" s="120" t="str">
        <f>IFERROR(VLOOKUP('SYSTEME CLASSIFICATION'!$F406,'LISTE REFERENCE STOCKABLE'!$B$11:$F$88,5,FALSE),"")</f>
        <v/>
      </c>
      <c r="S406" s="120"/>
      <c r="T406" s="121"/>
      <c r="U406" s="114" t="str">
        <f>IFERROR(IF(VLOOKUP(F406,'LISTE REFERENCE STOCKABLE'!$B$2:$J$98,8,FALSE)=0,"",VLOOKUP(F406,'LISTE REFERENCE STOCKABLE'!$B$2:$J$98,8,FALSE)),"")</f>
        <v/>
      </c>
      <c r="V406" s="114" t="str">
        <f>IFERROR(IF(VLOOKUP(F406,'LISTE REFERENCE STOCKABLE'!$B$2:$J$98,9,FALSE)=0,"",VLOOKUP(F406,'LISTE REFERENCE STOCKABLE'!$B$2:$J$98,9,FALSE)),"")</f>
        <v/>
      </c>
      <c r="W406" s="115" t="str">
        <f>IFERROR(VLOOKUP(F406,'LISTE REFERENCE STOCKABLE'!$B$10:$K$98,10,FALSE),"")</f>
        <v/>
      </c>
      <c r="X406" s="113" t="e">
        <f>VLOOKUP(E406,Inventaire!$C$2:$E$36,3,FALSE)</f>
        <v>#N/A</v>
      </c>
    </row>
    <row r="407" spans="2:24" ht="35.1" customHeight="1" thickBot="1" x14ac:dyDescent="0.25">
      <c r="B407" s="32">
        <v>2.0699999999999998</v>
      </c>
      <c r="C407" s="186" t="str">
        <f>IFERROR(VLOOKUP(F407,'LISTE REFERENCE STOCKABLE'!$B$11:$G$88,6,FALSE),"")</f>
        <v>CENPAC</v>
      </c>
      <c r="D407" s="179" t="s">
        <v>133</v>
      </c>
      <c r="E407" s="122" t="str">
        <f>IFERROR(IF(F407="","",INDEX('LISTE REFERENCE STOCKABLE'!A:A,MATCH('SYSTEME CLASSIFICATION'!F407,'LISTE REFERENCE STOCKABLE'!B:B,0),1)),"")</f>
        <v>EMS0003</v>
      </c>
      <c r="F407" s="117" t="s">
        <v>165</v>
      </c>
      <c r="G407" s="117"/>
      <c r="H407" s="117" t="s">
        <v>167</v>
      </c>
      <c r="I407" s="117"/>
      <c r="J407" s="142"/>
      <c r="K407" s="117"/>
      <c r="L407" s="144" t="str">
        <f>IFERROR(VLOOKUP('SYSTEME CLASSIFICATION'!$F407,'LISTE REFERENCE STOCKABLE'!$B$2:$C$98,2,FALSE),"DISPONIBLE")</f>
        <v>INDISPONIBLE</v>
      </c>
      <c r="M407" s="118"/>
      <c r="N407" s="125" t="str">
        <f>IFERROR(VLOOKUP('SYSTEME CLASSIFICATION'!$F407,'LISTE REFERENCE STOCKABLE'!$B$11:$D$88,3,FALSE),"")</f>
        <v>10 cartonsx36r.=360 rouleaux</v>
      </c>
      <c r="O407" s="125"/>
      <c r="P407" s="125"/>
      <c r="Q407" s="125" t="str">
        <f>IFERROR(VLOOKUP('SYSTEME CLASSIFICATION'!$F407,'LISTE REFERENCE STOCKABLE'!$B$11:$E$88,4,FALSE),"")</f>
        <v>20 cartons</v>
      </c>
      <c r="R407" s="125">
        <f>IFERROR(VLOOKUP('SYSTEME CLASSIFICATION'!$F407,'LISTE REFERENCE STOCKABLE'!$B$11:$F$88,5,FALSE),"")</f>
        <v>0</v>
      </c>
      <c r="S407" s="125"/>
      <c r="T407" s="126"/>
      <c r="U407" s="114" t="str">
        <f>IFERROR(IF(VLOOKUP(F407,'LISTE REFERENCE STOCKABLE'!$B$2:$J$98,8,FALSE)=0,"",VLOOKUP(F407,'LISTE REFERENCE STOCKABLE'!$B$2:$J$98,8,FALSE)),"")</f>
        <v/>
      </c>
      <c r="V407" s="114" t="str">
        <f>IFERROR(IF(VLOOKUP(F407,'LISTE REFERENCE STOCKABLE'!$B$2:$J$98,9,FALSE)=0,"",VLOOKUP(F407,'LISTE REFERENCE STOCKABLE'!$B$2:$J$98,9,FALSE)),"")</f>
        <v/>
      </c>
      <c r="W407" s="115" t="str">
        <f>IFERROR(VLOOKUP(F407,'LISTE REFERENCE STOCKABLE'!$B$10:$K$98,10,FALSE),"")</f>
        <v>a</v>
      </c>
      <c r="X407" s="113" t="str">
        <f>VLOOKUP(E407,Inventaire!$C$2:$E$36,3,FALSE)</f>
        <v>jeudi</v>
      </c>
    </row>
    <row r="408" spans="2:24" ht="35.1" customHeight="1" thickBot="1" x14ac:dyDescent="0.25">
      <c r="B408" s="32">
        <v>2.0699999999999998</v>
      </c>
      <c r="C408" s="186" t="str">
        <f>IFERROR(VLOOKUP(F408,'LISTE REFERENCE STOCKABLE'!$B$11:$G$88,6,FALSE),"")</f>
        <v>CENPAC</v>
      </c>
      <c r="D408" s="180" t="s">
        <v>133</v>
      </c>
      <c r="E408" s="122" t="str">
        <f>IFERROR(IF(F408="","",INDEX('LISTE REFERENCE STOCKABLE'!A:A,MATCH('SYSTEME CLASSIFICATION'!F408,'LISTE REFERENCE STOCKABLE'!B:B,0),1)),"")</f>
        <v>EMS0010</v>
      </c>
      <c r="F408" s="117" t="s">
        <v>171</v>
      </c>
      <c r="G408" s="117"/>
      <c r="H408" s="117" t="s">
        <v>169</v>
      </c>
      <c r="I408" s="117"/>
      <c r="J408" s="142"/>
      <c r="K408" s="117"/>
      <c r="L408" s="144" t="str">
        <f>IFERROR(VLOOKUP('SYSTEME CLASSIFICATION'!$F408,'LISTE REFERENCE STOCKABLE'!$B$2:$C$98,2,FALSE),"DISPONIBLE")</f>
        <v>INDISPONIBLE</v>
      </c>
      <c r="M408" s="123"/>
      <c r="N408" s="120" t="str">
        <f>IFERROR(VLOOKUP('SYSTEME CLASSIFICATION'!$F408,'LISTE REFERENCE STOCKABLE'!$B$11:$D$88,3,FALSE),"")</f>
        <v>3 cartonsx6r.=18 rouleaux</v>
      </c>
      <c r="O408" s="120"/>
      <c r="P408" s="120"/>
      <c r="Q408" s="120" t="str">
        <f>IFERROR(VLOOKUP('SYSTEME CLASSIFICATION'!$F408,'LISTE REFERENCE STOCKABLE'!$B$11:$E$88,4,FALSE),"")</f>
        <v>5 cartons</v>
      </c>
      <c r="R408" s="120">
        <f>IFERROR(VLOOKUP('SYSTEME CLASSIFICATION'!$F408,'LISTE REFERENCE STOCKABLE'!$B$11:$F$88,5,FALSE),"")</f>
        <v>0</v>
      </c>
      <c r="S408" s="120"/>
      <c r="T408" s="121"/>
      <c r="U408" s="114" t="str">
        <f>IFERROR(IF(VLOOKUP(F408,'LISTE REFERENCE STOCKABLE'!$B$2:$J$98,8,FALSE)=0,"",VLOOKUP(F408,'LISTE REFERENCE STOCKABLE'!$B$2:$J$98,8,FALSE)),"")</f>
        <v/>
      </c>
      <c r="V408" s="114" t="str">
        <f>IFERROR(IF(VLOOKUP(F408,'LISTE REFERENCE STOCKABLE'!$B$2:$J$98,9,FALSE)=0,"",VLOOKUP(F408,'LISTE REFERENCE STOCKABLE'!$B$2:$J$98,9,FALSE)),"")</f>
        <v/>
      </c>
      <c r="W408" s="115" t="str">
        <f>IFERROR(VLOOKUP(F408,'LISTE REFERENCE STOCKABLE'!$B$10:$K$98,10,FALSE),"")</f>
        <v>a</v>
      </c>
      <c r="X408" s="113" t="e">
        <f>VLOOKUP(E408,Inventaire!$C$2:$E$36,3,FALSE)</f>
        <v>#N/A</v>
      </c>
    </row>
    <row r="409" spans="2:24" ht="35.1" customHeight="1" thickBot="1" x14ac:dyDescent="0.25">
      <c r="B409" s="32">
        <v>2.0699999999999998</v>
      </c>
      <c r="C409" s="186" t="str">
        <f>IFERROR(VLOOKUP(F409,'LISTE REFERENCE STOCKABLE'!$B$11:$G$88,6,FALSE),"")</f>
        <v/>
      </c>
      <c r="D409" s="180" t="s">
        <v>133</v>
      </c>
      <c r="E409" s="122" t="str">
        <f>IFERROR(IF(F409="","",INDEX('LISTE REFERENCE STOCKABLE'!A:A,MATCH('SYSTEME CLASSIFICATION'!F409,'LISTE REFERENCE STOCKABLE'!B:B,0),1)),"")</f>
        <v/>
      </c>
      <c r="F409" s="117"/>
      <c r="G409" s="117"/>
      <c r="H409" s="117"/>
      <c r="I409" s="117"/>
      <c r="J409" s="142"/>
      <c r="K409" s="117"/>
      <c r="L409" s="144" t="str">
        <f>IFERROR(VLOOKUP('SYSTEME CLASSIFICATION'!$F409,'LISTE REFERENCE STOCKABLE'!$B$2:$C$98,2,FALSE),"DISPONIBLE")</f>
        <v>DISPONIBLE</v>
      </c>
      <c r="M409" s="123"/>
      <c r="N409" s="127" t="str">
        <f>IFERROR(VLOOKUP('SYSTEME CLASSIFICATION'!$F409,'LISTE REFERENCE STOCKABLE'!$B$11:$D$88,3,FALSE),"")</f>
        <v/>
      </c>
      <c r="O409" s="120"/>
      <c r="P409" s="120"/>
      <c r="Q409" s="127" t="str">
        <f>IFERROR(VLOOKUP('SYSTEME CLASSIFICATION'!$F409,'LISTE REFERENCE STOCKABLE'!$B$11:$E$88,4,FALSE),"")</f>
        <v/>
      </c>
      <c r="R409" s="127" t="str">
        <f>IFERROR(VLOOKUP('SYSTEME CLASSIFICATION'!$F409,'LISTE REFERENCE STOCKABLE'!$B$11:$F$88,5,FALSE),"")</f>
        <v/>
      </c>
      <c r="S409" s="120"/>
      <c r="T409" s="121"/>
      <c r="U409" s="114" t="str">
        <f>IFERROR(IF(VLOOKUP(F409,'LISTE REFERENCE STOCKABLE'!$B$2:$J$98,8,FALSE)=0,"",VLOOKUP(F409,'LISTE REFERENCE STOCKABLE'!$B$2:$J$98,8,FALSE)),"")</f>
        <v/>
      </c>
      <c r="V409" s="114" t="str">
        <f>IFERROR(IF(VLOOKUP(F409,'LISTE REFERENCE STOCKABLE'!$B$2:$J$98,9,FALSE)=0,"",VLOOKUP(F409,'LISTE REFERENCE STOCKABLE'!$B$2:$J$98,9,FALSE)),"")</f>
        <v/>
      </c>
      <c r="W409" s="115" t="str">
        <f>IFERROR(VLOOKUP(F409,'LISTE REFERENCE STOCKABLE'!$B$10:$K$98,10,FALSE),"")</f>
        <v/>
      </c>
      <c r="X409" s="113" t="e">
        <f>VLOOKUP(E409,Inventaire!$C$2:$E$36,3,FALSE)</f>
        <v>#N/A</v>
      </c>
    </row>
    <row r="410" spans="2:24" ht="35.1" customHeight="1" thickBot="1" x14ac:dyDescent="0.25">
      <c r="B410" s="31">
        <v>2.0699999999999998</v>
      </c>
      <c r="C410" s="186" t="str">
        <f>IFERROR(VLOOKUP(F410,'LISTE REFERENCE STOCKABLE'!$B$11:$G$88,6,FALSE),"")</f>
        <v/>
      </c>
      <c r="D410" s="179" t="s">
        <v>134</v>
      </c>
      <c r="E410" s="122" t="str">
        <f>IFERROR(IF(F410="","",INDEX('LISTE REFERENCE STOCKABLE'!A:A,MATCH('SYSTEME CLASSIFICATION'!F410,'LISTE REFERENCE STOCKABLE'!B:B,0),1)),"")</f>
        <v/>
      </c>
      <c r="F410" s="117"/>
      <c r="G410" s="117"/>
      <c r="H410" s="117"/>
      <c r="I410" s="117"/>
      <c r="J410" s="142"/>
      <c r="K410" s="117"/>
      <c r="L410" s="144" t="str">
        <f>IFERROR(VLOOKUP('SYSTEME CLASSIFICATION'!$F410,'LISTE REFERENCE STOCKABLE'!$B$2:$C$98,2,FALSE),"DISPONIBLE")</f>
        <v>DISPONIBLE</v>
      </c>
      <c r="M410" s="118"/>
      <c r="N410" s="125" t="str">
        <f>IFERROR(VLOOKUP('SYSTEME CLASSIFICATION'!$F410,'LISTE REFERENCE STOCKABLE'!$B$11:$D$88,3,FALSE),"")</f>
        <v/>
      </c>
      <c r="O410" s="125"/>
      <c r="P410" s="125"/>
      <c r="Q410" s="125" t="str">
        <f>IFERROR(VLOOKUP('SYSTEME CLASSIFICATION'!$F410,'LISTE REFERENCE STOCKABLE'!$B$11:$E$88,4,FALSE),"")</f>
        <v/>
      </c>
      <c r="R410" s="125" t="str">
        <f>IFERROR(VLOOKUP('SYSTEME CLASSIFICATION'!$F410,'LISTE REFERENCE STOCKABLE'!$B$11:$F$88,5,FALSE),"")</f>
        <v/>
      </c>
      <c r="S410" s="125"/>
      <c r="T410" s="126"/>
      <c r="U410" s="114" t="str">
        <f>IFERROR(IF(VLOOKUP(F410,'LISTE REFERENCE STOCKABLE'!$B$2:$J$98,8,FALSE)=0,"",VLOOKUP(F410,'LISTE REFERENCE STOCKABLE'!$B$2:$J$98,8,FALSE)),"")</f>
        <v/>
      </c>
      <c r="V410" s="114" t="str">
        <f>IFERROR(IF(VLOOKUP(F410,'LISTE REFERENCE STOCKABLE'!$B$2:$J$98,9,FALSE)=0,"",VLOOKUP(F410,'LISTE REFERENCE STOCKABLE'!$B$2:$J$98,9,FALSE)),"")</f>
        <v/>
      </c>
      <c r="W410" s="115" t="str">
        <f>IFERROR(VLOOKUP(F410,'LISTE REFERENCE STOCKABLE'!$B$10:$K$98,10,FALSE),"")</f>
        <v/>
      </c>
      <c r="X410" s="113" t="e">
        <f>VLOOKUP(E410,Inventaire!$C$2:$E$36,3,FALSE)</f>
        <v>#N/A</v>
      </c>
    </row>
    <row r="411" spans="2:24" ht="35.1" customHeight="1" thickBot="1" x14ac:dyDescent="0.25">
      <c r="B411" s="31">
        <v>2.0699999999999998</v>
      </c>
      <c r="C411" s="186" t="str">
        <f>IFERROR(VLOOKUP(F411,'LISTE REFERENCE STOCKABLE'!$B$11:$G$88,6,FALSE),"")</f>
        <v/>
      </c>
      <c r="D411" s="180" t="s">
        <v>134</v>
      </c>
      <c r="E411" s="122" t="str">
        <f>IFERROR(IF(F411="","",INDEX('LISTE REFERENCE STOCKABLE'!A:A,MATCH('SYSTEME CLASSIFICATION'!F411,'LISTE REFERENCE STOCKABLE'!B:B,0),1)),"")</f>
        <v/>
      </c>
      <c r="F411" s="117" t="s">
        <v>309</v>
      </c>
      <c r="G411" s="117"/>
      <c r="H411" s="117"/>
      <c r="I411" s="117"/>
      <c r="J411" s="142"/>
      <c r="K411" s="117"/>
      <c r="L411" s="144" t="str">
        <f>IFERROR(VLOOKUP('SYSTEME CLASSIFICATION'!$F411,'LISTE REFERENCE STOCKABLE'!$B$2:$C$98,2,FALSE),"DISPONIBLE")</f>
        <v>INDISPONIBLE (Veuillez noter la désignation du produit dans "COMMENTAIRE MAGASINIER")</v>
      </c>
      <c r="M411" s="135" t="s">
        <v>494</v>
      </c>
      <c r="N411" s="120" t="str">
        <f>IFERROR(VLOOKUP('SYSTEME CLASSIFICATION'!$F411,'LISTE REFERENCE STOCKABLE'!$B$11:$D$88,3,FALSE),"")</f>
        <v/>
      </c>
      <c r="O411" s="120"/>
      <c r="P411" s="120"/>
      <c r="Q411" s="120" t="str">
        <f>IFERROR(VLOOKUP('SYSTEME CLASSIFICATION'!$F411,'LISTE REFERENCE STOCKABLE'!$B$11:$E$88,4,FALSE),"")</f>
        <v/>
      </c>
      <c r="R411" s="120" t="str">
        <f>IFERROR(VLOOKUP('SYSTEME CLASSIFICATION'!$F411,'LISTE REFERENCE STOCKABLE'!$B$11:$F$88,5,FALSE),"")</f>
        <v/>
      </c>
      <c r="S411" s="120"/>
      <c r="T411" s="121"/>
      <c r="U411" s="114" t="str">
        <f>IFERROR(IF(VLOOKUP(F411,'LISTE REFERENCE STOCKABLE'!$B$2:$J$98,8,FALSE)=0,"",VLOOKUP(F411,'LISTE REFERENCE STOCKABLE'!$B$2:$J$98,8,FALSE)),"")</f>
        <v/>
      </c>
      <c r="V411" s="114" t="str">
        <f>IFERROR(IF(VLOOKUP(F411,'LISTE REFERENCE STOCKABLE'!$B$2:$J$98,9,FALSE)=0,"",VLOOKUP(F411,'LISTE REFERENCE STOCKABLE'!$B$2:$J$98,9,FALSE)),"")</f>
        <v/>
      </c>
      <c r="W411" s="115" t="str">
        <f>IFERROR(VLOOKUP(F411,'LISTE REFERENCE STOCKABLE'!$B$10:$K$98,10,FALSE),"")</f>
        <v/>
      </c>
      <c r="X411" s="113" t="e">
        <f>VLOOKUP(E411,Inventaire!$C$2:$E$36,3,FALSE)</f>
        <v>#N/A</v>
      </c>
    </row>
    <row r="412" spans="2:24" ht="35.1" customHeight="1" thickBot="1" x14ac:dyDescent="0.25">
      <c r="B412" s="31">
        <v>2.0699999999999998</v>
      </c>
      <c r="C412" s="186" t="str">
        <f>IFERROR(VLOOKUP(F412,'LISTE REFERENCE STOCKABLE'!$B$11:$G$88,6,FALSE),"")</f>
        <v/>
      </c>
      <c r="D412" s="180" t="s">
        <v>134</v>
      </c>
      <c r="E412" s="122" t="str">
        <f>IFERROR(IF(F412="","",INDEX('LISTE REFERENCE STOCKABLE'!A:A,MATCH('SYSTEME CLASSIFICATION'!F412,'LISTE REFERENCE STOCKABLE'!B:B,0),1)),"")</f>
        <v/>
      </c>
      <c r="F412" s="117"/>
      <c r="G412" s="117"/>
      <c r="H412" s="117"/>
      <c r="I412" s="117"/>
      <c r="J412" s="142"/>
      <c r="K412" s="117"/>
      <c r="L412" s="144" t="str">
        <f>IFERROR(VLOOKUP('SYSTEME CLASSIFICATION'!$F412,'LISTE REFERENCE STOCKABLE'!$B$2:$C$98,2,FALSE),"DISPONIBLE")</f>
        <v>DISPONIBLE</v>
      </c>
      <c r="M412" s="123"/>
      <c r="N412" s="120" t="str">
        <f>IFERROR(VLOOKUP('SYSTEME CLASSIFICATION'!$F412,'LISTE REFERENCE STOCKABLE'!$B$11:$D$88,3,FALSE),"")</f>
        <v/>
      </c>
      <c r="O412" s="120"/>
      <c r="P412" s="120"/>
      <c r="Q412" s="120" t="str">
        <f>IFERROR(VLOOKUP('SYSTEME CLASSIFICATION'!$F412,'LISTE REFERENCE STOCKABLE'!$B$11:$E$88,4,FALSE),"")</f>
        <v/>
      </c>
      <c r="R412" s="120" t="str">
        <f>IFERROR(VLOOKUP('SYSTEME CLASSIFICATION'!$F412,'LISTE REFERENCE STOCKABLE'!$B$11:$F$88,5,FALSE),"")</f>
        <v/>
      </c>
      <c r="S412" s="120"/>
      <c r="T412" s="121"/>
      <c r="U412" s="114" t="str">
        <f>IFERROR(IF(VLOOKUP(F412,'LISTE REFERENCE STOCKABLE'!$B$2:$J$98,8,FALSE)=0,"",VLOOKUP(F412,'LISTE REFERENCE STOCKABLE'!$B$2:$J$98,8,FALSE)),"")</f>
        <v/>
      </c>
      <c r="V412" s="114" t="str">
        <f>IFERROR(IF(VLOOKUP(F412,'LISTE REFERENCE STOCKABLE'!$B$2:$J$98,9,FALSE)=0,"",VLOOKUP(F412,'LISTE REFERENCE STOCKABLE'!$B$2:$J$98,9,FALSE)),"")</f>
        <v/>
      </c>
      <c r="W412" s="115" t="str">
        <f>IFERROR(VLOOKUP(F412,'LISTE REFERENCE STOCKABLE'!$B$10:$K$98,10,FALSE),"")</f>
        <v/>
      </c>
      <c r="X412" s="113" t="e">
        <f>VLOOKUP(E412,Inventaire!$C$2:$E$36,3,FALSE)</f>
        <v>#N/A</v>
      </c>
    </row>
    <row r="413" spans="2:24" ht="35.1" customHeight="1" thickBot="1" x14ac:dyDescent="0.25">
      <c r="B413" s="32">
        <v>1.84</v>
      </c>
      <c r="C413" s="186" t="str">
        <f>IFERROR(VLOOKUP(F413,'LISTE REFERENCE STOCKABLE'!$B$11:$G$88,6,FALSE),"")</f>
        <v/>
      </c>
      <c r="D413" s="179" t="s">
        <v>135</v>
      </c>
      <c r="E413" s="122" t="str">
        <f>IFERROR(IF(F413="","",INDEX('LISTE REFERENCE STOCKABLE'!A:A,MATCH('SYSTEME CLASSIFICATION'!F413,'LISTE REFERENCE STOCKABLE'!B:B,0),1)),"")</f>
        <v/>
      </c>
      <c r="F413" s="117"/>
      <c r="G413" s="117"/>
      <c r="H413" s="117"/>
      <c r="I413" s="117"/>
      <c r="J413" s="142"/>
      <c r="K413" s="117"/>
      <c r="L413" s="144" t="str">
        <f>IFERROR(VLOOKUP('SYSTEME CLASSIFICATION'!$F413,'LISTE REFERENCE STOCKABLE'!$B$2:$C$98,2,FALSE),"DISPONIBLE")</f>
        <v>DISPONIBLE</v>
      </c>
      <c r="M413" s="118"/>
      <c r="N413" s="125" t="str">
        <f>IFERROR(VLOOKUP('SYSTEME CLASSIFICATION'!$F413,'LISTE REFERENCE STOCKABLE'!$B$11:$D$88,3,FALSE),"")</f>
        <v/>
      </c>
      <c r="O413" s="125"/>
      <c r="P413" s="125"/>
      <c r="Q413" s="125" t="str">
        <f>IFERROR(VLOOKUP('SYSTEME CLASSIFICATION'!$F413,'LISTE REFERENCE STOCKABLE'!$B$11:$E$88,4,FALSE),"")</f>
        <v/>
      </c>
      <c r="R413" s="125" t="str">
        <f>IFERROR(VLOOKUP('SYSTEME CLASSIFICATION'!$F413,'LISTE REFERENCE STOCKABLE'!$B$11:$F$88,5,FALSE),"")</f>
        <v/>
      </c>
      <c r="S413" s="125"/>
      <c r="T413" s="126"/>
      <c r="U413" s="114" t="str">
        <f>IFERROR(IF(VLOOKUP(F413,'LISTE REFERENCE STOCKABLE'!$B$2:$J$98,8,FALSE)=0,"",VLOOKUP(F413,'LISTE REFERENCE STOCKABLE'!$B$2:$J$98,8,FALSE)),"")</f>
        <v/>
      </c>
      <c r="V413" s="114" t="str">
        <f>IFERROR(IF(VLOOKUP(F413,'LISTE REFERENCE STOCKABLE'!$B$2:$J$98,9,FALSE)=0,"",VLOOKUP(F413,'LISTE REFERENCE STOCKABLE'!$B$2:$J$98,9,FALSE)),"")</f>
        <v/>
      </c>
      <c r="W413" s="115" t="str">
        <f>IFERROR(VLOOKUP(F413,'LISTE REFERENCE STOCKABLE'!$B$10:$K$98,10,FALSE),"")</f>
        <v/>
      </c>
      <c r="X413" s="113" t="e">
        <f>VLOOKUP(E413,Inventaire!$C$2:$E$36,3,FALSE)</f>
        <v>#N/A</v>
      </c>
    </row>
    <row r="414" spans="2:24" ht="35.1" customHeight="1" thickBot="1" x14ac:dyDescent="0.25">
      <c r="B414" s="32">
        <v>1.84</v>
      </c>
      <c r="C414" s="186" t="str">
        <f>IFERROR(VLOOKUP(F414,'LISTE REFERENCE STOCKABLE'!$B$11:$G$88,6,FALSE),"")</f>
        <v/>
      </c>
      <c r="D414" s="180" t="s">
        <v>135</v>
      </c>
      <c r="E414" s="122" t="str">
        <f>IFERROR(IF(F414="","",INDEX('LISTE REFERENCE STOCKABLE'!A:A,MATCH('SYSTEME CLASSIFICATION'!F414,'LISTE REFERENCE STOCKABLE'!B:B,0),1)),"")</f>
        <v/>
      </c>
      <c r="F414" s="117" t="s">
        <v>307</v>
      </c>
      <c r="G414" s="117"/>
      <c r="H414" s="117"/>
      <c r="I414" s="117"/>
      <c r="J414" s="142"/>
      <c r="K414" s="117"/>
      <c r="L414" s="144" t="str">
        <f>IFERROR(VLOOKUP('SYSTEME CLASSIFICATION'!$F414,'LISTE REFERENCE STOCKABLE'!$B$2:$C$98,2,FALSE),"DISPONIBLE")</f>
        <v>INEXISTANT</v>
      </c>
      <c r="M414" s="123"/>
      <c r="N414" s="120" t="str">
        <f>IFERROR(VLOOKUP('SYSTEME CLASSIFICATION'!$F414,'LISTE REFERENCE STOCKABLE'!$B$11:$D$88,3,FALSE),"")</f>
        <v/>
      </c>
      <c r="O414" s="120"/>
      <c r="P414" s="120"/>
      <c r="Q414" s="120" t="str">
        <f>IFERROR(VLOOKUP('SYSTEME CLASSIFICATION'!$F414,'LISTE REFERENCE STOCKABLE'!$B$11:$E$88,4,FALSE),"")</f>
        <v/>
      </c>
      <c r="R414" s="120" t="str">
        <f>IFERROR(VLOOKUP('SYSTEME CLASSIFICATION'!$F414,'LISTE REFERENCE STOCKABLE'!$B$11:$F$88,5,FALSE),"")</f>
        <v/>
      </c>
      <c r="S414" s="120"/>
      <c r="T414" s="121"/>
      <c r="U414" s="114" t="str">
        <f>IFERROR(IF(VLOOKUP(F414,'LISTE REFERENCE STOCKABLE'!$B$2:$J$98,8,FALSE)=0,"",VLOOKUP(F414,'LISTE REFERENCE STOCKABLE'!$B$2:$J$98,8,FALSE)),"")</f>
        <v/>
      </c>
      <c r="V414" s="114" t="str">
        <f>IFERROR(IF(VLOOKUP(F414,'LISTE REFERENCE STOCKABLE'!$B$2:$J$98,9,FALSE)=0,"",VLOOKUP(F414,'LISTE REFERENCE STOCKABLE'!$B$2:$J$98,9,FALSE)),"")</f>
        <v/>
      </c>
      <c r="W414" s="115" t="str">
        <f>IFERROR(VLOOKUP(F414,'LISTE REFERENCE STOCKABLE'!$B$10:$K$98,10,FALSE),"")</f>
        <v/>
      </c>
      <c r="X414" s="113" t="e">
        <f>VLOOKUP(E414,Inventaire!$C$2:$E$36,3,FALSE)</f>
        <v>#N/A</v>
      </c>
    </row>
    <row r="415" spans="2:24" ht="35.1" customHeight="1" thickBot="1" x14ac:dyDescent="0.25">
      <c r="B415" s="32">
        <v>1.84</v>
      </c>
      <c r="C415" s="186" t="str">
        <f>IFERROR(VLOOKUP(F415,'LISTE REFERENCE STOCKABLE'!$B$11:$G$88,6,FALSE),"")</f>
        <v/>
      </c>
      <c r="D415" s="180" t="s">
        <v>135</v>
      </c>
      <c r="E415" s="122" t="str">
        <f>IFERROR(IF(F415="","",INDEX('LISTE REFERENCE STOCKABLE'!A:A,MATCH('SYSTEME CLASSIFICATION'!F415,'LISTE REFERENCE STOCKABLE'!B:B,0),1)),"")</f>
        <v/>
      </c>
      <c r="F415" s="117"/>
      <c r="G415" s="117"/>
      <c r="H415" s="117"/>
      <c r="I415" s="117"/>
      <c r="J415" s="142"/>
      <c r="K415" s="117"/>
      <c r="L415" s="144" t="str">
        <f>IFERROR(VLOOKUP('SYSTEME CLASSIFICATION'!$F415,'LISTE REFERENCE STOCKABLE'!$B$2:$C$98,2,FALSE),"DISPONIBLE")</f>
        <v>DISPONIBLE</v>
      </c>
      <c r="M415" s="123"/>
      <c r="N415" s="120" t="str">
        <f>IFERROR(VLOOKUP('SYSTEME CLASSIFICATION'!$F415,'LISTE REFERENCE STOCKABLE'!$B$11:$D$88,3,FALSE),"")</f>
        <v/>
      </c>
      <c r="O415" s="120"/>
      <c r="P415" s="120"/>
      <c r="Q415" s="120" t="str">
        <f>IFERROR(VLOOKUP('SYSTEME CLASSIFICATION'!$F415,'LISTE REFERENCE STOCKABLE'!$B$11:$E$88,4,FALSE),"")</f>
        <v/>
      </c>
      <c r="R415" s="120" t="str">
        <f>IFERROR(VLOOKUP('SYSTEME CLASSIFICATION'!$F415,'LISTE REFERENCE STOCKABLE'!$B$11:$F$88,5,FALSE),"")</f>
        <v/>
      </c>
      <c r="S415" s="120"/>
      <c r="T415" s="121"/>
      <c r="U415" s="114" t="str">
        <f>IFERROR(IF(VLOOKUP(F415,'LISTE REFERENCE STOCKABLE'!$B$2:$J$98,8,FALSE)=0,"",VLOOKUP(F415,'LISTE REFERENCE STOCKABLE'!$B$2:$J$98,8,FALSE)),"")</f>
        <v/>
      </c>
      <c r="V415" s="114" t="str">
        <f>IFERROR(IF(VLOOKUP(F415,'LISTE REFERENCE STOCKABLE'!$B$2:$J$98,9,FALSE)=0,"",VLOOKUP(F415,'LISTE REFERENCE STOCKABLE'!$B$2:$J$98,9,FALSE)),"")</f>
        <v/>
      </c>
      <c r="W415" s="115" t="str">
        <f>IFERROR(VLOOKUP(F415,'LISTE REFERENCE STOCKABLE'!$B$10:$K$98,10,FALSE),"")</f>
        <v/>
      </c>
      <c r="X415" s="113" t="e">
        <f>VLOOKUP(E415,Inventaire!$C$2:$E$36,3,FALSE)</f>
        <v>#N/A</v>
      </c>
    </row>
    <row r="416" spans="2:24" ht="35.1" customHeight="1" thickBot="1" x14ac:dyDescent="0.25">
      <c r="B416" s="31">
        <v>2.0699999999999998</v>
      </c>
      <c r="C416" s="186" t="str">
        <f>IFERROR(VLOOKUP(F416,'LISTE REFERENCE STOCKABLE'!$B$11:$G$88,6,FALSE),"")</f>
        <v>DS Smith Packaging</v>
      </c>
      <c r="D416" s="179" t="s">
        <v>136</v>
      </c>
      <c r="E416" s="122" t="str">
        <f>IFERROR(IF(F416="","",INDEX('LISTE REFERENCE STOCKABLE'!A:A,MATCH('SYSTEME CLASSIFICATION'!F416,'LISTE REFERENCE STOCKABLE'!B:B,0),1)),"")</f>
        <v>EMP0048</v>
      </c>
      <c r="F416" s="117" t="s">
        <v>207</v>
      </c>
      <c r="G416" s="117"/>
      <c r="H416" s="117"/>
      <c r="I416" s="117"/>
      <c r="J416" s="142"/>
      <c r="K416" s="117"/>
      <c r="L416" s="144" t="str">
        <f>IFERROR(VLOOKUP('SYSTEME CLASSIFICATION'!$F416,'LISTE REFERENCE STOCKABLE'!$B$2:$C$98,2,FALSE),"DISPONIBLE")</f>
        <v>INDISPONIBLE</v>
      </c>
      <c r="M416" s="118"/>
      <c r="N416" s="125" t="str">
        <f>IFERROR(VLOOKUP('SYSTEME CLASSIFICATION'!$F416,'LISTE REFERENCE STOCKABLE'!$B$11:$D$88,3,FALSE),"")</f>
        <v>2 palettesx6000c.=12000 c</v>
      </c>
      <c r="O416" s="125"/>
      <c r="P416" s="125"/>
      <c r="Q416" s="125">
        <f>IFERROR(VLOOKUP('SYSTEME CLASSIFICATION'!$F416,'LISTE REFERENCE STOCKABLE'!$B$11:$E$88,4,FALSE),"")</f>
        <v>15000</v>
      </c>
      <c r="R416" s="125">
        <f>IFERROR(VLOOKUP('SYSTEME CLASSIFICATION'!$F416,'LISTE REFERENCE STOCKABLE'!$B$11:$F$88,5,FALSE),"")</f>
        <v>0</v>
      </c>
      <c r="S416" s="125"/>
      <c r="T416" s="126"/>
      <c r="U416" s="114">
        <f>IFERROR(IF(VLOOKUP(F416,'LISTE REFERENCE STOCKABLE'!$B$2:$J$98,8,FALSE)=0,"",VLOOKUP(F416,'LISTE REFERENCE STOCKABLE'!$B$2:$J$98,8,FALSE)),"")</f>
        <v>1.82</v>
      </c>
      <c r="V416" s="114" t="str">
        <f>IFERROR(IF(VLOOKUP(F416,'LISTE REFERENCE STOCKABLE'!$B$2:$J$98,9,FALSE)=0,"",VLOOKUP(F416,'LISTE REFERENCE STOCKABLE'!$B$2:$J$98,9,FALSE)),"")</f>
        <v>1200*1100</v>
      </c>
      <c r="W416" s="115" t="str">
        <f>IFERROR(VLOOKUP(F416,'LISTE REFERENCE STOCKABLE'!$B$10:$K$98,10,FALSE),"")</f>
        <v>b</v>
      </c>
      <c r="X416" s="113" t="str">
        <f>VLOOKUP(E416,Inventaire!$C$2:$E$36,3,FALSE)</f>
        <v>jeudi</v>
      </c>
    </row>
    <row r="417" spans="2:24" ht="35.1" customHeight="1" thickBot="1" x14ac:dyDescent="0.25">
      <c r="B417" s="31">
        <v>2.0699999999999998</v>
      </c>
      <c r="C417" s="186" t="str">
        <f>IFERROR(VLOOKUP(F417,'LISTE REFERENCE STOCKABLE'!$B$11:$G$88,6,FALSE),"")</f>
        <v/>
      </c>
      <c r="D417" s="180" t="s">
        <v>136</v>
      </c>
      <c r="E417" s="122" t="str">
        <f>IFERROR(IF(F417="","",INDEX('LISTE REFERENCE STOCKABLE'!A:A,MATCH('SYSTEME CLASSIFICATION'!F417,'LISTE REFERENCE STOCKABLE'!B:B,0),1)),"")</f>
        <v/>
      </c>
      <c r="F417" s="117" t="s">
        <v>307</v>
      </c>
      <c r="G417" s="117"/>
      <c r="H417" s="117"/>
      <c r="I417" s="117"/>
      <c r="J417" s="142"/>
      <c r="K417" s="117"/>
      <c r="L417" s="144" t="str">
        <f>IFERROR(VLOOKUP('SYSTEME CLASSIFICATION'!$F417,'LISTE REFERENCE STOCKABLE'!$B$2:$C$98,2,FALSE),"DISPONIBLE")</f>
        <v>INEXISTANT</v>
      </c>
      <c r="M417" s="123"/>
      <c r="N417" s="120" t="str">
        <f>IFERROR(VLOOKUP('SYSTEME CLASSIFICATION'!$F417,'LISTE REFERENCE STOCKABLE'!$B$11:$D$88,3,FALSE),"")</f>
        <v/>
      </c>
      <c r="O417" s="120"/>
      <c r="P417" s="120"/>
      <c r="Q417" s="120" t="str">
        <f>IFERROR(VLOOKUP('SYSTEME CLASSIFICATION'!$F417,'LISTE REFERENCE STOCKABLE'!$B$11:$E$88,4,FALSE),"")</f>
        <v/>
      </c>
      <c r="R417" s="120" t="str">
        <f>IFERROR(VLOOKUP('SYSTEME CLASSIFICATION'!$F417,'LISTE REFERENCE STOCKABLE'!$B$11:$F$88,5,FALSE),"")</f>
        <v/>
      </c>
      <c r="S417" s="120"/>
      <c r="T417" s="121"/>
      <c r="U417" s="114" t="str">
        <f>IFERROR(IF(VLOOKUP(F417,'LISTE REFERENCE STOCKABLE'!$B$2:$J$98,8,FALSE)=0,"",VLOOKUP(F417,'LISTE REFERENCE STOCKABLE'!$B$2:$J$98,8,FALSE)),"")</f>
        <v/>
      </c>
      <c r="V417" s="114" t="str">
        <f>IFERROR(IF(VLOOKUP(F417,'LISTE REFERENCE STOCKABLE'!$B$2:$J$98,9,FALSE)=0,"",VLOOKUP(F417,'LISTE REFERENCE STOCKABLE'!$B$2:$J$98,9,FALSE)),"")</f>
        <v/>
      </c>
      <c r="W417" s="115" t="str">
        <f>IFERROR(VLOOKUP(F417,'LISTE REFERENCE STOCKABLE'!$B$10:$K$98,10,FALSE),"")</f>
        <v/>
      </c>
      <c r="X417" s="113" t="e">
        <f>VLOOKUP(E417,Inventaire!$C$2:$E$36,3,FALSE)</f>
        <v>#N/A</v>
      </c>
    </row>
    <row r="418" spans="2:24" ht="35.1" customHeight="1" thickBot="1" x14ac:dyDescent="0.25">
      <c r="B418" s="31">
        <v>2.0699999999999998</v>
      </c>
      <c r="C418" s="186" t="str">
        <f>IFERROR(VLOOKUP(F418,'LISTE REFERENCE STOCKABLE'!$B$11:$G$88,6,FALSE),"")</f>
        <v/>
      </c>
      <c r="D418" s="180" t="s">
        <v>136</v>
      </c>
      <c r="E418" s="122" t="str">
        <f>IFERROR(IF(F418="","",INDEX('LISTE REFERENCE STOCKABLE'!A:A,MATCH('SYSTEME CLASSIFICATION'!F418,'LISTE REFERENCE STOCKABLE'!B:B,0),1)),"")</f>
        <v/>
      </c>
      <c r="F418" s="117" t="s">
        <v>309</v>
      </c>
      <c r="G418" s="117"/>
      <c r="H418" s="117"/>
      <c r="I418" s="117"/>
      <c r="J418" s="142"/>
      <c r="K418" s="117"/>
      <c r="L418" s="144" t="str">
        <f>IFERROR(VLOOKUP('SYSTEME CLASSIFICATION'!$F418,'LISTE REFERENCE STOCKABLE'!$B$2:$C$98,2,FALSE),"DISPONIBLE")</f>
        <v>INDISPONIBLE (Veuillez noter la désignation du produit dans "COMMENTAIRE MAGASINIER")</v>
      </c>
      <c r="M418" s="123" t="s">
        <v>534</v>
      </c>
      <c r="N418" s="120" t="str">
        <f>IFERROR(VLOOKUP('SYSTEME CLASSIFICATION'!$F418,'LISTE REFERENCE STOCKABLE'!$B$11:$D$88,3,FALSE),"")</f>
        <v/>
      </c>
      <c r="O418" s="120"/>
      <c r="P418" s="120"/>
      <c r="Q418" s="120" t="str">
        <f>IFERROR(VLOOKUP('SYSTEME CLASSIFICATION'!$F418,'LISTE REFERENCE STOCKABLE'!$B$11:$E$88,4,FALSE),"")</f>
        <v/>
      </c>
      <c r="R418" s="120" t="str">
        <f>IFERROR(VLOOKUP('SYSTEME CLASSIFICATION'!$F418,'LISTE REFERENCE STOCKABLE'!$B$11:$F$88,5,FALSE),"")</f>
        <v/>
      </c>
      <c r="S418" s="120"/>
      <c r="T418" s="121"/>
      <c r="U418" s="114" t="str">
        <f>IFERROR(IF(VLOOKUP(F418,'LISTE REFERENCE STOCKABLE'!$B$2:$J$98,8,FALSE)=0,"",VLOOKUP(F418,'LISTE REFERENCE STOCKABLE'!$B$2:$J$98,8,FALSE)),"")</f>
        <v/>
      </c>
      <c r="V418" s="114" t="str">
        <f>IFERROR(IF(VLOOKUP(F418,'LISTE REFERENCE STOCKABLE'!$B$2:$J$98,9,FALSE)=0,"",VLOOKUP(F418,'LISTE REFERENCE STOCKABLE'!$B$2:$J$98,9,FALSE)),"")</f>
        <v/>
      </c>
      <c r="W418" s="115" t="str">
        <f>IFERROR(VLOOKUP(F418,'LISTE REFERENCE STOCKABLE'!$B$10:$K$98,10,FALSE),"")</f>
        <v/>
      </c>
      <c r="X418" s="113" t="e">
        <f>VLOOKUP(E418,Inventaire!$C$2:$E$36,3,FALSE)</f>
        <v>#N/A</v>
      </c>
    </row>
    <row r="419" spans="2:24" ht="35.1" customHeight="1" thickBot="1" x14ac:dyDescent="0.25">
      <c r="B419" s="32">
        <v>2.0699999999999998</v>
      </c>
      <c r="C419" s="186" t="str">
        <f>IFERROR(VLOOKUP(F419,'LISTE REFERENCE STOCKABLE'!$B$11:$G$88,6,FALSE),"")</f>
        <v>Turquet</v>
      </c>
      <c r="D419" s="179" t="s">
        <v>137</v>
      </c>
      <c r="E419" s="122" t="str">
        <f>IFERROR(IF(F419="","",INDEX('LISTE REFERENCE STOCKABLE'!A:A,MATCH('SYSTEME CLASSIFICATION'!F419,'LISTE REFERENCE STOCKABLE'!B:B,0),1)),"")</f>
        <v>EMS0043</v>
      </c>
      <c r="F419" s="117" t="s">
        <v>237</v>
      </c>
      <c r="G419" s="117"/>
      <c r="H419" s="117"/>
      <c r="I419" s="117"/>
      <c r="J419" s="142"/>
      <c r="K419" s="117"/>
      <c r="L419" s="144" t="str">
        <f>IFERROR(VLOOKUP('SYSTEME CLASSIFICATION'!$F419,'LISTE REFERENCE STOCKABLE'!$B$2:$C$98,2,FALSE),"DISPONIBLE")</f>
        <v>INDISPONIBLE</v>
      </c>
      <c r="M419" s="118"/>
      <c r="N419" s="125" t="str">
        <f>IFERROR(VLOOKUP('SYSTEME CLASSIFICATION'!$F419,'LISTE REFERENCE STOCKABLE'!$B$11:$D$88,3,FALSE),"")</f>
        <v>2 palettesx720c.=1440 c</v>
      </c>
      <c r="O419" s="125"/>
      <c r="P419" s="125"/>
      <c r="Q419" s="125">
        <f>IFERROR(VLOOKUP('SYSTEME CLASSIFICATION'!$F419,'LISTE REFERENCE STOCKABLE'!$B$11:$E$88,4,FALSE),"")</f>
        <v>4000</v>
      </c>
      <c r="R419" s="125">
        <f>IFERROR(VLOOKUP('SYSTEME CLASSIFICATION'!$F419,'LISTE REFERENCE STOCKABLE'!$B$11:$F$88,5,FALSE),"")</f>
        <v>0</v>
      </c>
      <c r="S419" s="125"/>
      <c r="T419" s="126"/>
      <c r="U419" s="114" t="str">
        <f>IFERROR(IF(VLOOKUP(F419,'LISTE REFERENCE STOCKABLE'!$B$2:$J$98,8,FALSE)=0,"",VLOOKUP(F419,'LISTE REFERENCE STOCKABLE'!$B$2:$J$98,8,FALSE)),"")</f>
        <v/>
      </c>
      <c r="V419" s="114" t="str">
        <f>IFERROR(IF(VLOOKUP(F419,'LISTE REFERENCE STOCKABLE'!$B$2:$J$98,9,FALSE)=0,"",VLOOKUP(F419,'LISTE REFERENCE STOCKABLE'!$B$2:$J$98,9,FALSE)),"")</f>
        <v/>
      </c>
      <c r="W419" s="115" t="str">
        <f>IFERROR(VLOOKUP(F419,'LISTE REFERENCE STOCKABLE'!$B$10:$K$98,10,FALSE),"")</f>
        <v>b</v>
      </c>
      <c r="X419" s="113" t="str">
        <f>VLOOKUP(E419,Inventaire!$C$2:$E$36,3,FALSE)</f>
        <v>jeudi</v>
      </c>
    </row>
    <row r="420" spans="2:24" ht="35.1" customHeight="1" thickBot="1" x14ac:dyDescent="0.25">
      <c r="B420" s="32">
        <v>2.0699999999999998</v>
      </c>
      <c r="C420" s="186" t="str">
        <f>IFERROR(VLOOKUP(F420,'LISTE REFERENCE STOCKABLE'!$B$11:$G$88,6,FALSE),"")</f>
        <v/>
      </c>
      <c r="D420" s="180" t="s">
        <v>137</v>
      </c>
      <c r="E420" s="122" t="str">
        <f>IFERROR(IF(F420="","",INDEX('LISTE REFERENCE STOCKABLE'!A:A,MATCH('SYSTEME CLASSIFICATION'!F420,'LISTE REFERENCE STOCKABLE'!B:B,0),1)),"")</f>
        <v/>
      </c>
      <c r="F420" s="117" t="s">
        <v>307</v>
      </c>
      <c r="G420" s="117"/>
      <c r="H420" s="117"/>
      <c r="I420" s="117"/>
      <c r="J420" s="142"/>
      <c r="K420" s="117"/>
      <c r="L420" s="144" t="str">
        <f>IFERROR(VLOOKUP('SYSTEME CLASSIFICATION'!$F420,'LISTE REFERENCE STOCKABLE'!$B$2:$C$98,2,FALSE),"DISPONIBLE")</f>
        <v>INEXISTANT</v>
      </c>
      <c r="M420" s="123"/>
      <c r="N420" s="120" t="str">
        <f>IFERROR(VLOOKUP('SYSTEME CLASSIFICATION'!$F420,'LISTE REFERENCE STOCKABLE'!$B$11:$D$88,3,FALSE),"")</f>
        <v/>
      </c>
      <c r="O420" s="120"/>
      <c r="P420" s="120"/>
      <c r="Q420" s="120" t="str">
        <f>IFERROR(VLOOKUP('SYSTEME CLASSIFICATION'!$F420,'LISTE REFERENCE STOCKABLE'!$B$11:$E$88,4,FALSE),"")</f>
        <v/>
      </c>
      <c r="R420" s="120" t="str">
        <f>IFERROR(VLOOKUP('SYSTEME CLASSIFICATION'!$F420,'LISTE REFERENCE STOCKABLE'!$B$11:$F$88,5,FALSE),"")</f>
        <v/>
      </c>
      <c r="S420" s="120"/>
      <c r="T420" s="121"/>
      <c r="U420" s="114" t="str">
        <f>IFERROR(IF(VLOOKUP(F420,'LISTE REFERENCE STOCKABLE'!$B$2:$J$98,8,FALSE)=0,"",VLOOKUP(F420,'LISTE REFERENCE STOCKABLE'!$B$2:$J$98,8,FALSE)),"")</f>
        <v/>
      </c>
      <c r="V420" s="114" t="str">
        <f>IFERROR(IF(VLOOKUP(F420,'LISTE REFERENCE STOCKABLE'!$B$2:$J$98,9,FALSE)=0,"",VLOOKUP(F420,'LISTE REFERENCE STOCKABLE'!$B$2:$J$98,9,FALSE)),"")</f>
        <v/>
      </c>
      <c r="W420" s="115" t="str">
        <f>IFERROR(VLOOKUP(F420,'LISTE REFERENCE STOCKABLE'!$B$10:$K$98,10,FALSE),"")</f>
        <v/>
      </c>
      <c r="X420" s="113" t="e">
        <f>VLOOKUP(E420,Inventaire!$C$2:$E$36,3,FALSE)</f>
        <v>#N/A</v>
      </c>
    </row>
    <row r="421" spans="2:24" ht="35.1" customHeight="1" thickBot="1" x14ac:dyDescent="0.25">
      <c r="B421" s="32">
        <v>2.0699999999999998</v>
      </c>
      <c r="C421" s="186" t="str">
        <f>IFERROR(VLOOKUP(F421,'LISTE REFERENCE STOCKABLE'!$B$11:$G$88,6,FALSE),"")</f>
        <v>Turquet</v>
      </c>
      <c r="D421" s="180" t="s">
        <v>137</v>
      </c>
      <c r="E421" s="122" t="str">
        <f>IFERROR(IF(F421="","",INDEX('LISTE REFERENCE STOCKABLE'!A:A,MATCH('SYSTEME CLASSIFICATION'!F421,'LISTE REFERENCE STOCKABLE'!B:B,0),1)),"")</f>
        <v>EMS0043</v>
      </c>
      <c r="F421" s="117" t="s">
        <v>237</v>
      </c>
      <c r="G421" s="117"/>
      <c r="H421" s="117"/>
      <c r="I421" s="117"/>
      <c r="J421" s="142"/>
      <c r="K421" s="117"/>
      <c r="L421" s="144" t="str">
        <f>IFERROR(VLOOKUP('SYSTEME CLASSIFICATION'!$F421,'LISTE REFERENCE STOCKABLE'!$B$2:$C$98,2,FALSE),"DISPONIBLE")</f>
        <v>INDISPONIBLE</v>
      </c>
      <c r="M421" s="123"/>
      <c r="N421" s="120" t="str">
        <f>IFERROR(VLOOKUP('SYSTEME CLASSIFICATION'!$F421,'LISTE REFERENCE STOCKABLE'!$B$11:$D$88,3,FALSE),"")</f>
        <v>2 palettesx720c.=1440 c</v>
      </c>
      <c r="O421" s="120"/>
      <c r="P421" s="120"/>
      <c r="Q421" s="120">
        <f>IFERROR(VLOOKUP('SYSTEME CLASSIFICATION'!$F421,'LISTE REFERENCE STOCKABLE'!$B$11:$E$88,4,FALSE),"")</f>
        <v>4000</v>
      </c>
      <c r="R421" s="120">
        <f>IFERROR(VLOOKUP('SYSTEME CLASSIFICATION'!$F421,'LISTE REFERENCE STOCKABLE'!$B$11:$F$88,5,FALSE),"")</f>
        <v>0</v>
      </c>
      <c r="S421" s="120"/>
      <c r="T421" s="121"/>
      <c r="U421" s="114" t="str">
        <f>IFERROR(IF(VLOOKUP(F421,'LISTE REFERENCE STOCKABLE'!$B$2:$J$98,8,FALSE)=0,"",VLOOKUP(F421,'LISTE REFERENCE STOCKABLE'!$B$2:$J$98,8,FALSE)),"")</f>
        <v/>
      </c>
      <c r="V421" s="114" t="str">
        <f>IFERROR(IF(VLOOKUP(F421,'LISTE REFERENCE STOCKABLE'!$B$2:$J$98,9,FALSE)=0,"",VLOOKUP(F421,'LISTE REFERENCE STOCKABLE'!$B$2:$J$98,9,FALSE)),"")</f>
        <v/>
      </c>
      <c r="W421" s="115" t="str">
        <f>IFERROR(VLOOKUP(F421,'LISTE REFERENCE STOCKABLE'!$B$10:$K$98,10,FALSE),"")</f>
        <v>b</v>
      </c>
      <c r="X421" s="113" t="str">
        <f>VLOOKUP(E421,Inventaire!$C$2:$E$36,3,FALSE)</f>
        <v>jeudi</v>
      </c>
    </row>
    <row r="422" spans="2:24" ht="35.1" customHeight="1" thickBot="1" x14ac:dyDescent="0.25">
      <c r="B422" s="31">
        <v>1.84</v>
      </c>
      <c r="C422" s="186" t="str">
        <f>IFERROR(VLOOKUP(F422,'LISTE REFERENCE STOCKABLE'!$B$11:$G$88,6,FALSE),"")</f>
        <v xml:space="preserve">Exten Packaging </v>
      </c>
      <c r="D422" s="179" t="s">
        <v>138</v>
      </c>
      <c r="E422" s="122" t="str">
        <f>IFERROR(IF(F422="","",INDEX('LISTE REFERENCE STOCKABLE'!A:A,MATCH('SYSTEME CLASSIFICATION'!F422,'LISTE REFERENCE STOCKABLE'!B:B,0),1)),"")</f>
        <v>EMP0044</v>
      </c>
      <c r="F422" s="117" t="s">
        <v>202</v>
      </c>
      <c r="G422" s="117"/>
      <c r="H422" s="117"/>
      <c r="I422" s="117"/>
      <c r="J422" s="142"/>
      <c r="K422" s="117"/>
      <c r="L422" s="144" t="str">
        <f>IFERROR(VLOOKUP('SYSTEME CLASSIFICATION'!$F422,'LISTE REFERENCE STOCKABLE'!$B$2:$C$98,2,FALSE),"DISPONIBLE")</f>
        <v>INDISPONIBLE</v>
      </c>
      <c r="M422" s="118"/>
      <c r="N422" s="125" t="str">
        <f>IFERROR(VLOOKUP('SYSTEME CLASSIFICATION'!$F422,'LISTE REFERENCE STOCKABLE'!$B$11:$D$88,3,FALSE),"")</f>
        <v>4 palettesx2540c.=6160 c</v>
      </c>
      <c r="O422" s="125"/>
      <c r="P422" s="125"/>
      <c r="Q422" s="125">
        <f>IFERROR(VLOOKUP('SYSTEME CLASSIFICATION'!$F422,'LISTE REFERENCE STOCKABLE'!$B$11:$E$88,4,FALSE),"")</f>
        <v>18480</v>
      </c>
      <c r="R422" s="125">
        <f>IFERROR(VLOOKUP('SYSTEME CLASSIFICATION'!$F422,'LISTE REFERENCE STOCKABLE'!$B$11:$F$88,5,FALSE),"")</f>
        <v>0</v>
      </c>
      <c r="S422" s="125"/>
      <c r="T422" s="126"/>
      <c r="U422" s="114" t="str">
        <f>IFERROR(IF(VLOOKUP(F422,'LISTE REFERENCE STOCKABLE'!$B$2:$J$98,8,FALSE)=0,"",VLOOKUP(F422,'LISTE REFERENCE STOCKABLE'!$B$2:$J$98,8,FALSE)),"")</f>
        <v/>
      </c>
      <c r="V422" s="114" t="str">
        <f>IFERROR(IF(VLOOKUP(F422,'LISTE REFERENCE STOCKABLE'!$B$2:$J$98,9,FALSE)=0,"",VLOOKUP(F422,'LISTE REFERENCE STOCKABLE'!$B$2:$J$98,9,FALSE)),"")</f>
        <v/>
      </c>
      <c r="W422" s="115" t="str">
        <f>IFERROR(VLOOKUP(F422,'LISTE REFERENCE STOCKABLE'!$B$10:$K$98,10,FALSE),"")</f>
        <v>a</v>
      </c>
      <c r="X422" s="113" t="str">
        <f>VLOOKUP(E422,Inventaire!$C$2:$E$36,3,FALSE)</f>
        <v>jeudi</v>
      </c>
    </row>
    <row r="423" spans="2:24" ht="35.1" customHeight="1" thickBot="1" x14ac:dyDescent="0.25">
      <c r="B423" s="31">
        <v>1.84</v>
      </c>
      <c r="C423" s="186" t="str">
        <f>IFERROR(VLOOKUP(F423,'LISTE REFERENCE STOCKABLE'!$B$11:$G$88,6,FALSE),"")</f>
        <v/>
      </c>
      <c r="D423" s="180" t="s">
        <v>138</v>
      </c>
      <c r="E423" s="122" t="str">
        <f>IFERROR(IF(F423="","",INDEX('LISTE REFERENCE STOCKABLE'!A:A,MATCH('SYSTEME CLASSIFICATION'!F423,'LISTE REFERENCE STOCKABLE'!B:B,0),1)),"")</f>
        <v/>
      </c>
      <c r="F423" s="117" t="s">
        <v>307</v>
      </c>
      <c r="G423" s="117"/>
      <c r="H423" s="117"/>
      <c r="I423" s="117"/>
      <c r="J423" s="142"/>
      <c r="K423" s="117"/>
      <c r="L423" s="144" t="str">
        <f>IFERROR(VLOOKUP('SYSTEME CLASSIFICATION'!$F423,'LISTE REFERENCE STOCKABLE'!$B$2:$C$98,2,FALSE),"DISPONIBLE")</f>
        <v>INEXISTANT</v>
      </c>
      <c r="M423" s="123"/>
      <c r="N423" s="120" t="str">
        <f>IFERROR(VLOOKUP('SYSTEME CLASSIFICATION'!$F423,'LISTE REFERENCE STOCKABLE'!$B$11:$D$88,3,FALSE),"")</f>
        <v/>
      </c>
      <c r="O423" s="120"/>
      <c r="P423" s="120"/>
      <c r="Q423" s="120" t="str">
        <f>IFERROR(VLOOKUP('SYSTEME CLASSIFICATION'!$F423,'LISTE REFERENCE STOCKABLE'!$B$11:$E$88,4,FALSE),"")</f>
        <v/>
      </c>
      <c r="R423" s="120" t="str">
        <f>IFERROR(VLOOKUP('SYSTEME CLASSIFICATION'!$F423,'LISTE REFERENCE STOCKABLE'!$B$11:$F$88,5,FALSE),"")</f>
        <v/>
      </c>
      <c r="S423" s="120"/>
      <c r="T423" s="121"/>
      <c r="U423" s="114" t="str">
        <f>IFERROR(IF(VLOOKUP(F423,'LISTE REFERENCE STOCKABLE'!$B$2:$J$98,8,FALSE)=0,"",VLOOKUP(F423,'LISTE REFERENCE STOCKABLE'!$B$2:$J$98,8,FALSE)),"")</f>
        <v/>
      </c>
      <c r="V423" s="114" t="str">
        <f>IFERROR(IF(VLOOKUP(F423,'LISTE REFERENCE STOCKABLE'!$B$2:$J$98,9,FALSE)=0,"",VLOOKUP(F423,'LISTE REFERENCE STOCKABLE'!$B$2:$J$98,9,FALSE)),"")</f>
        <v/>
      </c>
      <c r="W423" s="115" t="str">
        <f>IFERROR(VLOOKUP(F423,'LISTE REFERENCE STOCKABLE'!$B$10:$K$98,10,FALSE),"")</f>
        <v/>
      </c>
      <c r="X423" s="113" t="e">
        <f>VLOOKUP(E423,Inventaire!$C$2:$E$36,3,FALSE)</f>
        <v>#N/A</v>
      </c>
    </row>
    <row r="424" spans="2:24" ht="35.1" customHeight="1" thickBot="1" x14ac:dyDescent="0.25">
      <c r="B424" s="31">
        <v>1.84</v>
      </c>
      <c r="C424" s="186" t="str">
        <f>IFERROR(VLOOKUP(F424,'LISTE REFERENCE STOCKABLE'!$B$11:$G$88,6,FALSE),"")</f>
        <v/>
      </c>
      <c r="D424" s="180" t="s">
        <v>138</v>
      </c>
      <c r="E424" s="122" t="str">
        <f>IFERROR(IF(F424="","",INDEX('LISTE REFERENCE STOCKABLE'!A:A,MATCH('SYSTEME CLASSIFICATION'!F424,'LISTE REFERENCE STOCKABLE'!B:B,0),1)),"")</f>
        <v/>
      </c>
      <c r="F424" s="117"/>
      <c r="G424" s="117"/>
      <c r="H424" s="117"/>
      <c r="I424" s="117"/>
      <c r="J424" s="142"/>
      <c r="K424" s="117"/>
      <c r="L424" s="144" t="str">
        <f>IFERROR(VLOOKUP('SYSTEME CLASSIFICATION'!$F424,'LISTE REFERENCE STOCKABLE'!$B$2:$C$98,2,FALSE),"DISPONIBLE")</f>
        <v>DISPONIBLE</v>
      </c>
      <c r="M424" s="123"/>
      <c r="N424" s="120" t="str">
        <f>IFERROR(VLOOKUP('SYSTEME CLASSIFICATION'!$F424,'LISTE REFERENCE STOCKABLE'!$B$11:$D$88,3,FALSE),"")</f>
        <v/>
      </c>
      <c r="O424" s="120"/>
      <c r="P424" s="120"/>
      <c r="Q424" s="120" t="str">
        <f>IFERROR(VLOOKUP('SYSTEME CLASSIFICATION'!$F424,'LISTE REFERENCE STOCKABLE'!$B$11:$E$88,4,FALSE),"")</f>
        <v/>
      </c>
      <c r="R424" s="120" t="str">
        <f>IFERROR(VLOOKUP('SYSTEME CLASSIFICATION'!$F424,'LISTE REFERENCE STOCKABLE'!$B$11:$F$88,5,FALSE),"")</f>
        <v/>
      </c>
      <c r="S424" s="120"/>
      <c r="T424" s="121"/>
      <c r="U424" s="114" t="str">
        <f>IFERROR(IF(VLOOKUP(F424,'LISTE REFERENCE STOCKABLE'!$B$2:$J$98,8,FALSE)=0,"",VLOOKUP(F424,'LISTE REFERENCE STOCKABLE'!$B$2:$J$98,8,FALSE)),"")</f>
        <v/>
      </c>
      <c r="V424" s="114" t="str">
        <f>IFERROR(IF(VLOOKUP(F424,'LISTE REFERENCE STOCKABLE'!$B$2:$J$98,9,FALSE)=0,"",VLOOKUP(F424,'LISTE REFERENCE STOCKABLE'!$B$2:$J$98,9,FALSE)),"")</f>
        <v/>
      </c>
      <c r="W424" s="115" t="str">
        <f>IFERROR(VLOOKUP(F424,'LISTE REFERENCE STOCKABLE'!$B$10:$K$98,10,FALSE),"")</f>
        <v/>
      </c>
      <c r="X424" s="113" t="e">
        <f>VLOOKUP(E424,Inventaire!$C$2:$E$36,3,FALSE)</f>
        <v>#N/A</v>
      </c>
    </row>
    <row r="425" spans="2:24" ht="35.1" customHeight="1" thickBot="1" x14ac:dyDescent="0.25">
      <c r="B425" s="32">
        <v>2.0699999999999998</v>
      </c>
      <c r="C425" s="186" t="str">
        <f>IFERROR(VLOOKUP(F425,'LISTE REFERENCE STOCKABLE'!$B$11:$G$88,6,FALSE),"")</f>
        <v>Turquet</v>
      </c>
      <c r="D425" s="179" t="s">
        <v>139</v>
      </c>
      <c r="E425" s="122" t="str">
        <f>IFERROR(IF(F425="","",INDEX('LISTE REFERENCE STOCKABLE'!A:A,MATCH('SYSTEME CLASSIFICATION'!F425,'LISTE REFERENCE STOCKABLE'!B:B,0),1)),"")</f>
        <v>EMS0043</v>
      </c>
      <c r="F425" s="117" t="s">
        <v>237</v>
      </c>
      <c r="G425" s="117"/>
      <c r="H425" s="117"/>
      <c r="I425" s="117"/>
      <c r="J425" s="142"/>
      <c r="K425" s="117"/>
      <c r="L425" s="144" t="str">
        <f>IFERROR(VLOOKUP('SYSTEME CLASSIFICATION'!$F425,'LISTE REFERENCE STOCKABLE'!$B$2:$C$98,2,FALSE),"DISPONIBLE")</f>
        <v>INDISPONIBLE</v>
      </c>
      <c r="M425" s="118"/>
      <c r="N425" s="125" t="str">
        <f>IFERROR(VLOOKUP('SYSTEME CLASSIFICATION'!$F425,'LISTE REFERENCE STOCKABLE'!$B$11:$D$88,3,FALSE),"")</f>
        <v>2 palettesx720c.=1440 c</v>
      </c>
      <c r="O425" s="125"/>
      <c r="P425" s="125"/>
      <c r="Q425" s="125">
        <f>IFERROR(VLOOKUP('SYSTEME CLASSIFICATION'!$F425,'LISTE REFERENCE STOCKABLE'!$B$11:$E$88,4,FALSE),"")</f>
        <v>4000</v>
      </c>
      <c r="R425" s="125">
        <f>IFERROR(VLOOKUP('SYSTEME CLASSIFICATION'!$F425,'LISTE REFERENCE STOCKABLE'!$B$11:$F$88,5,FALSE),"")</f>
        <v>0</v>
      </c>
      <c r="S425" s="125"/>
      <c r="T425" s="126"/>
      <c r="U425" s="114" t="str">
        <f>IFERROR(IF(VLOOKUP(F425,'LISTE REFERENCE STOCKABLE'!$B$2:$J$98,8,FALSE)=0,"",VLOOKUP(F425,'LISTE REFERENCE STOCKABLE'!$B$2:$J$98,8,FALSE)),"")</f>
        <v/>
      </c>
      <c r="V425" s="114" t="str">
        <f>IFERROR(IF(VLOOKUP(F425,'LISTE REFERENCE STOCKABLE'!$B$2:$J$98,9,FALSE)=0,"",VLOOKUP(F425,'LISTE REFERENCE STOCKABLE'!$B$2:$J$98,9,FALSE)),"")</f>
        <v/>
      </c>
      <c r="W425" s="115" t="str">
        <f>IFERROR(VLOOKUP(F425,'LISTE REFERENCE STOCKABLE'!$B$10:$K$98,10,FALSE),"")</f>
        <v>b</v>
      </c>
      <c r="X425" s="113" t="str">
        <f>VLOOKUP(E425,Inventaire!$C$2:$E$36,3,FALSE)</f>
        <v>jeudi</v>
      </c>
    </row>
    <row r="426" spans="2:24" ht="35.1" customHeight="1" thickBot="1" x14ac:dyDescent="0.25">
      <c r="B426" s="32">
        <v>2.0699999999999998</v>
      </c>
      <c r="C426" s="186" t="str">
        <f>IFERROR(VLOOKUP(F426,'LISTE REFERENCE STOCKABLE'!$B$11:$G$88,6,FALSE),"")</f>
        <v/>
      </c>
      <c r="D426" s="180" t="s">
        <v>139</v>
      </c>
      <c r="E426" s="122" t="str">
        <f>IFERROR(IF(F426="","",INDEX('LISTE REFERENCE STOCKABLE'!A:A,MATCH('SYSTEME CLASSIFICATION'!F426,'LISTE REFERENCE STOCKABLE'!B:B,0),1)),"")</f>
        <v/>
      </c>
      <c r="F426" s="117" t="s">
        <v>307</v>
      </c>
      <c r="G426" s="117"/>
      <c r="H426" s="117"/>
      <c r="I426" s="117"/>
      <c r="J426" s="142"/>
      <c r="K426" s="117"/>
      <c r="L426" s="144" t="str">
        <f>IFERROR(VLOOKUP('SYSTEME CLASSIFICATION'!$F426,'LISTE REFERENCE STOCKABLE'!$B$2:$C$98,2,FALSE),"DISPONIBLE")</f>
        <v>INEXISTANT</v>
      </c>
      <c r="M426" s="123"/>
      <c r="N426" s="120" t="str">
        <f>IFERROR(VLOOKUP('SYSTEME CLASSIFICATION'!$F426,'LISTE REFERENCE STOCKABLE'!$B$11:$D$88,3,FALSE),"")</f>
        <v/>
      </c>
      <c r="O426" s="120"/>
      <c r="P426" s="120"/>
      <c r="Q426" s="120" t="str">
        <f>IFERROR(VLOOKUP('SYSTEME CLASSIFICATION'!$F426,'LISTE REFERENCE STOCKABLE'!$B$11:$E$88,4,FALSE),"")</f>
        <v/>
      </c>
      <c r="R426" s="120" t="str">
        <f>IFERROR(VLOOKUP('SYSTEME CLASSIFICATION'!$F426,'LISTE REFERENCE STOCKABLE'!$B$11:$F$88,5,FALSE),"")</f>
        <v/>
      </c>
      <c r="S426" s="120"/>
      <c r="T426" s="121"/>
      <c r="U426" s="114" t="str">
        <f>IFERROR(IF(VLOOKUP(F426,'LISTE REFERENCE STOCKABLE'!$B$2:$J$98,8,FALSE)=0,"",VLOOKUP(F426,'LISTE REFERENCE STOCKABLE'!$B$2:$J$98,8,FALSE)),"")</f>
        <v/>
      </c>
      <c r="V426" s="114" t="str">
        <f>IFERROR(IF(VLOOKUP(F426,'LISTE REFERENCE STOCKABLE'!$B$2:$J$98,9,FALSE)=0,"",VLOOKUP(F426,'LISTE REFERENCE STOCKABLE'!$B$2:$J$98,9,FALSE)),"")</f>
        <v/>
      </c>
      <c r="W426" s="115" t="str">
        <f>IFERROR(VLOOKUP(F426,'LISTE REFERENCE STOCKABLE'!$B$10:$K$98,10,FALSE),"")</f>
        <v/>
      </c>
      <c r="X426" s="113" t="e">
        <f>VLOOKUP(E426,Inventaire!$C$2:$E$36,3,FALSE)</f>
        <v>#N/A</v>
      </c>
    </row>
    <row r="427" spans="2:24" ht="35.1" customHeight="1" thickBot="1" x14ac:dyDescent="0.25">
      <c r="B427" s="32">
        <v>2.0699999999999998</v>
      </c>
      <c r="C427" s="186">
        <f>IFERROR(VLOOKUP(F427,'LISTE REFERENCE STOCKABLE'!$B$11:$G$88,6,FALSE),"")</f>
        <v>0</v>
      </c>
      <c r="D427" s="180" t="s">
        <v>139</v>
      </c>
      <c r="E427" s="122" t="str">
        <f>IFERROR(IF(F427="","",INDEX('LISTE REFERENCE STOCKABLE'!A:A,MATCH('SYSTEME CLASSIFICATION'!F427,'LISTE REFERENCE STOCKABLE'!B:B,0),1)),"")</f>
        <v>EMS0044</v>
      </c>
      <c r="F427" s="117" t="s">
        <v>239</v>
      </c>
      <c r="G427" s="117"/>
      <c r="H427" s="117"/>
      <c r="I427" s="117"/>
      <c r="J427" s="142"/>
      <c r="K427" s="117"/>
      <c r="L427" s="144" t="str">
        <f>IFERROR(VLOOKUP('SYSTEME CLASSIFICATION'!$F427,'LISTE REFERENCE STOCKABLE'!$B$2:$C$98,2,FALSE),"DISPONIBLE")</f>
        <v>INDISPONIBLE</v>
      </c>
      <c r="M427" s="123"/>
      <c r="N427" s="120" t="str">
        <f>IFERROR(VLOOKUP('SYSTEME CLASSIFICATION'!$F427,'LISTE REFERENCE STOCKABLE'!$B$11:$D$88,3,FALSE),"")</f>
        <v>1 palette=750 cartons</v>
      </c>
      <c r="O427" s="120"/>
      <c r="P427" s="120"/>
      <c r="Q427" s="120">
        <f>IFERROR(VLOOKUP('SYSTEME CLASSIFICATION'!$F427,'LISTE REFERENCE STOCKABLE'!$B$11:$E$88,4,FALSE),"")</f>
        <v>5000</v>
      </c>
      <c r="R427" s="120">
        <f>IFERROR(VLOOKUP('SYSTEME CLASSIFICATION'!$F427,'LISTE REFERENCE STOCKABLE'!$B$11:$F$88,5,FALSE),"")</f>
        <v>0</v>
      </c>
      <c r="S427" s="120"/>
      <c r="T427" s="121"/>
      <c r="U427" s="114" t="str">
        <f>IFERROR(IF(VLOOKUP(F427,'LISTE REFERENCE STOCKABLE'!$B$2:$J$98,8,FALSE)=0,"",VLOOKUP(F427,'LISTE REFERENCE STOCKABLE'!$B$2:$J$98,8,FALSE)),"")</f>
        <v/>
      </c>
      <c r="V427" s="114" t="str">
        <f>IFERROR(IF(VLOOKUP(F427,'LISTE REFERENCE STOCKABLE'!$B$2:$J$98,9,FALSE)=0,"",VLOOKUP(F427,'LISTE REFERENCE STOCKABLE'!$B$2:$J$98,9,FALSE)),"")</f>
        <v/>
      </c>
      <c r="W427" s="115" t="str">
        <f>IFERROR(VLOOKUP(F427,'LISTE REFERENCE STOCKABLE'!$B$10:$K$98,10,FALSE),"")</f>
        <v>b</v>
      </c>
      <c r="X427" s="113" t="e">
        <f>VLOOKUP(E427,Inventaire!$C$2:$E$36,3,FALSE)</f>
        <v>#N/A</v>
      </c>
    </row>
    <row r="428" spans="2:24" ht="35.1" customHeight="1" thickBot="1" x14ac:dyDescent="0.25">
      <c r="B428" s="31">
        <v>2.0699999999999998</v>
      </c>
      <c r="C428" s="186" t="str">
        <f>IFERROR(VLOOKUP(F428,'LISTE REFERENCE STOCKABLE'!$B$11:$G$88,6,FALSE),"")</f>
        <v>Turquet</v>
      </c>
      <c r="D428" s="179" t="s">
        <v>140</v>
      </c>
      <c r="E428" s="122" t="str">
        <f>IFERROR(IF(F428="","",INDEX('LISTE REFERENCE STOCKABLE'!A:A,MATCH('SYSTEME CLASSIFICATION'!F428,'LISTE REFERENCE STOCKABLE'!B:B,0),1)),"")</f>
        <v>EMS0043</v>
      </c>
      <c r="F428" s="117" t="s">
        <v>237</v>
      </c>
      <c r="G428" s="117"/>
      <c r="H428" s="117"/>
      <c r="I428" s="117"/>
      <c r="J428" s="142"/>
      <c r="K428" s="117"/>
      <c r="L428" s="144" t="str">
        <f>IFERROR(VLOOKUP('SYSTEME CLASSIFICATION'!$F428,'LISTE REFERENCE STOCKABLE'!$B$2:$C$98,2,FALSE),"DISPONIBLE")</f>
        <v>INDISPONIBLE</v>
      </c>
      <c r="M428" s="118"/>
      <c r="N428" s="125" t="str">
        <f>IFERROR(VLOOKUP('SYSTEME CLASSIFICATION'!$F428,'LISTE REFERENCE STOCKABLE'!$B$11:$D$88,3,FALSE),"")</f>
        <v>2 palettesx720c.=1440 c</v>
      </c>
      <c r="O428" s="125"/>
      <c r="P428" s="125"/>
      <c r="Q428" s="125">
        <f>IFERROR(VLOOKUP('SYSTEME CLASSIFICATION'!$F428,'LISTE REFERENCE STOCKABLE'!$B$11:$E$88,4,FALSE),"")</f>
        <v>4000</v>
      </c>
      <c r="R428" s="125">
        <f>IFERROR(VLOOKUP('SYSTEME CLASSIFICATION'!$F428,'LISTE REFERENCE STOCKABLE'!$B$11:$F$88,5,FALSE),"")</f>
        <v>0</v>
      </c>
      <c r="S428" s="125"/>
      <c r="T428" s="126"/>
      <c r="U428" s="114" t="str">
        <f>IFERROR(IF(VLOOKUP(F428,'LISTE REFERENCE STOCKABLE'!$B$2:$J$98,8,FALSE)=0,"",VLOOKUP(F428,'LISTE REFERENCE STOCKABLE'!$B$2:$J$98,8,FALSE)),"")</f>
        <v/>
      </c>
      <c r="V428" s="114" t="str">
        <f>IFERROR(IF(VLOOKUP(F428,'LISTE REFERENCE STOCKABLE'!$B$2:$J$98,9,FALSE)=0,"",VLOOKUP(F428,'LISTE REFERENCE STOCKABLE'!$B$2:$J$98,9,FALSE)),"")</f>
        <v/>
      </c>
      <c r="W428" s="115" t="str">
        <f>IFERROR(VLOOKUP(F428,'LISTE REFERENCE STOCKABLE'!$B$10:$K$98,10,FALSE),"")</f>
        <v>b</v>
      </c>
      <c r="X428" s="113" t="str">
        <f>VLOOKUP(E428,Inventaire!$C$2:$E$36,3,FALSE)</f>
        <v>jeudi</v>
      </c>
    </row>
    <row r="429" spans="2:24" ht="35.1" customHeight="1" thickBot="1" x14ac:dyDescent="0.25">
      <c r="B429" s="31">
        <v>2.0699999999999998</v>
      </c>
      <c r="C429" s="186" t="str">
        <f>IFERROR(VLOOKUP(F429,'LISTE REFERENCE STOCKABLE'!$B$11:$G$88,6,FALSE),"")</f>
        <v/>
      </c>
      <c r="D429" s="180" t="s">
        <v>140</v>
      </c>
      <c r="E429" s="122" t="str">
        <f>IFERROR(IF(F429="","",INDEX('LISTE REFERENCE STOCKABLE'!A:A,MATCH('SYSTEME CLASSIFICATION'!F429,'LISTE REFERENCE STOCKABLE'!B:B,0),1)),"")</f>
        <v/>
      </c>
      <c r="F429" s="117" t="s">
        <v>307</v>
      </c>
      <c r="G429" s="117"/>
      <c r="H429" s="117"/>
      <c r="I429" s="117"/>
      <c r="J429" s="142"/>
      <c r="K429" s="117"/>
      <c r="L429" s="144" t="str">
        <f>IFERROR(VLOOKUP('SYSTEME CLASSIFICATION'!$F429,'LISTE REFERENCE STOCKABLE'!$B$2:$C$98,2,FALSE),"DISPONIBLE")</f>
        <v>INEXISTANT</v>
      </c>
      <c r="M429" s="123"/>
      <c r="N429" s="120" t="str">
        <f>IFERROR(VLOOKUP('SYSTEME CLASSIFICATION'!$F429,'LISTE REFERENCE STOCKABLE'!$B$11:$D$88,3,FALSE),"")</f>
        <v/>
      </c>
      <c r="O429" s="120"/>
      <c r="P429" s="120"/>
      <c r="Q429" s="120" t="str">
        <f>IFERROR(VLOOKUP('SYSTEME CLASSIFICATION'!$F429,'LISTE REFERENCE STOCKABLE'!$B$11:$E$88,4,FALSE),"")</f>
        <v/>
      </c>
      <c r="R429" s="120" t="str">
        <f>IFERROR(VLOOKUP('SYSTEME CLASSIFICATION'!$F429,'LISTE REFERENCE STOCKABLE'!$B$11:$F$88,5,FALSE),"")</f>
        <v/>
      </c>
      <c r="S429" s="120"/>
      <c r="T429" s="121"/>
      <c r="U429" s="114" t="str">
        <f>IFERROR(IF(VLOOKUP(F429,'LISTE REFERENCE STOCKABLE'!$B$2:$J$98,8,FALSE)=0,"",VLOOKUP(F429,'LISTE REFERENCE STOCKABLE'!$B$2:$J$98,8,FALSE)),"")</f>
        <v/>
      </c>
      <c r="V429" s="114" t="str">
        <f>IFERROR(IF(VLOOKUP(F429,'LISTE REFERENCE STOCKABLE'!$B$2:$J$98,9,FALSE)=0,"",VLOOKUP(F429,'LISTE REFERENCE STOCKABLE'!$B$2:$J$98,9,FALSE)),"")</f>
        <v/>
      </c>
      <c r="W429" s="115" t="str">
        <f>IFERROR(VLOOKUP(F429,'LISTE REFERENCE STOCKABLE'!$B$10:$K$98,10,FALSE),"")</f>
        <v/>
      </c>
      <c r="X429" s="113" t="e">
        <f>VLOOKUP(E429,Inventaire!$C$2:$E$36,3,FALSE)</f>
        <v>#N/A</v>
      </c>
    </row>
    <row r="430" spans="2:24" ht="35.1" customHeight="1" thickBot="1" x14ac:dyDescent="0.25">
      <c r="B430" s="31">
        <v>2.0699999999999998</v>
      </c>
      <c r="C430" s="186" t="str">
        <f>IFERROR(VLOOKUP(F430,'LISTE REFERENCE STOCKABLE'!$B$11:$G$88,6,FALSE),"")</f>
        <v>Turquet</v>
      </c>
      <c r="D430" s="180" t="s">
        <v>140</v>
      </c>
      <c r="E430" s="122" t="str">
        <f>IFERROR(IF(F430="","",INDEX('LISTE REFERENCE STOCKABLE'!A:A,MATCH('SYSTEME CLASSIFICATION'!F430,'LISTE REFERENCE STOCKABLE'!B:B,0),1)),"")</f>
        <v>EMS0043</v>
      </c>
      <c r="F430" s="117" t="s">
        <v>237</v>
      </c>
      <c r="G430" s="117"/>
      <c r="H430" s="117"/>
      <c r="I430" s="117"/>
      <c r="J430" s="142"/>
      <c r="K430" s="117"/>
      <c r="L430" s="144" t="str">
        <f>IFERROR(VLOOKUP('SYSTEME CLASSIFICATION'!$F430,'LISTE REFERENCE STOCKABLE'!$B$2:$C$98,2,FALSE),"DISPONIBLE")</f>
        <v>INDISPONIBLE</v>
      </c>
      <c r="M430" s="123"/>
      <c r="N430" s="120" t="str">
        <f>IFERROR(VLOOKUP('SYSTEME CLASSIFICATION'!$F430,'LISTE REFERENCE STOCKABLE'!$B$11:$D$88,3,FALSE),"")</f>
        <v>2 palettesx720c.=1440 c</v>
      </c>
      <c r="O430" s="120"/>
      <c r="P430" s="120"/>
      <c r="Q430" s="120">
        <f>IFERROR(VLOOKUP('SYSTEME CLASSIFICATION'!$F430,'LISTE REFERENCE STOCKABLE'!$B$11:$E$88,4,FALSE),"")</f>
        <v>4000</v>
      </c>
      <c r="R430" s="120">
        <f>IFERROR(VLOOKUP('SYSTEME CLASSIFICATION'!$F430,'LISTE REFERENCE STOCKABLE'!$B$11:$F$88,5,FALSE),"")</f>
        <v>0</v>
      </c>
      <c r="S430" s="120"/>
      <c r="T430" s="121"/>
      <c r="U430" s="114" t="str">
        <f>IFERROR(IF(VLOOKUP(F430,'LISTE REFERENCE STOCKABLE'!$B$2:$J$98,8,FALSE)=0,"",VLOOKUP(F430,'LISTE REFERENCE STOCKABLE'!$B$2:$J$98,8,FALSE)),"")</f>
        <v/>
      </c>
      <c r="V430" s="114" t="str">
        <f>IFERROR(IF(VLOOKUP(F430,'LISTE REFERENCE STOCKABLE'!$B$2:$J$98,9,FALSE)=0,"",VLOOKUP(F430,'LISTE REFERENCE STOCKABLE'!$B$2:$J$98,9,FALSE)),"")</f>
        <v/>
      </c>
      <c r="W430" s="115" t="str">
        <f>IFERROR(VLOOKUP(F430,'LISTE REFERENCE STOCKABLE'!$B$10:$K$98,10,FALSE),"")</f>
        <v>b</v>
      </c>
      <c r="X430" s="113" t="str">
        <f>VLOOKUP(E430,Inventaire!$C$2:$E$36,3,FALSE)</f>
        <v>jeudi</v>
      </c>
    </row>
    <row r="431" spans="2:24" ht="35.1" customHeight="1" thickBot="1" x14ac:dyDescent="0.25">
      <c r="B431" s="32">
        <v>1.84</v>
      </c>
      <c r="C431" s="186" t="str">
        <f>IFERROR(VLOOKUP(F431,'LISTE REFERENCE STOCKABLE'!$B$11:$G$88,6,FALSE),"")</f>
        <v xml:space="preserve">Exten Packaging </v>
      </c>
      <c r="D431" s="179" t="s">
        <v>141</v>
      </c>
      <c r="E431" s="122" t="str">
        <f>IFERROR(IF(F431="","",INDEX('LISTE REFERENCE STOCKABLE'!A:A,MATCH('SYSTEME CLASSIFICATION'!F431,'LISTE REFERENCE STOCKABLE'!B:B,0),1)),"")</f>
        <v>EMP0044</v>
      </c>
      <c r="F431" s="117" t="s">
        <v>202</v>
      </c>
      <c r="G431" s="117"/>
      <c r="H431" s="117"/>
      <c r="I431" s="117"/>
      <c r="J431" s="142"/>
      <c r="K431" s="117"/>
      <c r="L431" s="144" t="str">
        <f>IFERROR(VLOOKUP('SYSTEME CLASSIFICATION'!$F431,'LISTE REFERENCE STOCKABLE'!$B$2:$C$98,2,FALSE),"DISPONIBLE")</f>
        <v>INDISPONIBLE</v>
      </c>
      <c r="M431" s="118"/>
      <c r="N431" s="125" t="str">
        <f>IFERROR(VLOOKUP('SYSTEME CLASSIFICATION'!$F431,'LISTE REFERENCE STOCKABLE'!$B$11:$D$88,3,FALSE),"")</f>
        <v>4 palettesx2540c.=6160 c</v>
      </c>
      <c r="O431" s="125"/>
      <c r="P431" s="125"/>
      <c r="Q431" s="125">
        <f>IFERROR(VLOOKUP('SYSTEME CLASSIFICATION'!$F431,'LISTE REFERENCE STOCKABLE'!$B$11:$E$88,4,FALSE),"")</f>
        <v>18480</v>
      </c>
      <c r="R431" s="125">
        <f>IFERROR(VLOOKUP('SYSTEME CLASSIFICATION'!$F431,'LISTE REFERENCE STOCKABLE'!$B$11:$F$88,5,FALSE),"")</f>
        <v>0</v>
      </c>
      <c r="S431" s="125"/>
      <c r="T431" s="126"/>
      <c r="U431" s="114" t="str">
        <f>IFERROR(IF(VLOOKUP(F431,'LISTE REFERENCE STOCKABLE'!$B$2:$J$98,8,FALSE)=0,"",VLOOKUP(F431,'LISTE REFERENCE STOCKABLE'!$B$2:$J$98,8,FALSE)),"")</f>
        <v/>
      </c>
      <c r="V431" s="114" t="str">
        <f>IFERROR(IF(VLOOKUP(F431,'LISTE REFERENCE STOCKABLE'!$B$2:$J$98,9,FALSE)=0,"",VLOOKUP(F431,'LISTE REFERENCE STOCKABLE'!$B$2:$J$98,9,FALSE)),"")</f>
        <v/>
      </c>
      <c r="W431" s="115" t="str">
        <f>IFERROR(VLOOKUP(F431,'LISTE REFERENCE STOCKABLE'!$B$10:$K$98,10,FALSE),"")</f>
        <v>a</v>
      </c>
      <c r="X431" s="113" t="str">
        <f>VLOOKUP(E431,Inventaire!$C$2:$E$36,3,FALSE)</f>
        <v>jeudi</v>
      </c>
    </row>
    <row r="432" spans="2:24" ht="35.1" customHeight="1" thickBot="1" x14ac:dyDescent="0.25">
      <c r="B432" s="32">
        <v>1.84</v>
      </c>
      <c r="C432" s="186" t="str">
        <f>IFERROR(VLOOKUP(F432,'LISTE REFERENCE STOCKABLE'!$B$11:$G$88,6,FALSE),"")</f>
        <v/>
      </c>
      <c r="D432" s="180" t="s">
        <v>141</v>
      </c>
      <c r="E432" s="122" t="str">
        <f>IFERROR(IF(F432="","",INDEX('LISTE REFERENCE STOCKABLE'!A:A,MATCH('SYSTEME CLASSIFICATION'!F432,'LISTE REFERENCE STOCKABLE'!B:B,0),1)),"")</f>
        <v/>
      </c>
      <c r="F432" s="117" t="s">
        <v>307</v>
      </c>
      <c r="G432" s="117"/>
      <c r="H432" s="117"/>
      <c r="I432" s="117"/>
      <c r="J432" s="142"/>
      <c r="K432" s="117"/>
      <c r="L432" s="144" t="str">
        <f>IFERROR(VLOOKUP('SYSTEME CLASSIFICATION'!$F432,'LISTE REFERENCE STOCKABLE'!$B$2:$C$98,2,FALSE),"DISPONIBLE")</f>
        <v>INEXISTANT</v>
      </c>
      <c r="M432" s="123"/>
      <c r="N432" s="120" t="str">
        <f>IFERROR(VLOOKUP('SYSTEME CLASSIFICATION'!$F432,'LISTE REFERENCE STOCKABLE'!$B$11:$D$88,3,FALSE),"")</f>
        <v/>
      </c>
      <c r="O432" s="120"/>
      <c r="P432" s="120"/>
      <c r="Q432" s="120" t="str">
        <f>IFERROR(VLOOKUP('SYSTEME CLASSIFICATION'!$F432,'LISTE REFERENCE STOCKABLE'!$B$11:$E$88,4,FALSE),"")</f>
        <v/>
      </c>
      <c r="R432" s="120" t="str">
        <f>IFERROR(VLOOKUP('SYSTEME CLASSIFICATION'!$F432,'LISTE REFERENCE STOCKABLE'!$B$11:$F$88,5,FALSE),"")</f>
        <v/>
      </c>
      <c r="S432" s="120"/>
      <c r="T432" s="121"/>
      <c r="U432" s="114" t="str">
        <f>IFERROR(IF(VLOOKUP(F432,'LISTE REFERENCE STOCKABLE'!$B$2:$J$98,8,FALSE)=0,"",VLOOKUP(F432,'LISTE REFERENCE STOCKABLE'!$B$2:$J$98,8,FALSE)),"")</f>
        <v/>
      </c>
      <c r="V432" s="114" t="str">
        <f>IFERROR(IF(VLOOKUP(F432,'LISTE REFERENCE STOCKABLE'!$B$2:$J$98,9,FALSE)=0,"",VLOOKUP(F432,'LISTE REFERENCE STOCKABLE'!$B$2:$J$98,9,FALSE)),"")</f>
        <v/>
      </c>
      <c r="W432" s="115" t="str">
        <f>IFERROR(VLOOKUP(F432,'LISTE REFERENCE STOCKABLE'!$B$10:$K$98,10,FALSE),"")</f>
        <v/>
      </c>
      <c r="X432" s="113" t="e">
        <f>VLOOKUP(E432,Inventaire!$C$2:$E$36,3,FALSE)</f>
        <v>#N/A</v>
      </c>
    </row>
    <row r="433" spans="2:24" ht="35.1" customHeight="1" thickBot="1" x14ac:dyDescent="0.25">
      <c r="B433" s="32">
        <v>1.84</v>
      </c>
      <c r="C433" s="186" t="str">
        <f>IFERROR(VLOOKUP(F433,'LISTE REFERENCE STOCKABLE'!$B$11:$G$88,6,FALSE),"")</f>
        <v xml:space="preserve">Exten Packaging </v>
      </c>
      <c r="D433" s="180" t="s">
        <v>141</v>
      </c>
      <c r="E433" s="122" t="str">
        <f>IFERROR(IF(F433="","",INDEX('LISTE REFERENCE STOCKABLE'!A:A,MATCH('SYSTEME CLASSIFICATION'!F433,'LISTE REFERENCE STOCKABLE'!B:B,0),1)),"")</f>
        <v>EMP0044</v>
      </c>
      <c r="F433" s="117" t="s">
        <v>202</v>
      </c>
      <c r="G433" s="117"/>
      <c r="H433" s="117"/>
      <c r="I433" s="117"/>
      <c r="J433" s="142"/>
      <c r="K433" s="117"/>
      <c r="L433" s="144" t="str">
        <f>IFERROR(VLOOKUP('SYSTEME CLASSIFICATION'!$F433,'LISTE REFERENCE STOCKABLE'!$B$2:$C$98,2,FALSE),"DISPONIBLE")</f>
        <v>INDISPONIBLE</v>
      </c>
      <c r="M433" s="123"/>
      <c r="N433" s="120" t="str">
        <f>IFERROR(VLOOKUP('SYSTEME CLASSIFICATION'!$F433,'LISTE REFERENCE STOCKABLE'!$B$11:$D$88,3,FALSE),"")</f>
        <v>4 palettesx2540c.=6160 c</v>
      </c>
      <c r="O433" s="120"/>
      <c r="P433" s="120"/>
      <c r="Q433" s="120">
        <f>IFERROR(VLOOKUP('SYSTEME CLASSIFICATION'!$F433,'LISTE REFERENCE STOCKABLE'!$B$11:$E$88,4,FALSE),"")</f>
        <v>18480</v>
      </c>
      <c r="R433" s="120">
        <f>IFERROR(VLOOKUP('SYSTEME CLASSIFICATION'!$F433,'LISTE REFERENCE STOCKABLE'!$B$11:$F$88,5,FALSE),"")</f>
        <v>0</v>
      </c>
      <c r="S433" s="120"/>
      <c r="T433" s="121"/>
      <c r="U433" s="114" t="str">
        <f>IFERROR(IF(VLOOKUP(F433,'LISTE REFERENCE STOCKABLE'!$B$2:$J$98,8,FALSE)=0,"",VLOOKUP(F433,'LISTE REFERENCE STOCKABLE'!$B$2:$J$98,8,FALSE)),"")</f>
        <v/>
      </c>
      <c r="V433" s="114" t="str">
        <f>IFERROR(IF(VLOOKUP(F433,'LISTE REFERENCE STOCKABLE'!$B$2:$J$98,9,FALSE)=0,"",VLOOKUP(F433,'LISTE REFERENCE STOCKABLE'!$B$2:$J$98,9,FALSE)),"")</f>
        <v/>
      </c>
      <c r="W433" s="115" t="str">
        <f>IFERROR(VLOOKUP(F433,'LISTE REFERENCE STOCKABLE'!$B$10:$K$98,10,FALSE),"")</f>
        <v>a</v>
      </c>
      <c r="X433" s="113" t="str">
        <f>VLOOKUP(E433,Inventaire!$C$2:$E$36,3,FALSE)</f>
        <v>jeudi</v>
      </c>
    </row>
    <row r="434" spans="2:24" ht="35.1" customHeight="1" thickBot="1" x14ac:dyDescent="0.25">
      <c r="B434" s="31">
        <v>2.0699999999999998</v>
      </c>
      <c r="C434" s="186" t="str">
        <f>IFERROR(VLOOKUP(F434,'LISTE REFERENCE STOCKABLE'!$B$11:$G$88,6,FALSE),"")</f>
        <v>DS Smith Packaging</v>
      </c>
      <c r="D434" s="179" t="s">
        <v>142</v>
      </c>
      <c r="E434" s="122" t="str">
        <f>IFERROR(IF(F434="","",INDEX('LISTE REFERENCE STOCKABLE'!A:A,MATCH('SYSTEME CLASSIFICATION'!F434,'LISTE REFERENCE STOCKABLE'!B:B,0),1)),"")</f>
        <v>EMS0025</v>
      </c>
      <c r="F434" s="117" t="s">
        <v>204</v>
      </c>
      <c r="G434" s="117"/>
      <c r="H434" s="117"/>
      <c r="I434" s="117"/>
      <c r="J434" s="142"/>
      <c r="K434" s="117"/>
      <c r="L434" s="144" t="str">
        <f>IFERROR(VLOOKUP('SYSTEME CLASSIFICATION'!$F434,'LISTE REFERENCE STOCKABLE'!$B$2:$C$98,2,FALSE),"DISPONIBLE")</f>
        <v>INDISPONIBLE</v>
      </c>
      <c r="M434" s="118"/>
      <c r="N434" s="125" t="str">
        <f>IFERROR(VLOOKUP('SYSTEME CLASSIFICATION'!$F434,'LISTE REFERENCE STOCKABLE'!$B$11:$D$88,3,FALSE),"")</f>
        <v>1 palette=2100 cartons</v>
      </c>
      <c r="O434" s="125"/>
      <c r="P434" s="125"/>
      <c r="Q434" s="125">
        <f>IFERROR(VLOOKUP('SYSTEME CLASSIFICATION'!$F434,'LISTE REFERENCE STOCKABLE'!$B$11:$E$88,4,FALSE),"")</f>
        <v>12000</v>
      </c>
      <c r="R434" s="125">
        <f>IFERROR(VLOOKUP('SYSTEME CLASSIFICATION'!$F434,'LISTE REFERENCE STOCKABLE'!$B$11:$F$88,5,FALSE),"")</f>
        <v>0</v>
      </c>
      <c r="S434" s="125"/>
      <c r="T434" s="126"/>
      <c r="U434" s="114">
        <f>IFERROR(IF(VLOOKUP(F434,'LISTE REFERENCE STOCKABLE'!$B$2:$J$98,8,FALSE)=0,"",VLOOKUP(F434,'LISTE REFERENCE STOCKABLE'!$B$2:$J$98,8,FALSE)),"")</f>
        <v>1.65</v>
      </c>
      <c r="V434" s="114" t="str">
        <f>IFERROR(IF(VLOOKUP(F434,'LISTE REFERENCE STOCKABLE'!$B$2:$J$98,9,FALSE)=0,"",VLOOKUP(F434,'LISTE REFERENCE STOCKABLE'!$B$2:$J$98,9,FALSE)),"")</f>
        <v>800*1200</v>
      </c>
      <c r="W434" s="115" t="str">
        <f>IFERROR(VLOOKUP(F434,'LISTE REFERENCE STOCKABLE'!$B$10:$K$98,10,FALSE),"")</f>
        <v>c</v>
      </c>
      <c r="X434" s="113" t="str">
        <f>VLOOKUP(E434,Inventaire!$C$2:$E$36,3,FALSE)</f>
        <v>jeudi</v>
      </c>
    </row>
    <row r="435" spans="2:24" ht="35.1" customHeight="1" thickBot="1" x14ac:dyDescent="0.25">
      <c r="B435" s="31">
        <v>2.0699999999999998</v>
      </c>
      <c r="C435" s="186" t="str">
        <f>IFERROR(VLOOKUP(F435,'LISTE REFERENCE STOCKABLE'!$B$11:$G$88,6,FALSE),"")</f>
        <v/>
      </c>
      <c r="D435" s="180" t="s">
        <v>142</v>
      </c>
      <c r="E435" s="122" t="str">
        <f>IFERROR(IF(F435="","",INDEX('LISTE REFERENCE STOCKABLE'!A:A,MATCH('SYSTEME CLASSIFICATION'!F435,'LISTE REFERENCE STOCKABLE'!B:B,0),1)),"")</f>
        <v/>
      </c>
      <c r="F435" s="117" t="s">
        <v>307</v>
      </c>
      <c r="G435" s="117"/>
      <c r="H435" s="117"/>
      <c r="I435" s="117"/>
      <c r="J435" s="142"/>
      <c r="K435" s="117"/>
      <c r="L435" s="144" t="str">
        <f>IFERROR(VLOOKUP('SYSTEME CLASSIFICATION'!$F435,'LISTE REFERENCE STOCKABLE'!$B$2:$C$98,2,FALSE),"DISPONIBLE")</f>
        <v>INEXISTANT</v>
      </c>
      <c r="M435" s="123"/>
      <c r="N435" s="120" t="str">
        <f>IFERROR(VLOOKUP('SYSTEME CLASSIFICATION'!$F435,'LISTE REFERENCE STOCKABLE'!$B$11:$D$88,3,FALSE),"")</f>
        <v/>
      </c>
      <c r="O435" s="120"/>
      <c r="P435" s="120"/>
      <c r="Q435" s="120" t="str">
        <f>IFERROR(VLOOKUP('SYSTEME CLASSIFICATION'!$F435,'LISTE REFERENCE STOCKABLE'!$B$11:$E$88,4,FALSE),"")</f>
        <v/>
      </c>
      <c r="R435" s="120" t="str">
        <f>IFERROR(VLOOKUP('SYSTEME CLASSIFICATION'!$F435,'LISTE REFERENCE STOCKABLE'!$B$11:$F$88,5,FALSE),"")</f>
        <v/>
      </c>
      <c r="S435" s="120"/>
      <c r="T435" s="121"/>
      <c r="U435" s="114" t="str">
        <f>IFERROR(IF(VLOOKUP(F435,'LISTE REFERENCE STOCKABLE'!$B$2:$J$98,8,FALSE)=0,"",VLOOKUP(F435,'LISTE REFERENCE STOCKABLE'!$B$2:$J$98,8,FALSE)),"")</f>
        <v/>
      </c>
      <c r="V435" s="114" t="str">
        <f>IFERROR(IF(VLOOKUP(F435,'LISTE REFERENCE STOCKABLE'!$B$2:$J$98,9,FALSE)=0,"",VLOOKUP(F435,'LISTE REFERENCE STOCKABLE'!$B$2:$J$98,9,FALSE)),"")</f>
        <v/>
      </c>
      <c r="W435" s="115" t="str">
        <f>IFERROR(VLOOKUP(F435,'LISTE REFERENCE STOCKABLE'!$B$10:$K$98,10,FALSE),"")</f>
        <v/>
      </c>
      <c r="X435" s="113" t="e">
        <f>VLOOKUP(E435,Inventaire!$C$2:$E$36,3,FALSE)</f>
        <v>#N/A</v>
      </c>
    </row>
    <row r="436" spans="2:24" ht="35.1" customHeight="1" thickBot="1" x14ac:dyDescent="0.25">
      <c r="B436" s="31">
        <v>2.0699999999999998</v>
      </c>
      <c r="C436" s="186" t="str">
        <f>IFERROR(VLOOKUP(F436,'LISTE REFERENCE STOCKABLE'!$B$11:$G$88,6,FALSE),"")</f>
        <v>DS Smith Packaging</v>
      </c>
      <c r="D436" s="180" t="s">
        <v>142</v>
      </c>
      <c r="E436" s="122">
        <f>IFERROR(IF(F436="","",INDEX('LISTE REFERENCE STOCKABLE'!A:A,MATCH('SYSTEME CLASSIFICATION'!F436,'LISTE REFERENCE STOCKABLE'!B:B,0),1)),"")</f>
        <v>0</v>
      </c>
      <c r="F436" s="117" t="s">
        <v>212</v>
      </c>
      <c r="G436" s="117"/>
      <c r="H436" s="117"/>
      <c r="I436" s="117"/>
      <c r="J436" s="142"/>
      <c r="K436" s="117"/>
      <c r="L436" s="144" t="str">
        <f>IFERROR(VLOOKUP('SYSTEME CLASSIFICATION'!$F436,'LISTE REFERENCE STOCKABLE'!$B$2:$C$98,2,FALSE),"DISPONIBLE")</f>
        <v>INDISPONIBLE</v>
      </c>
      <c r="M436" s="123"/>
      <c r="N436" s="120" t="str">
        <f>IFERROR(VLOOKUP('SYSTEME CLASSIFICATION'!$F436,'LISTE REFERENCE STOCKABLE'!$B$11:$D$88,3,FALSE),"")</f>
        <v>1 palettex1200=1200 c</v>
      </c>
      <c r="O436" s="120"/>
      <c r="P436" s="120"/>
      <c r="Q436" s="120">
        <f>IFERROR(VLOOKUP('SYSTEME CLASSIFICATION'!$F436,'LISTE REFERENCE STOCKABLE'!$B$11:$E$88,4,FALSE),"")</f>
        <v>5000</v>
      </c>
      <c r="R436" s="120">
        <f>IFERROR(VLOOKUP('SYSTEME CLASSIFICATION'!$F436,'LISTE REFERENCE STOCKABLE'!$B$11:$F$88,5,FALSE),"")</f>
        <v>0</v>
      </c>
      <c r="S436" s="120"/>
      <c r="T436" s="121"/>
      <c r="U436" s="114" t="str">
        <f>IFERROR(IF(VLOOKUP(F436,'LISTE REFERENCE STOCKABLE'!$B$2:$J$98,8,FALSE)=0,"",VLOOKUP(F436,'LISTE REFERENCE STOCKABLE'!$B$2:$J$98,8,FALSE)),"")</f>
        <v/>
      </c>
      <c r="V436" s="114" t="str">
        <f>IFERROR(IF(VLOOKUP(F436,'LISTE REFERENCE STOCKABLE'!$B$2:$J$98,9,FALSE)=0,"",VLOOKUP(F436,'LISTE REFERENCE STOCKABLE'!$B$2:$J$98,9,FALSE)),"")</f>
        <v/>
      </c>
      <c r="W436" s="115" t="str">
        <f>IFERROR(VLOOKUP(F436,'LISTE REFERENCE STOCKABLE'!$B$10:$K$98,10,FALSE),"")</f>
        <v>c</v>
      </c>
      <c r="X436" s="113" t="e">
        <f>VLOOKUP(E436,Inventaire!$C$2:$E$36,3,FALSE)</f>
        <v>#N/A</v>
      </c>
    </row>
    <row r="437" spans="2:24" ht="35.1" customHeight="1" thickBot="1" x14ac:dyDescent="0.25">
      <c r="B437" s="32">
        <v>2.0699999999999998</v>
      </c>
      <c r="C437" s="186">
        <f>IFERROR(VLOOKUP(F437,'LISTE REFERENCE STOCKABLE'!$B$11:$G$88,6,FALSE),"")</f>
        <v>0</v>
      </c>
      <c r="D437" s="179" t="s">
        <v>143</v>
      </c>
      <c r="E437" s="122" t="str">
        <f>IFERROR(IF(F437="","",INDEX('LISTE REFERENCE STOCKABLE'!A:A,MATCH('SYSTEME CLASSIFICATION'!F437,'LISTE REFERENCE STOCKABLE'!B:B,0),1)),"")</f>
        <v>EMS0044</v>
      </c>
      <c r="F437" s="117" t="s">
        <v>239</v>
      </c>
      <c r="G437" s="117"/>
      <c r="H437" s="117"/>
      <c r="I437" s="117"/>
      <c r="J437" s="142"/>
      <c r="K437" s="117"/>
      <c r="L437" s="144" t="str">
        <f>IFERROR(VLOOKUP('SYSTEME CLASSIFICATION'!$F437,'LISTE REFERENCE STOCKABLE'!$B$2:$C$98,2,FALSE),"DISPONIBLE")</f>
        <v>INDISPONIBLE</v>
      </c>
      <c r="M437" s="118"/>
      <c r="N437" s="125" t="str">
        <f>IFERROR(VLOOKUP('SYSTEME CLASSIFICATION'!$F437,'LISTE REFERENCE STOCKABLE'!$B$11:$D$88,3,FALSE),"")</f>
        <v>1 palette=750 cartons</v>
      </c>
      <c r="O437" s="125"/>
      <c r="P437" s="125"/>
      <c r="Q437" s="125">
        <f>IFERROR(VLOOKUP('SYSTEME CLASSIFICATION'!$F437,'LISTE REFERENCE STOCKABLE'!$B$11:$E$88,4,FALSE),"")</f>
        <v>5000</v>
      </c>
      <c r="R437" s="125">
        <f>IFERROR(VLOOKUP('SYSTEME CLASSIFICATION'!$F437,'LISTE REFERENCE STOCKABLE'!$B$11:$F$88,5,FALSE),"")</f>
        <v>0</v>
      </c>
      <c r="S437" s="125"/>
      <c r="T437" s="126"/>
      <c r="U437" s="114" t="str">
        <f>IFERROR(IF(VLOOKUP(F437,'LISTE REFERENCE STOCKABLE'!$B$2:$J$98,8,FALSE)=0,"",VLOOKUP(F437,'LISTE REFERENCE STOCKABLE'!$B$2:$J$98,8,FALSE)),"")</f>
        <v/>
      </c>
      <c r="V437" s="114" t="str">
        <f>IFERROR(IF(VLOOKUP(F437,'LISTE REFERENCE STOCKABLE'!$B$2:$J$98,9,FALSE)=0,"",VLOOKUP(F437,'LISTE REFERENCE STOCKABLE'!$B$2:$J$98,9,FALSE)),"")</f>
        <v/>
      </c>
      <c r="W437" s="115" t="str">
        <f>IFERROR(VLOOKUP(F437,'LISTE REFERENCE STOCKABLE'!$B$10:$K$98,10,FALSE),"")</f>
        <v>b</v>
      </c>
      <c r="X437" s="113" t="e">
        <f>VLOOKUP(E437,Inventaire!$C$2:$E$36,3,FALSE)</f>
        <v>#N/A</v>
      </c>
    </row>
    <row r="438" spans="2:24" ht="35.1" customHeight="1" thickBot="1" x14ac:dyDescent="0.25">
      <c r="B438" s="32">
        <v>2.0699999999999998</v>
      </c>
      <c r="C438" s="186" t="str">
        <f>IFERROR(VLOOKUP(F438,'LISTE REFERENCE STOCKABLE'!$B$11:$G$88,6,FALSE),"")</f>
        <v/>
      </c>
      <c r="D438" s="180" t="s">
        <v>143</v>
      </c>
      <c r="E438" s="122" t="str">
        <f>IFERROR(IF(F438="","",INDEX('LISTE REFERENCE STOCKABLE'!A:A,MATCH('SYSTEME CLASSIFICATION'!F438,'LISTE REFERENCE STOCKABLE'!B:B,0),1)),"")</f>
        <v/>
      </c>
      <c r="F438" s="117" t="s">
        <v>307</v>
      </c>
      <c r="G438" s="117"/>
      <c r="H438" s="117"/>
      <c r="I438" s="117"/>
      <c r="J438" s="142"/>
      <c r="K438" s="117"/>
      <c r="L438" s="144" t="str">
        <f>IFERROR(VLOOKUP('SYSTEME CLASSIFICATION'!$F438,'LISTE REFERENCE STOCKABLE'!$B$2:$C$98,2,FALSE),"DISPONIBLE")</f>
        <v>INEXISTANT</v>
      </c>
      <c r="M438" s="123"/>
      <c r="N438" s="120" t="str">
        <f>IFERROR(VLOOKUP('SYSTEME CLASSIFICATION'!$F438,'LISTE REFERENCE STOCKABLE'!$B$11:$D$88,3,FALSE),"")</f>
        <v/>
      </c>
      <c r="O438" s="120"/>
      <c r="P438" s="120"/>
      <c r="Q438" s="120" t="str">
        <f>IFERROR(VLOOKUP('SYSTEME CLASSIFICATION'!$F438,'LISTE REFERENCE STOCKABLE'!$B$11:$E$88,4,FALSE),"")</f>
        <v/>
      </c>
      <c r="R438" s="120" t="str">
        <f>IFERROR(VLOOKUP('SYSTEME CLASSIFICATION'!$F438,'LISTE REFERENCE STOCKABLE'!$B$11:$F$88,5,FALSE),"")</f>
        <v/>
      </c>
      <c r="S438" s="120"/>
      <c r="T438" s="121"/>
      <c r="U438" s="114" t="str">
        <f>IFERROR(IF(VLOOKUP(F438,'LISTE REFERENCE STOCKABLE'!$B$2:$J$98,8,FALSE)=0,"",VLOOKUP(F438,'LISTE REFERENCE STOCKABLE'!$B$2:$J$98,8,FALSE)),"")</f>
        <v/>
      </c>
      <c r="V438" s="114" t="str">
        <f>IFERROR(IF(VLOOKUP(F438,'LISTE REFERENCE STOCKABLE'!$B$2:$J$98,9,FALSE)=0,"",VLOOKUP(F438,'LISTE REFERENCE STOCKABLE'!$B$2:$J$98,9,FALSE)),"")</f>
        <v/>
      </c>
      <c r="W438" s="115" t="str">
        <f>IFERROR(VLOOKUP(F438,'LISTE REFERENCE STOCKABLE'!$B$10:$K$98,10,FALSE),"")</f>
        <v/>
      </c>
      <c r="X438" s="113" t="e">
        <f>VLOOKUP(E438,Inventaire!$C$2:$E$36,3,FALSE)</f>
        <v>#N/A</v>
      </c>
    </row>
    <row r="439" spans="2:24" ht="35.1" customHeight="1" thickBot="1" x14ac:dyDescent="0.25">
      <c r="B439" s="32">
        <v>2.0699999999999998</v>
      </c>
      <c r="C439" s="186">
        <f>IFERROR(VLOOKUP(F439,'LISTE REFERENCE STOCKABLE'!$B$11:$G$88,6,FALSE),"")</f>
        <v>0</v>
      </c>
      <c r="D439" s="180" t="s">
        <v>143</v>
      </c>
      <c r="E439" s="122" t="str">
        <f>IFERROR(IF(F439="","",INDEX('LISTE REFERENCE STOCKABLE'!A:A,MATCH('SYSTEME CLASSIFICATION'!F439,'LISTE REFERENCE STOCKABLE'!B:B,0),1)),"")</f>
        <v>EMS0044</v>
      </c>
      <c r="F439" s="117" t="s">
        <v>239</v>
      </c>
      <c r="G439" s="117"/>
      <c r="H439" s="117"/>
      <c r="I439" s="117"/>
      <c r="J439" s="142"/>
      <c r="K439" s="117"/>
      <c r="L439" s="144" t="str">
        <f>IFERROR(VLOOKUP('SYSTEME CLASSIFICATION'!$F439,'LISTE REFERENCE STOCKABLE'!$B$2:$C$98,2,FALSE),"DISPONIBLE")</f>
        <v>INDISPONIBLE</v>
      </c>
      <c r="M439" s="123"/>
      <c r="N439" s="120" t="str">
        <f>IFERROR(VLOOKUP('SYSTEME CLASSIFICATION'!$F439,'LISTE REFERENCE STOCKABLE'!$B$11:$D$88,3,FALSE),"")</f>
        <v>1 palette=750 cartons</v>
      </c>
      <c r="O439" s="120"/>
      <c r="P439" s="120"/>
      <c r="Q439" s="120">
        <f>IFERROR(VLOOKUP('SYSTEME CLASSIFICATION'!$F439,'LISTE REFERENCE STOCKABLE'!$B$11:$E$88,4,FALSE),"")</f>
        <v>5000</v>
      </c>
      <c r="R439" s="120">
        <f>IFERROR(VLOOKUP('SYSTEME CLASSIFICATION'!$F439,'LISTE REFERENCE STOCKABLE'!$B$11:$F$88,5,FALSE),"")</f>
        <v>0</v>
      </c>
      <c r="S439" s="120"/>
      <c r="T439" s="121"/>
      <c r="U439" s="114" t="str">
        <f>IFERROR(IF(VLOOKUP(F439,'LISTE REFERENCE STOCKABLE'!$B$2:$J$98,8,FALSE)=0,"",VLOOKUP(F439,'LISTE REFERENCE STOCKABLE'!$B$2:$J$98,8,FALSE)),"")</f>
        <v/>
      </c>
      <c r="V439" s="114" t="str">
        <f>IFERROR(IF(VLOOKUP(F439,'LISTE REFERENCE STOCKABLE'!$B$2:$J$98,9,FALSE)=0,"",VLOOKUP(F439,'LISTE REFERENCE STOCKABLE'!$B$2:$J$98,9,FALSE)),"")</f>
        <v/>
      </c>
      <c r="W439" s="115" t="str">
        <f>IFERROR(VLOOKUP(F439,'LISTE REFERENCE STOCKABLE'!$B$10:$K$98,10,FALSE),"")</f>
        <v>b</v>
      </c>
      <c r="X439" s="113" t="e">
        <f>VLOOKUP(E439,Inventaire!$C$2:$E$36,3,FALSE)</f>
        <v>#N/A</v>
      </c>
    </row>
    <row r="440" spans="2:24" ht="35.1" customHeight="1" thickBot="1" x14ac:dyDescent="0.25">
      <c r="B440" s="31">
        <v>1</v>
      </c>
      <c r="C440" s="186" t="str">
        <f>IFERROR(VLOOKUP(F440,'LISTE REFERENCE STOCKABLE'!$B$11:$G$88,6,FALSE),"")</f>
        <v/>
      </c>
      <c r="D440" s="179" t="s">
        <v>144</v>
      </c>
      <c r="E440" s="122" t="str">
        <f>IFERROR(IF(F440="","",INDEX('LISTE REFERENCE STOCKABLE'!A:A,MATCH('SYSTEME CLASSIFICATION'!F440,'LISTE REFERENCE STOCKABLE'!B:B,0),1)),"")</f>
        <v/>
      </c>
      <c r="F440" s="117" t="s">
        <v>309</v>
      </c>
      <c r="G440" s="117"/>
      <c r="H440" s="117"/>
      <c r="I440" s="117"/>
      <c r="J440" s="142"/>
      <c r="K440" s="117"/>
      <c r="L440" s="144" t="str">
        <f>IFERROR(VLOOKUP('SYSTEME CLASSIFICATION'!$F440,'LISTE REFERENCE STOCKABLE'!$B$2:$C$98,2,FALSE),"DISPONIBLE")</f>
        <v>INDISPONIBLE (Veuillez noter la désignation du produit dans "COMMENTAIRE MAGASINIER")</v>
      </c>
      <c r="M440" s="118" t="s">
        <v>493</v>
      </c>
      <c r="N440" s="125" t="str">
        <f>IFERROR(VLOOKUP('SYSTEME CLASSIFICATION'!$F440,'LISTE REFERENCE STOCKABLE'!$B$11:$D$88,3,FALSE),"")</f>
        <v/>
      </c>
      <c r="O440" s="125"/>
      <c r="P440" s="125"/>
      <c r="Q440" s="125" t="str">
        <f>IFERROR(VLOOKUP('SYSTEME CLASSIFICATION'!$F440,'LISTE REFERENCE STOCKABLE'!$B$11:$E$88,4,FALSE),"")</f>
        <v/>
      </c>
      <c r="R440" s="125" t="str">
        <f>IFERROR(VLOOKUP('SYSTEME CLASSIFICATION'!$F440,'LISTE REFERENCE STOCKABLE'!$B$11:$F$88,5,FALSE),"")</f>
        <v/>
      </c>
      <c r="S440" s="125"/>
      <c r="T440" s="126"/>
      <c r="U440" s="114" t="str">
        <f>IFERROR(IF(VLOOKUP(F440,'LISTE REFERENCE STOCKABLE'!$B$2:$J$98,8,FALSE)=0,"",VLOOKUP(F440,'LISTE REFERENCE STOCKABLE'!$B$2:$J$98,8,FALSE)),"")</f>
        <v/>
      </c>
      <c r="V440" s="114" t="str">
        <f>IFERROR(IF(VLOOKUP(F440,'LISTE REFERENCE STOCKABLE'!$B$2:$J$98,9,FALSE)=0,"",VLOOKUP(F440,'LISTE REFERENCE STOCKABLE'!$B$2:$J$98,9,FALSE)),"")</f>
        <v/>
      </c>
      <c r="W440" s="115" t="str">
        <f>IFERROR(VLOOKUP(F440,'LISTE REFERENCE STOCKABLE'!$B$10:$K$98,10,FALSE),"")</f>
        <v/>
      </c>
      <c r="X440" s="113" t="e">
        <f>VLOOKUP(E440,Inventaire!$C$2:$E$36,3,FALSE)</f>
        <v>#N/A</v>
      </c>
    </row>
    <row r="441" spans="2:24" ht="35.1" customHeight="1" thickBot="1" x14ac:dyDescent="0.25">
      <c r="B441" s="31">
        <v>1</v>
      </c>
      <c r="C441" s="186" t="str">
        <f>IFERROR(VLOOKUP(F441,'LISTE REFERENCE STOCKABLE'!$B$11:$G$88,6,FALSE),"")</f>
        <v/>
      </c>
      <c r="D441" s="180" t="s">
        <v>144</v>
      </c>
      <c r="E441" s="122" t="str">
        <f>IFERROR(IF(F441="","",INDEX('LISTE REFERENCE STOCKABLE'!A:A,MATCH('SYSTEME CLASSIFICATION'!F441,'LISTE REFERENCE STOCKABLE'!B:B,0),1)),"")</f>
        <v/>
      </c>
      <c r="F441" s="117" t="s">
        <v>307</v>
      </c>
      <c r="G441" s="117"/>
      <c r="H441" s="117"/>
      <c r="I441" s="117"/>
      <c r="J441" s="142"/>
      <c r="K441" s="117"/>
      <c r="L441" s="144" t="str">
        <f>IFERROR(VLOOKUP('SYSTEME CLASSIFICATION'!$F441,'LISTE REFERENCE STOCKABLE'!$B$2:$C$98,2,FALSE),"DISPONIBLE")</f>
        <v>INEXISTANT</v>
      </c>
      <c r="M441" s="118"/>
      <c r="N441" s="120" t="str">
        <f>IFERROR(VLOOKUP('SYSTEME CLASSIFICATION'!$F441,'LISTE REFERENCE STOCKABLE'!$B$11:$D$88,3,FALSE),"")</f>
        <v/>
      </c>
      <c r="O441" s="120"/>
      <c r="P441" s="120"/>
      <c r="Q441" s="120" t="str">
        <f>IFERROR(VLOOKUP('SYSTEME CLASSIFICATION'!$F441,'LISTE REFERENCE STOCKABLE'!$B$11:$E$88,4,FALSE),"")</f>
        <v/>
      </c>
      <c r="R441" s="120" t="str">
        <f>IFERROR(VLOOKUP('SYSTEME CLASSIFICATION'!$F441,'LISTE REFERENCE STOCKABLE'!$B$11:$F$88,5,FALSE),"")</f>
        <v/>
      </c>
      <c r="S441" s="120"/>
      <c r="T441" s="121"/>
      <c r="U441" s="114" t="str">
        <f>IFERROR(IF(VLOOKUP(F441,'LISTE REFERENCE STOCKABLE'!$B$2:$J$98,8,FALSE)=0,"",VLOOKUP(F441,'LISTE REFERENCE STOCKABLE'!$B$2:$J$98,8,FALSE)),"")</f>
        <v/>
      </c>
      <c r="V441" s="114" t="str">
        <f>IFERROR(IF(VLOOKUP(F441,'LISTE REFERENCE STOCKABLE'!$B$2:$J$98,9,FALSE)=0,"",VLOOKUP(F441,'LISTE REFERENCE STOCKABLE'!$B$2:$J$98,9,FALSE)),"")</f>
        <v/>
      </c>
      <c r="W441" s="115" t="str">
        <f>IFERROR(VLOOKUP(F441,'LISTE REFERENCE STOCKABLE'!$B$10:$K$98,10,FALSE),"")</f>
        <v/>
      </c>
      <c r="X441" s="113" t="e">
        <f>VLOOKUP(E441,Inventaire!$C$2:$E$36,3,FALSE)</f>
        <v>#N/A</v>
      </c>
    </row>
    <row r="442" spans="2:24" ht="35.1" customHeight="1" thickBot="1" x14ac:dyDescent="0.25">
      <c r="B442" s="34">
        <v>1</v>
      </c>
      <c r="C442" s="186" t="str">
        <f>IFERROR(VLOOKUP(F442,'LISTE REFERENCE STOCKABLE'!$B$11:$G$88,6,FALSE),"")</f>
        <v/>
      </c>
      <c r="D442" s="181" t="s">
        <v>144</v>
      </c>
      <c r="E442" s="136" t="str">
        <f>IFERROR(IF(F442="","",INDEX('LISTE REFERENCE STOCKABLE'!A:A,MATCH('SYSTEME CLASSIFICATION'!F442,'LISTE REFERENCE STOCKABLE'!B:B,0),1)),"")</f>
        <v/>
      </c>
      <c r="F442" s="117" t="s">
        <v>309</v>
      </c>
      <c r="G442" s="117"/>
      <c r="H442" s="117"/>
      <c r="I442" s="117"/>
      <c r="J442" s="142"/>
      <c r="K442" s="117"/>
      <c r="L442" s="144" t="str">
        <f>IFERROR(VLOOKUP('SYSTEME CLASSIFICATION'!$F442,'LISTE REFERENCE STOCKABLE'!$B$2:$C$98,2,FALSE),"DISPONIBLE")</f>
        <v>INDISPONIBLE (Veuillez noter la désignation du produit dans "COMMENTAIRE MAGASINIER")</v>
      </c>
      <c r="M442" s="123" t="s">
        <v>510</v>
      </c>
      <c r="N442" s="137" t="str">
        <f>IFERROR(VLOOKUP('SYSTEME CLASSIFICATION'!$F442,'LISTE REFERENCE STOCKABLE'!$B$11:$D$88,3,FALSE),"")</f>
        <v/>
      </c>
      <c r="O442" s="137"/>
      <c r="P442" s="137"/>
      <c r="Q442" s="137" t="str">
        <f>IFERROR(VLOOKUP('SYSTEME CLASSIFICATION'!$F442,'LISTE REFERENCE STOCKABLE'!$B$11:$E$88,4,FALSE),"")</f>
        <v/>
      </c>
      <c r="R442" s="137" t="str">
        <f>IFERROR(VLOOKUP('SYSTEME CLASSIFICATION'!$F442,'LISTE REFERENCE STOCKABLE'!$B$11:$F$88,5,FALSE),"")</f>
        <v/>
      </c>
      <c r="S442" s="137"/>
      <c r="T442" s="138"/>
      <c r="U442" s="114" t="str">
        <f>IFERROR(IF(VLOOKUP(F442,'LISTE REFERENCE STOCKABLE'!$B$2:$J$98,8,FALSE)=0,"",VLOOKUP(F442,'LISTE REFERENCE STOCKABLE'!$B$2:$J$98,8,FALSE)),"")</f>
        <v/>
      </c>
      <c r="V442" s="114" t="str">
        <f>IFERROR(IF(VLOOKUP(F442,'LISTE REFERENCE STOCKABLE'!$B$2:$J$98,9,FALSE)=0,"",VLOOKUP(F442,'LISTE REFERENCE STOCKABLE'!$B$2:$J$98,9,FALSE)),"")</f>
        <v/>
      </c>
      <c r="W442" s="115" t="str">
        <f>IFERROR(VLOOKUP(F442,'LISTE REFERENCE STOCKABLE'!$B$10:$K$98,10,FALSE),"")</f>
        <v/>
      </c>
      <c r="X442" s="113" t="e">
        <f>VLOOKUP(E442,Inventaire!$C$2:$E$36,3,FALSE)</f>
        <v>#N/A</v>
      </c>
    </row>
    <row r="443" spans="2:24" ht="35.1" customHeight="1" x14ac:dyDescent="0.25">
      <c r="B443" s="139"/>
      <c r="C443" s="187"/>
      <c r="D443" s="182"/>
      <c r="E443" s="140"/>
      <c r="F443" s="108"/>
      <c r="G443" s="108"/>
      <c r="H443" s="108"/>
      <c r="I443" s="108"/>
      <c r="J443" s="108"/>
      <c r="K443" s="108"/>
      <c r="Q443" s="113"/>
    </row>
    <row r="444" spans="2:24" ht="35.1" customHeight="1" x14ac:dyDescent="0.25">
      <c r="B444" s="139"/>
      <c r="C444" s="187"/>
      <c r="D444" s="182"/>
      <c r="E444" s="140"/>
      <c r="F444" s="108"/>
      <c r="G444" s="108"/>
      <c r="H444" s="108"/>
      <c r="I444" s="108"/>
      <c r="J444" s="108"/>
      <c r="K444" s="108"/>
      <c r="Q444" s="113"/>
    </row>
  </sheetData>
  <sheetProtection formatCells="0" formatColumns="0" formatRows="0" insertColumns="0" insertRows="0" sort="0" autoFilter="0" pivotTables="0"/>
  <autoFilter ref="C2:X442"/>
  <dataConsolidate>
    <dataRefs count="1">
      <dataRef ref="B3:B8" sheet="SYSTEME CLASSIFICATION"/>
    </dataRefs>
  </dataConsolidate>
  <customSheetViews>
    <customSheetView guid="{D330A257-E4DC-49DF-B15A-AA2484485E21}" scale="160" fitToPage="1" showAutoFilter="1" hiddenColumns="1">
      <pane ySplit="2" topLeftCell="B3" activePane="bottomRight" state="frozen"/>
      <selection pane="bottomRight" activeCell="C1" sqref="C1"/>
      <pageMargins left="0.25" right="0.25" top="0.75" bottom="0.75" header="0.3" footer="0.3"/>
      <pageSetup paperSize="9" scale="62" orientation="portrait" horizontalDpi="4294967294" r:id="rId1"/>
      <autoFilter ref="B2:G2"/>
    </customSheetView>
    <customSheetView guid="{19F25EFF-6E86-46AF-8468-FCB436294B8D}" scale="160" fitToPage="1" showAutoFilter="1" hiddenColumns="1">
      <pane ySplit="2" topLeftCell="B3" activePane="bottomRight" state="frozen"/>
      <selection pane="bottomRight" activeCell="C1" sqref="C1"/>
      <pageMargins left="0.25" right="0.25" top="0.75" bottom="0.75" header="0.3" footer="0.3"/>
      <pageSetup paperSize="9" scale="62" orientation="portrait" horizontalDpi="4294967294" r:id="rId2"/>
      <autoFilter ref="B2:G2"/>
    </customSheetView>
  </customSheetViews>
  <conditionalFormatting sqref="L3:L442">
    <cfRule type="expression" dxfId="22" priority="8">
      <formula>L3="indisponible"</formula>
    </cfRule>
    <cfRule type="expression" dxfId="21" priority="13">
      <formula>OR(F3="",F3="emplacement disponible")</formula>
    </cfRule>
    <cfRule type="expression" dxfId="20" priority="14">
      <formula>F3="emplacement inexistant"</formula>
    </cfRule>
  </conditionalFormatting>
  <conditionalFormatting sqref="W3:W442">
    <cfRule type="cellIs" dxfId="19" priority="1" operator="equal">
      <formula>"c"</formula>
    </cfRule>
    <cfRule type="cellIs" dxfId="18" priority="2" operator="equal">
      <formula>"b"</formula>
    </cfRule>
    <cfRule type="cellIs" dxfId="17" priority="3" operator="equal">
      <formula>"a"</formula>
    </cfRule>
  </conditionalFormatting>
  <dataValidations count="1">
    <dataValidation type="list" allowBlank="1" showInputMessage="1" sqref="F3:F442 H3:H442 J3:J442">
      <formula1>OFFSET(l_noms,MATCH(F3&amp;"*",l_noms,0)-1,,COUNTIF(l_noms,F3&amp;"*"))</formula1>
    </dataValidation>
  </dataValidations>
  <pageMargins left="0.25" right="0.25" top="0.75" bottom="0.75" header="0.3" footer="0.3"/>
  <pageSetup paperSize="9" scale="62" fitToHeight="0" orientation="portrait" horizontalDpi="4294967294" r:id="rId3"/>
  <ignoredErrors>
    <ignoredError sqref="N3" unlockedFormula="1"/>
    <ignoredError sqref="E3" emptyCellReferenc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EFE9BAF2-576D-45FE-8F8C-050574C7A791}">
            <xm:f>L3='LISTE REFERENCE STOCKABLE'!$C$4</xm:f>
            <x14:dxf>
              <fill>
                <patternFill>
                  <bgColor rgb="FFFFC000"/>
                </patternFill>
              </fill>
            </x14:dxf>
          </x14:cfRule>
          <xm:sqref>L3:L442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B38"/>
  <sheetViews>
    <sheetView workbookViewId="0">
      <selection activeCell="V8" sqref="V8"/>
    </sheetView>
  </sheetViews>
  <sheetFormatPr baseColWidth="10" defaultRowHeight="15" customHeight="1" x14ac:dyDescent="0.25"/>
  <cols>
    <col min="1" max="1" width="2.5703125" customWidth="1"/>
    <col min="5" max="5" width="11.42578125" customWidth="1"/>
    <col min="9" max="9" width="2.140625" customWidth="1"/>
    <col min="10" max="10" width="4.7109375" customWidth="1"/>
    <col min="11" max="11" width="7" customWidth="1"/>
    <col min="12" max="12" width="25" customWidth="1"/>
    <col min="13" max="13" width="4.42578125" customWidth="1"/>
    <col min="14" max="14" width="3" customWidth="1"/>
    <col min="15" max="15" width="5" customWidth="1"/>
    <col min="16" max="16" width="7" customWidth="1"/>
    <col min="17" max="17" width="26.5703125" customWidth="1"/>
    <col min="18" max="18" width="4.28515625" customWidth="1"/>
    <col min="19" max="19" width="3.28515625" customWidth="1"/>
    <col min="20" max="20" width="5" customWidth="1"/>
    <col min="21" max="21" width="8.140625" customWidth="1"/>
    <col min="22" max="22" width="22.7109375" customWidth="1"/>
    <col min="23" max="23" width="4" customWidth="1"/>
    <col min="24" max="24" width="3" customWidth="1"/>
    <col min="25" max="25" width="5.140625" customWidth="1"/>
    <col min="26" max="26" width="8.140625" customWidth="1"/>
    <col min="27" max="27" width="19.7109375" customWidth="1"/>
    <col min="28" max="28" width="3.7109375" customWidth="1"/>
  </cols>
  <sheetData>
    <row r="1" spans="2:28" ht="42.75" customHeight="1" x14ac:dyDescent="0.55000000000000004">
      <c r="B1" s="188" t="s">
        <v>455</v>
      </c>
      <c r="C1" s="188"/>
      <c r="D1" s="188"/>
      <c r="E1" s="188"/>
      <c r="F1" s="188"/>
      <c r="G1" s="188"/>
      <c r="H1" s="188"/>
    </row>
    <row r="2" spans="2:28" ht="15" customHeight="1" thickBot="1" x14ac:dyDescent="0.3">
      <c r="B2" s="44"/>
      <c r="C2" s="44"/>
      <c r="D2" s="44"/>
      <c r="E2" s="44"/>
      <c r="F2" s="44"/>
      <c r="G2" s="44"/>
      <c r="H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2:28" ht="15" customHeight="1" thickBot="1" x14ac:dyDescent="0.3">
      <c r="B3" s="45"/>
      <c r="C3" s="189" t="s">
        <v>475</v>
      </c>
      <c r="D3" s="189"/>
      <c r="E3" s="46"/>
      <c r="F3" s="46"/>
      <c r="G3" s="46"/>
      <c r="H3" s="47"/>
      <c r="J3" s="51" t="s">
        <v>456</v>
      </c>
      <c r="K3" s="52" t="s">
        <v>457</v>
      </c>
      <c r="L3" s="53" t="s">
        <v>0</v>
      </c>
      <c r="M3" s="54"/>
      <c r="N3" s="40"/>
      <c r="O3" s="51" t="s">
        <v>456</v>
      </c>
      <c r="P3" s="52" t="s">
        <v>457</v>
      </c>
      <c r="Q3" s="54" t="s">
        <v>0</v>
      </c>
      <c r="R3" s="54"/>
      <c r="S3" s="40"/>
      <c r="T3" s="51" t="s">
        <v>456</v>
      </c>
      <c r="U3" s="52" t="s">
        <v>457</v>
      </c>
      <c r="V3" s="54" t="s">
        <v>0</v>
      </c>
      <c r="W3" s="54"/>
      <c r="X3" s="40"/>
      <c r="Y3" s="51" t="s">
        <v>456</v>
      </c>
      <c r="Z3" s="52" t="s">
        <v>457</v>
      </c>
      <c r="AA3" s="54" t="s">
        <v>0</v>
      </c>
      <c r="AB3" s="62"/>
    </row>
    <row r="4" spans="2:28" ht="15" customHeight="1" thickBot="1" x14ac:dyDescent="0.3">
      <c r="B4" s="48"/>
      <c r="C4" s="65"/>
      <c r="D4" s="49"/>
      <c r="E4" s="49"/>
      <c r="F4" s="49"/>
      <c r="G4" s="49"/>
      <c r="H4" s="50"/>
      <c r="J4" s="55" t="s">
        <v>451</v>
      </c>
      <c r="K4" s="56" t="s">
        <v>458</v>
      </c>
      <c r="L4" s="39" t="s">
        <v>484</v>
      </c>
      <c r="M4" s="57" t="str">
        <f>IFERROR((VLOOKUP(L4,'LISTE REFERENCE STOCKABLE'!$B$11:$H$88,7,FALSE)),"")</f>
        <v/>
      </c>
      <c r="N4" s="40"/>
      <c r="O4" s="60" t="s">
        <v>470</v>
      </c>
      <c r="P4" s="56" t="s">
        <v>458</v>
      </c>
      <c r="Q4" s="39" t="s">
        <v>484</v>
      </c>
      <c r="R4" s="57" t="str">
        <f>IFERROR((VLOOKUP(Q4,'LISTE REFERENCE STOCKABLE'!$B$11:$H$88,7,FALSE)),"")</f>
        <v/>
      </c>
      <c r="S4" s="40"/>
      <c r="T4" s="81" t="s">
        <v>474</v>
      </c>
      <c r="U4" s="56" t="s">
        <v>458</v>
      </c>
      <c r="V4" s="39" t="s">
        <v>484</v>
      </c>
      <c r="W4" s="57" t="str">
        <f>IFERROR((VLOOKUP(V4,'LISTE REFERENCE STOCKABLE'!$B$11:$H$88,7,FALSE)),"")</f>
        <v/>
      </c>
      <c r="X4" s="40"/>
      <c r="Y4" s="73" t="s">
        <v>488</v>
      </c>
      <c r="Z4" s="56" t="s">
        <v>458</v>
      </c>
      <c r="AA4" s="39" t="s">
        <v>484</v>
      </c>
      <c r="AB4" s="57" t="str">
        <f>IFERROR((VLOOKUP(AA4,'LISTE REFERENCE STOCKABLE'!$B$11:$H$88,7,FALSE)),"")</f>
        <v/>
      </c>
    </row>
    <row r="5" spans="2:28" ht="15" customHeight="1" thickBot="1" x14ac:dyDescent="0.3">
      <c r="B5" s="48"/>
      <c r="C5" s="49"/>
      <c r="D5" s="49"/>
      <c r="E5" s="49"/>
      <c r="F5" s="49"/>
      <c r="G5" s="49"/>
      <c r="H5" s="50"/>
      <c r="J5" s="58" t="s">
        <v>451</v>
      </c>
      <c r="K5" s="59" t="s">
        <v>458</v>
      </c>
      <c r="L5" s="39" t="s">
        <v>484</v>
      </c>
      <c r="M5" s="57" t="str">
        <f>IFERROR((VLOOKUP(L5,'LISTE REFERENCE STOCKABLE'!$B$11:$H$88,7,FALSE)),"")</f>
        <v/>
      </c>
      <c r="N5" s="40"/>
      <c r="O5" s="61" t="s">
        <v>470</v>
      </c>
      <c r="P5" s="59" t="s">
        <v>458</v>
      </c>
      <c r="Q5" s="39" t="s">
        <v>484</v>
      </c>
      <c r="R5" s="57" t="str">
        <f>IFERROR((VLOOKUP(Q5,'LISTE REFERENCE STOCKABLE'!$B$11:$H$88,7,FALSE)),"")</f>
        <v/>
      </c>
      <c r="S5" s="40"/>
      <c r="T5" s="82" t="s">
        <v>474</v>
      </c>
      <c r="U5" s="59" t="s">
        <v>458</v>
      </c>
      <c r="V5" s="39" t="s">
        <v>484</v>
      </c>
      <c r="W5" s="57" t="str">
        <f>IFERROR((VLOOKUP(V5,'LISTE REFERENCE STOCKABLE'!$B$11:$H$88,7,FALSE)),"")</f>
        <v/>
      </c>
      <c r="X5" s="40"/>
      <c r="Y5" s="73" t="s">
        <v>488</v>
      </c>
      <c r="Z5" s="59" t="s">
        <v>458</v>
      </c>
      <c r="AA5" s="39" t="s">
        <v>484</v>
      </c>
      <c r="AB5" s="57" t="str">
        <f>IFERROR((VLOOKUP(AA5,'LISTE REFERENCE STOCKABLE'!$B$11:$H$88,7,FALSE)),"")</f>
        <v/>
      </c>
    </row>
    <row r="6" spans="2:28" ht="15" customHeight="1" thickBot="1" x14ac:dyDescent="0.3">
      <c r="B6" s="48"/>
      <c r="C6" s="49" t="s">
        <v>487</v>
      </c>
      <c r="D6" s="49"/>
      <c r="E6" s="49"/>
      <c r="F6" s="49" t="s">
        <v>452</v>
      </c>
      <c r="G6" s="49"/>
      <c r="H6" s="50"/>
      <c r="J6" s="55" t="s">
        <v>451</v>
      </c>
      <c r="K6" s="56" t="s">
        <v>459</v>
      </c>
      <c r="L6" s="39"/>
      <c r="M6" s="57" t="str">
        <f>IFERROR((VLOOKUP(L6,'LISTE REFERENCE STOCKABLE'!$B$11:$H$88,7,FALSE)),"")</f>
        <v/>
      </c>
      <c r="N6" s="40"/>
      <c r="O6" s="60" t="s">
        <v>470</v>
      </c>
      <c r="P6" s="56" t="s">
        <v>459</v>
      </c>
      <c r="Q6" s="41" t="s">
        <v>204</v>
      </c>
      <c r="R6" s="57">
        <f>IFERROR((VLOOKUP(Q6,'LISTE REFERENCE STOCKABLE'!$B$11:$H$88,7,FALSE)),"")</f>
        <v>3</v>
      </c>
      <c r="S6" s="40"/>
      <c r="T6" s="81" t="s">
        <v>474</v>
      </c>
      <c r="U6" s="56" t="s">
        <v>459</v>
      </c>
      <c r="V6" s="41"/>
      <c r="W6" s="57" t="str">
        <f>IFERROR((VLOOKUP(V6,'LISTE REFERENCE STOCKABLE'!$B$11:$H$88,7,FALSE)),"")</f>
        <v/>
      </c>
      <c r="X6" s="40"/>
      <c r="Y6" s="73" t="s">
        <v>488</v>
      </c>
      <c r="Z6" s="56" t="s">
        <v>459</v>
      </c>
      <c r="AA6" s="41" t="s">
        <v>309</v>
      </c>
      <c r="AB6" s="57" t="str">
        <f>IFERROR((VLOOKUP(AA6,'LISTE REFERENCE STOCKABLE'!$B$11:$H$88,7,FALSE)),"")</f>
        <v/>
      </c>
    </row>
    <row r="7" spans="2:28" ht="15" customHeight="1" thickBot="1" x14ac:dyDescent="0.3">
      <c r="B7" s="48"/>
      <c r="C7" s="49"/>
      <c r="D7" s="49"/>
      <c r="E7" s="66"/>
      <c r="F7" s="49"/>
      <c r="G7" s="49"/>
      <c r="H7" s="50"/>
      <c r="J7" s="58" t="s">
        <v>451</v>
      </c>
      <c r="K7" s="59" t="s">
        <v>459</v>
      </c>
      <c r="L7" s="38"/>
      <c r="M7" s="57" t="str">
        <f>IFERROR((VLOOKUP(L7,'LISTE REFERENCE STOCKABLE'!$B$11:$H$88,7,FALSE)),"")</f>
        <v/>
      </c>
      <c r="N7" s="40"/>
      <c r="O7" s="61" t="s">
        <v>470</v>
      </c>
      <c r="P7" s="59" t="s">
        <v>459</v>
      </c>
      <c r="Q7" s="42"/>
      <c r="R7" s="57" t="str">
        <f>IFERROR((VLOOKUP(Q7,'LISTE REFERENCE STOCKABLE'!$B$11:$H$88,7,FALSE)),"")</f>
        <v/>
      </c>
      <c r="S7" s="40"/>
      <c r="T7" s="82" t="s">
        <v>474</v>
      </c>
      <c r="U7" s="59" t="s">
        <v>459</v>
      </c>
      <c r="V7" s="42" t="s">
        <v>309</v>
      </c>
      <c r="W7" s="57" t="str">
        <f>IFERROR((VLOOKUP(V7,'LISTE REFERENCE STOCKABLE'!$B$11:$H$88,7,FALSE)),"")</f>
        <v/>
      </c>
      <c r="X7" s="40"/>
      <c r="Y7" s="73" t="s">
        <v>488</v>
      </c>
      <c r="Z7" s="59" t="s">
        <v>459</v>
      </c>
      <c r="AA7" s="42"/>
      <c r="AB7" s="57" t="str">
        <f>IFERROR((VLOOKUP(AA7,'LISTE REFERENCE STOCKABLE'!$B$11:$H$88,7,FALSE)),"")</f>
        <v/>
      </c>
    </row>
    <row r="8" spans="2:28" ht="15" customHeight="1" thickBot="1" x14ac:dyDescent="0.3">
      <c r="B8" s="48"/>
      <c r="C8" s="49"/>
      <c r="D8" s="49"/>
      <c r="E8" s="49"/>
      <c r="F8" s="49"/>
      <c r="G8" s="49"/>
      <c r="H8" s="50"/>
      <c r="J8" s="55" t="s">
        <v>451</v>
      </c>
      <c r="K8" s="56" t="s">
        <v>460</v>
      </c>
      <c r="L8" s="39"/>
      <c r="M8" s="57" t="str">
        <f>IFERROR((VLOOKUP(L8,'LISTE REFERENCE STOCKABLE'!$B$11:$H$88,7,FALSE)),"")</f>
        <v/>
      </c>
      <c r="N8" s="40"/>
      <c r="O8" s="60" t="s">
        <v>470</v>
      </c>
      <c r="P8" s="56" t="s">
        <v>460</v>
      </c>
      <c r="Q8" s="41" t="s">
        <v>482</v>
      </c>
      <c r="R8" s="57">
        <f>IFERROR((VLOOKUP(Q8,'LISTE REFERENCE STOCKABLE'!$B$11:$H$88,7,FALSE)),"")</f>
        <v>3</v>
      </c>
      <c r="S8" s="40"/>
      <c r="T8" s="81" t="s">
        <v>474</v>
      </c>
      <c r="U8" s="56" t="s">
        <v>460</v>
      </c>
      <c r="V8" s="41"/>
      <c r="W8" s="57" t="str">
        <f>IFERROR((VLOOKUP(V8,'LISTE REFERENCE STOCKABLE'!$B$11:$H$88,7,FALSE)),"")</f>
        <v/>
      </c>
      <c r="X8" s="40"/>
      <c r="Y8" s="73" t="s">
        <v>488</v>
      </c>
      <c r="Z8" s="56" t="s">
        <v>460</v>
      </c>
      <c r="AA8" s="41" t="s">
        <v>489</v>
      </c>
      <c r="AB8" s="57">
        <f>IFERROR((VLOOKUP(AA8,'LISTE REFERENCE STOCKABLE'!$B$11:$H$88,7,FALSE)),"")</f>
        <v>3</v>
      </c>
    </row>
    <row r="9" spans="2:28" ht="15" customHeight="1" thickBot="1" x14ac:dyDescent="0.3">
      <c r="B9" s="48"/>
      <c r="C9" s="49"/>
      <c r="D9" s="49"/>
      <c r="E9" s="49"/>
      <c r="F9" s="49"/>
      <c r="G9" s="49"/>
      <c r="H9" s="50"/>
      <c r="J9" s="58" t="s">
        <v>451</v>
      </c>
      <c r="K9" s="59" t="s">
        <v>460</v>
      </c>
      <c r="L9" s="38"/>
      <c r="M9" s="57" t="str">
        <f>IFERROR((VLOOKUP(L9,'LISTE REFERENCE STOCKABLE'!$B$11:$H$88,7,FALSE)),"")</f>
        <v/>
      </c>
      <c r="N9" s="40"/>
      <c r="O9" s="61" t="s">
        <v>470</v>
      </c>
      <c r="P9" s="59" t="s">
        <v>460</v>
      </c>
      <c r="Q9" s="42" t="s">
        <v>482</v>
      </c>
      <c r="R9" s="57">
        <f>IFERROR((VLOOKUP(Q9,'LISTE REFERENCE STOCKABLE'!$B$11:$H$88,7,FALSE)),"")</f>
        <v>3</v>
      </c>
      <c r="S9" s="40"/>
      <c r="T9" s="82" t="s">
        <v>474</v>
      </c>
      <c r="U9" s="59" t="s">
        <v>460</v>
      </c>
      <c r="V9" s="42"/>
      <c r="W9" s="57" t="str">
        <f>IFERROR((VLOOKUP(V9,'LISTE REFERENCE STOCKABLE'!$B$11:$H$88,7,FALSE)),"")</f>
        <v/>
      </c>
      <c r="X9" s="40"/>
      <c r="Y9" s="73" t="s">
        <v>488</v>
      </c>
      <c r="Z9" s="59" t="s">
        <v>460</v>
      </c>
      <c r="AA9" s="42" t="s">
        <v>489</v>
      </c>
      <c r="AB9" s="57">
        <f>IFERROR((VLOOKUP(AA9,'LISTE REFERENCE STOCKABLE'!$B$11:$H$88,7,FALSE)),"")</f>
        <v>3</v>
      </c>
    </row>
    <row r="10" spans="2:28" ht="15" customHeight="1" thickBot="1" x14ac:dyDescent="0.3">
      <c r="B10" s="48"/>
      <c r="C10" s="49"/>
      <c r="D10" s="49"/>
      <c r="E10" s="49"/>
      <c r="F10" s="66"/>
      <c r="G10" s="49"/>
      <c r="H10" s="50"/>
      <c r="J10" s="55" t="s">
        <v>451</v>
      </c>
      <c r="K10" s="56" t="s">
        <v>464</v>
      </c>
      <c r="L10" s="39" t="s">
        <v>484</v>
      </c>
      <c r="M10" s="57" t="str">
        <f>IFERROR((VLOOKUP(L10,'LISTE REFERENCE STOCKABLE'!$B$11:$H$88,7,FALSE)),"")</f>
        <v/>
      </c>
      <c r="N10" s="40"/>
      <c r="O10" s="60" t="s">
        <v>470</v>
      </c>
      <c r="P10" s="56" t="s">
        <v>464</v>
      </c>
      <c r="Q10" s="39" t="s">
        <v>484</v>
      </c>
      <c r="R10" s="57" t="str">
        <f>IFERROR((VLOOKUP(Q10,'LISTE REFERENCE STOCKABLE'!$B$11:$H$88,7,FALSE)),"")</f>
        <v/>
      </c>
      <c r="S10" s="40"/>
      <c r="T10" s="81" t="s">
        <v>474</v>
      </c>
      <c r="U10" s="56" t="s">
        <v>464</v>
      </c>
      <c r="V10" s="39" t="s">
        <v>484</v>
      </c>
      <c r="W10" s="57" t="str">
        <f>IFERROR((VLOOKUP(V10,'LISTE REFERENCE STOCKABLE'!$B$11:$H$88,7,FALSE)),"")</f>
        <v/>
      </c>
      <c r="X10" s="40"/>
      <c r="Y10" s="73" t="s">
        <v>488</v>
      </c>
      <c r="Z10" s="56" t="s">
        <v>464</v>
      </c>
      <c r="AA10" s="39" t="s">
        <v>484</v>
      </c>
      <c r="AB10" s="57" t="str">
        <f>IFERROR((VLOOKUP(AA10,'LISTE REFERENCE STOCKABLE'!$B$11:$H$88,7,FALSE)),"")</f>
        <v/>
      </c>
    </row>
    <row r="11" spans="2:28" ht="15" customHeight="1" thickBot="1" x14ac:dyDescent="0.3">
      <c r="B11" s="48"/>
      <c r="C11" s="49"/>
      <c r="D11" s="49"/>
      <c r="E11" s="49"/>
      <c r="F11" s="49"/>
      <c r="G11" s="49"/>
      <c r="H11" s="50"/>
      <c r="J11" s="58" t="s">
        <v>451</v>
      </c>
      <c r="K11" s="59" t="s">
        <v>464</v>
      </c>
      <c r="L11" s="39" t="s">
        <v>484</v>
      </c>
      <c r="M11" s="57" t="str">
        <f>IFERROR((VLOOKUP(L11,'LISTE REFERENCE STOCKABLE'!$B$11:$H$88,7,FALSE)),"")</f>
        <v/>
      </c>
      <c r="N11" s="40"/>
      <c r="O11" s="61" t="s">
        <v>470</v>
      </c>
      <c r="P11" s="59" t="s">
        <v>464</v>
      </c>
      <c r="Q11" s="39" t="s">
        <v>484</v>
      </c>
      <c r="R11" s="57" t="str">
        <f>IFERROR((VLOOKUP(Q11,'LISTE REFERENCE STOCKABLE'!$B$11:$H$88,7,FALSE)),"")</f>
        <v/>
      </c>
      <c r="S11" s="40"/>
      <c r="T11" s="82" t="s">
        <v>474</v>
      </c>
      <c r="U11" s="59" t="s">
        <v>464</v>
      </c>
      <c r="V11" s="39" t="s">
        <v>484</v>
      </c>
      <c r="W11" s="57" t="str">
        <f>IFERROR((VLOOKUP(V11,'LISTE REFERENCE STOCKABLE'!$B$11:$H$88,7,FALSE)),"")</f>
        <v/>
      </c>
      <c r="X11" s="40"/>
      <c r="Y11" s="73" t="s">
        <v>488</v>
      </c>
      <c r="Z11" s="59" t="s">
        <v>464</v>
      </c>
      <c r="AA11" s="39" t="s">
        <v>484</v>
      </c>
      <c r="AB11" s="57" t="str">
        <f>IFERROR((VLOOKUP(AA11,'LISTE REFERENCE STOCKABLE'!$B$11:$H$88,7,FALSE)),"")</f>
        <v/>
      </c>
    </row>
    <row r="12" spans="2:28" ht="15" customHeight="1" thickBot="1" x14ac:dyDescent="0.3">
      <c r="B12" s="48"/>
      <c r="C12" s="49" t="s">
        <v>450</v>
      </c>
      <c r="D12" s="49"/>
      <c r="E12" s="49" t="s">
        <v>454</v>
      </c>
      <c r="F12" s="49"/>
      <c r="G12" s="49"/>
      <c r="H12" s="50"/>
      <c r="J12" s="55" t="s">
        <v>451</v>
      </c>
      <c r="K12" s="56" t="s">
        <v>461</v>
      </c>
      <c r="L12" s="39"/>
      <c r="M12" s="57" t="str">
        <f>IFERROR((VLOOKUP(L12,'LISTE REFERENCE STOCKABLE'!$B$11:$H$88,7,FALSE)),"")</f>
        <v/>
      </c>
      <c r="N12" s="40"/>
      <c r="O12" s="60" t="s">
        <v>470</v>
      </c>
      <c r="P12" s="56" t="s">
        <v>461</v>
      </c>
      <c r="Q12" s="41" t="s">
        <v>485</v>
      </c>
      <c r="R12" s="57">
        <f>IFERROR((VLOOKUP(Q12,'LISTE REFERENCE STOCKABLE'!$B$11:$H$88,7,FALSE)),"")</f>
        <v>3</v>
      </c>
      <c r="S12" s="40"/>
      <c r="T12" s="81" t="s">
        <v>474</v>
      </c>
      <c r="U12" s="56" t="s">
        <v>461</v>
      </c>
      <c r="V12" s="41"/>
      <c r="W12" s="57" t="str">
        <f>IFERROR((VLOOKUP(V12,'LISTE REFERENCE STOCKABLE'!$B$11:$H$88,7,FALSE)),"")</f>
        <v/>
      </c>
      <c r="X12" s="40"/>
      <c r="Y12" s="73" t="s">
        <v>488</v>
      </c>
      <c r="Z12" s="56" t="s">
        <v>461</v>
      </c>
      <c r="AA12" s="41"/>
      <c r="AB12" s="57" t="str">
        <f>IFERROR((VLOOKUP(AA12,'LISTE REFERENCE STOCKABLE'!$B$11:$H$88,7,FALSE)),"")</f>
        <v/>
      </c>
    </row>
    <row r="13" spans="2:28" ht="15" customHeight="1" thickBot="1" x14ac:dyDescent="0.3">
      <c r="B13" s="48"/>
      <c r="C13" s="49"/>
      <c r="D13" s="49"/>
      <c r="E13" s="49"/>
      <c r="F13" s="49"/>
      <c r="G13" s="49"/>
      <c r="H13" s="50"/>
      <c r="J13" s="58" t="s">
        <v>451</v>
      </c>
      <c r="K13" s="59" t="s">
        <v>461</v>
      </c>
      <c r="L13" s="38"/>
      <c r="M13" s="57" t="str">
        <f>IFERROR((VLOOKUP(L13,'LISTE REFERENCE STOCKABLE'!$B$11:$H$88,7,FALSE)),"")</f>
        <v/>
      </c>
      <c r="N13" s="40"/>
      <c r="O13" s="61" t="s">
        <v>470</v>
      </c>
      <c r="P13" s="59" t="s">
        <v>461</v>
      </c>
      <c r="Q13" s="42" t="s">
        <v>485</v>
      </c>
      <c r="R13" s="57">
        <f>IFERROR((VLOOKUP(Q13,'LISTE REFERENCE STOCKABLE'!$B$11:$H$88,7,FALSE)),"")</f>
        <v>3</v>
      </c>
      <c r="S13" s="40"/>
      <c r="T13" s="82" t="s">
        <v>474</v>
      </c>
      <c r="U13" s="59" t="s">
        <v>461</v>
      </c>
      <c r="V13" s="42"/>
      <c r="W13" s="57" t="str">
        <f>IFERROR((VLOOKUP(V13,'LISTE REFERENCE STOCKABLE'!$B$11:$H$88,7,FALSE)),"")</f>
        <v/>
      </c>
      <c r="X13" s="40"/>
      <c r="Y13" s="73" t="s">
        <v>488</v>
      </c>
      <c r="Z13" s="59" t="s">
        <v>461</v>
      </c>
      <c r="AA13" s="42"/>
      <c r="AB13" s="57" t="str">
        <f>IFERROR((VLOOKUP(AA13,'LISTE REFERENCE STOCKABLE'!$B$11:$H$88,7,FALSE)),"")</f>
        <v/>
      </c>
    </row>
    <row r="14" spans="2:28" ht="15" customHeight="1" thickBot="1" x14ac:dyDescent="0.3">
      <c r="B14" s="48"/>
      <c r="C14" s="49"/>
      <c r="D14" s="49"/>
      <c r="E14" s="49"/>
      <c r="F14" s="68"/>
      <c r="G14" s="49"/>
      <c r="H14" s="50"/>
      <c r="J14" s="55" t="s">
        <v>451</v>
      </c>
      <c r="K14" s="56" t="s">
        <v>462</v>
      </c>
      <c r="L14" s="39"/>
      <c r="M14" s="57" t="str">
        <f>IFERROR((VLOOKUP(L14,'LISTE REFERENCE STOCKABLE'!$B$11:$H$88,7,FALSE)),"")</f>
        <v/>
      </c>
      <c r="N14" s="40"/>
      <c r="O14" s="60" t="s">
        <v>470</v>
      </c>
      <c r="P14" s="56" t="s">
        <v>462</v>
      </c>
      <c r="Q14" s="41" t="s">
        <v>204</v>
      </c>
      <c r="R14" s="57">
        <f>IFERROR((VLOOKUP(Q14,'LISTE REFERENCE STOCKABLE'!$B$11:$H$88,7,FALSE)),"")</f>
        <v>3</v>
      </c>
      <c r="S14" s="40"/>
      <c r="T14" s="81" t="s">
        <v>474</v>
      </c>
      <c r="U14" s="56" t="s">
        <v>462</v>
      </c>
      <c r="V14" s="41"/>
      <c r="W14" s="57" t="str">
        <f>IFERROR((VLOOKUP(V14,'LISTE REFERENCE STOCKABLE'!$B$11:$H$88,7,FALSE)),"")</f>
        <v/>
      </c>
      <c r="X14" s="40"/>
      <c r="Y14" s="73" t="s">
        <v>488</v>
      </c>
      <c r="Z14" s="56" t="s">
        <v>462</v>
      </c>
      <c r="AA14" s="41" t="s">
        <v>489</v>
      </c>
      <c r="AB14" s="57">
        <f>IFERROR((VLOOKUP(AA14,'LISTE REFERENCE STOCKABLE'!$B$11:$H$88,7,FALSE)),"")</f>
        <v>3</v>
      </c>
    </row>
    <row r="15" spans="2:28" ht="15" customHeight="1" thickBot="1" x14ac:dyDescent="0.3">
      <c r="B15" s="48"/>
      <c r="C15" s="49"/>
      <c r="D15" s="49"/>
      <c r="E15" s="49"/>
      <c r="F15" s="68"/>
      <c r="G15" s="49"/>
      <c r="H15" s="50"/>
      <c r="J15" s="58" t="s">
        <v>451</v>
      </c>
      <c r="K15" s="59" t="s">
        <v>462</v>
      </c>
      <c r="L15" s="38" t="s">
        <v>426</v>
      </c>
      <c r="M15" s="57">
        <f>IFERROR((VLOOKUP(L15,'LISTE REFERENCE STOCKABLE'!$B$11:$H$88,7,FALSE)),"")</f>
        <v>3</v>
      </c>
      <c r="N15" s="40"/>
      <c r="O15" s="61" t="s">
        <v>470</v>
      </c>
      <c r="P15" s="59" t="s">
        <v>462</v>
      </c>
      <c r="Q15" s="41" t="s">
        <v>204</v>
      </c>
      <c r="R15" s="57">
        <f>IFERROR((VLOOKUP(Q15,'LISTE REFERENCE STOCKABLE'!$B$11:$H$88,7,FALSE)),"")</f>
        <v>3</v>
      </c>
      <c r="S15" s="40"/>
      <c r="T15" s="82" t="s">
        <v>474</v>
      </c>
      <c r="U15" s="59" t="s">
        <v>462</v>
      </c>
      <c r="V15" s="42"/>
      <c r="W15" s="57" t="str">
        <f>IFERROR((VLOOKUP(V15,'LISTE REFERENCE STOCKABLE'!$B$11:$H$88,7,FALSE)),"")</f>
        <v/>
      </c>
      <c r="X15" s="40"/>
      <c r="Y15" s="73" t="s">
        <v>488</v>
      </c>
      <c r="Z15" s="59" t="s">
        <v>462</v>
      </c>
      <c r="AA15" s="42"/>
      <c r="AB15" s="57" t="str">
        <f>IFERROR((VLOOKUP(AA15,'LISTE REFERENCE STOCKABLE'!$B$11:$H$88,7,FALSE)),"")</f>
        <v/>
      </c>
    </row>
    <row r="16" spans="2:28" ht="15" customHeight="1" thickBot="1" x14ac:dyDescent="0.3">
      <c r="B16" s="48"/>
      <c r="C16" s="49"/>
      <c r="D16" s="49"/>
      <c r="E16" s="49"/>
      <c r="F16" s="49" t="s">
        <v>453</v>
      </c>
      <c r="G16" s="49"/>
      <c r="H16" s="50"/>
      <c r="J16" s="55" t="s">
        <v>451</v>
      </c>
      <c r="K16" s="56" t="s">
        <v>463</v>
      </c>
      <c r="L16" s="39" t="s">
        <v>484</v>
      </c>
      <c r="M16" s="57" t="str">
        <f>IFERROR((VLOOKUP(L16,'LISTE REFERENCE STOCKABLE'!$B$11:$H$88,7,FALSE)),"")</f>
        <v/>
      </c>
      <c r="N16" s="40"/>
      <c r="O16" s="60" t="s">
        <v>470</v>
      </c>
      <c r="P16" s="56" t="s">
        <v>463</v>
      </c>
      <c r="Q16" s="39" t="s">
        <v>484</v>
      </c>
      <c r="R16" s="57" t="str">
        <f>IFERROR((VLOOKUP(Q16,'LISTE REFERENCE STOCKABLE'!$B$11:$H$88,7,FALSE)),"")</f>
        <v/>
      </c>
      <c r="S16" s="40"/>
      <c r="T16" s="81" t="s">
        <v>474</v>
      </c>
      <c r="U16" s="56" t="s">
        <v>463</v>
      </c>
      <c r="V16" s="39" t="s">
        <v>484</v>
      </c>
      <c r="W16" s="57" t="str">
        <f>IFERROR((VLOOKUP(V16,'LISTE REFERENCE STOCKABLE'!$B$11:$H$88,7,FALSE)),"")</f>
        <v/>
      </c>
      <c r="X16" s="40"/>
      <c r="Y16" s="40"/>
      <c r="Z16" s="40"/>
      <c r="AA16" s="40"/>
    </row>
    <row r="17" spans="2:27" ht="15" customHeight="1" thickBot="1" x14ac:dyDescent="0.3">
      <c r="B17" s="67"/>
      <c r="C17" s="68"/>
      <c r="D17" s="68"/>
      <c r="E17" s="68"/>
      <c r="F17" s="68"/>
      <c r="G17" s="68"/>
      <c r="H17" s="69"/>
      <c r="J17" s="58" t="s">
        <v>451</v>
      </c>
      <c r="K17" s="59" t="s">
        <v>463</v>
      </c>
      <c r="L17" s="39" t="s">
        <v>484</v>
      </c>
      <c r="M17" s="57" t="str">
        <f>IFERROR((VLOOKUP(L17,'LISTE REFERENCE STOCKABLE'!$B$11:$H$88,7,FALSE)),"")</f>
        <v/>
      </c>
      <c r="N17" s="40"/>
      <c r="O17" s="61" t="s">
        <v>470</v>
      </c>
      <c r="P17" s="59" t="s">
        <v>463</v>
      </c>
      <c r="Q17" s="39" t="s">
        <v>484</v>
      </c>
      <c r="R17" s="57" t="str">
        <f>IFERROR((VLOOKUP(Q17,'LISTE REFERENCE STOCKABLE'!$B$11:$H$88,7,FALSE)),"")</f>
        <v/>
      </c>
      <c r="S17" s="40"/>
      <c r="T17" s="82" t="s">
        <v>474</v>
      </c>
      <c r="U17" s="59" t="s">
        <v>463</v>
      </c>
      <c r="V17" s="39" t="s">
        <v>484</v>
      </c>
      <c r="W17" s="57" t="str">
        <f>IFERROR((VLOOKUP(V17,'LISTE REFERENCE STOCKABLE'!$B$11:$H$88,7,FALSE)),"")</f>
        <v/>
      </c>
      <c r="X17" s="40"/>
      <c r="Y17" s="40"/>
      <c r="Z17" s="40"/>
      <c r="AA17" s="40"/>
    </row>
    <row r="18" spans="2:27" ht="15" customHeight="1" thickBot="1" x14ac:dyDescent="0.3">
      <c r="B18" s="67"/>
      <c r="C18" s="68"/>
      <c r="D18" s="68"/>
      <c r="E18" s="68"/>
      <c r="F18" s="68"/>
      <c r="G18" s="68"/>
      <c r="H18" s="69"/>
      <c r="J18" s="55" t="s">
        <v>451</v>
      </c>
      <c r="K18" s="56" t="s">
        <v>465</v>
      </c>
      <c r="L18" s="39" t="s">
        <v>482</v>
      </c>
      <c r="M18" s="57">
        <f>IFERROR((VLOOKUP(L18,'LISTE REFERENCE STOCKABLE'!$B$11:$H$88,7,FALSE)),"")</f>
        <v>3</v>
      </c>
      <c r="N18" s="40"/>
      <c r="O18" s="60" t="s">
        <v>470</v>
      </c>
      <c r="P18" s="56" t="s">
        <v>465</v>
      </c>
      <c r="Q18" s="41"/>
      <c r="R18" s="57" t="str">
        <f>IFERROR((VLOOKUP(Q18,'LISTE REFERENCE STOCKABLE'!$B$11:$H$88,7,FALSE)),"")</f>
        <v/>
      </c>
      <c r="S18" s="40"/>
      <c r="T18" s="81" t="s">
        <v>474</v>
      </c>
      <c r="U18" s="56" t="s">
        <v>465</v>
      </c>
      <c r="V18" s="41"/>
      <c r="W18" s="57" t="str">
        <f>IFERROR((VLOOKUP(V18,'LISTE REFERENCE STOCKABLE'!$B$11:$H$88,7,FALSE)),"")</f>
        <v/>
      </c>
      <c r="X18" s="40"/>
      <c r="Y18" s="40"/>
      <c r="Z18" s="40"/>
      <c r="AA18" s="40"/>
    </row>
    <row r="19" spans="2:27" ht="15" customHeight="1" thickBot="1" x14ac:dyDescent="0.3">
      <c r="B19" s="70"/>
      <c r="C19" s="71"/>
      <c r="D19" s="71"/>
      <c r="E19" s="71"/>
      <c r="F19" s="71"/>
      <c r="G19" s="71"/>
      <c r="H19" s="72"/>
      <c r="J19" s="58" t="s">
        <v>451</v>
      </c>
      <c r="K19" s="59" t="s">
        <v>465</v>
      </c>
      <c r="L19" s="38" t="s">
        <v>485</v>
      </c>
      <c r="M19" s="57">
        <f>IFERROR((VLOOKUP(L19,'LISTE REFERENCE STOCKABLE'!$B$11:$H$88,7,FALSE)),"")</f>
        <v>3</v>
      </c>
      <c r="N19" s="40"/>
      <c r="O19" s="61" t="s">
        <v>470</v>
      </c>
      <c r="P19" s="59" t="s">
        <v>465</v>
      </c>
      <c r="Q19" s="41"/>
      <c r="R19" s="57" t="str">
        <f>IFERROR((VLOOKUP(Q19,'LISTE REFERENCE STOCKABLE'!$B$11:$H$88,7,FALSE)),"")</f>
        <v/>
      </c>
      <c r="S19" s="40"/>
      <c r="T19" s="82" t="s">
        <v>474</v>
      </c>
      <c r="U19" s="59" t="s">
        <v>465</v>
      </c>
      <c r="V19" s="42"/>
      <c r="W19" s="57" t="str">
        <f>IFERROR((VLOOKUP(V19,'LISTE REFERENCE STOCKABLE'!$B$11:$H$88,7,FALSE)),"")</f>
        <v/>
      </c>
      <c r="X19" s="40"/>
      <c r="Y19" s="40"/>
      <c r="Z19" s="40"/>
      <c r="AA19" s="40"/>
    </row>
    <row r="20" spans="2:27" ht="15" customHeight="1" thickBot="1" x14ac:dyDescent="0.3">
      <c r="J20" s="55" t="s">
        <v>451</v>
      </c>
      <c r="K20" s="56" t="s">
        <v>466</v>
      </c>
      <c r="L20" s="39"/>
      <c r="M20" s="57" t="str">
        <f>IFERROR((VLOOKUP(L20,'LISTE REFERENCE STOCKABLE'!$B$11:$H$88,7,FALSE)),"")</f>
        <v/>
      </c>
      <c r="N20" s="40"/>
      <c r="O20" s="60" t="s">
        <v>470</v>
      </c>
      <c r="P20" s="56" t="s">
        <v>466</v>
      </c>
      <c r="Q20" s="41" t="s">
        <v>204</v>
      </c>
      <c r="R20" s="57">
        <f>IFERROR((VLOOKUP(Q20,'LISTE REFERENCE STOCKABLE'!$B$11:$H$88,7,FALSE)),"")</f>
        <v>3</v>
      </c>
      <c r="S20" s="40"/>
      <c r="T20" s="81" t="s">
        <v>474</v>
      </c>
      <c r="U20" s="56" t="s">
        <v>466</v>
      </c>
      <c r="V20" s="41" t="s">
        <v>482</v>
      </c>
      <c r="W20" s="57">
        <f>IFERROR((VLOOKUP(V20,'LISTE REFERENCE STOCKABLE'!$B$11:$H$88,7,FALSE)),"")</f>
        <v>3</v>
      </c>
      <c r="X20" s="40"/>
      <c r="Y20" s="40"/>
      <c r="Z20" s="40"/>
      <c r="AA20" s="40"/>
    </row>
    <row r="21" spans="2:27" ht="15" customHeight="1" thickBot="1" x14ac:dyDescent="0.3">
      <c r="J21" s="58" t="s">
        <v>451</v>
      </c>
      <c r="K21" s="59" t="s">
        <v>466</v>
      </c>
      <c r="L21" s="38"/>
      <c r="M21" s="57" t="str">
        <f>IFERROR((VLOOKUP(L21,'LISTE REFERENCE STOCKABLE'!$B$11:$H$88,7,FALSE)),"")</f>
        <v/>
      </c>
      <c r="N21" s="40"/>
      <c r="O21" s="61" t="s">
        <v>470</v>
      </c>
      <c r="P21" s="59" t="s">
        <v>466</v>
      </c>
      <c r="Q21" s="42"/>
      <c r="R21" s="57" t="str">
        <f>IFERROR((VLOOKUP(Q21,'LISTE REFERENCE STOCKABLE'!$B$11:$H$88,7,FALSE)),"")</f>
        <v/>
      </c>
      <c r="S21" s="40"/>
      <c r="T21" s="82" t="s">
        <v>474</v>
      </c>
      <c r="U21" s="59" t="s">
        <v>466</v>
      </c>
      <c r="V21" s="42" t="s">
        <v>482</v>
      </c>
      <c r="W21" s="57">
        <f>IFERROR((VLOOKUP(V21,'LISTE REFERENCE STOCKABLE'!$B$11:$H$88,7,FALSE)),"")</f>
        <v>3</v>
      </c>
      <c r="X21" s="40"/>
      <c r="Y21" s="40"/>
      <c r="Z21" s="40"/>
      <c r="AA21" s="40"/>
    </row>
    <row r="22" spans="2:27" ht="15" customHeight="1" thickBot="1" x14ac:dyDescent="0.3">
      <c r="J22" s="55" t="s">
        <v>451</v>
      </c>
      <c r="K22" s="56" t="s">
        <v>467</v>
      </c>
      <c r="L22" s="39" t="s">
        <v>484</v>
      </c>
      <c r="M22" s="57" t="str">
        <f>IFERROR((VLOOKUP(L22,'LISTE REFERENCE STOCKABLE'!$B$11:$H$88,7,FALSE)),"")</f>
        <v/>
      </c>
      <c r="N22" s="40"/>
      <c r="O22" s="60" t="s">
        <v>470</v>
      </c>
      <c r="P22" s="56" t="s">
        <v>467</v>
      </c>
      <c r="Q22" s="39" t="s">
        <v>484</v>
      </c>
      <c r="R22" s="57" t="str">
        <f>IFERROR((VLOOKUP(Q22,'LISTE REFERENCE STOCKABLE'!$B$11:$H$88,7,FALSE)),"")</f>
        <v/>
      </c>
      <c r="S22" s="40"/>
      <c r="T22" s="81" t="s">
        <v>474</v>
      </c>
      <c r="U22" s="56" t="s">
        <v>467</v>
      </c>
      <c r="V22" s="39" t="s">
        <v>484</v>
      </c>
      <c r="W22" s="57" t="str">
        <f>IFERROR((VLOOKUP(V22,'LISTE REFERENCE STOCKABLE'!$B$11:$H$88,7,FALSE)),"")</f>
        <v/>
      </c>
      <c r="X22" s="40"/>
      <c r="Y22" s="40"/>
      <c r="Z22" s="40"/>
      <c r="AA22" s="40"/>
    </row>
    <row r="23" spans="2:27" ht="15" customHeight="1" thickBot="1" x14ac:dyDescent="0.3">
      <c r="J23" s="58" t="s">
        <v>451</v>
      </c>
      <c r="K23" s="59" t="s">
        <v>467</v>
      </c>
      <c r="L23" s="39" t="s">
        <v>484</v>
      </c>
      <c r="M23" s="57" t="str">
        <f>IFERROR((VLOOKUP(L23,'LISTE REFERENCE STOCKABLE'!$B$11:$H$88,7,FALSE)),"")</f>
        <v/>
      </c>
      <c r="N23" s="40"/>
      <c r="O23" s="61" t="s">
        <v>470</v>
      </c>
      <c r="P23" s="59" t="s">
        <v>467</v>
      </c>
      <c r="Q23" s="39" t="s">
        <v>484</v>
      </c>
      <c r="R23" s="57" t="str">
        <f>IFERROR((VLOOKUP(Q23,'LISTE REFERENCE STOCKABLE'!$B$11:$H$88,7,FALSE)),"")</f>
        <v/>
      </c>
      <c r="S23" s="40"/>
      <c r="T23" s="82" t="s">
        <v>474</v>
      </c>
      <c r="U23" s="59" t="s">
        <v>467</v>
      </c>
      <c r="V23" s="39" t="s">
        <v>309</v>
      </c>
      <c r="W23" s="57" t="str">
        <f>IFERROR((VLOOKUP(V23,'LISTE REFERENCE STOCKABLE'!$B$11:$H$88,7,FALSE)),"")</f>
        <v/>
      </c>
      <c r="X23" s="40"/>
      <c r="Y23" s="40"/>
      <c r="Z23" s="40"/>
      <c r="AA23" s="40"/>
    </row>
    <row r="24" spans="2:27" ht="15" customHeight="1" thickBot="1" x14ac:dyDescent="0.3">
      <c r="J24" s="55" t="s">
        <v>451</v>
      </c>
      <c r="K24" s="56" t="s">
        <v>468</v>
      </c>
      <c r="L24" s="39" t="s">
        <v>214</v>
      </c>
      <c r="M24" s="57">
        <f>IFERROR((VLOOKUP(L24,'LISTE REFERENCE STOCKABLE'!$B$11:$H$88,7,FALSE)),"")</f>
        <v>3</v>
      </c>
      <c r="N24" s="40"/>
      <c r="O24" s="60" t="s">
        <v>470</v>
      </c>
      <c r="P24" s="56" t="s">
        <v>468</v>
      </c>
      <c r="Q24" s="41" t="s">
        <v>485</v>
      </c>
      <c r="R24" s="57">
        <f>IFERROR((VLOOKUP(Q24,'LISTE REFERENCE STOCKABLE'!$B$11:$H$88,7,FALSE)),"")</f>
        <v>3</v>
      </c>
      <c r="S24" s="40"/>
      <c r="T24" s="81" t="s">
        <v>474</v>
      </c>
      <c r="U24" s="56" t="s">
        <v>468</v>
      </c>
      <c r="V24" s="41"/>
      <c r="W24" s="57" t="str">
        <f>IFERROR((VLOOKUP(V24,'LISTE REFERENCE STOCKABLE'!$B$11:$H$88,7,FALSE)),"")</f>
        <v/>
      </c>
      <c r="X24" s="40"/>
      <c r="Y24" s="40"/>
      <c r="Z24" s="40"/>
      <c r="AA24" s="40"/>
    </row>
    <row r="25" spans="2:27" ht="15" customHeight="1" thickBot="1" x14ac:dyDescent="0.3">
      <c r="J25" s="63"/>
      <c r="K25" s="56" t="s">
        <v>468</v>
      </c>
      <c r="L25" s="64" t="s">
        <v>214</v>
      </c>
      <c r="M25" s="57">
        <f>IFERROR((VLOOKUP(L25,'LISTE REFERENCE STOCKABLE'!$B$11:$H$88,7,FALSE)),"")</f>
        <v>3</v>
      </c>
      <c r="N25" s="40"/>
      <c r="O25" s="61" t="s">
        <v>470</v>
      </c>
      <c r="P25" s="59" t="s">
        <v>468</v>
      </c>
      <c r="Q25" s="42" t="s">
        <v>485</v>
      </c>
      <c r="R25" s="57">
        <f>IFERROR((VLOOKUP(Q25,'LISTE REFERENCE STOCKABLE'!$B$11:$H$88,7,FALSE)),"")</f>
        <v>3</v>
      </c>
      <c r="S25" s="40"/>
      <c r="T25" s="82" t="s">
        <v>474</v>
      </c>
      <c r="U25" s="59" t="s">
        <v>468</v>
      </c>
      <c r="V25" s="42"/>
      <c r="W25" s="57" t="str">
        <f>IFERROR((VLOOKUP(V25,'LISTE REFERENCE STOCKABLE'!$B$11:$H$88,7,FALSE)),"")</f>
        <v/>
      </c>
      <c r="X25" s="40"/>
      <c r="Y25" s="40"/>
      <c r="Z25" s="40"/>
      <c r="AA25" s="40"/>
    </row>
    <row r="26" spans="2:27" ht="15" customHeight="1" thickBot="1" x14ac:dyDescent="0.3">
      <c r="J26" s="58" t="s">
        <v>451</v>
      </c>
      <c r="K26" s="59" t="s">
        <v>468</v>
      </c>
      <c r="L26" s="38" t="s">
        <v>486</v>
      </c>
      <c r="M26" s="57">
        <f>IFERROR((VLOOKUP(L26,'LISTE REFERENCE STOCKABLE'!$B$11:$H$88,7,FALSE)),"")</f>
        <v>3</v>
      </c>
      <c r="N26" s="40"/>
      <c r="O26" s="60" t="s">
        <v>470</v>
      </c>
      <c r="P26" s="56" t="s">
        <v>469</v>
      </c>
      <c r="Q26" s="41" t="s">
        <v>482</v>
      </c>
      <c r="R26" s="57">
        <f>IFERROR((VLOOKUP(Q26,'LISTE REFERENCE STOCKABLE'!$B$11:$H$88,7,FALSE)),"")</f>
        <v>3</v>
      </c>
      <c r="S26" s="40"/>
      <c r="T26" s="81" t="s">
        <v>474</v>
      </c>
      <c r="U26" s="56" t="s">
        <v>469</v>
      </c>
      <c r="V26" s="41" t="s">
        <v>482</v>
      </c>
      <c r="W26" s="57">
        <f>IFERROR((VLOOKUP(V26,'LISTE REFERENCE STOCKABLE'!$B$11:$H$88,7,FALSE)),"")</f>
        <v>3</v>
      </c>
      <c r="X26" s="40"/>
      <c r="Y26" s="40"/>
      <c r="Z26" s="40"/>
      <c r="AA26" s="40"/>
    </row>
    <row r="27" spans="2:27" ht="15" customHeight="1" thickBot="1" x14ac:dyDescent="0.3">
      <c r="J27" s="55" t="s">
        <v>451</v>
      </c>
      <c r="K27" s="56" t="s">
        <v>469</v>
      </c>
      <c r="L27" s="39"/>
      <c r="M27" s="57" t="str">
        <f>IFERROR((VLOOKUP(L27,'LISTE REFERENCE STOCKABLE'!$B$11:$H$88,7,FALSE)),"")</f>
        <v/>
      </c>
      <c r="N27" s="40"/>
      <c r="O27" s="61" t="s">
        <v>470</v>
      </c>
      <c r="P27" s="59" t="s">
        <v>469</v>
      </c>
      <c r="Q27" s="42" t="s">
        <v>482</v>
      </c>
      <c r="R27" s="57">
        <f>IFERROR((VLOOKUP(Q27,'LISTE REFERENCE STOCKABLE'!$B$11:$H$88,7,FALSE)),"")</f>
        <v>3</v>
      </c>
      <c r="S27" s="40"/>
      <c r="T27" s="82" t="s">
        <v>474</v>
      </c>
      <c r="U27" s="59" t="s">
        <v>469</v>
      </c>
      <c r="V27" s="42"/>
      <c r="W27" s="57" t="str">
        <f>IFERROR((VLOOKUP(V27,'LISTE REFERENCE STOCKABLE'!$B$11:$H$88,7,FALSE)),"")</f>
        <v/>
      </c>
      <c r="X27" s="40"/>
      <c r="Y27" s="40"/>
      <c r="Z27" s="40"/>
      <c r="AA27" s="40"/>
    </row>
    <row r="28" spans="2:27" ht="15" customHeight="1" thickBot="1" x14ac:dyDescent="0.3">
      <c r="J28" s="58" t="s">
        <v>451</v>
      </c>
      <c r="K28" s="59" t="s">
        <v>469</v>
      </c>
      <c r="L28" s="38"/>
      <c r="M28" s="57" t="str">
        <f>IFERROR((VLOOKUP(L28,'LISTE REFERENCE STOCKABLE'!$B$11:$H$88,7,FALSE)),"")</f>
        <v/>
      </c>
      <c r="N28" s="40"/>
      <c r="O28" s="60" t="s">
        <v>470</v>
      </c>
      <c r="P28" s="56" t="s">
        <v>471</v>
      </c>
      <c r="Q28" s="39" t="s">
        <v>484</v>
      </c>
      <c r="R28" s="57" t="str">
        <f>IFERROR((VLOOKUP(Q28,'LISTE REFERENCE STOCKABLE'!$B$11:$H$88,7,FALSE)),"")</f>
        <v/>
      </c>
      <c r="S28" s="40"/>
      <c r="T28" s="40"/>
      <c r="U28" s="40"/>
      <c r="V28" s="40"/>
      <c r="W28" s="40"/>
      <c r="X28" s="40"/>
      <c r="Y28" s="40"/>
      <c r="Z28" s="40"/>
      <c r="AA28" s="40"/>
    </row>
    <row r="29" spans="2:27" ht="15" customHeight="1" thickBot="1" x14ac:dyDescent="0.3">
      <c r="J29" s="43"/>
      <c r="K29" s="40"/>
      <c r="L29" s="40"/>
      <c r="M29" s="40"/>
      <c r="N29" s="40"/>
      <c r="O29" s="61" t="s">
        <v>470</v>
      </c>
      <c r="P29" s="59" t="s">
        <v>471</v>
      </c>
      <c r="Q29" s="39" t="s">
        <v>484</v>
      </c>
      <c r="R29" s="57" t="str">
        <f>IFERROR((VLOOKUP(Q29,'LISTE REFERENCE STOCKABLE'!$B$11:$H$88,7,FALSE)),"")</f>
        <v/>
      </c>
      <c r="S29" s="40"/>
      <c r="T29" s="40"/>
      <c r="U29" s="40"/>
      <c r="V29" s="40"/>
      <c r="W29" s="40"/>
      <c r="X29" s="40"/>
      <c r="Y29" s="40"/>
      <c r="Z29" s="40"/>
      <c r="AA29" s="40"/>
    </row>
    <row r="30" spans="2:27" ht="15" customHeight="1" thickBot="1" x14ac:dyDescent="0.3">
      <c r="J30" s="40"/>
      <c r="K30" s="40"/>
      <c r="L30" s="40"/>
      <c r="M30" s="40"/>
      <c r="N30" s="40"/>
      <c r="O30" s="60" t="s">
        <v>470</v>
      </c>
      <c r="P30" s="56" t="s">
        <v>472</v>
      </c>
      <c r="Q30" s="41"/>
      <c r="R30" s="57" t="str">
        <f>IFERROR((VLOOKUP(Q30,'LISTE REFERENCE STOCKABLE'!$B$11:$H$88,7,FALSE)),"")</f>
        <v/>
      </c>
      <c r="S30" s="40"/>
      <c r="T30" s="40"/>
      <c r="U30" s="40"/>
      <c r="V30" s="40"/>
      <c r="W30" s="40"/>
      <c r="X30" s="40"/>
      <c r="Y30" s="40"/>
      <c r="Z30" s="40"/>
      <c r="AA30" s="40"/>
    </row>
    <row r="31" spans="2:27" ht="15" customHeight="1" x14ac:dyDescent="0.25">
      <c r="J31" s="40"/>
      <c r="K31" s="40"/>
      <c r="L31" s="40"/>
      <c r="M31" s="40"/>
      <c r="N31" s="40"/>
      <c r="O31" s="60" t="s">
        <v>470</v>
      </c>
      <c r="P31" s="56" t="s">
        <v>473</v>
      </c>
      <c r="Q31" s="41" t="s">
        <v>482</v>
      </c>
      <c r="R31" s="57">
        <f>IFERROR((VLOOKUP(Q31,'LISTE REFERENCE STOCKABLE'!$B$11:$H$88,7,FALSE)),"")</f>
        <v>3</v>
      </c>
      <c r="S31" s="40"/>
      <c r="T31" s="40"/>
      <c r="U31" s="40"/>
      <c r="V31" s="40"/>
      <c r="W31" s="40"/>
      <c r="X31" s="40"/>
      <c r="Y31" s="40"/>
      <c r="Z31" s="40"/>
      <c r="AA31" s="40"/>
    </row>
    <row r="32" spans="2:27" ht="15" customHeight="1" x14ac:dyDescent="0.25"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</row>
    <row r="33" spans="10:27" ht="15" customHeight="1" x14ac:dyDescent="0.25">
      <c r="J33" s="40"/>
      <c r="K33" s="40"/>
      <c r="L33" s="40"/>
      <c r="M33" s="40"/>
      <c r="N33" s="40"/>
      <c r="O33" s="37"/>
      <c r="P33" s="37"/>
      <c r="Q33" s="37"/>
      <c r="R33" s="37"/>
      <c r="S33" s="40"/>
      <c r="T33" s="40"/>
      <c r="U33" s="40"/>
      <c r="V33" s="40"/>
      <c r="W33" s="40"/>
      <c r="X33" s="40"/>
      <c r="Y33" s="40"/>
      <c r="Z33" s="40"/>
      <c r="AA33" s="40"/>
    </row>
    <row r="34" spans="10:27" ht="15" customHeight="1" x14ac:dyDescent="0.25">
      <c r="J34" s="40"/>
      <c r="K34" s="40"/>
      <c r="L34" s="40"/>
      <c r="M34" s="40"/>
      <c r="N34" s="40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</row>
    <row r="35" spans="10:27" ht="15" customHeight="1" x14ac:dyDescent="0.25">
      <c r="J35" s="40"/>
      <c r="K35" s="40"/>
      <c r="L35" s="40"/>
      <c r="M35" s="40"/>
      <c r="N35" s="40"/>
      <c r="O35" s="36"/>
      <c r="P35" s="36"/>
      <c r="Q35" s="36"/>
      <c r="R35" s="36"/>
      <c r="S35" s="40"/>
      <c r="T35" s="37"/>
      <c r="U35" s="37"/>
      <c r="V35" s="37"/>
      <c r="W35" s="37"/>
      <c r="X35" s="40"/>
      <c r="Y35" s="40"/>
      <c r="Z35" s="40"/>
      <c r="AA35" s="40"/>
    </row>
    <row r="36" spans="10:27" ht="15" customHeight="1" x14ac:dyDescent="0.25">
      <c r="J36" s="37"/>
      <c r="K36" s="37"/>
      <c r="L36" s="37"/>
      <c r="M36" s="37"/>
      <c r="N36" s="37"/>
      <c r="S36" s="37"/>
      <c r="T36" s="36"/>
      <c r="U36" s="36"/>
      <c r="V36" s="36"/>
      <c r="W36" s="36"/>
      <c r="X36" s="37"/>
      <c r="Y36" s="37"/>
      <c r="Z36" s="37"/>
      <c r="AA36" s="37"/>
    </row>
    <row r="37" spans="10:27" ht="15" customHeight="1" x14ac:dyDescent="0.25">
      <c r="J37" s="36"/>
      <c r="K37" s="36"/>
      <c r="L37" s="36"/>
      <c r="M37" s="36"/>
      <c r="N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0:27" ht="15" customHeight="1" x14ac:dyDescent="0.25">
      <c r="J38" s="36"/>
      <c r="K38" s="36"/>
      <c r="L38" s="36"/>
      <c r="M38" s="36"/>
      <c r="N38" s="36"/>
      <c r="S38" s="36"/>
      <c r="X38" s="36"/>
      <c r="Y38" s="36"/>
      <c r="Z38" s="36"/>
      <c r="AA38" s="36"/>
    </row>
  </sheetData>
  <sheetProtection algorithmName="SHA-512" hashValue="B/JN0HvABEK/etpEC4V9gh5PkF2wAhNHoS9EF8ZGUU2s2JjE6w1noE2PGjgb0aJDdsIEHHDLA9scMw+U0otueA==" saltValue="h5vbGWlDSuT1pPExa7A/6Q==" spinCount="100000" sheet="1" selectLockedCells="1" sort="0"/>
  <customSheetViews>
    <customSheetView guid="{D330A257-E4DC-49DF-B15A-AA2484485E21}">
      <selection activeCell="W6" sqref="W5:W6"/>
      <pageMargins left="0.7" right="0.7" top="0.75" bottom="0.75" header="0.3" footer="0.3"/>
      <pageSetup paperSize="9" orientation="portrait" r:id="rId1"/>
    </customSheetView>
    <customSheetView guid="{19F25EFF-6E86-46AF-8468-FCB436294B8D}">
      <selection activeCell="W6" sqref="W5:W6"/>
      <pageMargins left="0.7" right="0.7" top="0.75" bottom="0.75" header="0.3" footer="0.3"/>
      <pageSetup paperSize="9" orientation="portrait" r:id="rId2"/>
    </customSheetView>
  </customSheetViews>
  <mergeCells count="2">
    <mergeCell ref="B1:H1"/>
    <mergeCell ref="C3:D3"/>
  </mergeCells>
  <conditionalFormatting sqref="H32">
    <cfRule type="cellIs" dxfId="15" priority="13" operator="greaterThan">
      <formula>"($M$4:$M$27;$R$4:$R$33;$W$4:$W$27;$AB$4:$AB$15)&gt;2"</formula>
    </cfRule>
  </conditionalFormatting>
  <conditionalFormatting sqref="M4:M28 R4:R31 W4:W27">
    <cfRule type="containsText" dxfId="14" priority="8" operator="containsText" text="3">
      <formula>NOT(ISERROR(SEARCH("3",M4)))</formula>
    </cfRule>
  </conditionalFormatting>
  <conditionalFormatting sqref="M4:M28 R4:R31 W4:W27">
    <cfRule type="expression" dxfId="13" priority="7">
      <formula>L4=""</formula>
    </cfRule>
  </conditionalFormatting>
  <conditionalFormatting sqref="AB4:AB15">
    <cfRule type="containsText" dxfId="12" priority="2" operator="containsText" text="3">
      <formula>NOT(ISERROR(SEARCH("3",AB4)))</formula>
    </cfRule>
  </conditionalFormatting>
  <conditionalFormatting sqref="AB4:AB15">
    <cfRule type="expression" dxfId="11" priority="1">
      <formula>AA4=""</formula>
    </cfRule>
  </conditionalFormatting>
  <dataValidations count="1">
    <dataValidation type="list" allowBlank="1" showInputMessage="1" sqref="V4:V27 AA4:AA15 Q4:Q31 L4:L28">
      <formula1>OFFSET(l_noms,MATCH(L4&amp;"*",l_noms,0)-1,,COUNTIF(l_noms,L4&amp;"*"))</formula1>
    </dataValidation>
  </dataValidations>
  <pageMargins left="0.7" right="0.7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98"/>
  <sheetViews>
    <sheetView zoomScaleNormal="100" workbookViewId="0">
      <selection activeCell="B14" sqref="B14"/>
    </sheetView>
  </sheetViews>
  <sheetFormatPr baseColWidth="10" defaultRowHeight="15" x14ac:dyDescent="0.25"/>
  <cols>
    <col min="1" max="1" width="18.140625" style="8" customWidth="1"/>
    <col min="2" max="2" width="51.28515625" style="8" customWidth="1"/>
    <col min="3" max="3" width="39.42578125" style="8" customWidth="1"/>
    <col min="4" max="4" width="36.140625" style="8" hidden="1" customWidth="1"/>
    <col min="5" max="5" width="18.42578125" style="8" hidden="1" customWidth="1"/>
    <col min="6" max="6" width="25.42578125" style="8" hidden="1" customWidth="1"/>
    <col min="7" max="7" width="28.5703125" style="8" hidden="1" customWidth="1"/>
    <col min="8" max="8" width="3.28515625" style="8" hidden="1" customWidth="1"/>
    <col min="9" max="9" width="23.140625" style="8" customWidth="1"/>
    <col min="10" max="10" width="22.28515625" style="8" customWidth="1"/>
    <col min="11" max="11" width="11.5703125" style="8" customWidth="1"/>
    <col min="12" max="13" width="11.42578125" style="8"/>
    <col min="14" max="14" width="23.28515625" style="8" customWidth="1"/>
    <col min="15" max="16384" width="11.42578125" style="8"/>
  </cols>
  <sheetData>
    <row r="1" spans="1:16" ht="16.5" customHeight="1" thickTop="1" thickBot="1" x14ac:dyDescent="0.3">
      <c r="A1" s="23" t="s">
        <v>145</v>
      </c>
      <c r="B1" s="23" t="s">
        <v>146</v>
      </c>
      <c r="C1" s="24" t="s">
        <v>442</v>
      </c>
      <c r="D1" s="25" t="s">
        <v>354</v>
      </c>
      <c r="E1" s="25" t="s">
        <v>374</v>
      </c>
      <c r="F1" s="26" t="s">
        <v>352</v>
      </c>
      <c r="G1" s="22" t="s">
        <v>441</v>
      </c>
      <c r="H1" s="8" t="s">
        <v>526</v>
      </c>
      <c r="I1" s="83" t="s">
        <v>497</v>
      </c>
      <c r="J1" s="83" t="s">
        <v>496</v>
      </c>
      <c r="K1" s="8" t="s">
        <v>527</v>
      </c>
    </row>
    <row r="2" spans="1:16" ht="16.5" customHeight="1" thickBot="1" x14ac:dyDescent="0.3">
      <c r="A2" s="79" t="str">
        <f>""</f>
        <v/>
      </c>
      <c r="B2" s="17"/>
      <c r="C2" s="9" t="s">
        <v>301</v>
      </c>
      <c r="D2" s="10" t="str">
        <f>""</f>
        <v/>
      </c>
      <c r="E2" s="6" t="str">
        <f>""</f>
        <v/>
      </c>
      <c r="F2" s="11" t="str">
        <f>""</f>
        <v/>
      </c>
      <c r="G2" s="12" t="str">
        <f>""</f>
        <v/>
      </c>
      <c r="H2" s="99">
        <v>0</v>
      </c>
      <c r="I2" s="96"/>
      <c r="J2" s="96"/>
      <c r="K2" s="97"/>
    </row>
    <row r="3" spans="1:16" ht="16.5" customHeight="1" x14ac:dyDescent="0.25">
      <c r="A3" s="79" t="str">
        <f>""</f>
        <v/>
      </c>
      <c r="B3" s="16" t="s">
        <v>307</v>
      </c>
      <c r="C3" s="13" t="s">
        <v>302</v>
      </c>
      <c r="D3" s="14" t="str">
        <f>""</f>
        <v/>
      </c>
      <c r="E3" s="5" t="str">
        <f>""</f>
        <v/>
      </c>
      <c r="F3" s="15" t="str">
        <f>""</f>
        <v/>
      </c>
      <c r="G3" s="12" t="str">
        <f>""</f>
        <v/>
      </c>
      <c r="H3" s="99">
        <v>1</v>
      </c>
      <c r="I3" s="96"/>
      <c r="J3" s="96"/>
      <c r="K3" s="97"/>
    </row>
    <row r="4" spans="1:16" ht="16.5" customHeight="1" x14ac:dyDescent="0.25">
      <c r="A4" s="79" t="str">
        <f>""</f>
        <v/>
      </c>
      <c r="B4" s="4" t="s">
        <v>309</v>
      </c>
      <c r="C4" s="18" t="s">
        <v>310</v>
      </c>
      <c r="D4" s="10" t="str">
        <f>""</f>
        <v/>
      </c>
      <c r="E4" s="6" t="str">
        <f>""</f>
        <v/>
      </c>
      <c r="F4" s="11" t="str">
        <f>""</f>
        <v/>
      </c>
      <c r="G4" s="12" t="str">
        <f>""</f>
        <v/>
      </c>
      <c r="H4" s="99">
        <v>3</v>
      </c>
      <c r="I4" s="96"/>
      <c r="J4" s="96"/>
      <c r="K4" s="97"/>
    </row>
    <row r="5" spans="1:16" ht="16.5" customHeight="1" x14ac:dyDescent="0.25">
      <c r="A5" s="98"/>
      <c r="B5" s="7" t="s">
        <v>520</v>
      </c>
      <c r="C5" s="19" t="s">
        <v>308</v>
      </c>
      <c r="D5" s="7"/>
      <c r="E5" s="7"/>
      <c r="F5" s="20"/>
      <c r="G5" s="27"/>
      <c r="H5" s="99"/>
      <c r="I5" s="96"/>
      <c r="J5" s="96"/>
      <c r="K5" s="97"/>
    </row>
    <row r="6" spans="1:16" ht="16.5" customHeight="1" x14ac:dyDescent="0.25">
      <c r="A6" s="95"/>
      <c r="B6" s="7" t="s">
        <v>484</v>
      </c>
      <c r="C6" s="19" t="s">
        <v>308</v>
      </c>
      <c r="D6" s="7"/>
      <c r="E6" s="21"/>
      <c r="F6" s="20"/>
      <c r="G6" s="28"/>
      <c r="H6" s="8">
        <v>3</v>
      </c>
      <c r="I6" s="83">
        <v>1.84</v>
      </c>
      <c r="J6" s="83" t="s">
        <v>499</v>
      </c>
      <c r="K6" s="8" t="str">
        <f t="shared" ref="K6:K37" si="0">IFERROR(VLOOKUP(B6,$N$8:$P$61,3,FALSE),"c")</f>
        <v>c</v>
      </c>
    </row>
    <row r="7" spans="1:16" ht="16.5" customHeight="1" x14ac:dyDescent="0.25">
      <c r="A7" s="105" t="s">
        <v>287</v>
      </c>
      <c r="B7" s="100" t="s">
        <v>288</v>
      </c>
      <c r="C7" s="101" t="s">
        <v>308</v>
      </c>
      <c r="D7" s="100" t="s">
        <v>405</v>
      </c>
      <c r="E7" s="100"/>
      <c r="F7" s="102"/>
      <c r="G7" s="103" t="s">
        <v>412</v>
      </c>
      <c r="H7" s="8">
        <v>3</v>
      </c>
      <c r="I7" s="104">
        <v>1.06</v>
      </c>
      <c r="J7" s="104" t="s">
        <v>499</v>
      </c>
      <c r="K7" s="8" t="str">
        <f t="shared" si="0"/>
        <v>b</v>
      </c>
    </row>
    <row r="8" spans="1:16" ht="16.5" customHeight="1" x14ac:dyDescent="0.25">
      <c r="A8" s="105" t="s">
        <v>289</v>
      </c>
      <c r="B8" s="100" t="s">
        <v>290</v>
      </c>
      <c r="C8" s="101" t="s">
        <v>308</v>
      </c>
      <c r="D8" s="100" t="s">
        <v>405</v>
      </c>
      <c r="E8" s="100"/>
      <c r="F8" s="102"/>
      <c r="G8" s="107" t="s">
        <v>412</v>
      </c>
      <c r="H8" s="8">
        <v>3</v>
      </c>
      <c r="I8" s="83"/>
      <c r="J8" s="83"/>
      <c r="K8" s="8" t="str">
        <f t="shared" si="0"/>
        <v>b</v>
      </c>
      <c r="N8" s="85" t="s">
        <v>270</v>
      </c>
      <c r="O8" s="84">
        <v>51</v>
      </c>
      <c r="P8" s="86" t="s">
        <v>515</v>
      </c>
    </row>
    <row r="9" spans="1:16" ht="16.5" customHeight="1" x14ac:dyDescent="0.25">
      <c r="A9" s="105" t="s">
        <v>285</v>
      </c>
      <c r="B9" s="100" t="s">
        <v>286</v>
      </c>
      <c r="C9" s="101" t="s">
        <v>308</v>
      </c>
      <c r="D9" s="100" t="s">
        <v>404</v>
      </c>
      <c r="E9" s="100" t="s">
        <v>351</v>
      </c>
      <c r="F9" s="102"/>
      <c r="G9" s="103" t="s">
        <v>412</v>
      </c>
      <c r="H9" s="8">
        <v>3</v>
      </c>
      <c r="I9" s="83">
        <v>1.96</v>
      </c>
      <c r="J9" s="83" t="s">
        <v>499</v>
      </c>
      <c r="K9" s="8" t="str">
        <f t="shared" si="0"/>
        <v>b</v>
      </c>
      <c r="N9" s="85" t="s">
        <v>260</v>
      </c>
      <c r="O9" s="84">
        <v>48</v>
      </c>
      <c r="P9" s="86" t="s">
        <v>515</v>
      </c>
    </row>
    <row r="10" spans="1:16" ht="16.5" x14ac:dyDescent="0.25">
      <c r="A10" s="106" t="s">
        <v>283</v>
      </c>
      <c r="B10" s="100" t="s">
        <v>284</v>
      </c>
      <c r="C10" s="101" t="s">
        <v>308</v>
      </c>
      <c r="D10" s="100" t="s">
        <v>404</v>
      </c>
      <c r="E10" s="100" t="s">
        <v>351</v>
      </c>
      <c r="F10" s="102"/>
      <c r="G10" s="107" t="s">
        <v>412</v>
      </c>
      <c r="H10" s="8">
        <v>3</v>
      </c>
      <c r="I10" s="83"/>
      <c r="J10" s="83"/>
      <c r="K10" s="8" t="str">
        <f t="shared" si="0"/>
        <v>b</v>
      </c>
      <c r="N10" s="85" t="s">
        <v>268</v>
      </c>
      <c r="O10" s="84">
        <v>48</v>
      </c>
      <c r="P10" s="86" t="s">
        <v>515</v>
      </c>
    </row>
    <row r="11" spans="1:16" ht="16.5" x14ac:dyDescent="0.25">
      <c r="A11" s="77" t="s">
        <v>297</v>
      </c>
      <c r="B11" s="7" t="s">
        <v>298</v>
      </c>
      <c r="C11" s="19" t="s">
        <v>308</v>
      </c>
      <c r="D11" s="7" t="s">
        <v>409</v>
      </c>
      <c r="E11" s="7" t="s">
        <v>355</v>
      </c>
      <c r="F11" s="20"/>
      <c r="G11" s="28" t="s">
        <v>412</v>
      </c>
      <c r="H11" s="8">
        <v>3</v>
      </c>
      <c r="I11" s="83"/>
      <c r="J11" s="83"/>
      <c r="K11" s="8" t="str">
        <f t="shared" si="0"/>
        <v>c</v>
      </c>
      <c r="N11" s="85" t="s">
        <v>258</v>
      </c>
      <c r="O11" s="84">
        <v>38</v>
      </c>
      <c r="P11" s="86" t="s">
        <v>515</v>
      </c>
    </row>
    <row r="12" spans="1:16" ht="15.75" customHeight="1" x14ac:dyDescent="0.25">
      <c r="A12" s="77" t="s">
        <v>295</v>
      </c>
      <c r="B12" s="7" t="s">
        <v>296</v>
      </c>
      <c r="C12" s="19" t="s">
        <v>308</v>
      </c>
      <c r="D12" s="7" t="s">
        <v>409</v>
      </c>
      <c r="E12" s="7" t="s">
        <v>355</v>
      </c>
      <c r="F12" s="20"/>
      <c r="G12" s="27" t="s">
        <v>412</v>
      </c>
      <c r="H12" s="8">
        <v>3</v>
      </c>
      <c r="I12" s="83">
        <v>2</v>
      </c>
      <c r="J12" s="83" t="s">
        <v>499</v>
      </c>
      <c r="K12" s="8" t="str">
        <f t="shared" si="0"/>
        <v>c</v>
      </c>
      <c r="N12" s="85" t="s">
        <v>250</v>
      </c>
      <c r="O12" s="84">
        <v>34</v>
      </c>
      <c r="P12" s="86" t="s">
        <v>515</v>
      </c>
    </row>
    <row r="13" spans="1:16" ht="16.5" x14ac:dyDescent="0.25">
      <c r="A13" s="77" t="s">
        <v>277</v>
      </c>
      <c r="B13" s="7" t="s">
        <v>278</v>
      </c>
      <c r="C13" s="19" t="s">
        <v>308</v>
      </c>
      <c r="D13" s="7" t="s">
        <v>402</v>
      </c>
      <c r="E13" s="7" t="s">
        <v>356</v>
      </c>
      <c r="F13" s="20"/>
      <c r="G13" s="27" t="s">
        <v>412</v>
      </c>
      <c r="H13" s="8">
        <v>3</v>
      </c>
      <c r="I13" s="83"/>
      <c r="J13" s="83"/>
      <c r="K13" s="8" t="str">
        <f t="shared" si="0"/>
        <v>a</v>
      </c>
      <c r="N13" s="85" t="s">
        <v>272</v>
      </c>
      <c r="O13" s="84">
        <v>31</v>
      </c>
      <c r="P13" s="86" t="s">
        <v>515</v>
      </c>
    </row>
    <row r="14" spans="1:16" ht="33" x14ac:dyDescent="0.25">
      <c r="A14" s="77" t="s">
        <v>275</v>
      </c>
      <c r="B14" s="7" t="s">
        <v>276</v>
      </c>
      <c r="C14" s="19" t="s">
        <v>308</v>
      </c>
      <c r="D14" s="7" t="s">
        <v>402</v>
      </c>
      <c r="E14" s="7" t="s">
        <v>357</v>
      </c>
      <c r="F14" s="20"/>
      <c r="G14" s="28" t="s">
        <v>412</v>
      </c>
      <c r="H14" s="8">
        <v>3</v>
      </c>
      <c r="I14" s="83"/>
      <c r="J14" s="83"/>
      <c r="K14" s="8" t="str">
        <f t="shared" si="0"/>
        <v>a</v>
      </c>
      <c r="N14" s="85" t="s">
        <v>266</v>
      </c>
      <c r="O14" s="84">
        <v>21</v>
      </c>
      <c r="P14" s="86" t="s">
        <v>515</v>
      </c>
    </row>
    <row r="15" spans="1:16" ht="16.5" x14ac:dyDescent="0.25">
      <c r="A15" s="78" t="s">
        <v>164</v>
      </c>
      <c r="B15" s="7" t="s">
        <v>165</v>
      </c>
      <c r="C15" s="19" t="s">
        <v>308</v>
      </c>
      <c r="D15" s="7" t="s">
        <v>311</v>
      </c>
      <c r="E15" s="7" t="s">
        <v>346</v>
      </c>
      <c r="F15" s="20"/>
      <c r="G15" s="28" t="s">
        <v>413</v>
      </c>
      <c r="H15" s="8">
        <v>3</v>
      </c>
      <c r="I15" s="83"/>
      <c r="J15" s="83"/>
      <c r="K15" s="8" t="str">
        <f t="shared" si="0"/>
        <v>a</v>
      </c>
      <c r="N15" s="85" t="s">
        <v>209</v>
      </c>
      <c r="O15" s="84">
        <v>20</v>
      </c>
      <c r="P15" s="86" t="s">
        <v>515</v>
      </c>
    </row>
    <row r="16" spans="1:16" ht="16.5" x14ac:dyDescent="0.25">
      <c r="A16" s="78" t="s">
        <v>166</v>
      </c>
      <c r="B16" s="7" t="s">
        <v>167</v>
      </c>
      <c r="C16" s="19" t="s">
        <v>308</v>
      </c>
      <c r="D16" s="7" t="s">
        <v>312</v>
      </c>
      <c r="E16" s="7" t="s">
        <v>358</v>
      </c>
      <c r="F16" s="20"/>
      <c r="G16" s="27" t="s">
        <v>413</v>
      </c>
      <c r="H16" s="8">
        <v>3</v>
      </c>
      <c r="I16" s="83"/>
      <c r="J16" s="83"/>
      <c r="K16" s="8" t="str">
        <f t="shared" si="0"/>
        <v>c</v>
      </c>
      <c r="N16" s="85" t="s">
        <v>181</v>
      </c>
      <c r="O16" s="84">
        <v>15</v>
      </c>
      <c r="P16" s="86" t="s">
        <v>515</v>
      </c>
    </row>
    <row r="17" spans="1:16" ht="16.5" x14ac:dyDescent="0.25">
      <c r="A17" s="78" t="s">
        <v>170</v>
      </c>
      <c r="B17" s="7" t="s">
        <v>171</v>
      </c>
      <c r="C17" s="19" t="s">
        <v>308</v>
      </c>
      <c r="D17" s="7" t="s">
        <v>312</v>
      </c>
      <c r="E17" s="7" t="s">
        <v>358</v>
      </c>
      <c r="F17" s="20"/>
      <c r="G17" s="28" t="s">
        <v>413</v>
      </c>
      <c r="H17" s="8">
        <v>3</v>
      </c>
      <c r="I17" s="83"/>
      <c r="J17" s="83"/>
      <c r="K17" s="8" t="str">
        <f t="shared" si="0"/>
        <v>a</v>
      </c>
      <c r="N17" s="85" t="s">
        <v>278</v>
      </c>
      <c r="O17" s="84">
        <v>14</v>
      </c>
      <c r="P17" s="86" t="s">
        <v>515</v>
      </c>
    </row>
    <row r="18" spans="1:16" ht="16.5" x14ac:dyDescent="0.25">
      <c r="A18" s="78" t="s">
        <v>168</v>
      </c>
      <c r="B18" s="7" t="s">
        <v>169</v>
      </c>
      <c r="C18" s="19" t="s">
        <v>308</v>
      </c>
      <c r="D18" s="7" t="s">
        <v>313</v>
      </c>
      <c r="E18" s="7" t="s">
        <v>359</v>
      </c>
      <c r="F18" s="20"/>
      <c r="G18" s="27" t="s">
        <v>413</v>
      </c>
      <c r="H18" s="8">
        <v>3</v>
      </c>
      <c r="I18" s="83"/>
      <c r="J18" s="83"/>
      <c r="K18" s="8" t="str">
        <f t="shared" si="0"/>
        <v>c</v>
      </c>
      <c r="N18" s="85"/>
      <c r="O18" s="84"/>
      <c r="P18" s="86"/>
    </row>
    <row r="19" spans="1:16" ht="16.5" x14ac:dyDescent="0.25">
      <c r="A19" s="77" t="s">
        <v>147</v>
      </c>
      <c r="B19" s="7" t="s">
        <v>148</v>
      </c>
      <c r="C19" s="19" t="s">
        <v>308</v>
      </c>
      <c r="D19" s="7" t="s">
        <v>314</v>
      </c>
      <c r="E19" s="21">
        <v>36000</v>
      </c>
      <c r="F19" s="20"/>
      <c r="G19" s="28" t="s">
        <v>414</v>
      </c>
      <c r="H19" s="8">
        <v>3</v>
      </c>
      <c r="I19" s="83"/>
      <c r="J19" s="83"/>
      <c r="K19" s="8" t="str">
        <f t="shared" si="0"/>
        <v>b</v>
      </c>
      <c r="N19" s="85" t="s">
        <v>276</v>
      </c>
      <c r="O19" s="84">
        <v>14</v>
      </c>
      <c r="P19" s="86" t="s">
        <v>515</v>
      </c>
    </row>
    <row r="20" spans="1:16" ht="16.5" x14ac:dyDescent="0.25">
      <c r="A20" s="77" t="s">
        <v>153</v>
      </c>
      <c r="B20" s="7" t="s">
        <v>154</v>
      </c>
      <c r="C20" s="19" t="s">
        <v>308</v>
      </c>
      <c r="D20" s="7" t="s">
        <v>315</v>
      </c>
      <c r="E20" s="21">
        <v>252000</v>
      </c>
      <c r="F20" s="20"/>
      <c r="G20" s="27" t="s">
        <v>414</v>
      </c>
      <c r="H20" s="8">
        <v>3</v>
      </c>
      <c r="I20" s="83"/>
      <c r="J20" s="83"/>
      <c r="K20" s="8" t="str">
        <f t="shared" si="0"/>
        <v>a</v>
      </c>
      <c r="N20" s="85" t="s">
        <v>248</v>
      </c>
      <c r="O20" s="84">
        <v>14</v>
      </c>
      <c r="P20" s="86" t="s">
        <v>515</v>
      </c>
    </row>
    <row r="21" spans="1:16" ht="16.5" x14ac:dyDescent="0.25">
      <c r="A21" s="77" t="s">
        <v>149</v>
      </c>
      <c r="B21" s="7" t="s">
        <v>150</v>
      </c>
      <c r="C21" s="19" t="s">
        <v>308</v>
      </c>
      <c r="D21" s="7" t="s">
        <v>316</v>
      </c>
      <c r="E21" s="21">
        <v>40500</v>
      </c>
      <c r="F21" s="20"/>
      <c r="G21" s="28" t="s">
        <v>414</v>
      </c>
      <c r="H21" s="8">
        <v>3</v>
      </c>
      <c r="I21" s="83"/>
      <c r="J21" s="83"/>
      <c r="K21" s="8" t="str">
        <f t="shared" si="0"/>
        <v>c</v>
      </c>
      <c r="N21" s="85" t="s">
        <v>264</v>
      </c>
      <c r="O21" s="84">
        <v>13</v>
      </c>
      <c r="P21" s="86" t="s">
        <v>515</v>
      </c>
    </row>
    <row r="22" spans="1:16" ht="16.5" x14ac:dyDescent="0.25">
      <c r="A22" s="78" t="s">
        <v>217</v>
      </c>
      <c r="B22" s="7" t="s">
        <v>219</v>
      </c>
      <c r="C22" s="19" t="s">
        <v>308</v>
      </c>
      <c r="D22" s="7"/>
      <c r="E22" s="7"/>
      <c r="F22" s="20"/>
      <c r="G22" s="27" t="s">
        <v>415</v>
      </c>
      <c r="H22" s="8">
        <v>3</v>
      </c>
      <c r="I22" s="83"/>
      <c r="J22" s="83"/>
      <c r="K22" s="8" t="str">
        <f t="shared" si="0"/>
        <v>c</v>
      </c>
      <c r="N22" s="85" t="s">
        <v>262</v>
      </c>
      <c r="O22" s="84">
        <v>12</v>
      </c>
      <c r="P22" s="86" t="s">
        <v>515</v>
      </c>
    </row>
    <row r="23" spans="1:16" ht="16.5" x14ac:dyDescent="0.25">
      <c r="A23" s="78" t="s">
        <v>217</v>
      </c>
      <c r="B23" s="7" t="s">
        <v>218</v>
      </c>
      <c r="C23" s="19" t="s">
        <v>308</v>
      </c>
      <c r="D23" s="7"/>
      <c r="E23" s="7"/>
      <c r="F23" s="20"/>
      <c r="G23" s="28" t="s">
        <v>415</v>
      </c>
      <c r="H23" s="8">
        <v>3</v>
      </c>
      <c r="I23" s="83"/>
      <c r="J23" s="83"/>
      <c r="K23" s="8" t="str">
        <f t="shared" si="0"/>
        <v>c</v>
      </c>
      <c r="N23" s="85" t="s">
        <v>511</v>
      </c>
      <c r="O23" s="84">
        <v>11</v>
      </c>
      <c r="P23" s="86" t="s">
        <v>515</v>
      </c>
    </row>
    <row r="24" spans="1:16" ht="15.75" customHeight="1" x14ac:dyDescent="0.25">
      <c r="A24" s="77" t="s">
        <v>245</v>
      </c>
      <c r="B24" s="7" t="s">
        <v>246</v>
      </c>
      <c r="C24" s="19" t="s">
        <v>308</v>
      </c>
      <c r="D24" s="7" t="s">
        <v>395</v>
      </c>
      <c r="E24" s="7" t="s">
        <v>360</v>
      </c>
      <c r="F24" s="20"/>
      <c r="G24" s="27" t="s">
        <v>412</v>
      </c>
      <c r="H24" s="8">
        <v>3</v>
      </c>
      <c r="I24" s="83"/>
      <c r="J24" s="83"/>
      <c r="K24" s="8" t="str">
        <f t="shared" si="0"/>
        <v>c</v>
      </c>
      <c r="N24" s="85" t="s">
        <v>242</v>
      </c>
      <c r="O24" s="84">
        <v>10</v>
      </c>
      <c r="P24" s="86" t="s">
        <v>515</v>
      </c>
    </row>
    <row r="25" spans="1:16" ht="33" x14ac:dyDescent="0.25">
      <c r="A25" s="77" t="s">
        <v>247</v>
      </c>
      <c r="B25" s="7" t="s">
        <v>248</v>
      </c>
      <c r="C25" s="19" t="s">
        <v>308</v>
      </c>
      <c r="D25" s="7" t="s">
        <v>396</v>
      </c>
      <c r="E25" s="7" t="s">
        <v>361</v>
      </c>
      <c r="F25" s="20"/>
      <c r="G25" s="28" t="s">
        <v>412</v>
      </c>
      <c r="H25" s="8">
        <v>3</v>
      </c>
      <c r="I25" s="83"/>
      <c r="J25" s="83"/>
      <c r="K25" s="8" t="str">
        <f t="shared" si="0"/>
        <v>a</v>
      </c>
      <c r="N25" s="85" t="s">
        <v>202</v>
      </c>
      <c r="O25" s="84">
        <v>9</v>
      </c>
      <c r="P25" s="86" t="s">
        <v>515</v>
      </c>
    </row>
    <row r="26" spans="1:16" ht="16.5" x14ac:dyDescent="0.25">
      <c r="A26" s="77" t="s">
        <v>220</v>
      </c>
      <c r="B26" s="7" t="s">
        <v>221</v>
      </c>
      <c r="C26" s="19" t="s">
        <v>308</v>
      </c>
      <c r="D26" s="7" t="s">
        <v>317</v>
      </c>
      <c r="E26" s="21">
        <v>20000</v>
      </c>
      <c r="F26" s="20"/>
      <c r="G26" s="27" t="s">
        <v>416</v>
      </c>
      <c r="H26" s="8">
        <v>3</v>
      </c>
      <c r="I26" s="83">
        <v>1.85</v>
      </c>
      <c r="J26" s="83" t="s">
        <v>499</v>
      </c>
      <c r="K26" s="8" t="str">
        <f t="shared" si="0"/>
        <v>b</v>
      </c>
      <c r="N26" s="85" t="s">
        <v>233</v>
      </c>
      <c r="O26" s="84">
        <v>9</v>
      </c>
      <c r="P26" s="86" t="s">
        <v>515</v>
      </c>
    </row>
    <row r="27" spans="1:16" ht="16.5" x14ac:dyDescent="0.25">
      <c r="A27" s="77"/>
      <c r="B27" s="7" t="s">
        <v>186</v>
      </c>
      <c r="C27" s="19" t="s">
        <v>308</v>
      </c>
      <c r="D27" s="7" t="s">
        <v>318</v>
      </c>
      <c r="E27" s="7" t="s">
        <v>362</v>
      </c>
      <c r="F27" s="20"/>
      <c r="G27" s="28" t="s">
        <v>417</v>
      </c>
      <c r="H27" s="8">
        <v>3</v>
      </c>
      <c r="I27" s="83">
        <v>1.86</v>
      </c>
      <c r="J27" s="83" t="s">
        <v>499</v>
      </c>
      <c r="K27" s="8" t="str">
        <f t="shared" si="0"/>
        <v>c</v>
      </c>
      <c r="N27" s="85" t="s">
        <v>211</v>
      </c>
      <c r="O27" s="84">
        <v>8</v>
      </c>
      <c r="P27" s="86" t="s">
        <v>515</v>
      </c>
    </row>
    <row r="28" spans="1:16" ht="16.5" x14ac:dyDescent="0.25">
      <c r="A28" s="77" t="s">
        <v>187</v>
      </c>
      <c r="B28" s="7" t="s">
        <v>418</v>
      </c>
      <c r="C28" s="19" t="s">
        <v>308</v>
      </c>
      <c r="D28" s="7" t="s">
        <v>436</v>
      </c>
      <c r="E28" s="7">
        <v>5000</v>
      </c>
      <c r="F28" s="20"/>
      <c r="G28" s="27" t="s">
        <v>417</v>
      </c>
      <c r="H28" s="8">
        <v>3</v>
      </c>
      <c r="I28" s="83">
        <v>1.82</v>
      </c>
      <c r="J28" s="83" t="s">
        <v>499</v>
      </c>
      <c r="K28" s="8" t="str">
        <f t="shared" si="0"/>
        <v>c</v>
      </c>
      <c r="N28" s="85" t="s">
        <v>165</v>
      </c>
      <c r="O28" s="84">
        <v>8</v>
      </c>
      <c r="P28" s="86" t="s">
        <v>515</v>
      </c>
    </row>
    <row r="29" spans="1:16" ht="16.5" x14ac:dyDescent="0.25">
      <c r="A29" s="77" t="s">
        <v>193</v>
      </c>
      <c r="B29" s="7" t="s">
        <v>195</v>
      </c>
      <c r="C29" s="19" t="s">
        <v>308</v>
      </c>
      <c r="D29" s="7" t="s">
        <v>319</v>
      </c>
      <c r="E29" s="21">
        <v>17500</v>
      </c>
      <c r="F29" s="20"/>
      <c r="G29" s="28" t="s">
        <v>419</v>
      </c>
      <c r="H29" s="8">
        <v>3</v>
      </c>
      <c r="I29" s="83">
        <v>1.8</v>
      </c>
      <c r="J29" s="83" t="s">
        <v>499</v>
      </c>
      <c r="K29" s="8" t="str">
        <f t="shared" si="0"/>
        <v>c</v>
      </c>
      <c r="N29" s="85" t="s">
        <v>231</v>
      </c>
      <c r="O29" s="84">
        <v>8</v>
      </c>
      <c r="P29" s="86" t="s">
        <v>515</v>
      </c>
    </row>
    <row r="30" spans="1:16" ht="16.5" x14ac:dyDescent="0.25">
      <c r="A30" s="77" t="s">
        <v>188</v>
      </c>
      <c r="B30" s="7" t="s">
        <v>190</v>
      </c>
      <c r="C30" s="19" t="s">
        <v>308</v>
      </c>
      <c r="D30" s="7" t="s">
        <v>320</v>
      </c>
      <c r="E30" s="21">
        <v>12500</v>
      </c>
      <c r="F30" s="20"/>
      <c r="G30" s="27" t="s">
        <v>419</v>
      </c>
      <c r="H30" s="8">
        <v>3</v>
      </c>
      <c r="I30" s="83">
        <v>1.8</v>
      </c>
      <c r="J30" s="83" t="s">
        <v>499</v>
      </c>
      <c r="K30" s="8" t="str">
        <f t="shared" si="0"/>
        <v>c</v>
      </c>
      <c r="N30" s="85" t="s">
        <v>177</v>
      </c>
      <c r="O30" s="84">
        <v>7</v>
      </c>
      <c r="P30" s="86" t="s">
        <v>515</v>
      </c>
    </row>
    <row r="31" spans="1:16" ht="16.5" x14ac:dyDescent="0.25">
      <c r="A31" s="77"/>
      <c r="B31" s="7" t="s">
        <v>192</v>
      </c>
      <c r="C31" s="19" t="s">
        <v>308</v>
      </c>
      <c r="D31" s="7" t="s">
        <v>321</v>
      </c>
      <c r="E31" s="7"/>
      <c r="F31" s="20"/>
      <c r="G31" s="28" t="s">
        <v>419</v>
      </c>
      <c r="H31" s="8">
        <v>3</v>
      </c>
      <c r="I31" s="83"/>
      <c r="J31" s="83"/>
      <c r="K31" s="8" t="str">
        <f t="shared" si="0"/>
        <v>c</v>
      </c>
      <c r="N31" s="85" t="s">
        <v>152</v>
      </c>
      <c r="O31" s="84">
        <v>6</v>
      </c>
      <c r="P31" s="86" t="s">
        <v>515</v>
      </c>
    </row>
    <row r="32" spans="1:16" ht="15.75" customHeight="1" x14ac:dyDescent="0.25">
      <c r="A32" s="77" t="s">
        <v>188</v>
      </c>
      <c r="B32" s="7" t="s">
        <v>189</v>
      </c>
      <c r="C32" s="19" t="s">
        <v>308</v>
      </c>
      <c r="D32" s="7" t="s">
        <v>320</v>
      </c>
      <c r="E32" s="21">
        <v>12500</v>
      </c>
      <c r="F32" s="20"/>
      <c r="G32" s="27" t="s">
        <v>419</v>
      </c>
      <c r="H32" s="8">
        <v>3</v>
      </c>
      <c r="I32" s="83">
        <v>1.82</v>
      </c>
      <c r="J32" s="83" t="s">
        <v>499</v>
      </c>
      <c r="K32" s="8" t="str">
        <f t="shared" si="0"/>
        <v>b</v>
      </c>
      <c r="N32" s="85" t="s">
        <v>171</v>
      </c>
      <c r="O32" s="84">
        <v>5</v>
      </c>
      <c r="P32" s="86" t="s">
        <v>515</v>
      </c>
    </row>
    <row r="33" spans="1:16" ht="16.5" x14ac:dyDescent="0.25">
      <c r="A33" s="77" t="s">
        <v>193</v>
      </c>
      <c r="B33" s="7" t="s">
        <v>194</v>
      </c>
      <c r="C33" s="19" t="s">
        <v>308</v>
      </c>
      <c r="D33" s="7" t="s">
        <v>437</v>
      </c>
      <c r="E33" s="21">
        <v>17500</v>
      </c>
      <c r="F33" s="20"/>
      <c r="G33" s="28" t="s">
        <v>419</v>
      </c>
      <c r="H33" s="8">
        <v>3</v>
      </c>
      <c r="I33" s="83"/>
      <c r="J33" s="83"/>
      <c r="K33" s="8" t="str">
        <f t="shared" si="0"/>
        <v>c</v>
      </c>
      <c r="N33" s="85" t="s">
        <v>235</v>
      </c>
      <c r="O33" s="84">
        <v>5</v>
      </c>
      <c r="P33" s="86" t="s">
        <v>515</v>
      </c>
    </row>
    <row r="34" spans="1:16" ht="16.5" x14ac:dyDescent="0.25">
      <c r="A34" s="77"/>
      <c r="B34" s="7" t="s">
        <v>191</v>
      </c>
      <c r="C34" s="19" t="s">
        <v>308</v>
      </c>
      <c r="D34" s="7" t="s">
        <v>321</v>
      </c>
      <c r="E34" s="7"/>
      <c r="F34" s="20"/>
      <c r="G34" s="27" t="s">
        <v>419</v>
      </c>
      <c r="H34" s="8">
        <v>3</v>
      </c>
      <c r="I34" s="83"/>
      <c r="J34" s="83"/>
      <c r="K34" s="8" t="str">
        <f t="shared" si="0"/>
        <v>c</v>
      </c>
      <c r="N34" s="85" t="s">
        <v>214</v>
      </c>
      <c r="O34" s="84">
        <v>5</v>
      </c>
      <c r="P34" s="86" t="s">
        <v>515</v>
      </c>
    </row>
    <row r="35" spans="1:16" ht="15.75" customHeight="1" x14ac:dyDescent="0.25">
      <c r="A35" s="77" t="s">
        <v>155</v>
      </c>
      <c r="B35" s="7" t="s">
        <v>156</v>
      </c>
      <c r="C35" s="19" t="s">
        <v>308</v>
      </c>
      <c r="D35" s="7" t="s">
        <v>322</v>
      </c>
      <c r="E35" s="21">
        <v>99840</v>
      </c>
      <c r="F35" s="20"/>
      <c r="G35" s="28" t="s">
        <v>414</v>
      </c>
      <c r="H35" s="8">
        <v>3</v>
      </c>
      <c r="I35" s="83"/>
      <c r="J35" s="83"/>
      <c r="K35" s="8" t="str">
        <f t="shared" si="0"/>
        <v>a</v>
      </c>
      <c r="N35" s="85" t="s">
        <v>156</v>
      </c>
      <c r="O35" s="84">
        <v>5</v>
      </c>
      <c r="P35" s="86" t="s">
        <v>515</v>
      </c>
    </row>
    <row r="36" spans="1:16" ht="16.5" customHeight="1" x14ac:dyDescent="0.25">
      <c r="A36" s="77" t="s">
        <v>420</v>
      </c>
      <c r="B36" s="7" t="s">
        <v>421</v>
      </c>
      <c r="C36" s="19" t="s">
        <v>308</v>
      </c>
      <c r="D36" s="7" t="s">
        <v>438</v>
      </c>
      <c r="E36" s="7"/>
      <c r="F36" s="20"/>
      <c r="G36" s="27" t="s">
        <v>414</v>
      </c>
      <c r="H36" s="8">
        <v>3</v>
      </c>
      <c r="I36" s="83"/>
      <c r="J36" s="83"/>
      <c r="K36" s="8" t="str">
        <f t="shared" si="0"/>
        <v>c</v>
      </c>
      <c r="N36" s="85" t="s">
        <v>154</v>
      </c>
      <c r="O36" s="84">
        <v>5</v>
      </c>
      <c r="P36" s="86" t="s">
        <v>515</v>
      </c>
    </row>
    <row r="37" spans="1:16" ht="16.5" x14ac:dyDescent="0.25">
      <c r="A37" s="77" t="s">
        <v>151</v>
      </c>
      <c r="B37" s="7" t="s">
        <v>152</v>
      </c>
      <c r="C37" s="19" t="s">
        <v>308</v>
      </c>
      <c r="D37" s="7" t="s">
        <v>323</v>
      </c>
      <c r="E37" s="21">
        <v>59400</v>
      </c>
      <c r="F37" s="20"/>
      <c r="G37" s="28" t="s">
        <v>414</v>
      </c>
      <c r="H37" s="8">
        <v>3</v>
      </c>
      <c r="I37" s="83"/>
      <c r="J37" s="83"/>
      <c r="K37" s="8" t="str">
        <f t="shared" si="0"/>
        <v>a</v>
      </c>
      <c r="N37" s="85" t="s">
        <v>175</v>
      </c>
      <c r="O37" s="84">
        <v>5</v>
      </c>
      <c r="P37" s="86" t="s">
        <v>515</v>
      </c>
    </row>
    <row r="38" spans="1:16" ht="16.5" x14ac:dyDescent="0.25">
      <c r="A38" s="78"/>
      <c r="B38" s="7" t="s">
        <v>240</v>
      </c>
      <c r="C38" s="19" t="s">
        <v>308</v>
      </c>
      <c r="D38" s="7" t="s">
        <v>324</v>
      </c>
      <c r="E38" s="7"/>
      <c r="F38" s="20"/>
      <c r="G38" s="27" t="s">
        <v>324</v>
      </c>
      <c r="H38" s="8">
        <v>3</v>
      </c>
      <c r="I38" s="83"/>
      <c r="J38" s="83"/>
      <c r="K38" s="8" t="str">
        <f t="shared" ref="K38:K69" si="1">IFERROR(VLOOKUP(B38,$N$8:$P$61,3,FALSE),"c")</f>
        <v>c</v>
      </c>
      <c r="N38" s="85" t="s">
        <v>202</v>
      </c>
      <c r="O38" s="84">
        <v>5</v>
      </c>
      <c r="P38" s="86" t="s">
        <v>515</v>
      </c>
    </row>
    <row r="39" spans="1:16" ht="16.5" x14ac:dyDescent="0.25">
      <c r="A39" s="78" t="s">
        <v>203</v>
      </c>
      <c r="B39" s="7" t="s">
        <v>204</v>
      </c>
      <c r="C39" s="19" t="s">
        <v>308</v>
      </c>
      <c r="D39" s="7" t="s">
        <v>325</v>
      </c>
      <c r="E39" s="21">
        <v>12000</v>
      </c>
      <c r="F39" s="20"/>
      <c r="G39" s="28" t="s">
        <v>415</v>
      </c>
      <c r="H39" s="8">
        <v>3</v>
      </c>
      <c r="I39" s="83">
        <v>1.65</v>
      </c>
      <c r="J39" s="83" t="s">
        <v>499</v>
      </c>
      <c r="K39" s="8" t="str">
        <f t="shared" si="1"/>
        <v>c</v>
      </c>
      <c r="N39" s="85" t="s">
        <v>229</v>
      </c>
      <c r="O39" s="84">
        <v>5</v>
      </c>
      <c r="P39" s="86" t="s">
        <v>515</v>
      </c>
    </row>
    <row r="40" spans="1:16" ht="16.5" x14ac:dyDescent="0.25">
      <c r="A40" s="78"/>
      <c r="B40" s="7" t="s">
        <v>212</v>
      </c>
      <c r="C40" s="19" t="s">
        <v>308</v>
      </c>
      <c r="D40" s="7" t="s">
        <v>326</v>
      </c>
      <c r="E40" s="21">
        <v>5000</v>
      </c>
      <c r="F40" s="20"/>
      <c r="G40" s="27" t="s">
        <v>415</v>
      </c>
      <c r="H40" s="8">
        <v>3</v>
      </c>
      <c r="I40" s="83"/>
      <c r="J40" s="83"/>
      <c r="K40" s="8" t="str">
        <f t="shared" si="1"/>
        <v>c</v>
      </c>
      <c r="N40" s="85" t="s">
        <v>286</v>
      </c>
      <c r="O40" s="84">
        <v>4</v>
      </c>
      <c r="P40" s="87" t="s">
        <v>516</v>
      </c>
    </row>
    <row r="41" spans="1:16" ht="16.5" x14ac:dyDescent="0.25">
      <c r="A41" s="78" t="s">
        <v>205</v>
      </c>
      <c r="B41" s="7" t="s">
        <v>206</v>
      </c>
      <c r="C41" s="19" t="s">
        <v>308</v>
      </c>
      <c r="D41" s="7" t="s">
        <v>327</v>
      </c>
      <c r="E41" s="21">
        <v>8000</v>
      </c>
      <c r="F41" s="20"/>
      <c r="G41" s="28" t="s">
        <v>415</v>
      </c>
      <c r="H41" s="8">
        <v>3</v>
      </c>
      <c r="I41" s="83"/>
      <c r="J41" s="83"/>
      <c r="K41" s="8" t="str">
        <f t="shared" si="1"/>
        <v>b</v>
      </c>
      <c r="N41" s="85" t="s">
        <v>284</v>
      </c>
      <c r="O41" s="84">
        <v>4</v>
      </c>
      <c r="P41" s="87" t="s">
        <v>516</v>
      </c>
    </row>
    <row r="42" spans="1:16" ht="16.5" x14ac:dyDescent="0.25">
      <c r="A42" s="77" t="s">
        <v>390</v>
      </c>
      <c r="B42" s="7" t="s">
        <v>207</v>
      </c>
      <c r="C42" s="19" t="s">
        <v>308</v>
      </c>
      <c r="D42" s="7" t="s">
        <v>328</v>
      </c>
      <c r="E42" s="21">
        <v>15000</v>
      </c>
      <c r="F42" s="20"/>
      <c r="G42" s="27" t="s">
        <v>415</v>
      </c>
      <c r="H42" s="8">
        <v>3</v>
      </c>
      <c r="I42" s="83">
        <v>1.82</v>
      </c>
      <c r="J42" s="83" t="s">
        <v>500</v>
      </c>
      <c r="K42" s="8" t="str">
        <f t="shared" si="1"/>
        <v>b</v>
      </c>
      <c r="N42" s="85" t="s">
        <v>189</v>
      </c>
      <c r="O42" s="84">
        <v>4</v>
      </c>
      <c r="P42" s="87" t="s">
        <v>516</v>
      </c>
    </row>
    <row r="43" spans="1:16" ht="16.5" x14ac:dyDescent="0.25">
      <c r="A43" s="78" t="s">
        <v>213</v>
      </c>
      <c r="B43" s="7" t="s">
        <v>214</v>
      </c>
      <c r="C43" s="19" t="s">
        <v>308</v>
      </c>
      <c r="D43" s="7" t="s">
        <v>329</v>
      </c>
      <c r="E43" s="21">
        <v>15000</v>
      </c>
      <c r="F43" s="20"/>
      <c r="G43" s="28" t="s">
        <v>415</v>
      </c>
      <c r="H43" s="8">
        <v>3</v>
      </c>
      <c r="I43" s="83"/>
      <c r="J43" s="83"/>
      <c r="K43" s="8" t="str">
        <f t="shared" si="1"/>
        <v>a</v>
      </c>
      <c r="N43" s="85" t="s">
        <v>237</v>
      </c>
      <c r="O43" s="84">
        <v>3</v>
      </c>
      <c r="P43" s="87" t="s">
        <v>516</v>
      </c>
    </row>
    <row r="44" spans="1:16" ht="16.5" x14ac:dyDescent="0.25">
      <c r="A44" s="78" t="s">
        <v>236</v>
      </c>
      <c r="B44" s="7" t="s">
        <v>237</v>
      </c>
      <c r="C44" s="19" t="s">
        <v>308</v>
      </c>
      <c r="D44" s="7" t="s">
        <v>330</v>
      </c>
      <c r="E44" s="21">
        <v>4000</v>
      </c>
      <c r="F44" s="20"/>
      <c r="G44" s="27" t="s">
        <v>422</v>
      </c>
      <c r="H44" s="8">
        <v>3</v>
      </c>
      <c r="I44" s="83"/>
      <c r="J44" s="83"/>
      <c r="K44" s="8" t="str">
        <f t="shared" si="1"/>
        <v>b</v>
      </c>
      <c r="N44" s="85" t="s">
        <v>154</v>
      </c>
      <c r="O44" s="84">
        <v>3</v>
      </c>
      <c r="P44" s="87" t="s">
        <v>516</v>
      </c>
    </row>
    <row r="45" spans="1:16" ht="16.5" x14ac:dyDescent="0.25">
      <c r="A45" s="78" t="s">
        <v>208</v>
      </c>
      <c r="B45" s="7" t="s">
        <v>209</v>
      </c>
      <c r="C45" s="19" t="s">
        <v>308</v>
      </c>
      <c r="D45" s="7" t="s">
        <v>331</v>
      </c>
      <c r="E45" s="21">
        <v>20000</v>
      </c>
      <c r="F45" s="20"/>
      <c r="G45" s="28" t="s">
        <v>415</v>
      </c>
      <c r="H45" s="8">
        <v>3</v>
      </c>
      <c r="I45" s="83"/>
      <c r="J45" s="83"/>
      <c r="K45" s="8" t="str">
        <f t="shared" si="1"/>
        <v>a</v>
      </c>
      <c r="N45" s="85" t="s">
        <v>517</v>
      </c>
      <c r="O45" s="84">
        <v>3</v>
      </c>
      <c r="P45" s="87" t="s">
        <v>516</v>
      </c>
    </row>
    <row r="46" spans="1:16" ht="16.5" x14ac:dyDescent="0.25">
      <c r="A46" s="77" t="s">
        <v>197</v>
      </c>
      <c r="B46" s="7" t="s">
        <v>198</v>
      </c>
      <c r="C46" s="19" t="s">
        <v>308</v>
      </c>
      <c r="D46" s="7" t="s">
        <v>332</v>
      </c>
      <c r="E46" s="21">
        <v>20000</v>
      </c>
      <c r="F46" s="20"/>
      <c r="G46" s="27" t="s">
        <v>423</v>
      </c>
      <c r="H46" s="8">
        <v>3</v>
      </c>
      <c r="I46" s="83"/>
      <c r="J46" s="83"/>
      <c r="K46" s="8" t="str">
        <f t="shared" si="1"/>
        <v>b</v>
      </c>
      <c r="N46" s="85" t="s">
        <v>177</v>
      </c>
      <c r="O46" s="84">
        <v>3</v>
      </c>
      <c r="P46" s="87" t="s">
        <v>516</v>
      </c>
    </row>
    <row r="47" spans="1:16" ht="15.75" customHeight="1" x14ac:dyDescent="0.25">
      <c r="A47" s="78" t="s">
        <v>210</v>
      </c>
      <c r="B47" s="7" t="s">
        <v>211</v>
      </c>
      <c r="C47" s="19" t="s">
        <v>308</v>
      </c>
      <c r="D47" s="7" t="s">
        <v>333</v>
      </c>
      <c r="E47" s="7" t="s">
        <v>363</v>
      </c>
      <c r="F47" s="20"/>
      <c r="G47" s="28" t="s">
        <v>415</v>
      </c>
      <c r="H47" s="8">
        <v>3</v>
      </c>
      <c r="I47" s="83"/>
      <c r="J47" s="83"/>
      <c r="K47" s="8" t="str">
        <f t="shared" si="1"/>
        <v>a</v>
      </c>
      <c r="N47" s="85" t="s">
        <v>518</v>
      </c>
      <c r="O47" s="84">
        <v>3</v>
      </c>
      <c r="P47" s="87" t="s">
        <v>516</v>
      </c>
    </row>
    <row r="48" spans="1:16" ht="16.5" x14ac:dyDescent="0.25">
      <c r="A48" s="78" t="s">
        <v>238</v>
      </c>
      <c r="B48" s="7" t="s">
        <v>239</v>
      </c>
      <c r="C48" s="19" t="s">
        <v>308</v>
      </c>
      <c r="D48" s="7" t="s">
        <v>334</v>
      </c>
      <c r="E48" s="21">
        <v>5000</v>
      </c>
      <c r="F48" s="20"/>
      <c r="G48" s="27"/>
      <c r="H48" s="8">
        <v>3</v>
      </c>
      <c r="I48" s="83"/>
      <c r="J48" s="83"/>
      <c r="K48" s="8" t="str">
        <f t="shared" si="1"/>
        <v>b</v>
      </c>
      <c r="N48" s="85" t="s">
        <v>512</v>
      </c>
      <c r="O48" s="84">
        <v>3</v>
      </c>
      <c r="P48" s="87" t="s">
        <v>516</v>
      </c>
    </row>
    <row r="49" spans="1:16" ht="16.5" x14ac:dyDescent="0.25">
      <c r="A49" s="78" t="s">
        <v>180</v>
      </c>
      <c r="B49" s="7" t="s">
        <v>181</v>
      </c>
      <c r="C49" s="19" t="s">
        <v>308</v>
      </c>
      <c r="D49" s="7">
        <v>1</v>
      </c>
      <c r="E49" s="7">
        <v>2</v>
      </c>
      <c r="F49" s="20"/>
      <c r="G49" s="28" t="s">
        <v>413</v>
      </c>
      <c r="H49" s="8">
        <v>3</v>
      </c>
      <c r="I49" s="83"/>
      <c r="J49" s="83"/>
      <c r="K49" s="8" t="str">
        <f t="shared" si="1"/>
        <v>a</v>
      </c>
      <c r="N49" s="85" t="s">
        <v>198</v>
      </c>
      <c r="O49" s="84">
        <v>3</v>
      </c>
      <c r="P49" s="87" t="s">
        <v>516</v>
      </c>
    </row>
    <row r="50" spans="1:16" ht="16.5" x14ac:dyDescent="0.25">
      <c r="A50" s="78" t="s">
        <v>217</v>
      </c>
      <c r="B50" s="7" t="s">
        <v>424</v>
      </c>
      <c r="C50" s="19" t="s">
        <v>308</v>
      </c>
      <c r="D50" s="7"/>
      <c r="E50" s="7"/>
      <c r="F50" s="20"/>
      <c r="G50" s="27" t="s">
        <v>415</v>
      </c>
      <c r="H50" s="8">
        <v>3</v>
      </c>
      <c r="I50" s="83"/>
      <c r="J50" s="83"/>
      <c r="K50" s="8" t="str">
        <f t="shared" si="1"/>
        <v>c</v>
      </c>
      <c r="N50" s="85" t="s">
        <v>274</v>
      </c>
      <c r="O50" s="84">
        <v>3</v>
      </c>
      <c r="P50" s="87" t="s">
        <v>516</v>
      </c>
    </row>
    <row r="51" spans="1:16" ht="16.5" x14ac:dyDescent="0.25">
      <c r="A51" s="77" t="s">
        <v>157</v>
      </c>
      <c r="B51" s="7" t="s">
        <v>158</v>
      </c>
      <c r="C51" s="19" t="s">
        <v>308</v>
      </c>
      <c r="D51" s="7" t="s">
        <v>335</v>
      </c>
      <c r="E51" s="21">
        <v>64000</v>
      </c>
      <c r="F51" s="20"/>
      <c r="G51" s="28" t="s">
        <v>414</v>
      </c>
      <c r="H51" s="8">
        <v>3</v>
      </c>
      <c r="I51" s="83"/>
      <c r="J51" s="83"/>
      <c r="K51" s="8" t="str">
        <f t="shared" si="1"/>
        <v>c</v>
      </c>
      <c r="N51" s="85" t="s">
        <v>288</v>
      </c>
      <c r="O51" s="84">
        <v>2</v>
      </c>
      <c r="P51" s="87" t="s">
        <v>516</v>
      </c>
    </row>
    <row r="52" spans="1:16" ht="15.75" customHeight="1" x14ac:dyDescent="0.25">
      <c r="A52" s="77" t="s">
        <v>230</v>
      </c>
      <c r="B52" s="7" t="s">
        <v>231</v>
      </c>
      <c r="C52" s="19" t="s">
        <v>308</v>
      </c>
      <c r="D52" s="7" t="s">
        <v>336</v>
      </c>
      <c r="E52" s="7"/>
      <c r="F52" s="20"/>
      <c r="G52" s="27" t="s">
        <v>425</v>
      </c>
      <c r="H52" s="8">
        <v>3</v>
      </c>
      <c r="I52" s="83">
        <v>1.81</v>
      </c>
      <c r="J52" s="83" t="s">
        <v>498</v>
      </c>
      <c r="K52" s="8" t="str">
        <f t="shared" si="1"/>
        <v>a</v>
      </c>
      <c r="N52" s="85" t="s">
        <v>290</v>
      </c>
      <c r="O52" s="84">
        <v>2</v>
      </c>
      <c r="P52" s="87" t="s">
        <v>516</v>
      </c>
    </row>
    <row r="53" spans="1:16" ht="15.75" customHeight="1" x14ac:dyDescent="0.25">
      <c r="A53" s="78" t="s">
        <v>217</v>
      </c>
      <c r="B53" s="7" t="s">
        <v>426</v>
      </c>
      <c r="C53" s="19" t="s">
        <v>308</v>
      </c>
      <c r="D53" s="7"/>
      <c r="E53" s="7"/>
      <c r="F53" s="20"/>
      <c r="G53" s="28" t="s">
        <v>415</v>
      </c>
      <c r="H53" s="8">
        <v>3</v>
      </c>
      <c r="I53" s="83"/>
      <c r="J53" s="83"/>
      <c r="K53" s="8" t="str">
        <f t="shared" si="1"/>
        <v>c</v>
      </c>
      <c r="N53" s="85" t="s">
        <v>148</v>
      </c>
      <c r="O53" s="84">
        <v>2</v>
      </c>
      <c r="P53" s="87" t="s">
        <v>516</v>
      </c>
    </row>
    <row r="54" spans="1:16" ht="15.75" customHeight="1" x14ac:dyDescent="0.25">
      <c r="A54" s="77" t="s">
        <v>161</v>
      </c>
      <c r="B54" s="7" t="s">
        <v>162</v>
      </c>
      <c r="C54" s="19" t="s">
        <v>308</v>
      </c>
      <c r="D54" s="7" t="s">
        <v>337</v>
      </c>
      <c r="E54" s="7">
        <v>750</v>
      </c>
      <c r="F54" s="20"/>
      <c r="G54" s="27" t="s">
        <v>427</v>
      </c>
      <c r="H54" s="8">
        <v>3</v>
      </c>
      <c r="I54" s="83"/>
      <c r="J54" s="83"/>
      <c r="K54" s="8" t="str">
        <f t="shared" si="1"/>
        <v>c</v>
      </c>
      <c r="N54" s="85" t="s">
        <v>207</v>
      </c>
      <c r="O54" s="84">
        <v>2</v>
      </c>
      <c r="P54" s="87" t="s">
        <v>516</v>
      </c>
    </row>
    <row r="55" spans="1:16" ht="15.75" customHeight="1" x14ac:dyDescent="0.25">
      <c r="A55" s="77" t="s">
        <v>293</v>
      </c>
      <c r="B55" s="7" t="s">
        <v>294</v>
      </c>
      <c r="C55" s="19" t="s">
        <v>308</v>
      </c>
      <c r="D55" s="7" t="s">
        <v>408</v>
      </c>
      <c r="E55" s="7"/>
      <c r="F55" s="20"/>
      <c r="G55" s="27" t="s">
        <v>412</v>
      </c>
      <c r="H55" s="8">
        <v>3</v>
      </c>
      <c r="I55" s="83"/>
      <c r="J55" s="83"/>
      <c r="K55" s="8" t="str">
        <f t="shared" si="1"/>
        <v>c</v>
      </c>
      <c r="N55" s="85" t="s">
        <v>513</v>
      </c>
      <c r="O55" s="84">
        <v>2</v>
      </c>
      <c r="P55" s="87" t="s">
        <v>516</v>
      </c>
    </row>
    <row r="56" spans="1:16" ht="15.75" customHeight="1" x14ac:dyDescent="0.25">
      <c r="A56" s="78" t="s">
        <v>184</v>
      </c>
      <c r="B56" s="7" t="s">
        <v>185</v>
      </c>
      <c r="C56" s="19" t="s">
        <v>308</v>
      </c>
      <c r="D56" s="7" t="s">
        <v>338</v>
      </c>
      <c r="E56" s="7" t="s">
        <v>359</v>
      </c>
      <c r="F56" s="20"/>
      <c r="G56" s="27" t="s">
        <v>413</v>
      </c>
      <c r="H56" s="8">
        <v>3</v>
      </c>
      <c r="I56" s="83"/>
      <c r="J56" s="83"/>
      <c r="K56" s="8" t="str">
        <f t="shared" si="1"/>
        <v>c</v>
      </c>
      <c r="N56" s="85" t="s">
        <v>221</v>
      </c>
      <c r="O56" s="84">
        <v>2</v>
      </c>
      <c r="P56" s="87" t="s">
        <v>516</v>
      </c>
    </row>
    <row r="57" spans="1:16" ht="16.5" x14ac:dyDescent="0.25">
      <c r="A57" s="78" t="s">
        <v>178</v>
      </c>
      <c r="B57" s="7" t="s">
        <v>179</v>
      </c>
      <c r="C57" s="19" t="s">
        <v>308</v>
      </c>
      <c r="D57" s="7" t="s">
        <v>339</v>
      </c>
      <c r="E57" s="7">
        <v>40</v>
      </c>
      <c r="F57" s="20"/>
      <c r="G57" s="28" t="s">
        <v>413</v>
      </c>
      <c r="H57" s="8">
        <v>3</v>
      </c>
      <c r="I57" s="83"/>
      <c r="J57" s="83"/>
      <c r="K57" s="8" t="str">
        <f t="shared" si="1"/>
        <v>c</v>
      </c>
      <c r="N57" s="85" t="s">
        <v>206</v>
      </c>
      <c r="O57" s="84">
        <v>2</v>
      </c>
      <c r="P57" s="87" t="s">
        <v>516</v>
      </c>
    </row>
    <row r="58" spans="1:16" ht="15.75" customHeight="1" x14ac:dyDescent="0.25">
      <c r="A58" s="78"/>
      <c r="B58" s="7" t="s">
        <v>222</v>
      </c>
      <c r="C58" s="19" t="s">
        <v>308</v>
      </c>
      <c r="D58" s="7"/>
      <c r="E58" s="7" t="s">
        <v>324</v>
      </c>
      <c r="F58" s="20"/>
      <c r="G58" s="27" t="s">
        <v>428</v>
      </c>
      <c r="H58" s="8">
        <v>3</v>
      </c>
      <c r="I58" s="83">
        <v>1.96</v>
      </c>
      <c r="J58" s="83" t="s">
        <v>499</v>
      </c>
      <c r="K58" s="8" t="str">
        <f t="shared" si="1"/>
        <v>c</v>
      </c>
      <c r="N58" s="85" t="s">
        <v>239</v>
      </c>
      <c r="O58" s="84">
        <v>2</v>
      </c>
      <c r="P58" s="87" t="s">
        <v>516</v>
      </c>
    </row>
    <row r="59" spans="1:16" ht="16.5" x14ac:dyDescent="0.25">
      <c r="A59" s="78"/>
      <c r="B59" s="7" t="s">
        <v>223</v>
      </c>
      <c r="C59" s="19" t="s">
        <v>308</v>
      </c>
      <c r="D59" s="7"/>
      <c r="E59" s="7"/>
      <c r="F59" s="20"/>
      <c r="G59" s="28"/>
      <c r="H59" s="8">
        <v>3</v>
      </c>
      <c r="I59" s="83">
        <v>1.96</v>
      </c>
      <c r="J59" s="83" t="s">
        <v>499</v>
      </c>
      <c r="K59" s="8" t="str">
        <f t="shared" si="1"/>
        <v>c</v>
      </c>
      <c r="N59" s="85" t="s">
        <v>514</v>
      </c>
      <c r="O59" s="84">
        <v>2</v>
      </c>
      <c r="P59" s="87" t="s">
        <v>516</v>
      </c>
    </row>
    <row r="60" spans="1:16" ht="16.5" x14ac:dyDescent="0.25">
      <c r="A60" s="77" t="s">
        <v>174</v>
      </c>
      <c r="B60" s="7" t="s">
        <v>175</v>
      </c>
      <c r="C60" s="19" t="s">
        <v>308</v>
      </c>
      <c r="D60" s="7" t="s">
        <v>340</v>
      </c>
      <c r="E60" s="7" t="s">
        <v>364</v>
      </c>
      <c r="F60" s="20"/>
      <c r="G60" s="27" t="s">
        <v>413</v>
      </c>
      <c r="H60" s="8">
        <v>3</v>
      </c>
      <c r="I60" s="83"/>
      <c r="J60" s="83"/>
      <c r="K60" s="8" t="str">
        <f t="shared" si="1"/>
        <v>a</v>
      </c>
      <c r="N60" s="85" t="s">
        <v>183</v>
      </c>
      <c r="O60" s="84">
        <v>2</v>
      </c>
      <c r="P60" s="87" t="s">
        <v>516</v>
      </c>
    </row>
    <row r="61" spans="1:16" ht="16.5" x14ac:dyDescent="0.25">
      <c r="A61" s="77" t="s">
        <v>176</v>
      </c>
      <c r="B61" s="7" t="s">
        <v>177</v>
      </c>
      <c r="C61" s="19" t="s">
        <v>308</v>
      </c>
      <c r="D61" s="7" t="s">
        <v>341</v>
      </c>
      <c r="E61" s="7" t="s">
        <v>365</v>
      </c>
      <c r="F61" s="20"/>
      <c r="G61" s="28" t="s">
        <v>413</v>
      </c>
      <c r="H61" s="8">
        <v>3</v>
      </c>
      <c r="I61" s="83">
        <v>1.37</v>
      </c>
      <c r="J61" s="83" t="s">
        <v>498</v>
      </c>
      <c r="K61" s="8" t="str">
        <f t="shared" si="1"/>
        <v>a</v>
      </c>
      <c r="N61" s="85" t="s">
        <v>282</v>
      </c>
      <c r="O61" s="84">
        <v>2</v>
      </c>
      <c r="P61" s="87" t="s">
        <v>516</v>
      </c>
    </row>
    <row r="62" spans="1:16" ht="16.5" x14ac:dyDescent="0.25">
      <c r="A62" s="77" t="s">
        <v>159</v>
      </c>
      <c r="B62" s="7" t="s">
        <v>160</v>
      </c>
      <c r="C62" s="19" t="s">
        <v>308</v>
      </c>
      <c r="D62" s="7" t="s">
        <v>342</v>
      </c>
      <c r="E62" s="21">
        <v>64000</v>
      </c>
      <c r="F62" s="20"/>
      <c r="G62" s="27" t="s">
        <v>414</v>
      </c>
      <c r="H62" s="8">
        <v>3</v>
      </c>
      <c r="I62" s="83"/>
      <c r="J62" s="83"/>
      <c r="K62" s="8" t="str">
        <f t="shared" si="1"/>
        <v>c</v>
      </c>
    </row>
    <row r="63" spans="1:16" ht="16.5" x14ac:dyDescent="0.25">
      <c r="A63" s="77" t="s">
        <v>199</v>
      </c>
      <c r="B63" s="7" t="s">
        <v>200</v>
      </c>
      <c r="C63" s="19" t="s">
        <v>308</v>
      </c>
      <c r="D63" s="7" t="s">
        <v>343</v>
      </c>
      <c r="E63" s="21">
        <v>20000</v>
      </c>
      <c r="F63" s="20"/>
      <c r="G63" s="28" t="s">
        <v>423</v>
      </c>
      <c r="H63" s="8">
        <v>3</v>
      </c>
      <c r="I63" s="83"/>
      <c r="J63" s="83"/>
      <c r="K63" s="8" t="str">
        <f t="shared" si="1"/>
        <v>c</v>
      </c>
    </row>
    <row r="64" spans="1:16" ht="16.5" x14ac:dyDescent="0.25">
      <c r="A64" s="77" t="s">
        <v>201</v>
      </c>
      <c r="B64" s="7" t="s">
        <v>202</v>
      </c>
      <c r="C64" s="19" t="s">
        <v>308</v>
      </c>
      <c r="D64" s="7" t="s">
        <v>439</v>
      </c>
      <c r="E64" s="21">
        <v>18480</v>
      </c>
      <c r="F64" s="20"/>
      <c r="G64" s="27" t="s">
        <v>423</v>
      </c>
      <c r="H64" s="8">
        <v>3</v>
      </c>
      <c r="I64" s="83"/>
      <c r="J64" s="83"/>
      <c r="K64" s="8" t="str">
        <f t="shared" si="1"/>
        <v>a</v>
      </c>
    </row>
    <row r="65" spans="1:11" ht="16.5" x14ac:dyDescent="0.25">
      <c r="A65" s="77" t="s">
        <v>389</v>
      </c>
      <c r="B65" s="7" t="s">
        <v>429</v>
      </c>
      <c r="C65" s="19" t="s">
        <v>308</v>
      </c>
      <c r="D65" s="7" t="s">
        <v>440</v>
      </c>
      <c r="E65" s="21">
        <v>18480</v>
      </c>
      <c r="F65" s="20"/>
      <c r="G65" s="28" t="s">
        <v>423</v>
      </c>
      <c r="H65" s="8">
        <v>3</v>
      </c>
      <c r="I65" s="83"/>
      <c r="J65" s="83"/>
      <c r="K65" s="8" t="str">
        <f t="shared" si="1"/>
        <v>c</v>
      </c>
    </row>
    <row r="66" spans="1:11" ht="16.5" x14ac:dyDescent="0.25">
      <c r="A66" s="78" t="s">
        <v>217</v>
      </c>
      <c r="B66" s="7" t="s">
        <v>430</v>
      </c>
      <c r="C66" s="19" t="s">
        <v>308</v>
      </c>
      <c r="D66" s="7"/>
      <c r="E66" s="7"/>
      <c r="F66" s="20"/>
      <c r="G66" s="27" t="s">
        <v>415</v>
      </c>
      <c r="H66" s="8">
        <v>3</v>
      </c>
      <c r="I66" s="83"/>
      <c r="J66" s="83"/>
      <c r="K66" s="8" t="str">
        <f t="shared" si="1"/>
        <v>c</v>
      </c>
    </row>
    <row r="67" spans="1:11" ht="16.5" x14ac:dyDescent="0.25">
      <c r="A67" s="77" t="s">
        <v>232</v>
      </c>
      <c r="B67" s="7" t="s">
        <v>233</v>
      </c>
      <c r="C67" s="19" t="s">
        <v>308</v>
      </c>
      <c r="D67" s="7" t="s">
        <v>344</v>
      </c>
      <c r="E67" s="7"/>
      <c r="F67" s="20"/>
      <c r="G67" s="28" t="s">
        <v>425</v>
      </c>
      <c r="H67" s="8">
        <v>3</v>
      </c>
      <c r="I67" s="83">
        <v>1.55</v>
      </c>
      <c r="J67" s="83" t="s">
        <v>498</v>
      </c>
      <c r="K67" s="8" t="str">
        <f t="shared" si="1"/>
        <v>a</v>
      </c>
    </row>
    <row r="68" spans="1:11" ht="16.5" x14ac:dyDescent="0.25">
      <c r="A68" s="78" t="s">
        <v>182</v>
      </c>
      <c r="B68" s="7" t="s">
        <v>183</v>
      </c>
      <c r="C68" s="19" t="s">
        <v>308</v>
      </c>
      <c r="D68" s="7" t="s">
        <v>345</v>
      </c>
      <c r="E68" s="7" t="s">
        <v>358</v>
      </c>
      <c r="F68" s="20"/>
      <c r="G68" s="27" t="s">
        <v>413</v>
      </c>
      <c r="H68" s="8">
        <v>3</v>
      </c>
      <c r="I68" s="83">
        <v>2</v>
      </c>
      <c r="J68" s="83" t="s">
        <v>499</v>
      </c>
      <c r="K68" s="8" t="str">
        <f t="shared" si="1"/>
        <v>b</v>
      </c>
    </row>
    <row r="69" spans="1:11" ht="16.5" x14ac:dyDescent="0.25">
      <c r="A69" s="77" t="s">
        <v>291</v>
      </c>
      <c r="B69" s="7" t="s">
        <v>292</v>
      </c>
      <c r="C69" s="19" t="s">
        <v>308</v>
      </c>
      <c r="D69" s="7" t="s">
        <v>407</v>
      </c>
      <c r="E69" s="7"/>
      <c r="F69" s="20"/>
      <c r="G69" s="28" t="s">
        <v>412</v>
      </c>
      <c r="H69" s="8">
        <v>3</v>
      </c>
      <c r="I69" s="83"/>
      <c r="J69" s="83"/>
      <c r="K69" s="8" t="str">
        <f t="shared" si="1"/>
        <v>c</v>
      </c>
    </row>
    <row r="70" spans="1:11" ht="33" x14ac:dyDescent="0.25">
      <c r="A70" s="77" t="s">
        <v>249</v>
      </c>
      <c r="B70" s="7" t="s">
        <v>250</v>
      </c>
      <c r="C70" s="19" t="s">
        <v>308</v>
      </c>
      <c r="D70" s="7" t="s">
        <v>397</v>
      </c>
      <c r="E70" s="7" t="s">
        <v>366</v>
      </c>
      <c r="F70" s="20"/>
      <c r="G70" s="27" t="s">
        <v>412</v>
      </c>
      <c r="H70" s="8">
        <v>3</v>
      </c>
      <c r="I70" s="83">
        <v>1.75</v>
      </c>
      <c r="J70" s="83" t="s">
        <v>499</v>
      </c>
      <c r="K70" s="8" t="str">
        <f t="shared" ref="K70:K76" si="2">IFERROR(VLOOKUP(B70,$N$8:$P$61,3,FALSE),"c")</f>
        <v>a</v>
      </c>
    </row>
    <row r="71" spans="1:11" ht="16.5" x14ac:dyDescent="0.25">
      <c r="A71" s="77"/>
      <c r="B71" s="7" t="s">
        <v>163</v>
      </c>
      <c r="C71" s="19" t="s">
        <v>308</v>
      </c>
      <c r="D71" s="7"/>
      <c r="E71" s="7"/>
      <c r="F71" s="20"/>
      <c r="G71" s="28" t="s">
        <v>431</v>
      </c>
      <c r="H71" s="8">
        <v>3</v>
      </c>
      <c r="I71" s="83"/>
      <c r="J71" s="83"/>
      <c r="K71" s="8" t="str">
        <f t="shared" si="2"/>
        <v>c</v>
      </c>
    </row>
    <row r="72" spans="1:11" ht="16.5" x14ac:dyDescent="0.25">
      <c r="A72" s="78" t="s">
        <v>215</v>
      </c>
      <c r="B72" s="7" t="s">
        <v>216</v>
      </c>
      <c r="C72" s="19" t="s">
        <v>308</v>
      </c>
      <c r="D72" s="7"/>
      <c r="E72" s="7"/>
      <c r="F72" s="20"/>
      <c r="G72" s="27" t="s">
        <v>415</v>
      </c>
      <c r="H72" s="8">
        <v>3</v>
      </c>
      <c r="I72" s="83"/>
      <c r="J72" s="83"/>
      <c r="K72" s="8" t="str">
        <f t="shared" si="2"/>
        <v>c</v>
      </c>
    </row>
    <row r="73" spans="1:11" ht="16.5" x14ac:dyDescent="0.25">
      <c r="A73" s="77"/>
      <c r="B73" s="7" t="s">
        <v>196</v>
      </c>
      <c r="C73" s="19" t="s">
        <v>308</v>
      </c>
      <c r="D73" s="7" t="s">
        <v>347</v>
      </c>
      <c r="E73" s="7"/>
      <c r="F73" s="20"/>
      <c r="G73" s="28" t="s">
        <v>432</v>
      </c>
      <c r="H73" s="8">
        <v>3</v>
      </c>
      <c r="I73" s="83">
        <v>1.1000000000000001</v>
      </c>
      <c r="J73" s="83" t="s">
        <v>499</v>
      </c>
      <c r="K73" s="8" t="str">
        <f t="shared" si="2"/>
        <v>c</v>
      </c>
    </row>
    <row r="74" spans="1:11" ht="16.5" x14ac:dyDescent="0.25">
      <c r="A74" s="77" t="s">
        <v>228</v>
      </c>
      <c r="B74" s="7" t="s">
        <v>229</v>
      </c>
      <c r="C74" s="19" t="s">
        <v>308</v>
      </c>
      <c r="D74" s="7"/>
      <c r="E74" s="7" t="s">
        <v>367</v>
      </c>
      <c r="F74" s="20"/>
      <c r="G74" s="27" t="s">
        <v>433</v>
      </c>
      <c r="H74" s="8">
        <v>3</v>
      </c>
      <c r="I74" s="83"/>
      <c r="J74" s="83"/>
      <c r="K74" s="8" t="str">
        <f t="shared" si="2"/>
        <v>a</v>
      </c>
    </row>
    <row r="75" spans="1:11" ht="16.5" customHeight="1" x14ac:dyDescent="0.25">
      <c r="A75" s="77" t="s">
        <v>234</v>
      </c>
      <c r="B75" s="7" t="s">
        <v>235</v>
      </c>
      <c r="C75" s="19" t="s">
        <v>308</v>
      </c>
      <c r="D75" s="7" t="s">
        <v>344</v>
      </c>
      <c r="E75" s="7"/>
      <c r="F75" s="20"/>
      <c r="G75" s="28" t="s">
        <v>425</v>
      </c>
      <c r="H75" s="8">
        <v>3</v>
      </c>
      <c r="I75" s="83">
        <v>1.62</v>
      </c>
      <c r="J75" s="83" t="s">
        <v>499</v>
      </c>
      <c r="K75" s="8" t="str">
        <f t="shared" si="2"/>
        <v>a</v>
      </c>
    </row>
    <row r="76" spans="1:11" ht="16.5" x14ac:dyDescent="0.25">
      <c r="A76" s="77" t="s">
        <v>251</v>
      </c>
      <c r="B76" s="7" t="s">
        <v>252</v>
      </c>
      <c r="C76" s="19" t="s">
        <v>308</v>
      </c>
      <c r="D76" s="7" t="s">
        <v>391</v>
      </c>
      <c r="E76" s="7"/>
      <c r="F76" s="20"/>
      <c r="G76" s="27" t="s">
        <v>412</v>
      </c>
      <c r="H76" s="8">
        <v>3</v>
      </c>
      <c r="I76" s="83"/>
      <c r="J76" s="83"/>
      <c r="K76" s="8" t="str">
        <f t="shared" si="2"/>
        <v>c</v>
      </c>
    </row>
    <row r="77" spans="1:11" ht="16.5" x14ac:dyDescent="0.25">
      <c r="A77" s="77" t="s">
        <v>253</v>
      </c>
      <c r="B77" s="7" t="s">
        <v>254</v>
      </c>
      <c r="C77" s="19" t="s">
        <v>308</v>
      </c>
      <c r="D77" s="7" t="s">
        <v>391</v>
      </c>
      <c r="E77" s="7"/>
      <c r="F77" s="20"/>
      <c r="G77" s="28" t="s">
        <v>412</v>
      </c>
      <c r="H77" s="8">
        <v>3</v>
      </c>
      <c r="I77" s="83"/>
      <c r="J77" s="83"/>
    </row>
    <row r="78" spans="1:11" ht="33" x14ac:dyDescent="0.25">
      <c r="A78" s="77" t="s">
        <v>255</v>
      </c>
      <c r="B78" s="7" t="s">
        <v>256</v>
      </c>
      <c r="C78" s="19" t="s">
        <v>308</v>
      </c>
      <c r="D78" s="7" t="s">
        <v>406</v>
      </c>
      <c r="E78" s="7" t="s">
        <v>353</v>
      </c>
      <c r="F78" s="20"/>
      <c r="G78" s="27" t="s">
        <v>412</v>
      </c>
      <c r="H78" s="8">
        <v>3</v>
      </c>
      <c r="I78" s="83"/>
      <c r="J78" s="83"/>
      <c r="K78" s="8" t="str">
        <f t="shared" ref="K78:K94" si="3">IFERROR(VLOOKUP(B78,$N$8:$P$61,3,FALSE),"c")</f>
        <v>c</v>
      </c>
    </row>
    <row r="79" spans="1:11" ht="16.5" x14ac:dyDescent="0.25">
      <c r="A79" s="77" t="s">
        <v>224</v>
      </c>
      <c r="B79" s="7" t="s">
        <v>225</v>
      </c>
      <c r="C79" s="19" t="s">
        <v>308</v>
      </c>
      <c r="D79" s="7" t="s">
        <v>348</v>
      </c>
      <c r="E79" s="21">
        <v>5000</v>
      </c>
      <c r="F79" s="20"/>
      <c r="G79" s="28" t="s">
        <v>434</v>
      </c>
      <c r="H79" s="8">
        <v>3</v>
      </c>
      <c r="I79" s="83">
        <v>1.96</v>
      </c>
      <c r="J79" s="83" t="s">
        <v>504</v>
      </c>
      <c r="K79" s="8" t="str">
        <f t="shared" si="3"/>
        <v>c</v>
      </c>
    </row>
    <row r="80" spans="1:11" ht="16.5" x14ac:dyDescent="0.25">
      <c r="A80" s="77" t="s">
        <v>226</v>
      </c>
      <c r="B80" s="7" t="s">
        <v>227</v>
      </c>
      <c r="C80" s="19" t="s">
        <v>308</v>
      </c>
      <c r="D80" s="7" t="s">
        <v>349</v>
      </c>
      <c r="E80" s="7" t="s">
        <v>368</v>
      </c>
      <c r="F80" s="20"/>
      <c r="G80" s="27" t="s">
        <v>435</v>
      </c>
      <c r="H80" s="8">
        <v>3</v>
      </c>
      <c r="I80" s="83"/>
      <c r="J80" s="83"/>
      <c r="K80" s="8" t="str">
        <f t="shared" si="3"/>
        <v>c</v>
      </c>
    </row>
    <row r="81" spans="1:11" ht="16.5" x14ac:dyDescent="0.25">
      <c r="A81" s="77" t="s">
        <v>172</v>
      </c>
      <c r="B81" s="7" t="s">
        <v>173</v>
      </c>
      <c r="C81" s="19" t="s">
        <v>308</v>
      </c>
      <c r="D81" s="7" t="s">
        <v>350</v>
      </c>
      <c r="E81" s="7" t="s">
        <v>369</v>
      </c>
      <c r="F81" s="20"/>
      <c r="G81" s="28" t="s">
        <v>413</v>
      </c>
      <c r="H81" s="8">
        <v>3</v>
      </c>
      <c r="I81" s="83">
        <v>1.84</v>
      </c>
      <c r="J81" s="83" t="s">
        <v>505</v>
      </c>
      <c r="K81" s="8" t="str">
        <f t="shared" si="3"/>
        <v>c</v>
      </c>
    </row>
    <row r="82" spans="1:11" ht="16.5" x14ac:dyDescent="0.25">
      <c r="A82" s="77" t="s">
        <v>281</v>
      </c>
      <c r="B82" s="7" t="s">
        <v>282</v>
      </c>
      <c r="C82" s="19" t="s">
        <v>308</v>
      </c>
      <c r="D82" s="7" t="s">
        <v>403</v>
      </c>
      <c r="E82" s="7" t="s">
        <v>351</v>
      </c>
      <c r="F82" s="20"/>
      <c r="G82" s="27" t="s">
        <v>412</v>
      </c>
      <c r="H82" s="8">
        <v>3</v>
      </c>
      <c r="I82" s="83"/>
      <c r="J82" s="83"/>
      <c r="K82" s="8" t="str">
        <f t="shared" si="3"/>
        <v>b</v>
      </c>
    </row>
    <row r="83" spans="1:11" ht="16.5" x14ac:dyDescent="0.25">
      <c r="A83" s="77" t="s">
        <v>263</v>
      </c>
      <c r="B83" s="7" t="s">
        <v>264</v>
      </c>
      <c r="C83" s="19" t="s">
        <v>308</v>
      </c>
      <c r="D83" s="7" t="s">
        <v>400</v>
      </c>
      <c r="E83" s="7" t="s">
        <v>356</v>
      </c>
      <c r="F83" s="20"/>
      <c r="G83" s="28" t="s">
        <v>412</v>
      </c>
      <c r="H83" s="8">
        <v>3</v>
      </c>
      <c r="I83" s="83"/>
      <c r="J83" s="83"/>
      <c r="K83" s="8" t="str">
        <f t="shared" si="3"/>
        <v>a</v>
      </c>
    </row>
    <row r="84" spans="1:11" ht="16.5" x14ac:dyDescent="0.25">
      <c r="A84" s="77" t="s">
        <v>257</v>
      </c>
      <c r="B84" s="7" t="s">
        <v>258</v>
      </c>
      <c r="C84" s="19" t="s">
        <v>308</v>
      </c>
      <c r="D84" s="7" t="s">
        <v>398</v>
      </c>
      <c r="E84" s="7" t="s">
        <v>370</v>
      </c>
      <c r="F84" s="20"/>
      <c r="G84" s="27" t="s">
        <v>412</v>
      </c>
      <c r="H84" s="8">
        <v>3</v>
      </c>
      <c r="I84" s="83">
        <v>1.74</v>
      </c>
      <c r="J84" s="83" t="s">
        <v>499</v>
      </c>
      <c r="K84" s="8" t="str">
        <f t="shared" si="3"/>
        <v>a</v>
      </c>
    </row>
    <row r="85" spans="1:11" ht="33" x14ac:dyDescent="0.25">
      <c r="A85" s="77" t="s">
        <v>259</v>
      </c>
      <c r="B85" s="7" t="s">
        <v>260</v>
      </c>
      <c r="C85" s="19" t="s">
        <v>308</v>
      </c>
      <c r="D85" s="7" t="s">
        <v>392</v>
      </c>
      <c r="E85" s="7" t="s">
        <v>371</v>
      </c>
      <c r="F85" s="20"/>
      <c r="G85" s="28" t="s">
        <v>412</v>
      </c>
      <c r="H85" s="8">
        <v>3</v>
      </c>
      <c r="I85" s="83"/>
      <c r="J85" s="83"/>
      <c r="K85" s="8" t="str">
        <f t="shared" si="3"/>
        <v>a</v>
      </c>
    </row>
    <row r="86" spans="1:11" ht="16.5" customHeight="1" x14ac:dyDescent="0.25">
      <c r="A86" s="77" t="s">
        <v>261</v>
      </c>
      <c r="B86" s="7" t="s">
        <v>262</v>
      </c>
      <c r="C86" s="19" t="s">
        <v>308</v>
      </c>
      <c r="D86" s="7" t="s">
        <v>399</v>
      </c>
      <c r="E86" s="7" t="s">
        <v>356</v>
      </c>
      <c r="F86" s="20"/>
      <c r="G86" s="27" t="s">
        <v>412</v>
      </c>
      <c r="H86" s="8">
        <v>3</v>
      </c>
      <c r="I86" s="83"/>
      <c r="J86" s="83"/>
      <c r="K86" s="8" t="str">
        <f t="shared" si="3"/>
        <v>a</v>
      </c>
    </row>
    <row r="87" spans="1:11" ht="16.5" x14ac:dyDescent="0.25">
      <c r="A87" s="77" t="s">
        <v>241</v>
      </c>
      <c r="B87" s="7" t="s">
        <v>242</v>
      </c>
      <c r="C87" s="19" t="s">
        <v>308</v>
      </c>
      <c r="D87" s="7" t="s">
        <v>393</v>
      </c>
      <c r="E87" s="7" t="s">
        <v>366</v>
      </c>
      <c r="F87" s="20"/>
      <c r="G87" s="28" t="s">
        <v>412</v>
      </c>
      <c r="H87" s="8">
        <v>3</v>
      </c>
      <c r="I87" s="83"/>
      <c r="J87" s="83"/>
      <c r="K87" s="8" t="str">
        <f t="shared" si="3"/>
        <v>a</v>
      </c>
    </row>
    <row r="88" spans="1:11" ht="15.75" customHeight="1" x14ac:dyDescent="0.25">
      <c r="A88" s="77" t="s">
        <v>243</v>
      </c>
      <c r="B88" s="7" t="s">
        <v>244</v>
      </c>
      <c r="C88" s="19" t="s">
        <v>308</v>
      </c>
      <c r="D88" s="7" t="s">
        <v>394</v>
      </c>
      <c r="E88" s="7" t="s">
        <v>372</v>
      </c>
      <c r="F88" s="20"/>
      <c r="G88" s="27" t="s">
        <v>412</v>
      </c>
      <c r="H88" s="8">
        <v>3</v>
      </c>
      <c r="I88" s="83"/>
      <c r="J88" s="83"/>
      <c r="K88" s="8" t="str">
        <f t="shared" si="3"/>
        <v>c</v>
      </c>
    </row>
    <row r="89" spans="1:11" ht="33" x14ac:dyDescent="0.25">
      <c r="A89" s="80" t="s">
        <v>265</v>
      </c>
      <c r="B89" s="7" t="s">
        <v>266</v>
      </c>
      <c r="C89" s="19" t="s">
        <v>308</v>
      </c>
      <c r="D89" s="7" t="s">
        <v>443</v>
      </c>
      <c r="E89" s="7" t="s">
        <v>373</v>
      </c>
      <c r="F89" s="20"/>
      <c r="G89" s="28" t="s">
        <v>412</v>
      </c>
      <c r="H89" s="8">
        <v>3</v>
      </c>
      <c r="I89" s="83"/>
      <c r="J89" s="83"/>
      <c r="K89" s="8" t="str">
        <f t="shared" si="3"/>
        <v>a</v>
      </c>
    </row>
    <row r="90" spans="1:11" ht="33" x14ac:dyDescent="0.25">
      <c r="A90" s="80" t="s">
        <v>267</v>
      </c>
      <c r="B90" s="7" t="s">
        <v>268</v>
      </c>
      <c r="C90" s="19" t="s">
        <v>308</v>
      </c>
      <c r="D90" s="7" t="s">
        <v>443</v>
      </c>
      <c r="E90" s="7" t="s">
        <v>373</v>
      </c>
      <c r="F90" s="20"/>
      <c r="G90" s="27" t="s">
        <v>412</v>
      </c>
      <c r="H90" s="8">
        <v>3</v>
      </c>
      <c r="I90" s="83"/>
      <c r="J90" s="83"/>
      <c r="K90" s="8" t="str">
        <f t="shared" si="3"/>
        <v>a</v>
      </c>
    </row>
    <row r="91" spans="1:11" ht="18" x14ac:dyDescent="0.25">
      <c r="A91" s="80" t="s">
        <v>269</v>
      </c>
      <c r="B91" s="7" t="s">
        <v>270</v>
      </c>
      <c r="C91" s="19" t="s">
        <v>308</v>
      </c>
      <c r="D91" s="7" t="s">
        <v>446</v>
      </c>
      <c r="E91" s="7" t="s">
        <v>356</v>
      </c>
      <c r="F91" s="20"/>
      <c r="G91" s="28" t="s">
        <v>412</v>
      </c>
      <c r="H91" s="8">
        <v>3</v>
      </c>
      <c r="I91" s="83"/>
      <c r="J91" s="83"/>
      <c r="K91" s="8" t="str">
        <f t="shared" si="3"/>
        <v>a</v>
      </c>
    </row>
    <row r="92" spans="1:11" ht="33" x14ac:dyDescent="0.25">
      <c r="A92" s="80" t="s">
        <v>271</v>
      </c>
      <c r="B92" s="7" t="s">
        <v>272</v>
      </c>
      <c r="C92" s="19" t="s">
        <v>308</v>
      </c>
      <c r="D92" s="7" t="s">
        <v>444</v>
      </c>
      <c r="E92" s="7" t="s">
        <v>356</v>
      </c>
      <c r="F92" s="20"/>
      <c r="G92" s="27" t="s">
        <v>412</v>
      </c>
      <c r="H92" s="8">
        <v>3</v>
      </c>
      <c r="I92" s="83"/>
      <c r="J92" s="83"/>
      <c r="K92" s="8" t="str">
        <f t="shared" si="3"/>
        <v>a</v>
      </c>
    </row>
    <row r="93" spans="1:11" ht="16.5" x14ac:dyDescent="0.25">
      <c r="A93" s="80" t="s">
        <v>273</v>
      </c>
      <c r="B93" s="7" t="s">
        <v>274</v>
      </c>
      <c r="C93" s="19" t="s">
        <v>308</v>
      </c>
      <c r="D93" s="7" t="s">
        <v>401</v>
      </c>
      <c r="E93" s="7"/>
      <c r="F93" s="20"/>
      <c r="G93" s="28" t="s">
        <v>412</v>
      </c>
      <c r="H93" s="8">
        <v>3</v>
      </c>
      <c r="I93" s="83"/>
      <c r="J93" s="83"/>
      <c r="K93" s="8" t="str">
        <f t="shared" si="3"/>
        <v>b</v>
      </c>
    </row>
    <row r="94" spans="1:11" ht="16.5" x14ac:dyDescent="0.25">
      <c r="A94" s="80" t="s">
        <v>279</v>
      </c>
      <c r="B94" s="7" t="s">
        <v>280</v>
      </c>
      <c r="C94" s="19" t="s">
        <v>308</v>
      </c>
      <c r="D94" s="7" t="s">
        <v>445</v>
      </c>
      <c r="E94" s="7"/>
      <c r="F94" s="20"/>
      <c r="G94" s="27" t="s">
        <v>412</v>
      </c>
      <c r="H94" s="8">
        <v>3</v>
      </c>
      <c r="I94" s="83"/>
      <c r="J94" s="83"/>
      <c r="K94" s="8" t="str">
        <f t="shared" si="3"/>
        <v>c</v>
      </c>
    </row>
    <row r="95" spans="1:11" ht="16.5" x14ac:dyDescent="0.25">
      <c r="A95" s="88"/>
      <c r="B95" s="7"/>
      <c r="C95" s="19"/>
      <c r="D95" s="7"/>
      <c r="E95" s="7"/>
      <c r="F95" s="20"/>
      <c r="G95" s="28"/>
      <c r="I95" s="83"/>
      <c r="J95" s="83"/>
    </row>
    <row r="96" spans="1:11" ht="16.5" x14ac:dyDescent="0.25">
      <c r="A96" s="88"/>
      <c r="B96" s="7"/>
      <c r="C96" s="19"/>
      <c r="D96" s="7"/>
      <c r="E96" s="7"/>
      <c r="F96" s="20"/>
      <c r="G96" s="28"/>
      <c r="I96" s="83"/>
      <c r="J96" s="83"/>
    </row>
    <row r="97" spans="1:10" ht="16.5" x14ac:dyDescent="0.25">
      <c r="A97" s="88"/>
      <c r="B97" s="7"/>
      <c r="C97" s="19"/>
      <c r="D97" s="7"/>
      <c r="E97" s="7"/>
      <c r="F97" s="20"/>
      <c r="G97" s="28"/>
      <c r="I97" s="83"/>
      <c r="J97" s="83"/>
    </row>
    <row r="98" spans="1:10" ht="16.5" x14ac:dyDescent="0.25">
      <c r="A98" s="88"/>
      <c r="B98" s="7"/>
      <c r="C98" s="19"/>
      <c r="D98" s="7"/>
      <c r="E98" s="7"/>
      <c r="F98" s="20"/>
      <c r="G98" s="28"/>
      <c r="I98" s="83"/>
      <c r="J98" s="83"/>
    </row>
  </sheetData>
  <sheetProtection formatCells="0" formatColumns="0" formatRows="0" selectLockedCells="1" sort="0" autoFilter="0" pivotTables="0"/>
  <sortState ref="B168:B290">
    <sortCondition ref="B4"/>
  </sortState>
  <customSheetViews>
    <customSheetView guid="{D330A257-E4DC-49DF-B15A-AA2484485E21}" scale="120">
      <selection activeCell="A128" sqref="A128"/>
      <pageMargins left="0.7" right="0.7" top="0.75" bottom="0.75" header="0.3" footer="0.3"/>
      <pageSetup paperSize="9" orientation="portrait" r:id="rId1"/>
    </customSheetView>
    <customSheetView guid="{19F25EFF-6E86-46AF-8468-FCB436294B8D}" scale="120">
      <selection activeCell="A128" sqref="A128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30"/>
  <sheetViews>
    <sheetView workbookViewId="0">
      <selection activeCell="G37" sqref="G37"/>
    </sheetView>
  </sheetViews>
  <sheetFormatPr baseColWidth="10" defaultRowHeight="15" x14ac:dyDescent="0.25"/>
  <sheetData>
    <row r="1" spans="2:11" ht="15.75" thickBot="1" x14ac:dyDescent="0.3"/>
    <row r="2" spans="2:11" ht="45.75" customHeight="1" thickBot="1" x14ac:dyDescent="0.75">
      <c r="B2" s="199" t="s">
        <v>490</v>
      </c>
      <c r="C2" s="200"/>
      <c r="D2" s="200"/>
      <c r="E2" s="200"/>
      <c r="F2" s="200"/>
      <c r="G2" s="200"/>
      <c r="H2" s="200"/>
      <c r="I2" s="200"/>
      <c r="J2" s="200"/>
      <c r="K2" s="201"/>
    </row>
    <row r="3" spans="2:11" x14ac:dyDescent="0.25">
      <c r="B3" s="190"/>
      <c r="C3" s="191"/>
      <c r="D3" s="191"/>
      <c r="E3" s="191"/>
      <c r="F3" s="191"/>
      <c r="G3" s="191"/>
      <c r="H3" s="191"/>
      <c r="I3" s="191"/>
      <c r="J3" s="191"/>
      <c r="K3" s="192"/>
    </row>
    <row r="4" spans="2:11" x14ac:dyDescent="0.25">
      <c r="B4" s="193"/>
      <c r="C4" s="194"/>
      <c r="D4" s="194"/>
      <c r="E4" s="194"/>
      <c r="F4" s="194"/>
      <c r="G4" s="194"/>
      <c r="H4" s="194"/>
      <c r="I4" s="194"/>
      <c r="J4" s="194"/>
      <c r="K4" s="195"/>
    </row>
    <row r="5" spans="2:11" x14ac:dyDescent="0.25">
      <c r="B5" s="193"/>
      <c r="C5" s="194"/>
      <c r="D5" s="194"/>
      <c r="E5" s="194"/>
      <c r="F5" s="194"/>
      <c r="G5" s="194"/>
      <c r="H5" s="194"/>
      <c r="I5" s="194"/>
      <c r="J5" s="194"/>
      <c r="K5" s="195"/>
    </row>
    <row r="6" spans="2:11" x14ac:dyDescent="0.25">
      <c r="B6" s="193"/>
      <c r="C6" s="194"/>
      <c r="D6" s="194"/>
      <c r="E6" s="194"/>
      <c r="F6" s="194"/>
      <c r="G6" s="194"/>
      <c r="H6" s="194"/>
      <c r="I6" s="194"/>
      <c r="J6" s="194"/>
      <c r="K6" s="195"/>
    </row>
    <row r="7" spans="2:11" x14ac:dyDescent="0.25">
      <c r="B7" s="193"/>
      <c r="C7" s="194"/>
      <c r="D7" s="194"/>
      <c r="E7" s="194"/>
      <c r="F7" s="194"/>
      <c r="G7" s="194"/>
      <c r="H7" s="194"/>
      <c r="I7" s="194"/>
      <c r="J7" s="194"/>
      <c r="K7" s="195"/>
    </row>
    <row r="8" spans="2:11" x14ac:dyDescent="0.25">
      <c r="B8" s="193"/>
      <c r="C8" s="194"/>
      <c r="D8" s="194"/>
      <c r="E8" s="194"/>
      <c r="F8" s="194"/>
      <c r="G8" s="194"/>
      <c r="H8" s="194"/>
      <c r="I8" s="194"/>
      <c r="J8" s="194"/>
      <c r="K8" s="195"/>
    </row>
    <row r="9" spans="2:11" x14ac:dyDescent="0.25">
      <c r="B9" s="193"/>
      <c r="C9" s="194"/>
      <c r="D9" s="194"/>
      <c r="E9" s="194"/>
      <c r="F9" s="194"/>
      <c r="G9" s="194"/>
      <c r="H9" s="194"/>
      <c r="I9" s="194"/>
      <c r="J9" s="194"/>
      <c r="K9" s="195"/>
    </row>
    <row r="10" spans="2:11" x14ac:dyDescent="0.25">
      <c r="B10" s="193"/>
      <c r="C10" s="194"/>
      <c r="D10" s="194"/>
      <c r="E10" s="194"/>
      <c r="F10" s="194"/>
      <c r="G10" s="194"/>
      <c r="H10" s="194"/>
      <c r="I10" s="194"/>
      <c r="J10" s="194"/>
      <c r="K10" s="195"/>
    </row>
    <row r="11" spans="2:11" x14ac:dyDescent="0.25">
      <c r="B11" s="193"/>
      <c r="C11" s="194"/>
      <c r="D11" s="194"/>
      <c r="E11" s="194"/>
      <c r="F11" s="194"/>
      <c r="G11" s="194"/>
      <c r="H11" s="194"/>
      <c r="I11" s="194"/>
      <c r="J11" s="194"/>
      <c r="K11" s="195"/>
    </row>
    <row r="12" spans="2:11" x14ac:dyDescent="0.25">
      <c r="B12" s="193"/>
      <c r="C12" s="194"/>
      <c r="D12" s="194"/>
      <c r="E12" s="194"/>
      <c r="F12" s="194"/>
      <c r="G12" s="194"/>
      <c r="H12" s="194"/>
      <c r="I12" s="194"/>
      <c r="J12" s="194"/>
      <c r="K12" s="195"/>
    </row>
    <row r="13" spans="2:11" x14ac:dyDescent="0.25">
      <c r="B13" s="193"/>
      <c r="C13" s="194"/>
      <c r="D13" s="194"/>
      <c r="E13" s="194"/>
      <c r="F13" s="194"/>
      <c r="G13" s="194"/>
      <c r="H13" s="194"/>
      <c r="I13" s="194"/>
      <c r="J13" s="194"/>
      <c r="K13" s="195"/>
    </row>
    <row r="14" spans="2:11" x14ac:dyDescent="0.25">
      <c r="B14" s="193"/>
      <c r="C14" s="194"/>
      <c r="D14" s="194"/>
      <c r="E14" s="194"/>
      <c r="F14" s="194"/>
      <c r="G14" s="194"/>
      <c r="H14" s="194"/>
      <c r="I14" s="194"/>
      <c r="J14" s="194"/>
      <c r="K14" s="195"/>
    </row>
    <row r="15" spans="2:11" x14ac:dyDescent="0.25">
      <c r="B15" s="193"/>
      <c r="C15" s="194"/>
      <c r="D15" s="194"/>
      <c r="E15" s="194"/>
      <c r="F15" s="194"/>
      <c r="G15" s="194"/>
      <c r="H15" s="194"/>
      <c r="I15" s="194"/>
      <c r="J15" s="194"/>
      <c r="K15" s="195"/>
    </row>
    <row r="16" spans="2:11" x14ac:dyDescent="0.25">
      <c r="B16" s="193"/>
      <c r="C16" s="194"/>
      <c r="D16" s="194"/>
      <c r="E16" s="194"/>
      <c r="F16" s="194"/>
      <c r="G16" s="194"/>
      <c r="H16" s="194"/>
      <c r="I16" s="194"/>
      <c r="J16" s="194"/>
      <c r="K16" s="195"/>
    </row>
    <row r="17" spans="2:11" x14ac:dyDescent="0.25">
      <c r="B17" s="193"/>
      <c r="C17" s="194"/>
      <c r="D17" s="194"/>
      <c r="E17" s="194"/>
      <c r="F17" s="194"/>
      <c r="G17" s="194"/>
      <c r="H17" s="194"/>
      <c r="I17" s="194"/>
      <c r="J17" s="194"/>
      <c r="K17" s="195"/>
    </row>
    <row r="18" spans="2:11" x14ac:dyDescent="0.25">
      <c r="B18" s="193"/>
      <c r="C18" s="194"/>
      <c r="D18" s="194"/>
      <c r="E18" s="194"/>
      <c r="F18" s="194"/>
      <c r="G18" s="194"/>
      <c r="H18" s="194"/>
      <c r="I18" s="194"/>
      <c r="J18" s="194"/>
      <c r="K18" s="195"/>
    </row>
    <row r="19" spans="2:11" x14ac:dyDescent="0.25">
      <c r="B19" s="193"/>
      <c r="C19" s="194"/>
      <c r="D19" s="194"/>
      <c r="E19" s="194"/>
      <c r="F19" s="194"/>
      <c r="G19" s="194"/>
      <c r="H19" s="194"/>
      <c r="I19" s="194"/>
      <c r="J19" s="194"/>
      <c r="K19" s="195"/>
    </row>
    <row r="20" spans="2:11" x14ac:dyDescent="0.25">
      <c r="B20" s="193"/>
      <c r="C20" s="194"/>
      <c r="D20" s="194"/>
      <c r="E20" s="194"/>
      <c r="F20" s="194"/>
      <c r="G20" s="194"/>
      <c r="H20" s="194"/>
      <c r="I20" s="194"/>
      <c r="J20" s="194"/>
      <c r="K20" s="195"/>
    </row>
    <row r="21" spans="2:11" x14ac:dyDescent="0.25">
      <c r="B21" s="193"/>
      <c r="C21" s="194"/>
      <c r="D21" s="194"/>
      <c r="E21" s="194"/>
      <c r="F21" s="194"/>
      <c r="G21" s="194"/>
      <c r="H21" s="194"/>
      <c r="I21" s="194"/>
      <c r="J21" s="194"/>
      <c r="K21" s="195"/>
    </row>
    <row r="22" spans="2:11" x14ac:dyDescent="0.25">
      <c r="B22" s="193"/>
      <c r="C22" s="194"/>
      <c r="D22" s="194"/>
      <c r="E22" s="194"/>
      <c r="F22" s="194"/>
      <c r="G22" s="194"/>
      <c r="H22" s="194"/>
      <c r="I22" s="194"/>
      <c r="J22" s="194"/>
      <c r="K22" s="195"/>
    </row>
    <row r="23" spans="2:11" x14ac:dyDescent="0.25">
      <c r="B23" s="193"/>
      <c r="C23" s="194"/>
      <c r="D23" s="194"/>
      <c r="E23" s="194"/>
      <c r="F23" s="194"/>
      <c r="G23" s="194"/>
      <c r="H23" s="194"/>
      <c r="I23" s="194"/>
      <c r="J23" s="194"/>
      <c r="K23" s="195"/>
    </row>
    <row r="24" spans="2:11" x14ac:dyDescent="0.25">
      <c r="B24" s="193"/>
      <c r="C24" s="194"/>
      <c r="D24" s="194"/>
      <c r="E24" s="194"/>
      <c r="F24" s="194"/>
      <c r="G24" s="194"/>
      <c r="H24" s="194"/>
      <c r="I24" s="194"/>
      <c r="J24" s="194"/>
      <c r="K24" s="195"/>
    </row>
    <row r="25" spans="2:11" x14ac:dyDescent="0.25">
      <c r="B25" s="193"/>
      <c r="C25" s="194"/>
      <c r="D25" s="194"/>
      <c r="E25" s="194"/>
      <c r="F25" s="194"/>
      <c r="G25" s="194"/>
      <c r="H25" s="194"/>
      <c r="I25" s="194"/>
      <c r="J25" s="194"/>
      <c r="K25" s="195"/>
    </row>
    <row r="26" spans="2:11" x14ac:dyDescent="0.25">
      <c r="B26" s="193"/>
      <c r="C26" s="194"/>
      <c r="D26" s="194"/>
      <c r="E26" s="194"/>
      <c r="F26" s="194"/>
      <c r="G26" s="194"/>
      <c r="H26" s="194"/>
      <c r="I26" s="194"/>
      <c r="J26" s="194"/>
      <c r="K26" s="195"/>
    </row>
    <row r="27" spans="2:11" x14ac:dyDescent="0.25">
      <c r="B27" s="193"/>
      <c r="C27" s="194"/>
      <c r="D27" s="194"/>
      <c r="E27" s="194"/>
      <c r="F27" s="194"/>
      <c r="G27" s="194"/>
      <c r="H27" s="194"/>
      <c r="I27" s="194"/>
      <c r="J27" s="194"/>
      <c r="K27" s="195"/>
    </row>
    <row r="28" spans="2:11" x14ac:dyDescent="0.25">
      <c r="B28" s="193"/>
      <c r="C28" s="194"/>
      <c r="D28" s="194"/>
      <c r="E28" s="194"/>
      <c r="F28" s="194"/>
      <c r="G28" s="194"/>
      <c r="H28" s="194"/>
      <c r="I28" s="194"/>
      <c r="J28" s="194"/>
      <c r="K28" s="195"/>
    </row>
    <row r="29" spans="2:11" x14ac:dyDescent="0.25">
      <c r="B29" s="193"/>
      <c r="C29" s="194"/>
      <c r="D29" s="194"/>
      <c r="E29" s="194"/>
      <c r="F29" s="194"/>
      <c r="G29" s="194"/>
      <c r="H29" s="194"/>
      <c r="I29" s="194"/>
      <c r="J29" s="194"/>
      <c r="K29" s="195"/>
    </row>
    <row r="30" spans="2:11" ht="15.75" thickBot="1" x14ac:dyDescent="0.3">
      <c r="B30" s="196"/>
      <c r="C30" s="197"/>
      <c r="D30" s="197"/>
      <c r="E30" s="197"/>
      <c r="F30" s="197"/>
      <c r="G30" s="197"/>
      <c r="H30" s="197"/>
      <c r="I30" s="197"/>
      <c r="J30" s="197"/>
      <c r="K30" s="198"/>
    </row>
  </sheetData>
  <mergeCells count="2">
    <mergeCell ref="B3:K30"/>
    <mergeCell ref="B2:K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CI33"/>
  <sheetViews>
    <sheetView workbookViewId="0">
      <selection activeCell="BM16" sqref="BM16"/>
    </sheetView>
  </sheetViews>
  <sheetFormatPr baseColWidth="10" defaultColWidth="2.7109375" defaultRowHeight="19.899999999999999" customHeight="1" x14ac:dyDescent="0.25"/>
  <cols>
    <col min="29" max="32" width="2.7109375" customWidth="1"/>
    <col min="39" max="41" width="2.7109375" customWidth="1"/>
    <col min="59" max="63" width="2.7109375" customWidth="1"/>
  </cols>
  <sheetData>
    <row r="1" spans="21:87" ht="15.75" thickBot="1" x14ac:dyDescent="0.3"/>
    <row r="2" spans="21:87" ht="15" x14ac:dyDescent="0.25">
      <c r="W2" s="66"/>
      <c r="X2" s="66"/>
      <c r="Y2" s="202"/>
      <c r="Z2" s="203"/>
      <c r="AA2" s="204"/>
      <c r="AB2" s="203"/>
      <c r="AC2" s="204"/>
      <c r="AD2" s="205"/>
      <c r="AE2" s="66"/>
      <c r="AF2" s="66"/>
      <c r="AG2" s="66"/>
      <c r="AH2" s="66"/>
      <c r="AI2" s="66"/>
      <c r="AJ2" s="202"/>
      <c r="AK2" s="203"/>
      <c r="AL2" s="204"/>
      <c r="AM2" s="203"/>
      <c r="AN2" s="204"/>
      <c r="AO2" s="205"/>
      <c r="AP2" s="66"/>
      <c r="AQ2" s="66"/>
      <c r="AR2" s="66"/>
      <c r="AS2" s="66"/>
      <c r="AT2" s="66"/>
      <c r="AU2" s="202"/>
      <c r="AV2" s="203"/>
      <c r="AW2" s="204"/>
      <c r="AX2" s="203"/>
      <c r="AY2" s="204"/>
      <c r="AZ2" s="205"/>
      <c r="BA2" s="202"/>
      <c r="BB2" s="203"/>
      <c r="BC2" s="204"/>
      <c r="BD2" s="203"/>
      <c r="BE2" s="204"/>
      <c r="BF2" s="205"/>
    </row>
    <row r="3" spans="21:87" ht="15" x14ac:dyDescent="0.25">
      <c r="Y3" s="206"/>
      <c r="Z3" s="207"/>
      <c r="AA3" s="208"/>
      <c r="AB3" s="207"/>
      <c r="AC3" s="208"/>
      <c r="AD3" s="209"/>
      <c r="AE3" s="66"/>
      <c r="AF3" s="66"/>
      <c r="AG3" s="66"/>
      <c r="AH3" s="66"/>
      <c r="AI3" s="66"/>
      <c r="AJ3" s="206"/>
      <c r="AK3" s="207"/>
      <c r="AL3" s="208"/>
      <c r="AM3" s="207"/>
      <c r="AN3" s="208"/>
      <c r="AO3" s="209"/>
      <c r="AP3" s="66"/>
      <c r="AQ3" s="66"/>
      <c r="AR3" s="66"/>
      <c r="AS3" s="66"/>
      <c r="AT3" s="66"/>
      <c r="AU3" s="206"/>
      <c r="AV3" s="207"/>
      <c r="AW3" s="208"/>
      <c r="AX3" s="207"/>
      <c r="AY3" s="208"/>
      <c r="AZ3" s="209"/>
      <c r="BA3" s="206"/>
      <c r="BB3" s="207"/>
      <c r="BC3" s="208"/>
      <c r="BD3" s="207"/>
      <c r="BE3" s="208"/>
      <c r="BF3" s="209"/>
    </row>
    <row r="4" spans="21:87" ht="15.75" thickBot="1" x14ac:dyDescent="0.3">
      <c r="Y4" s="210"/>
      <c r="Z4" s="211"/>
      <c r="AA4" s="212"/>
      <c r="AB4" s="211"/>
      <c r="AC4" s="212"/>
      <c r="AD4" s="213"/>
      <c r="AE4" s="66"/>
      <c r="AF4" s="66"/>
      <c r="AG4" s="66"/>
      <c r="AH4" s="66"/>
      <c r="AI4" s="66"/>
      <c r="AJ4" s="210"/>
      <c r="AK4" s="211"/>
      <c r="AL4" s="212"/>
      <c r="AM4" s="211"/>
      <c r="AN4" s="212"/>
      <c r="AO4" s="213"/>
      <c r="AP4" s="66"/>
      <c r="AQ4" s="66"/>
      <c r="AR4" s="66"/>
      <c r="AS4" s="66"/>
      <c r="AT4" s="66"/>
      <c r="AU4" s="210"/>
      <c r="AV4" s="211"/>
      <c r="AW4" s="212"/>
      <c r="AX4" s="211"/>
      <c r="AY4" s="212"/>
      <c r="AZ4" s="213"/>
      <c r="BA4" s="210"/>
      <c r="BB4" s="211"/>
      <c r="BC4" s="212"/>
      <c r="BD4" s="211"/>
      <c r="BE4" s="212"/>
      <c r="BF4" s="213"/>
    </row>
    <row r="5" spans="21:87" ht="15" x14ac:dyDescent="0.25">
      <c r="U5" s="214"/>
      <c r="V5" s="216"/>
      <c r="W5" s="218"/>
      <c r="Y5" s="74"/>
      <c r="Z5" s="74"/>
      <c r="AA5" s="74"/>
      <c r="AB5" s="74"/>
      <c r="AC5" s="74"/>
      <c r="AD5" s="74"/>
      <c r="AE5" s="66"/>
      <c r="AF5" s="214"/>
      <c r="AG5" s="216"/>
      <c r="AH5" s="218"/>
      <c r="AI5" s="66"/>
      <c r="AJ5" s="74"/>
      <c r="AK5" s="74"/>
      <c r="AL5" s="74"/>
      <c r="AM5" s="74"/>
      <c r="AN5" s="74"/>
      <c r="AO5" s="74"/>
      <c r="AP5" s="66"/>
      <c r="AQ5" s="214"/>
      <c r="AR5" s="216"/>
      <c r="AS5" s="218"/>
      <c r="AT5" s="66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</row>
    <row r="6" spans="21:87" ht="15" x14ac:dyDescent="0.25">
      <c r="U6" s="215"/>
      <c r="V6" s="217"/>
      <c r="W6" s="219"/>
      <c r="Y6" s="74"/>
      <c r="Z6" s="74"/>
      <c r="AA6" s="74"/>
      <c r="AB6" s="74"/>
      <c r="AC6" s="74"/>
      <c r="AD6" s="74"/>
      <c r="AE6" s="66"/>
      <c r="AF6" s="215"/>
      <c r="AG6" s="217"/>
      <c r="AH6" s="219"/>
      <c r="AI6" s="66"/>
      <c r="AJ6" s="74"/>
      <c r="AK6" s="74"/>
      <c r="AL6" s="74"/>
      <c r="AM6" s="74"/>
      <c r="AN6" s="74"/>
      <c r="AO6" s="74"/>
      <c r="AP6" s="66"/>
      <c r="AQ6" s="215"/>
      <c r="AR6" s="217"/>
      <c r="AS6" s="219"/>
      <c r="AT6" s="66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</row>
    <row r="7" spans="21:87" ht="15" x14ac:dyDescent="0.25">
      <c r="U7" s="220"/>
      <c r="V7" s="222"/>
      <c r="W7" s="224"/>
      <c r="Y7" s="74"/>
      <c r="Z7" s="74"/>
      <c r="AA7" s="74"/>
      <c r="AB7" s="74"/>
      <c r="AC7" s="74"/>
      <c r="AD7" s="74"/>
      <c r="AE7" s="66"/>
      <c r="AF7" s="220"/>
      <c r="AG7" s="222"/>
      <c r="AH7" s="224"/>
      <c r="AI7" s="66"/>
      <c r="AJ7" s="74"/>
      <c r="AK7" s="74"/>
      <c r="AL7" s="74"/>
      <c r="AM7" s="74"/>
      <c r="AN7" s="74"/>
      <c r="AO7" s="74"/>
      <c r="AP7" s="66"/>
      <c r="AQ7" s="220"/>
      <c r="AR7" s="222"/>
      <c r="AS7" s="224"/>
      <c r="AT7" s="66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</row>
    <row r="8" spans="21:87" ht="15" x14ac:dyDescent="0.25">
      <c r="U8" s="221"/>
      <c r="V8" s="223"/>
      <c r="W8" s="225"/>
      <c r="Y8" s="74"/>
      <c r="Z8" s="74"/>
      <c r="AA8" s="74"/>
      <c r="AB8" s="74"/>
      <c r="AC8" s="74"/>
      <c r="AD8" s="74"/>
      <c r="AE8" s="66"/>
      <c r="AF8" s="221"/>
      <c r="AG8" s="223"/>
      <c r="AH8" s="225"/>
      <c r="AI8" s="66"/>
      <c r="AJ8" s="74"/>
      <c r="AK8" s="74"/>
      <c r="AL8" s="74"/>
      <c r="AM8" s="74"/>
      <c r="AN8" s="74"/>
      <c r="AO8" s="74"/>
      <c r="AP8" s="66"/>
      <c r="AQ8" s="221"/>
      <c r="AR8" s="223"/>
      <c r="AS8" s="225"/>
      <c r="AT8" s="66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</row>
    <row r="9" spans="21:87" ht="15" x14ac:dyDescent="0.25">
      <c r="U9" s="220"/>
      <c r="V9" s="222"/>
      <c r="W9" s="224"/>
      <c r="Y9" s="74"/>
      <c r="Z9" s="74"/>
      <c r="AA9" s="74"/>
      <c r="AB9" s="74"/>
      <c r="AC9" s="74"/>
      <c r="AD9" s="74"/>
      <c r="AE9" s="66"/>
      <c r="AF9" s="220"/>
      <c r="AG9" s="222"/>
      <c r="AH9" s="224"/>
      <c r="AI9" s="66"/>
      <c r="AJ9" s="74"/>
      <c r="AK9" s="74"/>
      <c r="AL9" s="74"/>
      <c r="AM9" s="74"/>
      <c r="AN9" s="74"/>
      <c r="AO9" s="74"/>
      <c r="AP9" s="66"/>
      <c r="AQ9" s="220"/>
      <c r="AR9" s="222"/>
      <c r="AS9" s="224"/>
      <c r="AT9" s="66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</row>
    <row r="10" spans="21:87" ht="15.75" thickBot="1" x14ac:dyDescent="0.3">
      <c r="U10" s="226"/>
      <c r="V10" s="227"/>
      <c r="W10" s="228"/>
      <c r="Y10" s="74"/>
      <c r="Z10" s="74"/>
      <c r="AA10" s="74"/>
      <c r="AB10" s="74"/>
      <c r="AC10" s="74"/>
      <c r="AD10" s="74"/>
      <c r="AE10" s="66"/>
      <c r="AF10" s="226"/>
      <c r="AG10" s="227"/>
      <c r="AH10" s="228"/>
      <c r="AI10" s="66"/>
      <c r="AJ10" s="74"/>
      <c r="AK10" s="74"/>
      <c r="AL10" s="74"/>
      <c r="AM10" s="74"/>
      <c r="AN10" s="74"/>
      <c r="AO10" s="74"/>
      <c r="AP10" s="66"/>
      <c r="AQ10" s="226"/>
      <c r="AR10" s="227"/>
      <c r="AS10" s="228"/>
      <c r="AT10" s="66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</row>
    <row r="11" spans="21:87" ht="15" x14ac:dyDescent="0.25">
      <c r="U11" s="214"/>
      <c r="V11" s="216"/>
      <c r="W11" s="218"/>
      <c r="AB11" s="66"/>
      <c r="AC11" s="66"/>
      <c r="AD11" s="66"/>
      <c r="AE11" s="66"/>
      <c r="AF11" s="214"/>
      <c r="AG11" s="216"/>
      <c r="AH11" s="218"/>
      <c r="AI11" s="66"/>
      <c r="AP11" s="66"/>
      <c r="AQ11" s="214"/>
      <c r="AR11" s="216"/>
      <c r="AS11" s="218"/>
      <c r="AT11" s="66"/>
      <c r="AU11" s="66"/>
      <c r="AV11" s="66"/>
      <c r="AW11" s="66"/>
      <c r="BL11" s="75"/>
      <c r="CF11" s="76"/>
      <c r="CG11" s="76"/>
      <c r="CH11" s="76"/>
      <c r="CI11" s="76"/>
    </row>
    <row r="12" spans="21:87" ht="15" x14ac:dyDescent="0.25">
      <c r="U12" s="215"/>
      <c r="V12" s="217"/>
      <c r="W12" s="219"/>
      <c r="X12" s="66"/>
      <c r="Y12" s="66"/>
      <c r="Z12" s="66"/>
      <c r="AA12" s="66"/>
      <c r="AB12" s="66"/>
      <c r="AC12" s="66"/>
      <c r="AD12" s="66"/>
      <c r="AE12" s="66"/>
      <c r="AF12" s="215"/>
      <c r="AG12" s="217"/>
      <c r="AH12" s="219"/>
      <c r="AI12" s="66"/>
      <c r="AJ12" s="66"/>
      <c r="AK12" s="66"/>
      <c r="AL12" s="66"/>
      <c r="AM12" s="66"/>
      <c r="AN12" s="66"/>
      <c r="AO12" s="66"/>
      <c r="AP12" s="66"/>
      <c r="AQ12" s="215"/>
      <c r="AR12" s="217"/>
      <c r="AS12" s="219"/>
      <c r="AT12" s="66"/>
      <c r="AU12" s="66"/>
      <c r="AV12" s="66"/>
      <c r="AW12" s="66"/>
      <c r="CF12" s="76"/>
      <c r="CG12" s="76"/>
      <c r="CH12" s="76"/>
      <c r="CI12" s="76"/>
    </row>
    <row r="13" spans="21:87" ht="15" x14ac:dyDescent="0.25">
      <c r="U13" s="220"/>
      <c r="V13" s="222"/>
      <c r="W13" s="224"/>
      <c r="Y13" s="66"/>
      <c r="Z13" s="66"/>
      <c r="AA13" s="66"/>
      <c r="AB13" s="66"/>
      <c r="AC13" s="66"/>
      <c r="AD13" s="66"/>
      <c r="AE13" s="66"/>
      <c r="AF13" s="220"/>
      <c r="AG13" s="222"/>
      <c r="AH13" s="224"/>
      <c r="AI13" s="66"/>
      <c r="AJ13" s="66"/>
      <c r="AK13" s="66"/>
      <c r="AL13" s="66"/>
      <c r="AM13" s="66"/>
      <c r="AN13" s="66"/>
      <c r="AO13" s="66"/>
      <c r="AP13" s="66"/>
      <c r="AQ13" s="220"/>
      <c r="AR13" s="222"/>
      <c r="AS13" s="224"/>
      <c r="AT13" s="66"/>
      <c r="AU13" s="66"/>
      <c r="AV13" s="66"/>
      <c r="AW13" s="66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F13" s="76"/>
      <c r="CG13" s="76"/>
      <c r="CH13" s="76"/>
      <c r="CI13" s="76"/>
    </row>
    <row r="14" spans="21:87" ht="15" x14ac:dyDescent="0.25">
      <c r="U14" s="221"/>
      <c r="V14" s="223"/>
      <c r="W14" s="225"/>
      <c r="Y14" s="66"/>
      <c r="Z14" s="66"/>
      <c r="AA14" s="66"/>
      <c r="AB14" s="66"/>
      <c r="AC14" s="66"/>
      <c r="AD14" s="66"/>
      <c r="AE14" s="66"/>
      <c r="AF14" s="221"/>
      <c r="AG14" s="223"/>
      <c r="AH14" s="225"/>
      <c r="AI14" s="66"/>
      <c r="AJ14" s="66"/>
      <c r="AK14" s="66"/>
      <c r="AL14" s="66"/>
      <c r="AM14" s="66"/>
      <c r="AN14" s="66"/>
      <c r="AO14" s="66"/>
      <c r="AP14" s="66"/>
      <c r="AQ14" s="221"/>
      <c r="AR14" s="223"/>
      <c r="AS14" s="225"/>
      <c r="AT14" s="66"/>
      <c r="AU14" s="66"/>
      <c r="AV14" s="66"/>
      <c r="AW14" s="66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6"/>
      <c r="CF14" s="76"/>
      <c r="CG14" s="76"/>
      <c r="CH14" s="76"/>
      <c r="CI14" s="76"/>
    </row>
    <row r="15" spans="21:87" ht="15" x14ac:dyDescent="0.25">
      <c r="U15" s="220"/>
      <c r="V15" s="222"/>
      <c r="W15" s="224"/>
      <c r="Y15" s="66"/>
      <c r="Z15" s="66"/>
      <c r="AA15" s="66"/>
      <c r="AB15" s="66"/>
      <c r="AC15" s="66"/>
      <c r="AD15" s="66"/>
      <c r="AE15" s="66"/>
      <c r="AF15" s="220"/>
      <c r="AG15" s="222"/>
      <c r="AH15" s="224"/>
      <c r="AI15" s="66"/>
      <c r="AJ15" s="66"/>
      <c r="AK15" s="66"/>
      <c r="AL15" s="66"/>
      <c r="AM15" s="66"/>
      <c r="AN15" s="66"/>
      <c r="AO15" s="66"/>
      <c r="AP15" s="66"/>
      <c r="AQ15" s="220"/>
      <c r="AR15" s="222"/>
      <c r="AS15" s="224"/>
      <c r="AT15" s="66"/>
      <c r="AU15" s="66"/>
      <c r="AV15" s="66"/>
      <c r="AW15" s="66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6"/>
      <c r="CF15" s="76"/>
      <c r="CG15" s="76"/>
      <c r="CH15" s="76"/>
      <c r="CI15" s="76"/>
    </row>
    <row r="16" spans="21:87" ht="15.75" thickBot="1" x14ac:dyDescent="0.3">
      <c r="U16" s="226"/>
      <c r="V16" s="227"/>
      <c r="W16" s="228"/>
      <c r="Y16" s="66"/>
      <c r="Z16" s="66"/>
      <c r="AA16" s="66"/>
      <c r="AB16" s="66"/>
      <c r="AC16" s="66"/>
      <c r="AD16" s="66"/>
      <c r="AE16" s="66"/>
      <c r="AF16" s="226"/>
      <c r="AG16" s="227"/>
      <c r="AH16" s="228"/>
      <c r="AI16" s="66"/>
      <c r="AJ16" s="66"/>
      <c r="AK16" s="66"/>
      <c r="AL16" s="66"/>
      <c r="AM16" s="66"/>
      <c r="AN16" s="66"/>
      <c r="AO16" s="66"/>
      <c r="AP16" s="66"/>
      <c r="AQ16" s="226"/>
      <c r="AR16" s="227"/>
      <c r="AS16" s="228"/>
      <c r="AT16" s="66"/>
      <c r="AU16" s="66"/>
      <c r="AV16" s="66"/>
      <c r="AW16" s="66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6"/>
      <c r="CF16" s="76"/>
      <c r="CG16" s="76"/>
      <c r="CH16" s="76"/>
      <c r="CI16" s="76"/>
    </row>
    <row r="17" spans="2:87" ht="15" x14ac:dyDescent="0.25">
      <c r="U17" s="214"/>
      <c r="V17" s="216"/>
      <c r="W17" s="218"/>
      <c r="Y17" s="66"/>
      <c r="Z17" s="66"/>
      <c r="AA17" s="66"/>
      <c r="AB17" s="66"/>
      <c r="AC17" s="66"/>
      <c r="AD17" s="66"/>
      <c r="AE17" s="66"/>
      <c r="AF17" s="214"/>
      <c r="AG17" s="216"/>
      <c r="AH17" s="218"/>
      <c r="AI17" s="66"/>
      <c r="AJ17" s="66"/>
      <c r="AK17" s="66"/>
      <c r="AL17" s="66"/>
      <c r="AM17" s="66"/>
      <c r="AN17" s="66"/>
      <c r="AO17" s="66"/>
      <c r="AP17" s="66"/>
      <c r="AQ17" s="214"/>
      <c r="AR17" s="216"/>
      <c r="AS17" s="218"/>
      <c r="AT17" s="66"/>
      <c r="AU17" s="66"/>
      <c r="AV17" s="66"/>
      <c r="AW17" s="66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6"/>
      <c r="CF17" s="76"/>
      <c r="CG17" s="76"/>
      <c r="CH17" s="76"/>
      <c r="CI17" s="76"/>
    </row>
    <row r="18" spans="2:87" ht="15" x14ac:dyDescent="0.25">
      <c r="U18" s="215"/>
      <c r="V18" s="217"/>
      <c r="W18" s="219"/>
      <c r="Y18" s="66"/>
      <c r="Z18" s="66"/>
      <c r="AA18" s="66"/>
      <c r="AB18" s="66"/>
      <c r="AC18" s="66"/>
      <c r="AD18" s="66"/>
      <c r="AE18" s="66"/>
      <c r="AF18" s="215"/>
      <c r="AG18" s="217"/>
      <c r="AH18" s="219"/>
      <c r="AI18" s="66"/>
      <c r="AJ18" s="66"/>
      <c r="AK18" s="66"/>
      <c r="AL18" s="66"/>
      <c r="AM18" s="66"/>
      <c r="AN18" s="66"/>
      <c r="AO18" s="66"/>
      <c r="AP18" s="66"/>
      <c r="AQ18" s="215"/>
      <c r="AR18" s="217"/>
      <c r="AS18" s="219"/>
      <c r="AT18" s="66"/>
      <c r="AU18" s="66"/>
      <c r="AV18" s="66"/>
      <c r="AW18" s="66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6"/>
      <c r="CF18" s="76"/>
      <c r="CG18" s="76"/>
      <c r="CH18" s="76"/>
      <c r="CI18" s="76"/>
    </row>
    <row r="19" spans="2:87" ht="15" x14ac:dyDescent="0.25">
      <c r="U19" s="220"/>
      <c r="V19" s="222"/>
      <c r="W19" s="224"/>
      <c r="Y19" s="66"/>
      <c r="Z19" s="66"/>
      <c r="AA19" s="66"/>
      <c r="AB19" s="66"/>
      <c r="AC19" s="66"/>
      <c r="AD19" s="66"/>
      <c r="AE19" s="66"/>
      <c r="AF19" s="220"/>
      <c r="AG19" s="222"/>
      <c r="AH19" s="224"/>
      <c r="AI19" s="66"/>
      <c r="AJ19" s="66"/>
      <c r="AK19" s="66"/>
      <c r="AL19" s="66"/>
      <c r="AM19" s="66"/>
      <c r="AN19" s="66"/>
      <c r="AO19" s="66"/>
      <c r="AP19" s="66"/>
      <c r="AQ19" s="220"/>
      <c r="AR19" s="222"/>
      <c r="AS19" s="224"/>
      <c r="AT19" s="66"/>
      <c r="AU19" s="66"/>
      <c r="AV19" s="66"/>
      <c r="AW19" s="66"/>
      <c r="BJ19" s="75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6"/>
      <c r="CF19" s="76"/>
      <c r="CG19" s="76"/>
      <c r="CH19" s="76"/>
      <c r="CI19" s="76"/>
    </row>
    <row r="20" spans="2:87" ht="15" x14ac:dyDescent="0.25">
      <c r="U20" s="221"/>
      <c r="V20" s="223"/>
      <c r="W20" s="225"/>
      <c r="Y20" s="66"/>
      <c r="Z20" s="66"/>
      <c r="AA20" s="66"/>
      <c r="AB20" s="66"/>
      <c r="AC20" s="66"/>
      <c r="AD20" s="66"/>
      <c r="AE20" s="66"/>
      <c r="AF20" s="221"/>
      <c r="AG20" s="223"/>
      <c r="AH20" s="225"/>
      <c r="AI20" s="66"/>
      <c r="AJ20" s="66"/>
      <c r="AK20" s="66"/>
      <c r="AL20" s="66"/>
      <c r="AM20" s="66"/>
      <c r="AN20" s="66"/>
      <c r="AO20" s="66"/>
      <c r="AP20" s="66"/>
      <c r="AQ20" s="221"/>
      <c r="AR20" s="223"/>
      <c r="AS20" s="225"/>
      <c r="AT20" s="66"/>
      <c r="AU20" s="66"/>
      <c r="AV20" s="66"/>
      <c r="AW20" s="66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6"/>
      <c r="CF20" s="76"/>
      <c r="CG20" s="76"/>
      <c r="CH20" s="76"/>
      <c r="CI20" s="76"/>
    </row>
    <row r="21" spans="2:87" ht="15" x14ac:dyDescent="0.25">
      <c r="U21" s="220"/>
      <c r="V21" s="222"/>
      <c r="W21" s="224"/>
      <c r="Y21" s="66"/>
      <c r="Z21" s="66"/>
      <c r="AA21" s="66"/>
      <c r="AB21" s="66"/>
      <c r="AC21" s="66"/>
      <c r="AD21" s="66"/>
      <c r="AE21" s="66"/>
      <c r="AF21" s="220"/>
      <c r="AG21" s="222"/>
      <c r="AH21" s="224"/>
      <c r="AI21" s="66"/>
      <c r="AJ21" s="66"/>
      <c r="AK21" s="66"/>
      <c r="AL21" s="66"/>
      <c r="AM21" s="66"/>
      <c r="AN21" s="66"/>
      <c r="AO21" s="66"/>
      <c r="AP21" s="66"/>
      <c r="AQ21" s="220"/>
      <c r="AR21" s="222"/>
      <c r="AS21" s="224"/>
      <c r="AT21" s="66"/>
      <c r="AU21" s="66"/>
      <c r="AV21" s="66"/>
      <c r="AW21" s="66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6"/>
      <c r="CF21" s="76"/>
      <c r="CG21" s="76"/>
      <c r="CH21" s="76"/>
      <c r="CI21" s="76"/>
    </row>
    <row r="22" spans="2:87" ht="15.75" thickBot="1" x14ac:dyDescent="0.3">
      <c r="U22" s="226"/>
      <c r="V22" s="227"/>
      <c r="W22" s="228"/>
      <c r="Y22" s="66"/>
      <c r="Z22" s="66"/>
      <c r="AA22" s="66"/>
      <c r="AB22" s="66"/>
      <c r="AC22" s="66"/>
      <c r="AD22" s="66"/>
      <c r="AE22" s="66"/>
      <c r="AF22" s="226"/>
      <c r="AG22" s="227"/>
      <c r="AH22" s="228"/>
      <c r="AI22" s="66"/>
      <c r="AJ22" s="66"/>
      <c r="AK22" s="66"/>
      <c r="AL22" s="66"/>
      <c r="AM22" s="66"/>
      <c r="AN22" s="66"/>
      <c r="AO22" s="66"/>
      <c r="AP22" s="66"/>
      <c r="AQ22" s="226"/>
      <c r="AR22" s="227"/>
      <c r="AS22" s="228"/>
      <c r="AT22" s="66"/>
      <c r="AU22" s="66"/>
      <c r="AV22" s="66"/>
      <c r="AW22" s="66"/>
      <c r="BJ22" s="75"/>
      <c r="BK22" s="75"/>
      <c r="BL22" s="75"/>
      <c r="BM22" s="75"/>
      <c r="BN22" s="75"/>
      <c r="BO22" s="75"/>
      <c r="BP22" s="75"/>
      <c r="BQ22" s="75"/>
      <c r="BR22" s="75"/>
      <c r="BS22" s="75"/>
      <c r="BT22" s="75"/>
      <c r="BU22" s="75"/>
      <c r="BV22" s="75"/>
      <c r="BW22" s="75"/>
      <c r="BX22" s="75"/>
      <c r="BY22" s="75"/>
      <c r="BZ22" s="75"/>
      <c r="CA22" s="75"/>
      <c r="CB22" s="76"/>
      <c r="CF22" s="76"/>
      <c r="CG22" s="76"/>
      <c r="CH22" s="76"/>
      <c r="CI22" s="76"/>
    </row>
    <row r="23" spans="2:87" ht="15" x14ac:dyDescent="0.25">
      <c r="U23" s="214"/>
      <c r="V23" s="216"/>
      <c r="W23" s="218"/>
      <c r="Y23" s="66"/>
      <c r="Z23" s="66"/>
      <c r="AA23" s="66"/>
      <c r="AB23" s="66"/>
      <c r="AC23" s="66"/>
      <c r="AD23" s="66"/>
      <c r="AE23" s="66"/>
      <c r="AF23" s="214"/>
      <c r="AG23" s="216"/>
      <c r="AH23" s="218"/>
      <c r="AI23" s="66"/>
      <c r="AJ23" s="66"/>
      <c r="AK23" s="66"/>
      <c r="AL23" s="66"/>
      <c r="AM23" s="66"/>
      <c r="AN23" s="66"/>
      <c r="AO23" s="66"/>
      <c r="AP23" s="66"/>
      <c r="AQ23" s="214"/>
      <c r="AR23" s="216"/>
      <c r="AS23" s="218"/>
      <c r="AT23" s="66"/>
      <c r="AU23" s="66"/>
      <c r="AV23" s="66"/>
      <c r="AW23" s="66"/>
      <c r="BJ23" s="75"/>
      <c r="BK23" s="75"/>
      <c r="BL23" s="75"/>
      <c r="BM23" s="75"/>
      <c r="BN23" s="75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76"/>
      <c r="CF23" s="76"/>
      <c r="CG23" s="76"/>
      <c r="CH23" s="76"/>
      <c r="CI23" s="76"/>
    </row>
    <row r="24" spans="2:87" ht="15" x14ac:dyDescent="0.25">
      <c r="U24" s="215"/>
      <c r="V24" s="217"/>
      <c r="W24" s="219"/>
      <c r="Y24" s="66"/>
      <c r="Z24" s="66"/>
      <c r="AA24" s="66"/>
      <c r="AB24" s="66"/>
      <c r="AC24" s="66"/>
      <c r="AD24" s="66"/>
      <c r="AE24" s="66"/>
      <c r="AF24" s="215"/>
      <c r="AG24" s="217"/>
      <c r="AH24" s="219"/>
      <c r="AI24" s="66"/>
      <c r="AJ24" s="66"/>
      <c r="AK24" s="66"/>
      <c r="AL24" s="66"/>
      <c r="AM24" s="66"/>
      <c r="AN24" s="66"/>
      <c r="AO24" s="66"/>
      <c r="AP24" s="66"/>
      <c r="AQ24" s="215"/>
      <c r="AR24" s="217"/>
      <c r="AS24" s="219"/>
      <c r="AT24" s="66"/>
      <c r="AU24" s="66"/>
      <c r="AV24" s="66"/>
      <c r="AW24" s="66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6"/>
      <c r="CF24" s="76"/>
      <c r="CG24" s="76"/>
      <c r="CH24" s="76"/>
      <c r="CI24" s="76"/>
    </row>
    <row r="25" spans="2:87" ht="15" x14ac:dyDescent="0.25">
      <c r="U25" s="220"/>
      <c r="V25" s="222"/>
      <c r="W25" s="224"/>
      <c r="Y25" s="66"/>
      <c r="Z25" s="66"/>
      <c r="AA25" s="66"/>
      <c r="AB25" s="66"/>
      <c r="AC25" s="66"/>
      <c r="AD25" s="66"/>
      <c r="AE25" s="66"/>
      <c r="AF25" s="220"/>
      <c r="AG25" s="222"/>
      <c r="AH25" s="224"/>
      <c r="AI25" s="66"/>
      <c r="AJ25" s="66"/>
      <c r="AK25" s="66"/>
      <c r="AL25" s="66"/>
      <c r="AM25" s="66"/>
      <c r="AN25" s="66"/>
      <c r="AO25" s="66"/>
      <c r="AP25" s="66"/>
      <c r="AQ25" s="220"/>
      <c r="AR25" s="222"/>
      <c r="AS25" s="224"/>
      <c r="AT25" s="66"/>
      <c r="AU25" s="66"/>
      <c r="AV25" s="66"/>
      <c r="AW25" s="66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6"/>
      <c r="CF25" s="76"/>
      <c r="CG25" s="76"/>
      <c r="CH25" s="76"/>
      <c r="CI25" s="76"/>
    </row>
    <row r="26" spans="2:87" ht="15" x14ac:dyDescent="0.25">
      <c r="U26" s="221"/>
      <c r="V26" s="223"/>
      <c r="W26" s="225"/>
      <c r="Y26" s="66"/>
      <c r="Z26" s="66"/>
      <c r="AA26" s="66"/>
      <c r="AB26" s="66"/>
      <c r="AC26" s="66"/>
      <c r="AD26" s="66"/>
      <c r="AE26" s="66"/>
      <c r="AF26" s="221"/>
      <c r="AG26" s="223"/>
      <c r="AH26" s="225"/>
      <c r="AI26" s="66"/>
      <c r="AJ26" s="66"/>
      <c r="AK26" s="66"/>
      <c r="AL26" s="66"/>
      <c r="AM26" s="66"/>
      <c r="AN26" s="66"/>
      <c r="AO26" s="66"/>
      <c r="AP26" s="66"/>
      <c r="AQ26" s="221"/>
      <c r="AR26" s="223"/>
      <c r="AS26" s="225"/>
      <c r="AT26" s="66"/>
      <c r="AU26" s="66"/>
      <c r="AV26" s="66"/>
      <c r="AW26" s="66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6"/>
      <c r="CF26" s="76"/>
      <c r="CG26" s="76"/>
      <c r="CH26" s="76"/>
      <c r="CI26" s="76"/>
    </row>
    <row r="27" spans="2:87" ht="15" x14ac:dyDescent="0.25">
      <c r="U27" s="220"/>
      <c r="V27" s="222"/>
      <c r="W27" s="224"/>
      <c r="Y27" s="66"/>
      <c r="Z27" s="66"/>
      <c r="AA27" s="66"/>
      <c r="AB27" s="66"/>
      <c r="AC27" s="66"/>
      <c r="AD27" s="66"/>
      <c r="AE27" s="66"/>
      <c r="AF27" s="220"/>
      <c r="AG27" s="222"/>
      <c r="AH27" s="224"/>
      <c r="AI27" s="66"/>
      <c r="AJ27" s="66"/>
      <c r="AK27" s="66"/>
      <c r="AL27" s="66"/>
      <c r="AM27" s="66"/>
      <c r="AN27" s="66"/>
      <c r="AO27" s="66"/>
      <c r="AP27" s="66"/>
      <c r="AQ27" s="220"/>
      <c r="AR27" s="222"/>
      <c r="AS27" s="224"/>
      <c r="AT27" s="66"/>
      <c r="AU27" s="66"/>
      <c r="AV27" s="66"/>
      <c r="AW27" s="66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6"/>
      <c r="CF27" s="76"/>
      <c r="CG27" s="76"/>
      <c r="CH27" s="76"/>
      <c r="CI27" s="76"/>
    </row>
    <row r="28" spans="2:87" ht="15.75" thickBot="1" x14ac:dyDescent="0.3">
      <c r="U28" s="226"/>
      <c r="V28" s="227"/>
      <c r="W28" s="228"/>
      <c r="Y28" s="66"/>
      <c r="Z28" s="66"/>
      <c r="AA28" s="66"/>
      <c r="AB28" s="66"/>
      <c r="AC28" s="66"/>
      <c r="AD28" s="66"/>
      <c r="AE28" s="66"/>
      <c r="AF28" s="226"/>
      <c r="AG28" s="227"/>
      <c r="AH28" s="228"/>
      <c r="AI28" s="66"/>
      <c r="AJ28" s="66"/>
      <c r="AK28" s="66"/>
      <c r="AL28" s="66"/>
      <c r="AM28" s="66"/>
      <c r="AN28" s="66"/>
      <c r="AO28" s="66"/>
      <c r="AP28" s="66"/>
      <c r="AQ28" s="226"/>
      <c r="AR28" s="227"/>
      <c r="AS28" s="228"/>
      <c r="AT28" s="66"/>
      <c r="AU28" s="66"/>
      <c r="AV28" s="66"/>
      <c r="AW28" s="66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6"/>
      <c r="CF28" s="76"/>
      <c r="CG28" s="76"/>
      <c r="CH28" s="76"/>
      <c r="CI28" s="76"/>
    </row>
    <row r="29" spans="2:87" ht="15" x14ac:dyDescent="0.25"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6"/>
      <c r="CF29" s="76"/>
      <c r="CG29" s="76"/>
      <c r="CH29" s="76"/>
      <c r="CI29" s="76"/>
    </row>
    <row r="30" spans="2:87" ht="15.75" thickBot="1" x14ac:dyDescent="0.3">
      <c r="BJ30" s="75"/>
      <c r="BK30" s="75"/>
      <c r="BL30" s="75"/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6"/>
      <c r="CF30" s="76"/>
      <c r="CG30" s="76"/>
      <c r="CH30" s="76"/>
      <c r="CI30" s="76"/>
    </row>
    <row r="31" spans="2:87" ht="15" x14ac:dyDescent="0.25">
      <c r="B31" s="202"/>
      <c r="C31" s="203"/>
      <c r="D31" s="204"/>
      <c r="E31" s="203"/>
      <c r="F31" s="204"/>
      <c r="G31" s="205"/>
      <c r="H31" s="202"/>
      <c r="I31" s="203"/>
      <c r="J31" s="204"/>
      <c r="K31" s="203"/>
      <c r="L31" s="204"/>
      <c r="M31" s="205"/>
      <c r="N31" s="202"/>
      <c r="O31" s="203"/>
      <c r="P31" s="204"/>
      <c r="Q31" s="203"/>
      <c r="R31" s="204"/>
      <c r="S31" s="205"/>
      <c r="T31" s="202"/>
      <c r="U31" s="203"/>
      <c r="V31" s="204"/>
      <c r="W31" s="203"/>
      <c r="X31" s="204"/>
      <c r="Y31" s="205"/>
      <c r="Z31" s="202"/>
      <c r="AA31" s="203"/>
      <c r="AB31" s="204"/>
      <c r="AC31" s="203"/>
      <c r="AD31" s="204"/>
      <c r="AE31" s="205"/>
      <c r="AF31" s="202"/>
      <c r="AG31" s="203"/>
      <c r="AH31" s="204"/>
      <c r="AI31" s="203"/>
      <c r="AJ31" s="204"/>
      <c r="AK31" s="205"/>
      <c r="AL31" s="202"/>
      <c r="AM31" s="203"/>
      <c r="AN31" s="204"/>
      <c r="AO31" s="203"/>
      <c r="AP31" s="204"/>
      <c r="AQ31" s="205"/>
      <c r="AR31" s="202"/>
      <c r="AS31" s="203"/>
      <c r="AT31" s="204"/>
      <c r="AU31" s="203"/>
      <c r="AV31" s="204"/>
      <c r="AW31" s="205"/>
      <c r="AX31" s="202"/>
      <c r="AY31" s="203"/>
      <c r="AZ31" s="204"/>
      <c r="BA31" s="203"/>
      <c r="BB31" s="204"/>
      <c r="BC31" s="205"/>
      <c r="BD31" s="202"/>
      <c r="BE31" s="203"/>
      <c r="BF31" s="204"/>
      <c r="BG31" s="203"/>
      <c r="BH31" s="204"/>
      <c r="BI31" s="205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6"/>
    </row>
    <row r="32" spans="2:87" ht="15" x14ac:dyDescent="0.25">
      <c r="B32" s="206"/>
      <c r="C32" s="207"/>
      <c r="D32" s="208"/>
      <c r="E32" s="207"/>
      <c r="F32" s="208"/>
      <c r="G32" s="209"/>
      <c r="H32" s="206"/>
      <c r="I32" s="207"/>
      <c r="J32" s="208"/>
      <c r="K32" s="207"/>
      <c r="L32" s="208"/>
      <c r="M32" s="209"/>
      <c r="N32" s="206"/>
      <c r="O32" s="207"/>
      <c r="P32" s="208"/>
      <c r="Q32" s="207"/>
      <c r="R32" s="208"/>
      <c r="S32" s="209"/>
      <c r="T32" s="206"/>
      <c r="U32" s="207"/>
      <c r="V32" s="208"/>
      <c r="W32" s="207"/>
      <c r="X32" s="208"/>
      <c r="Y32" s="209"/>
      <c r="Z32" s="206"/>
      <c r="AA32" s="207"/>
      <c r="AB32" s="208"/>
      <c r="AC32" s="207"/>
      <c r="AD32" s="208"/>
      <c r="AE32" s="209"/>
      <c r="AF32" s="206"/>
      <c r="AG32" s="207"/>
      <c r="AH32" s="208"/>
      <c r="AI32" s="207"/>
      <c r="AJ32" s="208"/>
      <c r="AK32" s="209"/>
      <c r="AL32" s="206"/>
      <c r="AM32" s="207"/>
      <c r="AN32" s="208"/>
      <c r="AO32" s="207"/>
      <c r="AP32" s="208"/>
      <c r="AQ32" s="209"/>
      <c r="AR32" s="206"/>
      <c r="AS32" s="207"/>
      <c r="AT32" s="208"/>
      <c r="AU32" s="207"/>
      <c r="AV32" s="208"/>
      <c r="AW32" s="209"/>
      <c r="AX32" s="206"/>
      <c r="AY32" s="207"/>
      <c r="AZ32" s="208"/>
      <c r="BA32" s="207"/>
      <c r="BB32" s="208"/>
      <c r="BC32" s="209"/>
      <c r="BD32" s="206"/>
      <c r="BE32" s="207"/>
      <c r="BF32" s="208"/>
      <c r="BG32" s="207"/>
      <c r="BH32" s="208"/>
      <c r="BI32" s="209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</row>
    <row r="33" spans="2:61" ht="15.75" thickBot="1" x14ac:dyDescent="0.3">
      <c r="B33" s="210"/>
      <c r="C33" s="211"/>
      <c r="D33" s="212"/>
      <c r="E33" s="211"/>
      <c r="F33" s="212"/>
      <c r="G33" s="213"/>
      <c r="H33" s="210"/>
      <c r="I33" s="211"/>
      <c r="J33" s="212"/>
      <c r="K33" s="211"/>
      <c r="L33" s="212"/>
      <c r="M33" s="213"/>
      <c r="N33" s="210"/>
      <c r="O33" s="211"/>
      <c r="P33" s="212"/>
      <c r="Q33" s="211"/>
      <c r="R33" s="212"/>
      <c r="S33" s="213"/>
      <c r="T33" s="210"/>
      <c r="U33" s="211"/>
      <c r="V33" s="212"/>
      <c r="W33" s="211"/>
      <c r="X33" s="212"/>
      <c r="Y33" s="213"/>
      <c r="Z33" s="210"/>
      <c r="AA33" s="211"/>
      <c r="AB33" s="212"/>
      <c r="AC33" s="211"/>
      <c r="AD33" s="212"/>
      <c r="AE33" s="213"/>
      <c r="AF33" s="210"/>
      <c r="AG33" s="211"/>
      <c r="AH33" s="212"/>
      <c r="AI33" s="211"/>
      <c r="AJ33" s="212"/>
      <c r="AK33" s="213"/>
      <c r="AL33" s="210"/>
      <c r="AM33" s="211"/>
      <c r="AN33" s="212"/>
      <c r="AO33" s="211"/>
      <c r="AP33" s="212"/>
      <c r="AQ33" s="213"/>
      <c r="AR33" s="210"/>
      <c r="AS33" s="211"/>
      <c r="AT33" s="212"/>
      <c r="AU33" s="211"/>
      <c r="AV33" s="212"/>
      <c r="AW33" s="213"/>
      <c r="AX33" s="210"/>
      <c r="AY33" s="211"/>
      <c r="AZ33" s="212"/>
      <c r="BA33" s="211"/>
      <c r="BB33" s="212"/>
      <c r="BC33" s="213"/>
      <c r="BD33" s="210"/>
      <c r="BE33" s="211"/>
      <c r="BF33" s="212"/>
      <c r="BG33" s="211"/>
      <c r="BH33" s="212"/>
      <c r="BI33" s="213"/>
    </row>
  </sheetData>
  <sheetProtection password="CA10" sheet="1" objects="1" scenarios="1" selectLockedCells="1" selectUnlockedCells="1"/>
  <mergeCells count="234">
    <mergeCell ref="AX33:AY33"/>
    <mergeCell ref="AZ33:BA33"/>
    <mergeCell ref="BB33:BC33"/>
    <mergeCell ref="BD33:BE33"/>
    <mergeCell ref="BF33:BG33"/>
    <mergeCell ref="BH33:BI33"/>
    <mergeCell ref="AL33:AM33"/>
    <mergeCell ref="AN33:AO33"/>
    <mergeCell ref="AP33:AQ33"/>
    <mergeCell ref="AR33:AS33"/>
    <mergeCell ref="AT33:AU33"/>
    <mergeCell ref="AV33:AW33"/>
    <mergeCell ref="Z33:AA33"/>
    <mergeCell ref="AB33:AC33"/>
    <mergeCell ref="AD33:AE33"/>
    <mergeCell ref="AF33:AG33"/>
    <mergeCell ref="AH33:AI33"/>
    <mergeCell ref="AJ33:AK33"/>
    <mergeCell ref="N33:O33"/>
    <mergeCell ref="P33:Q33"/>
    <mergeCell ref="R33:S33"/>
    <mergeCell ref="T33:U33"/>
    <mergeCell ref="V33:W33"/>
    <mergeCell ref="X33:Y33"/>
    <mergeCell ref="B33:C33"/>
    <mergeCell ref="D33:E33"/>
    <mergeCell ref="F33:G33"/>
    <mergeCell ref="H33:I33"/>
    <mergeCell ref="J33:K33"/>
    <mergeCell ref="L33:M33"/>
    <mergeCell ref="AX32:AY32"/>
    <mergeCell ref="AZ32:BA32"/>
    <mergeCell ref="BB32:BC32"/>
    <mergeCell ref="Z32:AA32"/>
    <mergeCell ref="AB32:AC32"/>
    <mergeCell ref="AD32:AE32"/>
    <mergeCell ref="AF32:AG32"/>
    <mergeCell ref="AH32:AI32"/>
    <mergeCell ref="AJ32:AK32"/>
    <mergeCell ref="N32:O32"/>
    <mergeCell ref="P32:Q32"/>
    <mergeCell ref="R32:S32"/>
    <mergeCell ref="T32:U32"/>
    <mergeCell ref="V32:W32"/>
    <mergeCell ref="X32:Y32"/>
    <mergeCell ref="B32:C32"/>
    <mergeCell ref="D32:E32"/>
    <mergeCell ref="F32:G32"/>
    <mergeCell ref="BD32:BE32"/>
    <mergeCell ref="BF32:BG32"/>
    <mergeCell ref="BH32:BI32"/>
    <mergeCell ref="AL32:AM32"/>
    <mergeCell ref="AN32:AO32"/>
    <mergeCell ref="AP32:AQ32"/>
    <mergeCell ref="AR32:AS32"/>
    <mergeCell ref="AT32:AU32"/>
    <mergeCell ref="AV32:AW32"/>
    <mergeCell ref="H32:I32"/>
    <mergeCell ref="J32:K32"/>
    <mergeCell ref="L32:M32"/>
    <mergeCell ref="AX31:AY31"/>
    <mergeCell ref="AZ31:BA31"/>
    <mergeCell ref="BB31:BC31"/>
    <mergeCell ref="BD31:BE31"/>
    <mergeCell ref="BF31:BG31"/>
    <mergeCell ref="BH31:BI31"/>
    <mergeCell ref="AL31:AM31"/>
    <mergeCell ref="AN31:AO31"/>
    <mergeCell ref="AP31:AQ31"/>
    <mergeCell ref="AR31:AS31"/>
    <mergeCell ref="AT31:AU31"/>
    <mergeCell ref="AV31:AW31"/>
    <mergeCell ref="Z31:AA31"/>
    <mergeCell ref="AB31:AC31"/>
    <mergeCell ref="AD31:AE31"/>
    <mergeCell ref="AF31:AG31"/>
    <mergeCell ref="AH31:AI31"/>
    <mergeCell ref="AJ31:AK31"/>
    <mergeCell ref="N31:O31"/>
    <mergeCell ref="P31:Q31"/>
    <mergeCell ref="R31:S31"/>
    <mergeCell ref="T31:U31"/>
    <mergeCell ref="V31:W31"/>
    <mergeCell ref="X31:Y31"/>
    <mergeCell ref="B31:C31"/>
    <mergeCell ref="D31:E31"/>
    <mergeCell ref="F31:G31"/>
    <mergeCell ref="H31:I31"/>
    <mergeCell ref="J31:K31"/>
    <mergeCell ref="L31:M31"/>
    <mergeCell ref="U27:U28"/>
    <mergeCell ref="V27:V28"/>
    <mergeCell ref="W27:W28"/>
    <mergeCell ref="AF27:AF28"/>
    <mergeCell ref="AG27:AG28"/>
    <mergeCell ref="AH27:AH28"/>
    <mergeCell ref="AQ27:AQ28"/>
    <mergeCell ref="AR27:AR28"/>
    <mergeCell ref="AS27:AS28"/>
    <mergeCell ref="U25:U26"/>
    <mergeCell ref="V25:V26"/>
    <mergeCell ref="W25:W26"/>
    <mergeCell ref="AF25:AF26"/>
    <mergeCell ref="AG25:AG26"/>
    <mergeCell ref="AH25:AH26"/>
    <mergeCell ref="AQ25:AQ26"/>
    <mergeCell ref="AR25:AR26"/>
    <mergeCell ref="AS25:AS26"/>
    <mergeCell ref="AQ21:AQ22"/>
    <mergeCell ref="AR21:AR22"/>
    <mergeCell ref="AS21:AS22"/>
    <mergeCell ref="U23:U24"/>
    <mergeCell ref="V23:V24"/>
    <mergeCell ref="W23:W24"/>
    <mergeCell ref="AF23:AF24"/>
    <mergeCell ref="AG23:AG24"/>
    <mergeCell ref="AH23:AH24"/>
    <mergeCell ref="AQ23:AQ24"/>
    <mergeCell ref="U21:U22"/>
    <mergeCell ref="V21:V22"/>
    <mergeCell ref="W21:W22"/>
    <mergeCell ref="AF21:AF22"/>
    <mergeCell ref="AG21:AG22"/>
    <mergeCell ref="AH21:AH22"/>
    <mergeCell ref="AR23:AR24"/>
    <mergeCell ref="AS23:AS24"/>
    <mergeCell ref="U19:U20"/>
    <mergeCell ref="V19:V20"/>
    <mergeCell ref="W19:W20"/>
    <mergeCell ref="AF19:AF20"/>
    <mergeCell ref="AG19:AG20"/>
    <mergeCell ref="AH19:AH20"/>
    <mergeCell ref="AQ19:AQ20"/>
    <mergeCell ref="AR19:AR20"/>
    <mergeCell ref="AS19:AS20"/>
    <mergeCell ref="U17:U18"/>
    <mergeCell ref="V17:V18"/>
    <mergeCell ref="W17:W18"/>
    <mergeCell ref="AF17:AF18"/>
    <mergeCell ref="AG17:AG18"/>
    <mergeCell ref="AH17:AH18"/>
    <mergeCell ref="AQ17:AQ18"/>
    <mergeCell ref="AR17:AR18"/>
    <mergeCell ref="AS17:AS18"/>
    <mergeCell ref="AQ13:AQ14"/>
    <mergeCell ref="AR13:AR14"/>
    <mergeCell ref="AS13:AS14"/>
    <mergeCell ref="U15:U16"/>
    <mergeCell ref="V15:V16"/>
    <mergeCell ref="W15:W16"/>
    <mergeCell ref="AF15:AF16"/>
    <mergeCell ref="AG15:AG16"/>
    <mergeCell ref="AH15:AH16"/>
    <mergeCell ref="AQ15:AQ16"/>
    <mergeCell ref="U13:U14"/>
    <mergeCell ref="V13:V14"/>
    <mergeCell ref="W13:W14"/>
    <mergeCell ref="AF13:AF14"/>
    <mergeCell ref="AG13:AG14"/>
    <mergeCell ref="AH13:AH14"/>
    <mergeCell ref="AR15:AR16"/>
    <mergeCell ref="AS15:AS16"/>
    <mergeCell ref="U11:U12"/>
    <mergeCell ref="V11:V12"/>
    <mergeCell ref="W11:W12"/>
    <mergeCell ref="AF11:AF12"/>
    <mergeCell ref="AG11:AG12"/>
    <mergeCell ref="AH11:AH12"/>
    <mergeCell ref="AQ11:AQ12"/>
    <mergeCell ref="AR11:AR12"/>
    <mergeCell ref="AS11:AS12"/>
    <mergeCell ref="U9:U10"/>
    <mergeCell ref="V9:V10"/>
    <mergeCell ref="W9:W10"/>
    <mergeCell ref="AF9:AF10"/>
    <mergeCell ref="AG9:AG10"/>
    <mergeCell ref="AH9:AH10"/>
    <mergeCell ref="AQ9:AQ10"/>
    <mergeCell ref="AR9:AR10"/>
    <mergeCell ref="AS9:AS10"/>
    <mergeCell ref="AQ5:AQ6"/>
    <mergeCell ref="AR5:AR6"/>
    <mergeCell ref="AS5:AS6"/>
    <mergeCell ref="U7:U8"/>
    <mergeCell ref="V7:V8"/>
    <mergeCell ref="W7:W8"/>
    <mergeCell ref="AF7:AF8"/>
    <mergeCell ref="AG7:AG8"/>
    <mergeCell ref="AH7:AH8"/>
    <mergeCell ref="AQ7:AQ8"/>
    <mergeCell ref="U5:U6"/>
    <mergeCell ref="V5:V6"/>
    <mergeCell ref="W5:W6"/>
    <mergeCell ref="AF5:AF6"/>
    <mergeCell ref="AG5:AG6"/>
    <mergeCell ref="AH5:AH6"/>
    <mergeCell ref="AR7:AR8"/>
    <mergeCell ref="AS7:AS8"/>
    <mergeCell ref="AU4:AV4"/>
    <mergeCell ref="AW4:AX4"/>
    <mergeCell ref="AY4:AZ4"/>
    <mergeCell ref="BA4:BB4"/>
    <mergeCell ref="BC4:BD4"/>
    <mergeCell ref="BE4:BF4"/>
    <mergeCell ref="Y4:Z4"/>
    <mergeCell ref="AA4:AB4"/>
    <mergeCell ref="AC4:AD4"/>
    <mergeCell ref="AJ4:AK4"/>
    <mergeCell ref="AL4:AM4"/>
    <mergeCell ref="AN4:AO4"/>
    <mergeCell ref="AU3:AV3"/>
    <mergeCell ref="AW3:AX3"/>
    <mergeCell ref="AY3:AZ3"/>
    <mergeCell ref="BA3:BB3"/>
    <mergeCell ref="BC3:BD3"/>
    <mergeCell ref="BE3:BF3"/>
    <mergeCell ref="Y3:Z3"/>
    <mergeCell ref="AA3:AB3"/>
    <mergeCell ref="AC3:AD3"/>
    <mergeCell ref="AJ3:AK3"/>
    <mergeCell ref="AL3:AM3"/>
    <mergeCell ref="AN3:AO3"/>
    <mergeCell ref="AU2:AV2"/>
    <mergeCell ref="AW2:AX2"/>
    <mergeCell ref="AY2:AZ2"/>
    <mergeCell ref="BA2:BB2"/>
    <mergeCell ref="BC2:BD2"/>
    <mergeCell ref="BE2:BF2"/>
    <mergeCell ref="Y2:Z2"/>
    <mergeCell ref="AA2:AB2"/>
    <mergeCell ref="AC2:AD2"/>
    <mergeCell ref="AJ2:AK2"/>
    <mergeCell ref="AL2:AM2"/>
    <mergeCell ref="AN2:AO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E36"/>
  <sheetViews>
    <sheetView workbookViewId="0">
      <selection activeCell="G13" sqref="G13"/>
    </sheetView>
  </sheetViews>
  <sheetFormatPr baseColWidth="10" defaultRowHeight="15" x14ac:dyDescent="0.25"/>
  <sheetData>
    <row r="2" spans="2:5" ht="47.25" x14ac:dyDescent="0.25">
      <c r="B2" s="229" t="s">
        <v>414</v>
      </c>
      <c r="C2" s="89" t="s">
        <v>155</v>
      </c>
      <c r="D2" s="90" t="s">
        <v>156</v>
      </c>
      <c r="E2" s="91" t="s">
        <v>524</v>
      </c>
    </row>
    <row r="3" spans="2:5" ht="31.5" x14ac:dyDescent="0.25">
      <c r="B3" s="231"/>
      <c r="C3" s="89" t="s">
        <v>151</v>
      </c>
      <c r="D3" s="90" t="s">
        <v>152</v>
      </c>
      <c r="E3" s="91" t="s">
        <v>524</v>
      </c>
    </row>
    <row r="4" spans="2:5" ht="31.5" x14ac:dyDescent="0.25">
      <c r="B4" s="230"/>
      <c r="C4" s="89" t="s">
        <v>153</v>
      </c>
      <c r="D4" s="90" t="s">
        <v>154</v>
      </c>
      <c r="E4" s="91" t="s">
        <v>524</v>
      </c>
    </row>
    <row r="5" spans="2:5" ht="31.5" x14ac:dyDescent="0.25">
      <c r="B5" s="229" t="s">
        <v>413</v>
      </c>
      <c r="C5" s="89" t="s">
        <v>180</v>
      </c>
      <c r="D5" s="90" t="s">
        <v>181</v>
      </c>
      <c r="E5" s="91" t="s">
        <v>524</v>
      </c>
    </row>
    <row r="6" spans="2:5" ht="47.25" x14ac:dyDescent="0.25">
      <c r="B6" s="231"/>
      <c r="C6" s="89" t="s">
        <v>168</v>
      </c>
      <c r="D6" s="90" t="s">
        <v>169</v>
      </c>
      <c r="E6" s="91" t="s">
        <v>524</v>
      </c>
    </row>
    <row r="7" spans="2:5" ht="47.25" x14ac:dyDescent="0.25">
      <c r="B7" s="231"/>
      <c r="C7" s="89" t="s">
        <v>176</v>
      </c>
      <c r="D7" s="90" t="s">
        <v>177</v>
      </c>
      <c r="E7" s="91" t="s">
        <v>524</v>
      </c>
    </row>
    <row r="8" spans="2:5" ht="31.5" x14ac:dyDescent="0.25">
      <c r="B8" s="231"/>
      <c r="C8" s="89" t="s">
        <v>164</v>
      </c>
      <c r="D8" s="90" t="s">
        <v>165</v>
      </c>
      <c r="E8" s="91" t="s">
        <v>524</v>
      </c>
    </row>
    <row r="9" spans="2:5" ht="31.5" x14ac:dyDescent="0.25">
      <c r="B9" s="231"/>
      <c r="C9" s="89" t="s">
        <v>166</v>
      </c>
      <c r="D9" s="90" t="s">
        <v>167</v>
      </c>
      <c r="E9" s="91" t="s">
        <v>524</v>
      </c>
    </row>
    <row r="10" spans="2:5" ht="47.25" x14ac:dyDescent="0.25">
      <c r="B10" s="231"/>
      <c r="C10" s="89" t="s">
        <v>174</v>
      </c>
      <c r="D10" s="89" t="s">
        <v>175</v>
      </c>
      <c r="E10" s="91" t="s">
        <v>524</v>
      </c>
    </row>
    <row r="11" spans="2:5" ht="31.5" x14ac:dyDescent="0.25">
      <c r="B11" s="231"/>
      <c r="C11" s="89" t="s">
        <v>182</v>
      </c>
      <c r="D11" s="89" t="s">
        <v>183</v>
      </c>
      <c r="E11" s="91" t="s">
        <v>524</v>
      </c>
    </row>
    <row r="12" spans="2:5" ht="47.25" x14ac:dyDescent="0.25">
      <c r="B12" s="230"/>
      <c r="C12" s="89" t="s">
        <v>178</v>
      </c>
      <c r="D12" s="89" t="s">
        <v>179</v>
      </c>
      <c r="E12" s="91" t="s">
        <v>524</v>
      </c>
    </row>
    <row r="13" spans="2:5" ht="63" x14ac:dyDescent="0.25">
      <c r="B13" s="229" t="s">
        <v>419</v>
      </c>
      <c r="C13" s="89" t="s">
        <v>188</v>
      </c>
      <c r="D13" s="90" t="s">
        <v>189</v>
      </c>
      <c r="E13" s="91" t="s">
        <v>524</v>
      </c>
    </row>
    <row r="14" spans="2:5" ht="47.25" x14ac:dyDescent="0.25">
      <c r="B14" s="231"/>
      <c r="C14" s="89" t="s">
        <v>188</v>
      </c>
      <c r="D14" s="90" t="s">
        <v>190</v>
      </c>
      <c r="E14" s="91" t="s">
        <v>524</v>
      </c>
    </row>
    <row r="15" spans="2:5" ht="63" x14ac:dyDescent="0.25">
      <c r="B15" s="231"/>
      <c r="C15" s="89" t="s">
        <v>193</v>
      </c>
      <c r="D15" s="90" t="s">
        <v>194</v>
      </c>
      <c r="E15" s="91" t="s">
        <v>524</v>
      </c>
    </row>
    <row r="16" spans="2:5" ht="63" x14ac:dyDescent="0.25">
      <c r="B16" s="230"/>
      <c r="C16" s="89" t="s">
        <v>193</v>
      </c>
      <c r="D16" s="90" t="s">
        <v>195</v>
      </c>
      <c r="E16" s="91" t="s">
        <v>524</v>
      </c>
    </row>
    <row r="17" spans="2:5" ht="31.5" x14ac:dyDescent="0.25">
      <c r="B17" s="229" t="s">
        <v>415</v>
      </c>
      <c r="C17" s="89" t="s">
        <v>390</v>
      </c>
      <c r="D17" s="90" t="s">
        <v>521</v>
      </c>
      <c r="E17" s="91" t="s">
        <v>524</v>
      </c>
    </row>
    <row r="18" spans="2:5" ht="31.5" x14ac:dyDescent="0.25">
      <c r="B18" s="231"/>
      <c r="C18" s="89" t="s">
        <v>208</v>
      </c>
      <c r="D18" s="90" t="s">
        <v>209</v>
      </c>
      <c r="E18" s="91" t="s">
        <v>524</v>
      </c>
    </row>
    <row r="19" spans="2:5" ht="15.75" x14ac:dyDescent="0.25">
      <c r="B19" s="231"/>
      <c r="C19" s="89" t="s">
        <v>210</v>
      </c>
      <c r="D19" s="90" t="s">
        <v>211</v>
      </c>
      <c r="E19" s="91" t="s">
        <v>524</v>
      </c>
    </row>
    <row r="20" spans="2:5" ht="15.75" x14ac:dyDescent="0.25">
      <c r="B20" s="231"/>
      <c r="C20" s="89" t="s">
        <v>213</v>
      </c>
      <c r="D20" s="90" t="s">
        <v>214</v>
      </c>
      <c r="E20" s="91" t="s">
        <v>524</v>
      </c>
    </row>
    <row r="21" spans="2:5" ht="31.5" x14ac:dyDescent="0.25">
      <c r="B21" s="231"/>
      <c r="C21" s="89" t="s">
        <v>203</v>
      </c>
      <c r="D21" s="90" t="s">
        <v>204</v>
      </c>
      <c r="E21" s="91" t="s">
        <v>524</v>
      </c>
    </row>
    <row r="22" spans="2:5" ht="31.5" x14ac:dyDescent="0.25">
      <c r="B22" s="231"/>
      <c r="C22" s="89" t="s">
        <v>522</v>
      </c>
      <c r="D22" s="92" t="s">
        <v>207</v>
      </c>
      <c r="E22" s="91" t="s">
        <v>524</v>
      </c>
    </row>
    <row r="23" spans="2:5" ht="15.75" x14ac:dyDescent="0.25">
      <c r="B23" s="231"/>
      <c r="C23" s="89" t="s">
        <v>217</v>
      </c>
      <c r="D23" s="93" t="s">
        <v>218</v>
      </c>
      <c r="E23" s="91" t="s">
        <v>524</v>
      </c>
    </row>
    <row r="24" spans="2:5" ht="15.75" x14ac:dyDescent="0.25">
      <c r="B24" s="231"/>
      <c r="C24" s="89" t="s">
        <v>217</v>
      </c>
      <c r="D24" s="93" t="s">
        <v>426</v>
      </c>
      <c r="E24" s="91" t="s">
        <v>524</v>
      </c>
    </row>
    <row r="25" spans="2:5" ht="15.75" x14ac:dyDescent="0.25">
      <c r="B25" s="231"/>
      <c r="C25" s="89" t="s">
        <v>217</v>
      </c>
      <c r="D25" s="93" t="s">
        <v>219</v>
      </c>
      <c r="E25" s="91" t="s">
        <v>524</v>
      </c>
    </row>
    <row r="26" spans="2:5" ht="15.75" x14ac:dyDescent="0.25">
      <c r="B26" s="231"/>
      <c r="C26" s="89" t="s">
        <v>217</v>
      </c>
      <c r="D26" s="93" t="s">
        <v>430</v>
      </c>
      <c r="E26" s="91" t="s">
        <v>524</v>
      </c>
    </row>
    <row r="27" spans="2:5" ht="15.75" x14ac:dyDescent="0.25">
      <c r="B27" s="231"/>
      <c r="C27" s="89" t="s">
        <v>217</v>
      </c>
      <c r="D27" s="93" t="s">
        <v>424</v>
      </c>
      <c r="E27" s="91" t="s">
        <v>524</v>
      </c>
    </row>
    <row r="28" spans="2:5" ht="15.75" x14ac:dyDescent="0.25">
      <c r="B28" s="231"/>
      <c r="C28" s="89" t="s">
        <v>215</v>
      </c>
      <c r="D28" s="93" t="s">
        <v>216</v>
      </c>
      <c r="E28" s="91" t="s">
        <v>524</v>
      </c>
    </row>
    <row r="29" spans="2:5" ht="15.75" x14ac:dyDescent="0.25">
      <c r="B29" s="230"/>
      <c r="C29" s="89" t="s">
        <v>201</v>
      </c>
      <c r="D29" s="90" t="s">
        <v>202</v>
      </c>
      <c r="E29" s="91" t="s">
        <v>524</v>
      </c>
    </row>
    <row r="30" spans="2:5" ht="31.5" x14ac:dyDescent="0.25">
      <c r="B30" s="229" t="s">
        <v>423</v>
      </c>
      <c r="C30" s="89" t="s">
        <v>197</v>
      </c>
      <c r="D30" s="90" t="s">
        <v>198</v>
      </c>
      <c r="E30" s="91" t="s">
        <v>524</v>
      </c>
    </row>
    <row r="31" spans="2:5" ht="15.75" x14ac:dyDescent="0.25">
      <c r="B31" s="231"/>
      <c r="C31" s="89"/>
      <c r="D31" s="93" t="s">
        <v>523</v>
      </c>
      <c r="E31" s="91" t="s">
        <v>524</v>
      </c>
    </row>
    <row r="32" spans="2:5" ht="63" x14ac:dyDescent="0.25">
      <c r="B32" s="230"/>
      <c r="C32" s="89" t="s">
        <v>228</v>
      </c>
      <c r="D32" s="90" t="s">
        <v>229</v>
      </c>
      <c r="E32" s="91" t="s">
        <v>524</v>
      </c>
    </row>
    <row r="33" spans="2:5" ht="15.75" x14ac:dyDescent="0.25">
      <c r="B33" s="94" t="s">
        <v>433</v>
      </c>
      <c r="C33" s="89" t="s">
        <v>232</v>
      </c>
      <c r="D33" s="90" t="s">
        <v>233</v>
      </c>
      <c r="E33" s="91" t="s">
        <v>524</v>
      </c>
    </row>
    <row r="34" spans="2:5" ht="15.75" x14ac:dyDescent="0.25">
      <c r="B34" s="229" t="s">
        <v>425</v>
      </c>
      <c r="C34" s="89" t="s">
        <v>234</v>
      </c>
      <c r="D34" s="90" t="s">
        <v>235</v>
      </c>
      <c r="E34" s="91" t="s">
        <v>524</v>
      </c>
    </row>
    <row r="35" spans="2:5" ht="31.5" x14ac:dyDescent="0.25">
      <c r="B35" s="230"/>
      <c r="C35" s="89" t="s">
        <v>230</v>
      </c>
      <c r="D35" s="90" t="s">
        <v>231</v>
      </c>
      <c r="E35" s="91" t="s">
        <v>524</v>
      </c>
    </row>
    <row r="36" spans="2:5" ht="15.75" x14ac:dyDescent="0.25">
      <c r="B36" s="94" t="s">
        <v>422</v>
      </c>
      <c r="C36" s="89" t="s">
        <v>236</v>
      </c>
      <c r="D36" s="89" t="s">
        <v>237</v>
      </c>
      <c r="E36" s="91" t="s">
        <v>524</v>
      </c>
    </row>
  </sheetData>
  <mergeCells count="6">
    <mergeCell ref="B34:B35"/>
    <mergeCell ref="B2:B4"/>
    <mergeCell ref="B5:B12"/>
    <mergeCell ref="B13:B16"/>
    <mergeCell ref="B17:B29"/>
    <mergeCell ref="B30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150</vt:i4>
      </vt:variant>
    </vt:vector>
  </HeadingPairs>
  <TitlesOfParts>
    <vt:vector size="158" baseType="lpstr">
      <vt:lpstr>SITE N°3</vt:lpstr>
      <vt:lpstr>QUAI</vt:lpstr>
      <vt:lpstr>SYSTEME CLASSIFICATION</vt:lpstr>
      <vt:lpstr>RAQUETTE EXTERIEUR</vt:lpstr>
      <vt:lpstr>LISTE REFERENCE STOCKABLE</vt:lpstr>
      <vt:lpstr>NOTE</vt:lpstr>
      <vt:lpstr>Feuil1</vt:lpstr>
      <vt:lpstr>Inventaire</vt:lpstr>
      <vt:lpstr>A_T1_1</vt:lpstr>
      <vt:lpstr>A_T1_2</vt:lpstr>
      <vt:lpstr>A_T1_3</vt:lpstr>
      <vt:lpstr>A_T1_4</vt:lpstr>
      <vt:lpstr>A_T2_1</vt:lpstr>
      <vt:lpstr>A_T2_2</vt:lpstr>
      <vt:lpstr>A_T2_3</vt:lpstr>
      <vt:lpstr>A_T3_1</vt:lpstr>
      <vt:lpstr>A_T3_2</vt:lpstr>
      <vt:lpstr>A_T3_3</vt:lpstr>
      <vt:lpstr>A_T4_1</vt:lpstr>
      <vt:lpstr>A_T4_2</vt:lpstr>
      <vt:lpstr>A_T4_3</vt:lpstr>
      <vt:lpstr>A_T5_1</vt:lpstr>
      <vt:lpstr>A_T5_2</vt:lpstr>
      <vt:lpstr>A_T5_3</vt:lpstr>
      <vt:lpstr>B_T1_2</vt:lpstr>
      <vt:lpstr>B_T1_3</vt:lpstr>
      <vt:lpstr>B_T10_1</vt:lpstr>
      <vt:lpstr>B_T10_2</vt:lpstr>
      <vt:lpstr>B_T10_3</vt:lpstr>
      <vt:lpstr>B_T2_1</vt:lpstr>
      <vt:lpstr>B_T2_2</vt:lpstr>
      <vt:lpstr>B_T2_3</vt:lpstr>
      <vt:lpstr>B_T3_1</vt:lpstr>
      <vt:lpstr>B_T3_2</vt:lpstr>
      <vt:lpstr>B_T3_3</vt:lpstr>
      <vt:lpstr>B_T4_1</vt:lpstr>
      <vt:lpstr>B_T4_2</vt:lpstr>
      <vt:lpstr>B_T4_3</vt:lpstr>
      <vt:lpstr>B_T5_1</vt:lpstr>
      <vt:lpstr>B_T5_2</vt:lpstr>
      <vt:lpstr>B_T5_3</vt:lpstr>
      <vt:lpstr>B_T6_1</vt:lpstr>
      <vt:lpstr>B_T6_2</vt:lpstr>
      <vt:lpstr>B_T6_3</vt:lpstr>
      <vt:lpstr>B_T7_1</vt:lpstr>
      <vt:lpstr>B_T7_2</vt:lpstr>
      <vt:lpstr>B_T7_3</vt:lpstr>
      <vt:lpstr>B_T8_1</vt:lpstr>
      <vt:lpstr>B_T8_2</vt:lpstr>
      <vt:lpstr>B_T8_3</vt:lpstr>
      <vt:lpstr>B_T9_1</vt:lpstr>
      <vt:lpstr>B_T9_2</vt:lpstr>
      <vt:lpstr>B_T9_3</vt:lpstr>
      <vt:lpstr>c_noms</vt:lpstr>
      <vt:lpstr>C_T1_1</vt:lpstr>
      <vt:lpstr>C_T1_2</vt:lpstr>
      <vt:lpstr>C_T1_3</vt:lpstr>
      <vt:lpstr>C_T2_1</vt:lpstr>
      <vt:lpstr>C_T2_2</vt:lpstr>
      <vt:lpstr>C_T2_3</vt:lpstr>
      <vt:lpstr>C_T3_1</vt:lpstr>
      <vt:lpstr>C_T3_2</vt:lpstr>
      <vt:lpstr>C_T3_3</vt:lpstr>
      <vt:lpstr>C_T4_1</vt:lpstr>
      <vt:lpstr>C_T4_2</vt:lpstr>
      <vt:lpstr>C_T4_3</vt:lpstr>
      <vt:lpstr>C_T5_1</vt:lpstr>
      <vt:lpstr>C_T5_2</vt:lpstr>
      <vt:lpstr>C_T5_3</vt:lpstr>
      <vt:lpstr>d_noms</vt:lpstr>
      <vt:lpstr>D_T1_1</vt:lpstr>
      <vt:lpstr>D_T1_2</vt:lpstr>
      <vt:lpstr>D_T1_3</vt:lpstr>
      <vt:lpstr>D_T2_1</vt:lpstr>
      <vt:lpstr>D_T2_2</vt:lpstr>
      <vt:lpstr>D_T2_3</vt:lpstr>
      <vt:lpstr>D_T3_1</vt:lpstr>
      <vt:lpstr>D_T3_2</vt:lpstr>
      <vt:lpstr>D_T3_3</vt:lpstr>
      <vt:lpstr>D_T4_1</vt:lpstr>
      <vt:lpstr>D_T4_2</vt:lpstr>
      <vt:lpstr>D_T4_3</vt:lpstr>
      <vt:lpstr>E_T1_1</vt:lpstr>
      <vt:lpstr>E_T1_2</vt:lpstr>
      <vt:lpstr>E_T1_3</vt:lpstr>
      <vt:lpstr>E_T2_1</vt:lpstr>
      <vt:lpstr>E_T2_2</vt:lpstr>
      <vt:lpstr>E_T2_3</vt:lpstr>
      <vt:lpstr>E_T3_1</vt:lpstr>
      <vt:lpstr>E_T3_2</vt:lpstr>
      <vt:lpstr>E_T3_3</vt:lpstr>
      <vt:lpstr>E_T4_1</vt:lpstr>
      <vt:lpstr>E_T4_2</vt:lpstr>
      <vt:lpstr>E_T4_3</vt:lpstr>
      <vt:lpstr>E_T5_1</vt:lpstr>
      <vt:lpstr>E_T5_2</vt:lpstr>
      <vt:lpstr>E_T5_3</vt:lpstr>
      <vt:lpstr>Emplacement_disponible</vt:lpstr>
      <vt:lpstr>F_T1_1</vt:lpstr>
      <vt:lpstr>F_T1_2</vt:lpstr>
      <vt:lpstr>F_T1_3</vt:lpstr>
      <vt:lpstr>F_T2_1</vt:lpstr>
      <vt:lpstr>F_T2_2</vt:lpstr>
      <vt:lpstr>F_T2_3</vt:lpstr>
      <vt:lpstr>F_T3_1</vt:lpstr>
      <vt:lpstr>F_T3_2</vt:lpstr>
      <vt:lpstr>F_T3_3</vt:lpstr>
      <vt:lpstr>F_T4_1</vt:lpstr>
      <vt:lpstr>F_T4_2</vt:lpstr>
      <vt:lpstr>F_T4_3</vt:lpstr>
      <vt:lpstr>G_T1_1</vt:lpstr>
      <vt:lpstr>G_T1_2</vt:lpstr>
      <vt:lpstr>G_T1_3</vt:lpstr>
      <vt:lpstr>G_T2_1</vt:lpstr>
      <vt:lpstr>G_T2_2</vt:lpstr>
      <vt:lpstr>G_T2_3</vt:lpstr>
      <vt:lpstr>G_T3_1</vt:lpstr>
      <vt:lpstr>G_T3_2</vt:lpstr>
      <vt:lpstr>G_T3_3</vt:lpstr>
      <vt:lpstr>G_T4_1</vt:lpstr>
      <vt:lpstr>G_T4_2</vt:lpstr>
      <vt:lpstr>G_T4_3</vt:lpstr>
      <vt:lpstr>G_T5_1</vt:lpstr>
      <vt:lpstr>G_T5_2</vt:lpstr>
      <vt:lpstr>G_T5_3</vt:lpstr>
      <vt:lpstr>G_T6_1</vt:lpstr>
      <vt:lpstr>G_T6_2</vt:lpstr>
      <vt:lpstr>G_T6_3</vt:lpstr>
      <vt:lpstr>H_T1_1</vt:lpstr>
      <vt:lpstr>H_T1_2</vt:lpstr>
      <vt:lpstr>H_T1_3</vt:lpstr>
      <vt:lpstr>H_T2_1</vt:lpstr>
      <vt:lpstr>H_T2_2</vt:lpstr>
      <vt:lpstr>H_T2_3</vt:lpstr>
      <vt:lpstr>H_T3_1</vt:lpstr>
      <vt:lpstr>H_T3_2</vt:lpstr>
      <vt:lpstr>H_T3_3</vt:lpstr>
      <vt:lpstr>H_T4_1</vt:lpstr>
      <vt:lpstr>H_T5_1</vt:lpstr>
      <vt:lpstr>H_T5_2</vt:lpstr>
      <vt:lpstr>H_T5_3</vt:lpstr>
      <vt:lpstr>H_T6_1</vt:lpstr>
      <vt:lpstr>H_T6_2</vt:lpstr>
      <vt:lpstr>H_T6_3</vt:lpstr>
      <vt:lpstr>I_T1_1</vt:lpstr>
      <vt:lpstr>I_T1_2</vt:lpstr>
      <vt:lpstr>I_T1_3</vt:lpstr>
      <vt:lpstr>I_T2_1</vt:lpstr>
      <vt:lpstr>I_T2_2</vt:lpstr>
      <vt:lpstr>I_T2_3</vt:lpstr>
      <vt:lpstr>I_T3_1</vt:lpstr>
      <vt:lpstr>I_T3_2</vt:lpstr>
      <vt:lpstr>I_T3_3</vt:lpstr>
      <vt:lpstr>I_T4_1</vt:lpstr>
      <vt:lpstr>I_T4_2</vt:lpstr>
      <vt:lpstr>I_T4_3</vt:lpstr>
      <vt:lpstr>'SYSTEME CLASSIFICATION'!Impression_des_titres</vt:lpstr>
      <vt:lpstr>'SITE N°3'!Zone_d_impression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USERAD1;t.khoosye@astruc.fr</dc:creator>
  <cp:lastModifiedBy>USERAD1</cp:lastModifiedBy>
  <cp:lastPrinted>2018-03-21T13:14:02Z</cp:lastPrinted>
  <dcterms:created xsi:type="dcterms:W3CDTF">2017-09-27T08:25:04Z</dcterms:created>
  <dcterms:modified xsi:type="dcterms:W3CDTF">2018-04-09T09:58:19Z</dcterms:modified>
</cp:coreProperties>
</file>