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50D14635-E79C-48BA-AB22-7EBBAB0C5A6A}" xr6:coauthVersionLast="38" xr6:coauthVersionMax="38" xr10:uidLastSave="{00000000-0000-0000-0000-000000000000}"/>
  <bookViews>
    <workbookView xWindow="0" yWindow="0" windowWidth="28800" windowHeight="14025" tabRatio="956" activeTab="3" xr2:uid="{00000000-000D-0000-FFFF-FFFF00000000}"/>
  </bookViews>
  <sheets>
    <sheet name="      Liste Produit      " sheetId="31" r:id="rId1"/>
    <sheet name="-- --" sheetId="38" r:id="rId2"/>
    <sheet name="      Entrée      " sheetId="4" r:id="rId3"/>
    <sheet name="      Sortie      " sheetId="32" r:id="rId4"/>
    <sheet name="     BL      " sheetId="41" r:id="rId5"/>
  </sheets>
  <definedNames>
    <definedName name="_xlnm._FilterDatabase" localSheetId="2" hidden="1">'      Entrée      '!$A$1:$L$9</definedName>
    <definedName name="_xlnm._FilterDatabase" localSheetId="0" hidden="1">'      Liste Produit      '!$A$1:$K$7</definedName>
    <definedName name="_xlnm._FilterDatabase" localSheetId="3" hidden="1">'      Sortie      '!$A$1:$Z$4</definedName>
    <definedName name="_xlnm.Print_Titles" localSheetId="4">'     BL      '!$1:$4</definedName>
    <definedName name="VarEclairage">1</definedName>
    <definedName name="Z_E257DC94_F2AB_4F3D_86F8_CB6DD75575B7_.wvu.FilterData" localSheetId="2" hidden="1">'      Entrée      '!$A$1:$L$9</definedName>
    <definedName name="Z_E257DC94_F2AB_4F3D_86F8_CB6DD75575B7_.wvu.FilterData" localSheetId="3" hidden="1">'      Sortie      '!$A$1:$Z$4</definedName>
  </definedNames>
  <calcPr calcId="181029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J2" i="32" l="1"/>
  <c r="J3" i="32"/>
  <c r="J4" i="32"/>
  <c r="G2" i="32" l="1"/>
  <c r="G3" i="32"/>
  <c r="G4" i="32"/>
  <c r="E4" i="32" l="1"/>
  <c r="F4" i="32"/>
  <c r="E3" i="32"/>
  <c r="F3" i="32"/>
  <c r="F2" i="32" l="1"/>
  <c r="E2" i="32"/>
  <c r="G2" i="31" l="1"/>
  <c r="G5" i="31" l="1"/>
  <c r="G6" i="31"/>
  <c r="G3" i="31"/>
  <c r="G4" i="31"/>
  <c r="G7" i="31"/>
</calcChain>
</file>

<file path=xl/sharedStrings.xml><?xml version="1.0" encoding="utf-8"?>
<sst xmlns="http://schemas.openxmlformats.org/spreadsheetml/2006/main" count="132" uniqueCount="99">
  <si>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</si>
  <si>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</si>
  <si>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</si>
  <si>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</si>
  <si>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</si>
  <si>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</si>
  <si>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</si>
  <si>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</si>
  <si>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</si>
  <si>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</si>
  <si>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</si>
  <si>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</si>
  <si>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</si>
  <si>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ceramic heater band</t>
  </si>
  <si>
    <t>AC220V_1200W_D220X45_leads:300</t>
  </si>
  <si>
    <t>AC220V_1500W_D230X50_leads:300</t>
  </si>
  <si>
    <t>copper heater band</t>
  </si>
  <si>
    <t>AC230V_300W_D56X45_leads:500</t>
  </si>
  <si>
    <t>AC220V_380W_D64X50_leads:4500</t>
  </si>
  <si>
    <t>AC220V_2800W_D390X60_leads:4500</t>
  </si>
  <si>
    <t>AC220V_1680W_D470X50</t>
  </si>
  <si>
    <t>Ceramic</t>
  </si>
  <si>
    <t>Copper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</si>
  <si>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</si>
  <si>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</si>
  <si>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</si>
  <si>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</si>
  <si>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</si>
  <si>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</si>
  <si>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</si>
  <si>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</si>
  <si>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</si>
  <si>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</si>
  <si>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</si>
  <si>
    <t>thermocouple(needle type)</t>
  </si>
  <si>
    <t>Type de Machine</t>
  </si>
  <si>
    <t>N° de serie</t>
  </si>
  <si>
    <t>Année mise en service</t>
  </si>
  <si>
    <t>Heures Machines</t>
  </si>
  <si>
    <t>Emplacement</t>
  </si>
  <si>
    <t>Email</t>
  </si>
  <si>
    <t>Contact</t>
  </si>
  <si>
    <t>Pays</t>
  </si>
  <si>
    <t xml:space="preserve">From: </t>
  </si>
  <si>
    <t xml:space="preserve">To : </t>
  </si>
  <si>
    <t xml:space="preserve">Adresse : </t>
  </si>
  <si>
    <t>Rue Delta</t>
  </si>
  <si>
    <t>London</t>
  </si>
  <si>
    <t>France</t>
  </si>
  <si>
    <t>Angleterre</t>
  </si>
  <si>
    <t>Mr Smiths</t>
  </si>
  <si>
    <t xml:space="preserve">Tel : </t>
  </si>
  <si>
    <t xml:space="preserve">E-mail: </t>
  </si>
  <si>
    <t xml:space="preserve">Offer n°: </t>
  </si>
  <si>
    <t xml:space="preserve">Date : </t>
  </si>
  <si>
    <t>SERVICE TECHNIQUE</t>
  </si>
  <si>
    <t>Désignation</t>
  </si>
  <si>
    <t>Prix Unitaire HT</t>
  </si>
  <si>
    <t>Quantité</t>
  </si>
  <si>
    <t>Prix Total HT</t>
  </si>
  <si>
    <t>N° Facture</t>
  </si>
  <si>
    <t>Adresse de livraison</t>
  </si>
  <si>
    <t>Poids</t>
  </si>
  <si>
    <t>Dimension</t>
  </si>
  <si>
    <t>Poids des pièces</t>
  </si>
  <si>
    <t>33 kg</t>
  </si>
  <si>
    <t>Type Machine</t>
  </si>
  <si>
    <t>Alpha</t>
  </si>
  <si>
    <t>Contrat</t>
  </si>
  <si>
    <t>Gilbert</t>
  </si>
  <si>
    <t>ZA les buis</t>
  </si>
  <si>
    <t>15 Rue des Verts</t>
  </si>
  <si>
    <t>Code Postal</t>
  </si>
  <si>
    <t>Ville</t>
  </si>
  <si>
    <t>75000 Paris</t>
  </si>
  <si>
    <t>Luis</t>
  </si>
  <si>
    <t>01454545</t>
  </si>
  <si>
    <t>erer@orange.fr</t>
  </si>
  <si>
    <t>Test</t>
  </si>
  <si>
    <t>Tel.</t>
  </si>
  <si>
    <t>Bon de Livraison N°</t>
  </si>
  <si>
    <t>Paul</t>
  </si>
  <si>
    <t>Serge</t>
  </si>
  <si>
    <t>Thierry</t>
  </si>
  <si>
    <t>pp@free.fr</t>
  </si>
  <si>
    <t>Sergio@orange.fr</t>
  </si>
  <si>
    <t>thirr@alice.fr</t>
  </si>
  <si>
    <t>0147484566</t>
  </si>
  <si>
    <t>0147481111</t>
  </si>
  <si>
    <t>0147485555</t>
  </si>
  <si>
    <t>aaa</t>
  </si>
  <si>
    <t>bbb</t>
  </si>
  <si>
    <t>ccc</t>
  </si>
  <si>
    <t>rue des A</t>
  </si>
  <si>
    <t>rue des B</t>
  </si>
  <si>
    <t>rue des c</t>
  </si>
  <si>
    <t>Paris</t>
  </si>
  <si>
    <t>Lyon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</si>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</sst>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;"/>
    <numFmt numFmtId="165" formatCode="dd/mm/yy;@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9"/>
      <name val="Calibri"/>
      <family val="2"/>
    </font>
    <font>
      <sz val="8"/>
      <color theme="1"/>
      <name val="Calibri"/>
      <family val="2"/>
      <scheme val="minor"/>
    </font>
    <font>
      <sz val="5"/>
      <color rgb="FF000000"/>
      <name val="Arial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7"/>
      <color theme="10"/>
      <name val="Calibri"/>
      <family val="2"/>
      <scheme val="minor"/>
    </font>
    <font>
      <sz val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6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Fill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1" fillId="0" borderId="0" xfId="0" applyFont="1" applyFill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2" fillId="0" borderId="0" xfId="0" applyNumberFormat="1" applyFont="1" applyFill="1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1"/>
    <xf numFmtId="0" fontId="3" fillId="0" borderId="0" xfId="1" applyBorder="1"/>
    <xf numFmtId="0" fontId="3" fillId="0" borderId="0" xfId="1" applyBorder="1" applyAlignment="1">
      <alignment horizontal="right"/>
    </xf>
    <xf numFmtId="0" fontId="16" fillId="0" borderId="0" xfId="1" applyFont="1" applyBorder="1"/>
    <xf numFmtId="0" fontId="16" fillId="0" borderId="0" xfId="1" applyFont="1" applyBorder="1" applyAlignment="1">
      <alignment horizontal="right"/>
    </xf>
    <xf numFmtId="0" fontId="19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8" fillId="2" borderId="6" xfId="1" applyFont="1" applyFill="1" applyBorder="1" applyAlignment="1">
      <alignment horizontal="center" vertical="center" wrapText="1"/>
    </xf>
    <xf numFmtId="0" fontId="18" fillId="2" borderId="6" xfId="1" applyFont="1" applyFill="1" applyBorder="1" applyAlignment="1">
      <alignment vertical="center" wrapText="1"/>
    </xf>
    <xf numFmtId="0" fontId="18" fillId="0" borderId="5" xfId="1" applyFont="1" applyBorder="1" applyAlignment="1">
      <alignment vertical="center" wrapText="1"/>
    </xf>
    <xf numFmtId="0" fontId="18" fillId="0" borderId="7" xfId="1" applyFont="1" applyBorder="1" applyAlignment="1">
      <alignment vertical="center" wrapText="1"/>
    </xf>
    <xf numFmtId="0" fontId="21" fillId="0" borderId="0" xfId="0" applyFont="1"/>
    <xf numFmtId="0" fontId="21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1" applyFont="1"/>
    <xf numFmtId="0" fontId="3" fillId="0" borderId="0" xfId="1" applyBorder="1" applyAlignment="1">
      <alignment horizontal="left" vertical="center"/>
    </xf>
    <xf numFmtId="0" fontId="3" fillId="0" borderId="0" xfId="1" applyBorder="1" applyAlignment="1">
      <alignment horizontal="center" vertical="center"/>
    </xf>
    <xf numFmtId="0" fontId="3" fillId="0" borderId="8" xfId="1" applyBorder="1" applyAlignment="1">
      <alignment horizontal="right"/>
    </xf>
    <xf numFmtId="0" fontId="3" fillId="0" borderId="9" xfId="1" applyBorder="1"/>
    <xf numFmtId="0" fontId="3" fillId="0" borderId="9" xfId="1" applyBorder="1" applyAlignment="1">
      <alignment horizontal="right"/>
    </xf>
    <xf numFmtId="0" fontId="3" fillId="0" borderId="10" xfId="1" applyBorder="1"/>
    <xf numFmtId="0" fontId="3" fillId="0" borderId="11" xfId="1" applyBorder="1" applyAlignment="1">
      <alignment horizontal="right"/>
    </xf>
    <xf numFmtId="0" fontId="3" fillId="0" borderId="12" xfId="1" applyBorder="1"/>
    <xf numFmtId="0" fontId="16" fillId="0" borderId="11" xfId="1" applyFont="1" applyBorder="1" applyAlignment="1">
      <alignment horizontal="right"/>
    </xf>
    <xf numFmtId="0" fontId="17" fillId="0" borderId="13" xfId="1" applyFont="1" applyBorder="1" applyAlignment="1">
      <alignment horizontal="right"/>
    </xf>
    <xf numFmtId="0" fontId="3" fillId="0" borderId="14" xfId="1" applyBorder="1" applyAlignment="1">
      <alignment horizontal="left"/>
    </xf>
    <xf numFmtId="0" fontId="3" fillId="0" borderId="14" xfId="1" applyBorder="1"/>
    <xf numFmtId="0" fontId="17" fillId="0" borderId="14" xfId="1" applyFont="1" applyBorder="1" applyAlignment="1">
      <alignment horizontal="right"/>
    </xf>
    <xf numFmtId="0" fontId="3" fillId="0" borderId="15" xfId="1" applyBorder="1"/>
    <xf numFmtId="0" fontId="19" fillId="2" borderId="6" xfId="1" applyFont="1" applyFill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top"/>
    </xf>
    <xf numFmtId="0" fontId="23" fillId="0" borderId="7" xfId="1" applyFont="1" applyBorder="1" applyAlignment="1">
      <alignment vertical="center" wrapText="1"/>
    </xf>
    <xf numFmtId="0" fontId="23" fillId="0" borderId="5" xfId="1" applyFont="1" applyBorder="1" applyAlignment="1">
      <alignment vertical="center" wrapText="1"/>
    </xf>
    <xf numFmtId="0" fontId="3" fillId="0" borderId="16" xfId="1" applyBorder="1"/>
    <xf numFmtId="0" fontId="3" fillId="0" borderId="16" xfId="1" applyBorder="1" applyAlignment="1">
      <alignment horizontal="left" vertical="center"/>
    </xf>
    <xf numFmtId="0" fontId="23" fillId="0" borderId="17" xfId="1" applyFont="1" applyBorder="1" applyAlignment="1">
      <alignment vertical="center" wrapText="1"/>
    </xf>
    <xf numFmtId="0" fontId="18" fillId="0" borderId="18" xfId="1" applyFont="1" applyBorder="1" applyAlignment="1">
      <alignment vertical="center" wrapText="1"/>
    </xf>
    <xf numFmtId="0" fontId="23" fillId="0" borderId="19" xfId="1" applyFont="1" applyBorder="1" applyAlignment="1">
      <alignment vertical="center" wrapText="1"/>
    </xf>
    <xf numFmtId="0" fontId="18" fillId="0" borderId="20" xfId="1" applyFont="1" applyBorder="1" applyAlignment="1">
      <alignment vertical="center" wrapText="1"/>
    </xf>
    <xf numFmtId="0" fontId="23" fillId="0" borderId="21" xfId="1" applyFont="1" applyBorder="1" applyAlignment="1">
      <alignment vertical="center" wrapText="1"/>
    </xf>
    <xf numFmtId="0" fontId="23" fillId="0" borderId="22" xfId="1" applyFont="1" applyBorder="1" applyAlignment="1">
      <alignment vertical="center" wrapText="1"/>
    </xf>
    <xf numFmtId="0" fontId="18" fillId="0" borderId="22" xfId="1" applyFont="1" applyBorder="1" applyAlignment="1">
      <alignment vertical="center" wrapText="1"/>
    </xf>
    <xf numFmtId="0" fontId="18" fillId="0" borderId="23" xfId="1" applyFont="1" applyBorder="1" applyAlignment="1">
      <alignment vertical="center" wrapText="1"/>
    </xf>
    <xf numFmtId="0" fontId="1" fillId="0" borderId="9" xfId="1" applyFont="1" applyBorder="1"/>
    <xf numFmtId="0" fontId="1" fillId="0" borderId="0" xfId="1" applyFont="1" applyBorder="1"/>
    <xf numFmtId="0" fontId="1" fillId="0" borderId="0" xfId="1" applyFont="1" applyBorder="1" applyAlignment="1">
      <alignment horizontal="left"/>
    </xf>
    <xf numFmtId="0" fontId="16" fillId="0" borderId="0" xfId="1" quotePrefix="1" applyFont="1" applyBorder="1"/>
    <xf numFmtId="0" fontId="26" fillId="0" borderId="0" xfId="2" applyBorder="1"/>
    <xf numFmtId="0" fontId="1" fillId="3" borderId="9" xfId="1" applyFont="1" applyFill="1" applyBorder="1" applyAlignment="1">
      <alignment horizontal="left" vertical="center"/>
    </xf>
    <xf numFmtId="0" fontId="3" fillId="3" borderId="0" xfId="1" applyFill="1" applyBorder="1" applyAlignment="1">
      <alignment horizontal="left" vertical="center"/>
    </xf>
    <xf numFmtId="0" fontId="3" fillId="3" borderId="14" xfId="1" applyFill="1" applyBorder="1" applyAlignment="1">
      <alignment horizontal="left" vertical="center"/>
    </xf>
    <xf numFmtId="0" fontId="25" fillId="3" borderId="6" xfId="1" applyFont="1" applyFill="1" applyBorder="1" applyAlignment="1"/>
    <xf numFmtId="0" fontId="0" fillId="3" borderId="0" xfId="0" applyNumberFormat="1" applyFill="1"/>
    <xf numFmtId="0" fontId="4" fillId="3" borderId="0" xfId="0" applyFon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27" fillId="0" borderId="0" xfId="2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3" borderId="0" xfId="2" applyFont="1" applyFill="1" applyAlignment="1">
      <alignment horizontal="center" vertical="center"/>
    </xf>
    <xf numFmtId="0" fontId="28" fillId="3" borderId="0" xfId="0" applyFont="1" applyFill="1" applyAlignment="1">
      <alignment horizontal="center" vertical="center"/>
    </xf>
    <xf numFmtId="0" fontId="28" fillId="3" borderId="0" xfId="0" quotePrefix="1" applyFont="1" applyFill="1" applyAlignment="1">
      <alignment horizontal="center" vertical="center"/>
    </xf>
    <xf numFmtId="0" fontId="20" fillId="0" borderId="24" xfId="1" applyFont="1" applyFill="1" applyBorder="1" applyAlignment="1">
      <alignment horizontal="center" vertical="center"/>
    </xf>
    <xf numFmtId="0" fontId="20" fillId="0" borderId="16" xfId="1" applyFont="1" applyFill="1" applyBorder="1" applyAlignment="1">
      <alignment horizontal="center" vertical="center"/>
    </xf>
    <xf numFmtId="0" fontId="20" fillId="0" borderId="25" xfId="1" applyFont="1" applyFill="1" applyBorder="1" applyAlignment="1">
      <alignment horizontal="center" vertical="center"/>
    </xf>
    <xf numFmtId="0" fontId="25" fillId="0" borderId="24" xfId="1" applyFont="1" applyBorder="1" applyAlignment="1">
      <alignment horizontal="center"/>
    </xf>
    <xf numFmtId="0" fontId="25" fillId="0" borderId="25" xfId="1" applyFont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 xr:uid="{A0423F50-5898-41B5-9A64-99D9A5CB528F}"/>
  </cellStyles>
  <dxfs count="50">
    <dxf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_ ;[Red]\-#,##0\ 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7</xdr:row>
          <xdr:rowOff>66675</xdr:rowOff>
        </xdr:from>
        <xdr:to>
          <xdr:col>5</xdr:col>
          <xdr:colOff>228600</xdr:colOff>
          <xdr:row>9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5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6</xdr:row>
          <xdr:rowOff>57150</xdr:rowOff>
        </xdr:from>
        <xdr:to>
          <xdr:col>13</xdr:col>
          <xdr:colOff>295275</xdr:colOff>
          <xdr:row>8</xdr:row>
          <xdr:rowOff>133350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52BEB3BA-7DF8-4AEE-9EFD-0D3946F3E7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Produits" displayName="T_Produits" ref="A1:K7" totalsRowShown="0" headerRowDxfId="49" dataDxfId="47" headerRowBorderDxfId="48" headerRowCellStyle="Normal" dataCellStyle="Normal">
  <autoFilter ref="A1:K7" xr:uid="{00000000-0009-0000-0100-000002000000}"/>
  <tableColumns count="11">
    <tableColumn id="2" xr3:uid="{00000000-0010-0000-0000-000002000000}" name="SAP code" dataDxfId="46" dataCellStyle="Normal"/>
    <tableColumn id="3" xr3:uid="{00000000-0010-0000-0000-000003000000}" name="Famille" dataDxfId="45" dataCellStyle="Normal"/>
    <tableColumn id="4" xr3:uid="{00000000-0010-0000-0000-000004000000}" name="Description" dataDxfId="44" dataCellStyle="Normal"/>
    <tableColumn id="5" xr3:uid="{00000000-0010-0000-0000-000005000000}" name="Specification" dataDxfId="43" dataCellStyle="Normal"/>
    <tableColumn id="10" xr3:uid="{9FC1A96D-89BF-4C86-8B46-B3584A6C075F}" name="Poids" dataDxfId="42"/>
    <tableColumn id="11" xr3:uid="{219DA150-7002-461F-822F-D15DA2FC1CE1}" name="Dimension" dataDxfId="41"/>
    <tableColumn id="6" xr3:uid="{00000000-0010-0000-0000-000006000000}" name="Quantité en stock" dataDxfId="40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9" xr3:uid="{7339E356-FB1B-402C-9D5F-B8489A4EC7F5}" name="Emplacement" dataDxfId="39"/>
    <tableColumn id="7" xr3:uid="{00000000-0010-0000-0000-000007000000}" name="Prix d'achat" dataDxfId="38"/>
    <tableColumn id="8" xr3:uid="{00000000-0010-0000-0000-000008000000}" name="Prix Agent" dataDxfId="37"/>
    <tableColumn id="1" xr3:uid="{00000000-0010-0000-0000-000001000000}" name="Prix Client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L9" totalsRowShown="0" headerRowDxfId="35" dataDxfId="33" headerRowBorderDxfId="34">
  <autoFilter ref="A1:L9" xr:uid="{00000000-0009-0000-0100-000001000000}"/>
  <tableColumns count="12">
    <tableColumn id="1" xr3:uid="{00000000-0010-0000-0100-000001000000}" name="Date de la Demande" dataDxfId="32"/>
    <tableColumn id="7" xr3:uid="{00000000-0010-0000-0100-000007000000}" name="N° Cde" dataDxfId="31"/>
    <tableColumn id="4" xr3:uid="{00000000-0010-0000-0100-000004000000}" name="SAP Code" dataDxfId="30"/>
    <tableColumn id="12" xr3:uid="{3FF7D89E-CCB9-4D0F-AA78-807D40280FDD}" name="Contrat" dataDxfId="29"/>
    <tableColumn id="3" xr3:uid="{00000000-0010-0000-0100-000003000000}" name="Designation" dataDxfId="28"/>
    <tableColumn id="9" xr3:uid="{00000000-0010-0000-0100-000009000000}" name="Qté Commander" dataDxfId="27"/>
    <tableColumn id="6" xr3:uid="{00000000-0010-0000-0100-000006000000}" name="Fournisseurs" dataDxfId="26"/>
    <tableColumn id="2" xr3:uid="{00000000-0010-0000-0100-000002000000}" name="Prix d'achat" dataDxfId="25"/>
    <tableColumn id="10" xr3:uid="{00000000-0010-0000-0100-00000A000000}" name="Transporteur" dataDxfId="24"/>
    <tableColumn id="5" xr3:uid="{00000000-0010-0000-0100-000005000000}" name="BL" dataDxfId="23"/>
    <tableColumn id="11" xr3:uid="{00000000-0010-0000-0100-00000B000000}" name="Date de livraison" dataDxfId="22"/>
    <tableColumn id="8" xr3:uid="{00000000-0010-0000-0100-000008000000}" name="Qté reçu" dataDxfId="2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2" displayName="Tableau2" ref="A1:Z4" totalsRowShown="0" headerRowDxfId="20" headerRowBorderDxfId="19">
  <autoFilter ref="A1:Z4" xr:uid="{00000000-0009-0000-0100-000003000000}"/>
  <tableColumns count="26">
    <tableColumn id="1" xr3:uid="{00000000-0010-0000-0200-000001000000}" name="Date" dataDxfId="18"/>
    <tableColumn id="7" xr3:uid="{00000000-0010-0000-0200-000007000000}" name="N° Cde" dataDxfId="17"/>
    <tableColumn id="22" xr3:uid="{66039F07-F8C6-44FA-A616-FB996B8DE0F4}" name="N° Facture" dataDxfId="16"/>
    <tableColumn id="4" xr3:uid="{00000000-0010-0000-0200-000004000000}" name="SAP Code" dataDxfId="15"/>
    <tableColumn id="3" xr3:uid="{00000000-0010-0000-0200-000003000000}" name="Designation" dataDxfId="14">
      <calculatedColumnFormula>_xlfn.IFNA(VLOOKUP(Tableau2[[#This Row],[SAP Code]],T_Produits[],3,FALSE),"-")</calculatedColumnFormula>
    </tableColumn>
    <tableColumn id="2" xr3:uid="{00000000-0010-0000-0200-000002000000}" name="Specification" dataDxfId="13">
      <calculatedColumnFormula>_xlfn.IFNA(VLOOKUP(Tableau2[[#This Row],[SAP Code]],T_Produits[],4,FALSE),"-")</calculatedColumnFormula>
    </tableColumn>
    <tableColumn id="25" xr3:uid="{80F29905-9E6A-41FF-8FBC-69FF9727A9A4}" name="Poids des pièces" dataDxfId="12">
      <calculatedColumnFormula>_xlfn.IFNA(VLOOKUP(Tableau2[[#This Row],[SAP Code]],T_Produits[],5,FALSE),"-")</calculatedColumnFormula>
    </tableColumn>
    <tableColumn id="5" xr3:uid="{00000000-0010-0000-0200-000005000000}" name="Qté Sortie" dataDxfId="11"/>
    <tableColumn id="16" xr3:uid="{00000000-0010-0000-0200-000010000000}" name="Status" dataDxfId="10"/>
    <tableColumn id="15" xr3:uid="{00000000-0010-0000-0200-00000F000000}" name="Prix" dataDxfId="9">
      <calculatedColumnFormula>IF(Tableau2[[#This Row],[Status]]="","",VLOOKUP(Tableau2[[#This Row],[SAP Code]],T_Produits[],IF(Tableau2[[#This Row],[Status]]="Client",11,10),FALSE))</calculatedColumnFormula>
    </tableColumn>
    <tableColumn id="18" xr3:uid="{32129C1F-4EAE-4654-9A0A-5515993593C5}" name="BL"/>
    <tableColumn id="6" xr3:uid="{00000000-0010-0000-0200-000006000000}" name="Client" dataDxfId="8"/>
    <tableColumn id="21" xr3:uid="{C572ED6D-6F2F-42A0-98ED-44BD709E5D51}" name="Email" dataDxfId="7"/>
    <tableColumn id="27" xr3:uid="{ACD145DA-4FBE-46E9-AF72-D748C49953B5}" name="Tel." dataDxfId="6"/>
    <tableColumn id="9" xr3:uid="{30F50B9E-A006-4C6E-A942-C65ED0D4F298}" name="Contact" dataDxfId="5"/>
    <tableColumn id="23" xr3:uid="{56B708D2-2288-46C9-BAF6-9293764A78D8}" name="Adresse de livraison" dataDxfId="4"/>
    <tableColumn id="24" xr3:uid="{7B63FEAB-D9E3-4BB8-82EC-DAC571C4367F}" name="Code Postal" dataDxfId="3"/>
    <tableColumn id="26" xr3:uid="{13A31AAE-6F7A-4EC2-B984-65A5B1EA99BB}" name="Ville" dataDxfId="2"/>
    <tableColumn id="19" xr3:uid="{49E858F8-8A1C-4468-82E9-E9E1F1B4433D}" name="Pays" dataDxfId="1"/>
    <tableColumn id="10" xr3:uid="{44777C09-05D1-4075-BD63-D5E0D969BDF8}" name="Type de Machine" dataDxfId="0"/>
    <tableColumn id="12" xr3:uid="{D677521B-8DB1-41CF-88E0-CEA94D5DA610}" name="N° de serie"/>
    <tableColumn id="11" xr3:uid="{D99856EC-7186-406D-9C30-84B39607F06A}" name="Année mise en service"/>
    <tableColumn id="13" xr3:uid="{21A25EBB-4740-4AF1-B1AF-FB0BC497BB9B}" name="Heures Machines"/>
    <tableColumn id="14" xr3:uid="{00000000-0010-0000-0200-00000E000000}" name="Transporteur"/>
    <tableColumn id="17" xr3:uid="{00000000-0010-0000-0200-000011000000}" name="N° Tracking"/>
    <tableColumn id="20" xr3:uid="{8297A60C-6F51-41B4-8604-A21A200380C8}" name="Date de livraiso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mailto:thirr@alice.fr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mailto:Sergio@orange.fr" TargetMode="External"/><Relationship Id="rId1" Type="http://schemas.openxmlformats.org/officeDocument/2006/relationships/hyperlink" Target="mailto:pp@free.fr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openxmlformats.org/officeDocument/2006/relationships/table" Target="../tables/table3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erer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K7"/>
  <sheetViews>
    <sheetView showGridLines="0" zoomScale="140" zoomScaleNormal="140" workbookViewId="0">
      <pane ySplit="1" topLeftCell="A2" activePane="bottomLeft" state="frozen"/>
      <selection pane="bottomLeft" activeCell="B2" sqref="B2"/>
    </sheetView>
  </sheetViews>
  <sheetFormatPr baseColWidth="10" defaultRowHeight="12.75" x14ac:dyDescent="0.2"/>
  <cols>
    <col min="1" max="1" width="14.42578125" style="1" bestFit="1" customWidth="1"/>
    <col min="2" max="2" width="13.5703125" style="1" bestFit="1" customWidth="1"/>
    <col min="3" max="3" width="30.5703125" style="1" bestFit="1" customWidth="1"/>
    <col min="4" max="4" width="45.28515625" style="32" bestFit="1" customWidth="1"/>
    <col min="5" max="5" width="10.28515625" style="32" customWidth="1"/>
    <col min="6" max="6" width="9.140625" style="32" customWidth="1"/>
    <col min="7" max="7" width="10.5703125" style="32" customWidth="1"/>
    <col min="8" max="8" width="14.28515625" style="32" customWidth="1"/>
    <col min="9" max="9" width="8.42578125" style="32" customWidth="1"/>
    <col min="10" max="10" width="6.85546875" style="32" customWidth="1"/>
    <col min="11" max="11" width="7.5703125" style="1" customWidth="1"/>
  </cols>
  <sheetData>
    <row r="1" spans="1:11" ht="36.75" customHeight="1" thickBot="1" x14ac:dyDescent="0.25">
      <c r="A1" s="3" t="s">
        <v>3</v>
      </c>
      <c r="B1" s="5" t="s">
        <v>5</v>
      </c>
      <c r="C1" s="5" t="s">
        <v>4</v>
      </c>
      <c r="D1" s="6" t="s">
        <v>8</v>
      </c>
      <c r="E1" s="60" t="s">
        <v>62</v>
      </c>
      <c r="F1" s="61" t="s">
        <v>63</v>
      </c>
      <c r="G1" s="16" t="s">
        <v>23</v>
      </c>
      <c r="H1" s="45" t="s">
        <v>39</v>
      </c>
      <c r="I1" s="34" t="s">
        <v>27</v>
      </c>
      <c r="J1" s="34" t="s">
        <v>32</v>
      </c>
      <c r="K1" s="34" t="s">
        <v>33</v>
      </c>
    </row>
    <row r="2" spans="1:11" ht="15.75" x14ac:dyDescent="0.2">
      <c r="A2" s="1">
        <v>2011070206</v>
      </c>
      <c r="B2" s="8" t="s">
        <v>21</v>
      </c>
      <c r="C2" s="8" t="s">
        <v>13</v>
      </c>
      <c r="D2" s="31" t="s">
        <v>14</v>
      </c>
      <c r="F2" s="31"/>
      <c r="G2" s="9">
        <f>SUMIF(Tableau1[SAP Code],T_Produits[[#This Row],[SAP code]],Tableau1[Qté reçu])-SUMIF(Tableau2[SAP Code],T_Produits[[#This Row],[SAP code]],Tableau2[Qté Sortie])</f>
        <v>2</v>
      </c>
      <c r="H2" s="9"/>
      <c r="I2" s="32">
        <v>50</v>
      </c>
      <c r="J2" s="32">
        <v>60</v>
      </c>
      <c r="K2" s="32">
        <v>80</v>
      </c>
    </row>
    <row r="3" spans="1:11" ht="15.75" x14ac:dyDescent="0.2">
      <c r="A3" s="1">
        <v>2011070222</v>
      </c>
      <c r="B3" s="8" t="s">
        <v>21</v>
      </c>
      <c r="C3" s="8" t="s">
        <v>13</v>
      </c>
      <c r="D3" s="31" t="s">
        <v>15</v>
      </c>
      <c r="F3" s="31"/>
      <c r="G3" s="9">
        <f>SUMIF(Tableau1[SAP Code],T_Produits[[#This Row],[SAP code]],Tableau1[Qté reçu])-SUMIF(Tableau2[SAP Code],T_Produits[[#This Row],[SAP code]],Tableau2[Qté Sortie])</f>
        <v>2</v>
      </c>
      <c r="H3" s="9"/>
      <c r="I3" s="32">
        <v>51</v>
      </c>
      <c r="J3" s="32">
        <v>61</v>
      </c>
      <c r="K3" s="32">
        <v>81</v>
      </c>
    </row>
    <row r="4" spans="1:11" ht="15.75" x14ac:dyDescent="0.2">
      <c r="A4" s="1">
        <v>2011090134</v>
      </c>
      <c r="B4" s="8" t="s">
        <v>22</v>
      </c>
      <c r="C4" s="8" t="s">
        <v>16</v>
      </c>
      <c r="D4" s="31" t="s">
        <v>17</v>
      </c>
      <c r="F4" s="31"/>
      <c r="G4" s="9">
        <f>SUMIF(Tableau1[SAP Code],T_Produits[[#This Row],[SAP code]],Tableau1[Qté reçu])-SUMIF(Tableau2[SAP Code],T_Produits[[#This Row],[SAP code]],Tableau2[Qté Sortie])</f>
        <v>1</v>
      </c>
      <c r="H4" s="9"/>
      <c r="I4" s="32">
        <v>52</v>
      </c>
      <c r="J4" s="32">
        <v>62</v>
      </c>
      <c r="K4" s="32">
        <v>82</v>
      </c>
    </row>
    <row r="5" spans="1:11" ht="15.75" x14ac:dyDescent="0.2">
      <c r="A5" s="1">
        <v>2011090158</v>
      </c>
      <c r="B5" s="8" t="s">
        <v>22</v>
      </c>
      <c r="C5" s="8" t="s">
        <v>16</v>
      </c>
      <c r="D5" s="31" t="s">
        <v>18</v>
      </c>
      <c r="F5" s="31"/>
      <c r="G5" s="9">
        <f>SUMIF(Tableau1[SAP Code],T_Produits[[#This Row],[SAP code]],Tableau1[Qté reçu])-SUMIF(Tableau2[SAP Code],T_Produits[[#This Row],[SAP code]],Tableau2[Qté Sortie])</f>
        <v>2</v>
      </c>
      <c r="H5" s="9"/>
      <c r="I5" s="32">
        <v>53</v>
      </c>
      <c r="J5" s="32">
        <v>63</v>
      </c>
      <c r="K5" s="32">
        <v>83</v>
      </c>
    </row>
    <row r="6" spans="1:11" ht="15.75" x14ac:dyDescent="0.2">
      <c r="A6" s="1">
        <v>2011070326</v>
      </c>
      <c r="B6" s="8" t="s">
        <v>21</v>
      </c>
      <c r="C6" s="8" t="s">
        <v>13</v>
      </c>
      <c r="D6" s="31" t="s">
        <v>19</v>
      </c>
      <c r="F6" s="31"/>
      <c r="G6" s="9">
        <f>SUMIF(Tableau1[SAP Code],T_Produits[[#This Row],[SAP code]],Tableau1[Qté reçu])-SUMIF(Tableau2[SAP Code],T_Produits[[#This Row],[SAP code]],Tableau2[Qté Sortie])</f>
        <v>3</v>
      </c>
      <c r="H6" s="9"/>
      <c r="I6" s="32">
        <v>54</v>
      </c>
      <c r="J6" s="32">
        <v>64</v>
      </c>
      <c r="K6" s="32">
        <v>84</v>
      </c>
    </row>
    <row r="7" spans="1:11" ht="15.75" x14ac:dyDescent="0.2">
      <c r="A7" s="1">
        <v>2011070339</v>
      </c>
      <c r="B7" s="8" t="s">
        <v>21</v>
      </c>
      <c r="C7" s="8" t="s">
        <v>13</v>
      </c>
      <c r="D7" s="31" t="s">
        <v>20</v>
      </c>
      <c r="E7" s="32" t="s">
        <v>65</v>
      </c>
      <c r="F7" s="31"/>
      <c r="G7" s="9">
        <f>SUMIF(Tableau1[SAP Code],T_Produits[[#This Row],[SAP code]],Tableau1[Qté reçu])-SUMIF(Tableau2[SAP Code],T_Produits[[#This Row],[SAP code]],Tableau2[Qté Sortie])</f>
        <v>13</v>
      </c>
      <c r="H7" s="9"/>
      <c r="I7" s="32">
        <v>55</v>
      </c>
      <c r="J7" s="32">
        <v>65</v>
      </c>
      <c r="K7" s="32">
        <v>85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F9B92-BC3D-4811-A914-30973AAA5811}">
  <sheetPr codeName="Feuil2">
    <tabColor theme="3" tint="0.59999389629810485"/>
  </sheetPr>
  <dimension ref="A1"/>
  <sheetViews>
    <sheetView workbookViewId="0">
      <selection activeCell="G48" sqref="G4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L9"/>
  <sheetViews>
    <sheetView showGridLines="0" zoomScale="190" zoomScaleNormal="190" workbookViewId="0">
      <pane ySplit="1" topLeftCell="A2" activePane="bottomLeft" state="frozen"/>
      <selection activeCell="B1" sqref="B1"/>
      <selection pane="bottomLeft" activeCell="A8" sqref="A8"/>
    </sheetView>
  </sheetViews>
  <sheetFormatPr baseColWidth="10" defaultRowHeight="12.75" x14ac:dyDescent="0.2"/>
  <cols>
    <col min="1" max="1" width="9.85546875" style="33" customWidth="1"/>
    <col min="2" max="2" width="6.28515625" style="4" customWidth="1"/>
    <col min="3" max="3" width="14.5703125" style="7" customWidth="1"/>
    <col min="4" max="4" width="7.5703125" style="7" customWidth="1"/>
    <col min="5" max="5" width="25.85546875" style="28" bestFit="1" customWidth="1"/>
    <col min="6" max="6" width="7.5703125" customWidth="1"/>
    <col min="7" max="7" width="10" style="4" customWidth="1"/>
    <col min="8" max="8" width="6.5703125" style="28" customWidth="1"/>
    <col min="9" max="9" width="10.140625" style="1" customWidth="1"/>
    <col min="10" max="10" width="9.28515625" customWidth="1"/>
    <col min="11" max="11" width="11.140625" style="4" bestFit="1" customWidth="1"/>
    <col min="12" max="12" width="11" customWidth="1"/>
  </cols>
  <sheetData>
    <row r="1" spans="1:12" ht="36.75" customHeight="1" thickBot="1" x14ac:dyDescent="0.25">
      <c r="A1" s="20" t="s">
        <v>24</v>
      </c>
      <c r="B1" s="17" t="s">
        <v>2</v>
      </c>
      <c r="C1" s="21" t="s">
        <v>7</v>
      </c>
      <c r="D1" s="78" t="s">
        <v>68</v>
      </c>
      <c r="E1" s="21" t="s">
        <v>6</v>
      </c>
      <c r="F1" s="18" t="s">
        <v>28</v>
      </c>
      <c r="G1" s="22" t="s">
        <v>0</v>
      </c>
      <c r="H1" s="17" t="s">
        <v>27</v>
      </c>
      <c r="I1" s="17" t="s">
        <v>25</v>
      </c>
      <c r="J1" s="22" t="s">
        <v>29</v>
      </c>
      <c r="K1" s="23" t="s">
        <v>26</v>
      </c>
      <c r="L1" s="19" t="s">
        <v>9</v>
      </c>
    </row>
    <row r="2" spans="1:12" x14ac:dyDescent="0.2">
      <c r="A2" s="33">
        <v>43374</v>
      </c>
      <c r="C2" s="12">
        <v>2011070206</v>
      </c>
      <c r="D2" s="12"/>
      <c r="E2" s="13" t="s">
        <v>13</v>
      </c>
      <c r="F2" s="26"/>
      <c r="I2" s="28"/>
      <c r="J2" s="28"/>
      <c r="K2" s="29"/>
      <c r="L2" s="42">
        <v>2</v>
      </c>
    </row>
    <row r="3" spans="1:12" x14ac:dyDescent="0.2">
      <c r="A3" s="33">
        <v>43374</v>
      </c>
      <c r="C3" s="10">
        <v>2011070222</v>
      </c>
      <c r="D3" s="10"/>
      <c r="E3" s="13" t="s">
        <v>13</v>
      </c>
      <c r="F3" s="26"/>
      <c r="I3" s="28"/>
      <c r="J3" s="28"/>
      <c r="K3" s="1"/>
      <c r="L3" s="42">
        <v>2</v>
      </c>
    </row>
    <row r="4" spans="1:12" x14ac:dyDescent="0.2">
      <c r="A4" s="33">
        <v>43374</v>
      </c>
      <c r="C4" s="10">
        <v>2011090134</v>
      </c>
      <c r="D4" s="10"/>
      <c r="E4" s="13" t="s">
        <v>16</v>
      </c>
      <c r="F4" s="26"/>
      <c r="I4" s="28"/>
      <c r="J4" s="28"/>
      <c r="K4" s="1"/>
      <c r="L4" s="42">
        <v>1</v>
      </c>
    </row>
    <row r="5" spans="1:12" x14ac:dyDescent="0.2">
      <c r="A5" s="33">
        <v>43374</v>
      </c>
      <c r="C5" s="10">
        <v>2011090158</v>
      </c>
      <c r="D5" s="10"/>
      <c r="E5" s="13" t="s">
        <v>16</v>
      </c>
      <c r="F5" s="26"/>
      <c r="I5" s="28"/>
      <c r="J5" s="28"/>
      <c r="K5" s="1"/>
      <c r="L5" s="42">
        <v>1</v>
      </c>
    </row>
    <row r="6" spans="1:12" x14ac:dyDescent="0.2">
      <c r="A6" s="33">
        <v>43374</v>
      </c>
      <c r="C6" s="11">
        <v>2011070326</v>
      </c>
      <c r="D6" s="11"/>
      <c r="E6" s="14" t="s">
        <v>13</v>
      </c>
      <c r="F6" s="27"/>
      <c r="I6" s="28"/>
      <c r="J6" s="28"/>
      <c r="K6" s="1"/>
      <c r="L6" s="42">
        <v>3</v>
      </c>
    </row>
    <row r="7" spans="1:12" x14ac:dyDescent="0.2">
      <c r="A7" s="33">
        <v>43374</v>
      </c>
      <c r="C7" s="11">
        <v>2011070339</v>
      </c>
      <c r="D7" s="11"/>
      <c r="E7" s="14" t="s">
        <v>13</v>
      </c>
      <c r="F7" s="27"/>
      <c r="I7" s="28"/>
      <c r="J7" s="28"/>
      <c r="K7" s="1"/>
      <c r="L7" s="42">
        <v>20</v>
      </c>
    </row>
    <row r="8" spans="1:12" x14ac:dyDescent="0.2">
      <c r="A8" s="33">
        <v>43374</v>
      </c>
      <c r="C8" s="11">
        <v>2011090158</v>
      </c>
      <c r="D8" s="11"/>
      <c r="E8" s="14" t="s">
        <v>16</v>
      </c>
      <c r="F8" s="27"/>
      <c r="I8" s="28"/>
      <c r="J8" s="28"/>
      <c r="K8" s="1"/>
      <c r="L8" s="42">
        <v>1</v>
      </c>
    </row>
    <row r="9" spans="1:12" x14ac:dyDescent="0.2">
      <c r="A9" s="33">
        <v>43374</v>
      </c>
      <c r="C9" s="11">
        <v>2005100012</v>
      </c>
      <c r="D9" s="11"/>
      <c r="E9" s="14" t="s">
        <v>34</v>
      </c>
      <c r="F9" s="27"/>
      <c r="I9" s="28"/>
      <c r="J9" s="28"/>
      <c r="K9" s="1"/>
      <c r="L9" s="42">
        <v>3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 xr:uid="{00000000-0000-0000-0000-000000000000}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pageSetUpPr fitToPage="1"/>
  </sheetPr>
  <dimension ref="A1:Z22"/>
  <sheetViews>
    <sheetView showGridLines="0" tabSelected="1" topLeftCell="G1" zoomScale="175" zoomScaleNormal="175" workbookViewId="0">
      <pane ySplit="1" topLeftCell="A2" activePane="bottomLeft" state="frozen"/>
      <selection pane="bottomLeft" activeCell="O10" sqref="O10"/>
    </sheetView>
  </sheetViews>
  <sheetFormatPr baseColWidth="10" defaultRowHeight="12.75" x14ac:dyDescent="0.2"/>
  <cols>
    <col min="1" max="1" width="8.7109375" style="2" customWidth="1"/>
    <col min="2" max="3" width="7.28515625" style="4" customWidth="1"/>
    <col min="4" max="4" width="12.85546875" customWidth="1"/>
    <col min="5" max="5" width="15" bestFit="1" customWidth="1"/>
    <col min="6" max="6" width="23.7109375" customWidth="1"/>
    <col min="7" max="7" width="7.140625" style="1" customWidth="1"/>
    <col min="8" max="8" width="6" style="1" customWidth="1"/>
    <col min="9" max="9" width="8.5703125" style="4" customWidth="1"/>
    <col min="10" max="11" width="7.140625" style="4" customWidth="1"/>
    <col min="12" max="12" width="8.7109375" customWidth="1"/>
    <col min="13" max="13" width="11.42578125" bestFit="1" customWidth="1"/>
    <col min="14" max="15" width="8.7109375" customWidth="1"/>
    <col min="16" max="19" width="11.42578125" customWidth="1"/>
    <col min="20" max="20" width="8.5703125" style="1" customWidth="1"/>
    <col min="21" max="21" width="8.5703125" customWidth="1"/>
    <col min="22" max="22" width="12.85546875" customWidth="1"/>
    <col min="23" max="23" width="9.42578125" customWidth="1"/>
    <col min="24" max="24" width="10.140625" customWidth="1"/>
    <col min="25" max="26" width="11.42578125" customWidth="1"/>
  </cols>
  <sheetData>
    <row r="1" spans="1:26" ht="44.25" customHeight="1" thickBot="1" x14ac:dyDescent="0.25">
      <c r="A1" s="24" t="s">
        <v>1</v>
      </c>
      <c r="B1" s="22" t="s">
        <v>2</v>
      </c>
      <c r="C1" s="22" t="s">
        <v>60</v>
      </c>
      <c r="D1" s="81" t="s">
        <v>7</v>
      </c>
      <c r="E1" s="81" t="s">
        <v>6</v>
      </c>
      <c r="F1" s="81" t="s">
        <v>8</v>
      </c>
      <c r="G1" s="17" t="s">
        <v>64</v>
      </c>
      <c r="H1" s="43" t="s">
        <v>10</v>
      </c>
      <c r="I1" s="44" t="s">
        <v>31</v>
      </c>
      <c r="J1" s="44" t="s">
        <v>30</v>
      </c>
      <c r="K1" s="44" t="s">
        <v>29</v>
      </c>
      <c r="L1" s="22" t="s">
        <v>11</v>
      </c>
      <c r="M1" s="25" t="s">
        <v>40</v>
      </c>
      <c r="N1" s="25" t="s">
        <v>79</v>
      </c>
      <c r="O1" s="25" t="s">
        <v>41</v>
      </c>
      <c r="P1" s="23" t="s">
        <v>61</v>
      </c>
      <c r="Q1" s="23" t="s">
        <v>72</v>
      </c>
      <c r="R1" s="23" t="s">
        <v>73</v>
      </c>
      <c r="S1" s="23" t="s">
        <v>42</v>
      </c>
      <c r="T1" s="23" t="s">
        <v>35</v>
      </c>
      <c r="U1" s="23" t="s">
        <v>36</v>
      </c>
      <c r="V1" s="23" t="s">
        <v>37</v>
      </c>
      <c r="W1" s="23" t="s">
        <v>38</v>
      </c>
      <c r="X1" s="23" t="s">
        <v>25</v>
      </c>
      <c r="Y1" s="35" t="s">
        <v>12</v>
      </c>
      <c r="Z1" s="35" t="s">
        <v>26</v>
      </c>
    </row>
    <row r="2" spans="1:26" x14ac:dyDescent="0.2">
      <c r="A2" s="2">
        <v>43409</v>
      </c>
      <c r="B2" s="40">
        <v>15553</v>
      </c>
      <c r="C2" s="40"/>
      <c r="D2" s="15">
        <v>2011070339</v>
      </c>
      <c r="E2" s="39" t="str">
        <f>_xlfn.IFNA(VLOOKUP(Tableau2[[#This Row],[SAP Code]],T_Produits[],3,FALSE),"-")</f>
        <v>ceramic heater band</v>
      </c>
      <c r="F2" s="39" t="str">
        <f>_xlfn.IFNA(VLOOKUP(Tableau2[[#This Row],[SAP Code]],T_Produits[],4,FALSE),"-")</f>
        <v>AC220V_1680W_D470X50</v>
      </c>
      <c r="G2" s="79" t="str">
        <f>_xlfn.IFNA(VLOOKUP(Tableau2[[#This Row],[SAP Code]],T_Produits[],5,FALSE),"-")</f>
        <v>33 kg</v>
      </c>
      <c r="H2" s="1">
        <v>1</v>
      </c>
      <c r="I2" s="36" t="s">
        <v>11</v>
      </c>
      <c r="J2">
        <f>IF(Tableau2[[#This Row],[Status]]="","",VLOOKUP(Tableau2[[#This Row],[SAP Code]],T_Produits[],IF(Tableau2[[#This Row],[Status]]="Client",11,10),FALSE))</f>
        <v>85</v>
      </c>
      <c r="K2"/>
      <c r="L2" s="36" t="s">
        <v>81</v>
      </c>
      <c r="M2" s="106" t="s">
        <v>84</v>
      </c>
      <c r="N2" s="110" t="s">
        <v>89</v>
      </c>
      <c r="O2" s="107" t="s">
        <v>90</v>
      </c>
      <c r="P2" s="107" t="s">
        <v>93</v>
      </c>
      <c r="Q2" s="107">
        <v>75100</v>
      </c>
      <c r="R2" s="107" t="s">
        <v>96</v>
      </c>
      <c r="S2" s="107" t="s">
        <v>48</v>
      </c>
    </row>
    <row r="3" spans="1:26" x14ac:dyDescent="0.2">
      <c r="A3" s="105">
        <v>43409</v>
      </c>
      <c r="B3" s="40">
        <v>15554</v>
      </c>
      <c r="C3" s="40"/>
      <c r="D3" s="15">
        <v>2011070339</v>
      </c>
      <c r="E3" s="41" t="str">
        <f>_xlfn.IFNA(VLOOKUP(Tableau2[[#This Row],[SAP Code]],T_Produits[],3,FALSE),"-")</f>
        <v>ceramic heater band</v>
      </c>
      <c r="F3" s="41" t="str">
        <f>_xlfn.IFNA(VLOOKUP(Tableau2[[#This Row],[SAP Code]],T_Produits[],4,FALSE),"-")</f>
        <v>AC220V_1680W_D470X50</v>
      </c>
      <c r="G3" s="80" t="str">
        <f>_xlfn.IFNA(VLOOKUP(Tableau2[[#This Row],[SAP Code]],T_Produits[],5,FALSE),"-")</f>
        <v>33 kg</v>
      </c>
      <c r="H3" s="1">
        <v>5</v>
      </c>
      <c r="I3" s="36" t="s">
        <v>11</v>
      </c>
      <c r="J3" s="38">
        <f>IF(Tableau2[[#This Row],[Status]]="","",VLOOKUP(Tableau2[[#This Row],[SAP Code]],T_Produits[],IF(Tableau2[[#This Row],[Status]]="Client",11,10),FALSE))</f>
        <v>85</v>
      </c>
      <c r="K3" s="103"/>
      <c r="L3" s="104" t="s">
        <v>82</v>
      </c>
      <c r="M3" s="108" t="s">
        <v>85</v>
      </c>
      <c r="N3" s="110" t="s">
        <v>87</v>
      </c>
      <c r="O3" s="109" t="s">
        <v>91</v>
      </c>
      <c r="P3" s="107" t="s">
        <v>94</v>
      </c>
      <c r="Q3" s="109">
        <v>69000</v>
      </c>
      <c r="R3" s="109" t="s">
        <v>97</v>
      </c>
      <c r="S3" s="107" t="s">
        <v>48</v>
      </c>
      <c r="T3" s="29" t="s">
        <v>67</v>
      </c>
    </row>
    <row r="4" spans="1:26" x14ac:dyDescent="0.2">
      <c r="A4" s="2">
        <v>43410</v>
      </c>
      <c r="B4" s="40">
        <v>15555</v>
      </c>
      <c r="C4" s="40"/>
      <c r="D4" s="15">
        <v>2011070339</v>
      </c>
      <c r="E4" s="41" t="str">
        <f>_xlfn.IFNA(VLOOKUP(Tableau2[[#This Row],[SAP Code]],T_Produits[],3,FALSE),"-")</f>
        <v>ceramic heater band</v>
      </c>
      <c r="F4" s="41" t="str">
        <f>_xlfn.IFNA(VLOOKUP(Tableau2[[#This Row],[SAP Code]],T_Produits[],4,FALSE),"-")</f>
        <v>AC220V_1680W_D470X50</v>
      </c>
      <c r="G4" s="80" t="str">
        <f>_xlfn.IFNA(VLOOKUP(Tableau2[[#This Row],[SAP Code]],T_Produits[],5,FALSE),"-")</f>
        <v>33 kg</v>
      </c>
      <c r="H4" s="1">
        <v>1</v>
      </c>
      <c r="I4" s="36" t="s">
        <v>11</v>
      </c>
      <c r="J4" s="38">
        <f>IF(Tableau2[[#This Row],[Status]]="","",VLOOKUP(Tableau2[[#This Row],[SAP Code]],T_Produits[],IF(Tableau2[[#This Row],[Status]]="Client",11,10),FALSE))</f>
        <v>85</v>
      </c>
      <c r="K4" s="38"/>
      <c r="L4" s="36" t="s">
        <v>83</v>
      </c>
      <c r="M4" s="106" t="s">
        <v>86</v>
      </c>
      <c r="N4" s="110" t="s">
        <v>88</v>
      </c>
      <c r="O4" s="107" t="s">
        <v>92</v>
      </c>
      <c r="P4" s="107" t="s">
        <v>95</v>
      </c>
      <c r="Q4" s="107">
        <v>33000</v>
      </c>
      <c r="R4" s="107" t="s">
        <v>98</v>
      </c>
      <c r="S4" s="107" t="s">
        <v>48</v>
      </c>
    </row>
    <row r="5" spans="1:26" x14ac:dyDescent="0.2">
      <c r="B5" s="38"/>
      <c r="C5" s="38"/>
      <c r="D5" s="15"/>
      <c r="E5" s="30"/>
      <c r="F5" s="30"/>
      <c r="G5" s="79"/>
      <c r="I5" s="36"/>
      <c r="J5"/>
      <c r="K5"/>
      <c r="L5" s="4"/>
      <c r="M5" s="4"/>
      <c r="N5" s="4"/>
      <c r="O5" s="4"/>
    </row>
    <row r="6" spans="1:26" x14ac:dyDescent="0.2">
      <c r="B6" s="38"/>
      <c r="C6" s="38"/>
      <c r="D6" s="15"/>
      <c r="E6" s="30"/>
      <c r="F6" s="30"/>
      <c r="G6" s="79"/>
      <c r="I6" s="36"/>
      <c r="J6"/>
      <c r="K6"/>
      <c r="L6" s="4"/>
      <c r="M6" s="4"/>
      <c r="N6" s="4"/>
      <c r="O6" s="4"/>
    </row>
    <row r="7" spans="1:26" x14ac:dyDescent="0.2">
      <c r="B7" s="38"/>
      <c r="C7" s="38"/>
      <c r="D7" s="15"/>
      <c r="E7" s="30"/>
      <c r="F7" s="30"/>
      <c r="G7" s="79"/>
      <c r="I7" s="36"/>
      <c r="J7"/>
      <c r="K7"/>
      <c r="L7" s="4"/>
      <c r="M7" s="4"/>
      <c r="N7" s="4"/>
      <c r="O7" s="4"/>
    </row>
    <row r="8" spans="1:26" x14ac:dyDescent="0.2">
      <c r="B8" s="38"/>
      <c r="C8" s="38"/>
      <c r="D8" s="15"/>
      <c r="E8" s="30"/>
      <c r="F8" s="30"/>
      <c r="G8" s="79"/>
      <c r="I8" s="36"/>
      <c r="J8"/>
      <c r="K8"/>
      <c r="L8" s="4"/>
      <c r="M8" s="4"/>
      <c r="N8" s="4"/>
      <c r="O8" s="4"/>
    </row>
    <row r="9" spans="1:26" x14ac:dyDescent="0.2">
      <c r="B9" s="37"/>
      <c r="C9" s="37"/>
    </row>
    <row r="10" spans="1:26" x14ac:dyDescent="0.2">
      <c r="B10" s="37"/>
      <c r="C10" s="37"/>
    </row>
    <row r="11" spans="1:26" x14ac:dyDescent="0.2">
      <c r="B11" s="37"/>
      <c r="C11" s="37"/>
    </row>
    <row r="12" spans="1:26" x14ac:dyDescent="0.2">
      <c r="B12" s="37"/>
      <c r="C12" s="37"/>
    </row>
    <row r="13" spans="1:26" x14ac:dyDescent="0.2">
      <c r="B13" s="37"/>
      <c r="C13" s="37"/>
    </row>
    <row r="14" spans="1:26" x14ac:dyDescent="0.2">
      <c r="B14" s="37"/>
      <c r="C14" s="37"/>
    </row>
    <row r="15" spans="1:26" x14ac:dyDescent="0.2">
      <c r="B15" s="37"/>
      <c r="C15" s="37"/>
    </row>
    <row r="16" spans="1:26" x14ac:dyDescent="0.2">
      <c r="B16" s="37"/>
      <c r="C16" s="37"/>
    </row>
    <row r="17" spans="2:3" x14ac:dyDescent="0.2">
      <c r="B17" s="37"/>
      <c r="C17" s="37"/>
    </row>
    <row r="18" spans="2:3" x14ac:dyDescent="0.2">
      <c r="B18" s="37"/>
      <c r="C18" s="37"/>
    </row>
    <row r="19" spans="2:3" x14ac:dyDescent="0.2">
      <c r="B19" s="37"/>
      <c r="C19" s="37"/>
    </row>
    <row r="20" spans="2:3" x14ac:dyDescent="0.2">
      <c r="B20" s="37"/>
      <c r="C20" s="37"/>
    </row>
    <row r="21" spans="2:3" x14ac:dyDescent="0.2">
      <c r="B21" s="37"/>
      <c r="C21" s="37"/>
    </row>
    <row r="22" spans="2:3" x14ac:dyDescent="0.2">
      <c r="B22" s="37"/>
      <c r="C22" s="37"/>
    </row>
  </sheetData>
  <sheetProtection formatCells="0" formatColumns="0" formatRows="0" autoFilter="0"/>
  <dataValidations count="1">
    <dataValidation type="list" allowBlank="1" showInputMessage="1" showErrorMessage="1" sqref="I2:I4" xr:uid="{00000000-0002-0000-0200-000000000000}">
      <formula1>"Agent,Client"</formula1>
    </dataValidation>
  </dataValidations>
  <hyperlinks>
    <hyperlink ref="M2" r:id="rId1" xr:uid="{C95464B5-2A9C-49A5-9522-8495ABDF5CF6}"/>
    <hyperlink ref="M3" r:id="rId2" xr:uid="{EECC69AA-B6F1-4C58-B6CE-0DB76CAC4131}"/>
    <hyperlink ref="M4" r:id="rId3" xr:uid="{8EC34663-1C48-4F52-B406-272982084755}"/>
  </hyperlinks>
  <pageMargins left="0.78740157499999996" right="0.78740157499999996" top="0.984251969" bottom="0.984251969" header="0.4921259845" footer="0.4921259845"/>
  <pageSetup paperSize="9" scale="10" orientation="landscape" r:id="rId4"/>
  <headerFooter alignWithMargins="0">
    <oddHeader>&amp;A</oddHeader>
    <oddFooter>Page &amp;P</oddFooter>
  </headerFooter>
  <drawing r:id="rId5"/>
  <legacyDrawing r:id="rId6"/>
  <controls>
    <mc:AlternateContent xmlns:mc="http://schemas.openxmlformats.org/markup-compatibility/2006">
      <mc:Choice Requires="x14">
        <control shapeId="3075" r:id="rId7" name="CommandButton1">
          <controlPr defaultSize="0" autoLine="0" r:id="rId8">
            <anchor moveWithCells="1">
              <from>
                <xdr:col>12</xdr:col>
                <xdr:colOff>28575</xdr:colOff>
                <xdr:row>6</xdr:row>
                <xdr:rowOff>57150</xdr:rowOff>
              </from>
              <to>
                <xdr:col>13</xdr:col>
                <xdr:colOff>295275</xdr:colOff>
                <xdr:row>8</xdr:row>
                <xdr:rowOff>133350</xdr:rowOff>
              </to>
            </anchor>
          </controlPr>
        </control>
      </mc:Choice>
      <mc:Fallback>
        <control shapeId="3075" r:id="rId7" name="CommandButton1"/>
      </mc:Fallback>
    </mc:AlternateContent>
    <mc:AlternateContent xmlns:mc="http://schemas.openxmlformats.org/markup-compatibility/2006">
      <mc:Choice Requires="x14">
        <control shapeId="3074" r:id="rId9" name="Button 2">
          <controlPr defaultSize="0" print="0" autoFill="0" autoPict="0" macro="[0]!EnvoiBL">
            <anchor moveWithCells="1" sizeWithCells="1">
              <from>
                <xdr:col>4</xdr:col>
                <xdr:colOff>28575</xdr:colOff>
                <xdr:row>7</xdr:row>
                <xdr:rowOff>66675</xdr:rowOff>
              </from>
              <to>
                <xdr:col>5</xdr:col>
                <xdr:colOff>228600</xdr:colOff>
                <xdr:row>9</xdr:row>
                <xdr:rowOff>47625</xdr:rowOff>
              </to>
            </anchor>
          </controlPr>
        </control>
      </mc:Choice>
    </mc:AlternateContent>
  </controls>
  <tableParts count="1"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587CF-4BAB-43C1-AFF4-3286921FC07F}">
  <sheetPr codeName="Feuil8"/>
  <dimension ref="A1:H49"/>
  <sheetViews>
    <sheetView workbookViewId="0">
      <selection activeCell="E17" sqref="E17"/>
    </sheetView>
  </sheetViews>
  <sheetFormatPr baseColWidth="10" defaultRowHeight="15" x14ac:dyDescent="0.25"/>
  <cols>
    <col min="1" max="1" width="20.28515625" style="46" customWidth="1"/>
    <col min="2" max="2" width="17.140625" style="46" customWidth="1"/>
    <col min="3" max="3" width="17.42578125" style="46" customWidth="1"/>
    <col min="4" max="4" width="12.28515625" style="46" customWidth="1"/>
    <col min="5" max="5" width="10.42578125" style="46" customWidth="1"/>
    <col min="6" max="6" width="13" style="46" customWidth="1"/>
    <col min="7" max="16384" width="11.42578125" style="46"/>
  </cols>
  <sheetData>
    <row r="1" spans="1:6" ht="15.75" thickBot="1" x14ac:dyDescent="0.3"/>
    <row r="2" spans="1:6" ht="24" thickBot="1" x14ac:dyDescent="0.3">
      <c r="D2" s="111" t="s">
        <v>55</v>
      </c>
      <c r="E2" s="112"/>
      <c r="F2" s="113"/>
    </row>
    <row r="3" spans="1:6" ht="15.75" thickBot="1" x14ac:dyDescent="0.3"/>
    <row r="4" spans="1:6" ht="16.5" thickBot="1" x14ac:dyDescent="0.3">
      <c r="D4" s="114" t="s">
        <v>80</v>
      </c>
      <c r="E4" s="115"/>
      <c r="F4" s="102"/>
    </row>
    <row r="5" spans="1:6" ht="7.5" customHeight="1" thickBot="1" x14ac:dyDescent="0.3"/>
    <row r="6" spans="1:6" x14ac:dyDescent="0.25">
      <c r="A6" s="65" t="s">
        <v>43</v>
      </c>
      <c r="B6" s="94" t="s">
        <v>69</v>
      </c>
      <c r="C6" s="66"/>
      <c r="D6" s="67" t="s">
        <v>44</v>
      </c>
      <c r="E6" s="99" t="s">
        <v>78</v>
      </c>
      <c r="F6" s="68"/>
    </row>
    <row r="7" spans="1:6" x14ac:dyDescent="0.25">
      <c r="A7" s="69" t="s">
        <v>45</v>
      </c>
      <c r="B7" s="95" t="s">
        <v>70</v>
      </c>
      <c r="C7" s="47"/>
      <c r="D7" s="47"/>
      <c r="E7" s="100" t="s">
        <v>46</v>
      </c>
      <c r="F7" s="70"/>
    </row>
    <row r="8" spans="1:6" x14ac:dyDescent="0.25">
      <c r="A8" s="69"/>
      <c r="B8" s="95" t="s">
        <v>71</v>
      </c>
      <c r="C8" s="47"/>
      <c r="D8" s="47"/>
      <c r="E8" s="100" t="s">
        <v>47</v>
      </c>
      <c r="F8" s="70"/>
    </row>
    <row r="9" spans="1:6" x14ac:dyDescent="0.25">
      <c r="A9" s="69"/>
      <c r="B9" s="96" t="s">
        <v>74</v>
      </c>
      <c r="C9" s="95"/>
      <c r="D9" s="47"/>
      <c r="E9" s="100">
        <v>45666</v>
      </c>
      <c r="F9" s="70"/>
    </row>
    <row r="10" spans="1:6" x14ac:dyDescent="0.25">
      <c r="A10" s="69"/>
      <c r="B10" s="47" t="s">
        <v>48</v>
      </c>
      <c r="C10" s="47"/>
      <c r="D10" s="47"/>
      <c r="E10" s="100" t="s">
        <v>49</v>
      </c>
      <c r="F10" s="70"/>
    </row>
    <row r="11" spans="1:6" ht="9" customHeight="1" x14ac:dyDescent="0.25">
      <c r="A11" s="69"/>
      <c r="B11" s="47"/>
      <c r="C11" s="47"/>
      <c r="D11" s="47"/>
      <c r="E11" s="64"/>
      <c r="F11" s="70"/>
    </row>
    <row r="12" spans="1:6" x14ac:dyDescent="0.25">
      <c r="A12" s="69" t="s">
        <v>43</v>
      </c>
      <c r="B12" s="49" t="s">
        <v>75</v>
      </c>
      <c r="C12" s="47"/>
      <c r="D12" s="48" t="s">
        <v>44</v>
      </c>
      <c r="E12" s="100" t="s">
        <v>50</v>
      </c>
      <c r="F12" s="70"/>
    </row>
    <row r="13" spans="1:6" x14ac:dyDescent="0.25">
      <c r="A13" s="69" t="s">
        <v>51</v>
      </c>
      <c r="B13" s="97" t="s">
        <v>76</v>
      </c>
      <c r="C13" s="47"/>
      <c r="D13" s="48" t="s">
        <v>51</v>
      </c>
      <c r="E13" s="100"/>
      <c r="F13" s="70"/>
    </row>
    <row r="14" spans="1:6" ht="6.75" customHeight="1" x14ac:dyDescent="0.25">
      <c r="A14" s="69"/>
      <c r="B14" s="47"/>
      <c r="C14" s="47"/>
      <c r="D14" s="47"/>
      <c r="E14" s="63"/>
      <c r="F14" s="70"/>
    </row>
    <row r="15" spans="1:6" x14ac:dyDescent="0.25">
      <c r="A15" s="71" t="s">
        <v>52</v>
      </c>
      <c r="B15" s="98" t="s">
        <v>77</v>
      </c>
      <c r="C15" s="47"/>
      <c r="D15" s="50" t="s">
        <v>52</v>
      </c>
      <c r="E15" s="100"/>
      <c r="F15" s="70"/>
    </row>
    <row r="16" spans="1:6" ht="5.25" customHeight="1" x14ac:dyDescent="0.25">
      <c r="A16" s="71"/>
      <c r="B16" s="47"/>
      <c r="C16" s="47"/>
      <c r="D16" s="47"/>
      <c r="E16" s="63"/>
      <c r="F16" s="70"/>
    </row>
    <row r="17" spans="1:8" ht="15.75" thickBot="1" x14ac:dyDescent="0.3">
      <c r="A17" s="72" t="s">
        <v>53</v>
      </c>
      <c r="B17" s="73"/>
      <c r="C17" s="74"/>
      <c r="D17" s="75" t="s">
        <v>54</v>
      </c>
      <c r="E17" s="101"/>
      <c r="F17" s="76"/>
    </row>
    <row r="18" spans="1:8" ht="12" customHeight="1" thickBot="1" x14ac:dyDescent="0.3">
      <c r="A18" s="84"/>
      <c r="B18" s="84"/>
      <c r="C18" s="84"/>
      <c r="D18" s="84"/>
      <c r="E18" s="84"/>
      <c r="F18" s="85"/>
    </row>
    <row r="19" spans="1:8" ht="30" customHeight="1" thickBot="1" x14ac:dyDescent="0.3">
      <c r="A19" s="77" t="s">
        <v>56</v>
      </c>
      <c r="B19" s="77" t="s">
        <v>66</v>
      </c>
      <c r="C19" s="77"/>
      <c r="D19" s="54" t="s">
        <v>57</v>
      </c>
      <c r="E19" s="54" t="s">
        <v>58</v>
      </c>
      <c r="F19" s="55" t="s">
        <v>59</v>
      </c>
      <c r="H19" s="62"/>
    </row>
    <row r="20" spans="1:8" ht="18.75" customHeight="1" x14ac:dyDescent="0.25">
      <c r="A20" s="86"/>
      <c r="B20" s="82"/>
      <c r="C20" s="82"/>
      <c r="D20" s="57"/>
      <c r="E20" s="57"/>
      <c r="F20" s="87"/>
    </row>
    <row r="21" spans="1:8" ht="18.75" customHeight="1" x14ac:dyDescent="0.25">
      <c r="A21" s="88"/>
      <c r="B21" s="83"/>
      <c r="C21" s="83"/>
      <c r="D21" s="56"/>
      <c r="E21" s="56"/>
      <c r="F21" s="89"/>
    </row>
    <row r="22" spans="1:8" ht="18.75" customHeight="1" x14ac:dyDescent="0.25">
      <c r="A22" s="88"/>
      <c r="B22" s="83"/>
      <c r="C22" s="83"/>
      <c r="D22" s="56"/>
      <c r="E22" s="56"/>
      <c r="F22" s="89"/>
    </row>
    <row r="23" spans="1:8" ht="18.75" customHeight="1" x14ac:dyDescent="0.25">
      <c r="A23" s="88"/>
      <c r="B23" s="83"/>
      <c r="C23" s="83"/>
      <c r="D23" s="56"/>
      <c r="E23" s="56"/>
      <c r="F23" s="89"/>
    </row>
    <row r="24" spans="1:8" ht="18.75" customHeight="1" x14ac:dyDescent="0.25">
      <c r="A24" s="88"/>
      <c r="B24" s="83"/>
      <c r="C24" s="83"/>
      <c r="D24" s="56"/>
      <c r="E24" s="56"/>
      <c r="F24" s="89"/>
    </row>
    <row r="25" spans="1:8" ht="18.75" customHeight="1" x14ac:dyDescent="0.25">
      <c r="A25" s="88"/>
      <c r="B25" s="83"/>
      <c r="C25" s="83"/>
      <c r="D25" s="56"/>
      <c r="E25" s="56"/>
      <c r="F25" s="89"/>
    </row>
    <row r="26" spans="1:8" ht="18.75" customHeight="1" x14ac:dyDescent="0.25">
      <c r="A26" s="88"/>
      <c r="B26" s="83"/>
      <c r="C26" s="83"/>
      <c r="D26" s="56"/>
      <c r="E26" s="56"/>
      <c r="F26" s="89"/>
    </row>
    <row r="27" spans="1:8" ht="18.75" customHeight="1" x14ac:dyDescent="0.25">
      <c r="A27" s="88"/>
      <c r="B27" s="83"/>
      <c r="C27" s="83"/>
      <c r="D27" s="56"/>
      <c r="E27" s="56"/>
      <c r="F27" s="89"/>
    </row>
    <row r="28" spans="1:8" ht="18.75" customHeight="1" x14ac:dyDescent="0.25">
      <c r="A28" s="88"/>
      <c r="B28" s="83"/>
      <c r="C28" s="83"/>
      <c r="D28" s="56"/>
      <c r="E28" s="56"/>
      <c r="F28" s="89"/>
    </row>
    <row r="29" spans="1:8" ht="18.75" customHeight="1" x14ac:dyDescent="0.25">
      <c r="A29" s="88"/>
      <c r="B29" s="83"/>
      <c r="C29" s="83"/>
      <c r="D29" s="56"/>
      <c r="E29" s="56"/>
      <c r="F29" s="89"/>
    </row>
    <row r="30" spans="1:8" ht="18.75" customHeight="1" x14ac:dyDescent="0.25">
      <c r="A30" s="88"/>
      <c r="B30" s="83"/>
      <c r="C30" s="83"/>
      <c r="D30" s="56"/>
      <c r="E30" s="56"/>
      <c r="F30" s="89"/>
    </row>
    <row r="31" spans="1:8" ht="18.75" customHeight="1" x14ac:dyDescent="0.25">
      <c r="A31" s="88"/>
      <c r="B31" s="83"/>
      <c r="C31" s="83"/>
      <c r="D31" s="56"/>
      <c r="E31" s="56"/>
      <c r="F31" s="89"/>
    </row>
    <row r="32" spans="1:8" ht="18.75" customHeight="1" x14ac:dyDescent="0.25">
      <c r="A32" s="88"/>
      <c r="B32" s="83"/>
      <c r="C32" s="83"/>
      <c r="D32" s="56"/>
      <c r="E32" s="56"/>
      <c r="F32" s="89"/>
    </row>
    <row r="33" spans="1:8" ht="18.75" customHeight="1" x14ac:dyDescent="0.25">
      <c r="A33" s="88"/>
      <c r="B33" s="83"/>
      <c r="C33" s="83"/>
      <c r="D33" s="56"/>
      <c r="E33" s="56"/>
      <c r="F33" s="89"/>
    </row>
    <row r="34" spans="1:8" ht="18.75" customHeight="1" x14ac:dyDescent="0.25">
      <c r="A34" s="88"/>
      <c r="B34" s="83"/>
      <c r="C34" s="83"/>
      <c r="D34" s="56"/>
      <c r="E34" s="56"/>
      <c r="F34" s="89"/>
    </row>
    <row r="35" spans="1:8" ht="18.75" customHeight="1" x14ac:dyDescent="0.25">
      <c r="A35" s="88"/>
      <c r="B35" s="83"/>
      <c r="C35" s="83"/>
      <c r="D35" s="56"/>
      <c r="E35" s="56"/>
      <c r="F35" s="89"/>
      <c r="H35" s="62"/>
    </row>
    <row r="36" spans="1:8" ht="18.75" customHeight="1" thickBot="1" x14ac:dyDescent="0.3">
      <c r="A36" s="90"/>
      <c r="B36" s="91"/>
      <c r="C36" s="91"/>
      <c r="D36" s="92"/>
      <c r="E36" s="92"/>
      <c r="F36" s="93"/>
      <c r="H36" s="62"/>
    </row>
    <row r="39" spans="1:8" ht="15.75" x14ac:dyDescent="0.25">
      <c r="A39" s="58"/>
      <c r="B39" s="58"/>
    </row>
    <row r="40" spans="1:8" ht="15.75" x14ac:dyDescent="0.25">
      <c r="A40" s="59"/>
      <c r="B40" s="59"/>
    </row>
    <row r="41" spans="1:8" ht="11.25" customHeight="1" x14ac:dyDescent="0.25">
      <c r="A41" s="59"/>
      <c r="B41" s="59"/>
    </row>
    <row r="42" spans="1:8" ht="15.75" x14ac:dyDescent="0.25">
      <c r="A42" s="59"/>
      <c r="B42" s="59"/>
    </row>
    <row r="43" spans="1:8" ht="15.75" x14ac:dyDescent="0.25">
      <c r="A43" s="59"/>
      <c r="B43" s="59"/>
    </row>
    <row r="45" spans="1:8" ht="15.75" x14ac:dyDescent="0.25">
      <c r="A45" s="51"/>
      <c r="B45" s="51"/>
    </row>
    <row r="46" spans="1:8" ht="4.5" customHeight="1" x14ac:dyDescent="0.25"/>
    <row r="47" spans="1:8" x14ac:dyDescent="0.25">
      <c r="A47" s="52"/>
      <c r="B47" s="52"/>
    </row>
    <row r="48" spans="1:8" ht="5.25" customHeight="1" x14ac:dyDescent="0.25"/>
    <row r="49" spans="1:2" x14ac:dyDescent="0.25">
      <c r="A49" s="53"/>
      <c r="B49" s="53"/>
    </row>
  </sheetData>
  <mergeCells count="2">
    <mergeCell ref="D2:F2"/>
    <mergeCell ref="D4:E4"/>
  </mergeCells>
  <hyperlinks>
    <hyperlink ref="B15" r:id="rId1" xr:uid="{AC81A5BF-7121-4AE3-A35D-53646D26DB51}"/>
  </hyperlinks>
  <pageMargins left="0.62" right="0.57999999999999996" top="0.56000000000000005" bottom="0.42" header="0.31496062992125984" footer="0.31496062992125984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      Liste Produit      </vt:lpstr>
      <vt:lpstr>-- --</vt:lpstr>
      <vt:lpstr>      Entrée      </vt:lpstr>
      <vt:lpstr>      Sortie      </vt:lpstr>
      <vt:lpstr>     BL      </vt:lpstr>
      <vt:lpstr>'     BL      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Administrateur</cp:lastModifiedBy>
  <cp:lastPrinted>2018-11-17T15:00:53Z</cp:lastPrinted>
  <dcterms:created xsi:type="dcterms:W3CDTF">2000-09-25T07:10:55Z</dcterms:created>
  <dcterms:modified xsi:type="dcterms:W3CDTF">2018-11-17T15:23:30Z</dcterms:modified>
</cp:coreProperties>
</file>