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 codeName="{2AF44A5B-4F9A-30C1-5B58-47010ADB2D0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.000\Desktop\"/>
    </mc:Choice>
  </mc:AlternateContent>
  <xr:revisionPtr revIDLastSave="0" documentId="13_ncr:1_{52FA8725-3F17-4B8E-8935-3F258D3539F5}" xr6:coauthVersionLast="38" xr6:coauthVersionMax="38" xr10:uidLastSave="{00000000-0000-0000-0000-000000000000}"/>
  <bookViews>
    <workbookView xWindow="0" yWindow="0" windowWidth="28800" windowHeight="14025" tabRatio="374" activeTab="3" xr2:uid="{00000000-000D-0000-FFFF-FFFF00000000}"/>
  </bookViews>
  <sheets>
    <sheet name="Liste Produit " sheetId="31" r:id="rId1"/>
    <sheet name="-- --" sheetId="38" r:id="rId2"/>
    <sheet name="Entrée" sheetId="4" r:id="rId3"/>
    <sheet name="Sortie" sheetId="32" r:id="rId4"/>
    <sheet name="BL" sheetId="41" r:id="rId5"/>
  </sheets>
  <definedNames>
    <definedName name="_xlnm._FilterDatabase" localSheetId="2" hidden="1">Entrée!$A$1:$L$9</definedName>
    <definedName name="_xlnm._FilterDatabase" localSheetId="0" hidden="1">'Liste Produit '!$A$1:$K$7</definedName>
    <definedName name="_xlnm._FilterDatabase" localSheetId="3" hidden="1">Sortie!$A$1:$AA$4</definedName>
    <definedName name="_xlnm.Print_Titles" localSheetId="4">BL!$1:$4</definedName>
    <definedName name="VarEclairage">1</definedName>
    <definedName name="Z_E257DC94_F2AB_4F3D_86F8_CB6DD75575B7_.wvu.FilterData" localSheetId="2" hidden="1">Entrée!$A$1:$L$9</definedName>
    <definedName name="Z_E257DC94_F2AB_4F3D_86F8_CB6DD75575B7_.wvu.FilterData" localSheetId="3" hidden="1">Sortie!$A$1:$AA$4</definedName>
  </definedNames>
  <calcPr calcId="181029"/>
  <customWorkbookViews>
    <customWorkbookView name="Coframed - Affichage personnalisé" guid="{E257DC94-F2AB-4F3D-86F8-CB6DD75575B7}" mergeInterval="0" personalView="1" maximized="1" xWindow="1" yWindow="1" windowWidth="1440" windowHeight="670" tabRatio="956" activeSheetId="12" showComments="commIndAndComment"/>
  </customWorkbookViews>
</workbook>
</file>

<file path=xl/calcChain.xml><?xml version="1.0" encoding="utf-8"?>
<calcChain xmlns="http://schemas.openxmlformats.org/spreadsheetml/2006/main">
  <c r="AA2" i="32" l="1"/>
  <c r="AA3" i="32"/>
  <c r="AA4" i="32"/>
  <c r="J2" i="32" l="1"/>
  <c r="J3" i="32"/>
  <c r="J4" i="32"/>
  <c r="G2" i="32" l="1"/>
  <c r="G3" i="32"/>
  <c r="G4" i="32"/>
  <c r="E4" i="32" l="1"/>
  <c r="F4" i="32"/>
  <c r="E3" i="32"/>
  <c r="F3" i="32"/>
  <c r="F2" i="32" l="1"/>
  <c r="E2" i="32"/>
  <c r="G2" i="31" l="1"/>
  <c r="G5" i="31" l="1"/>
  <c r="G6" i="31"/>
  <c r="G3" i="31"/>
  <c r="G4" i="31"/>
  <c r="G7" i="31"/>
</calcChain>
</file>

<file path=xl/sharedStrings.xml><?xml version="1.0" encoding="utf-8"?>
<sst xmlns="http://schemas.openxmlformats.org/spreadsheetml/2006/main" count="132" uniqueCount="99">
  <si>
    <t>Fournisseurs</t>
  </si>
  <si>
    <t>Date</t>
  </si>
  <si>
    <t>N° Cde</t>
  </si>
  <si>
    <t>SAP code</t>
    <phoneticPr fontId="0" type="noConversion"/>
  </si>
  <si>
    <t>Description</t>
    <phoneticPr fontId="0" type="noConversion"/>
  </si>
  <si>
    <t>Famille</t>
  </si>
  <si>
    <t>Designation</t>
  </si>
  <si>
    <t>SAP Code</t>
  </si>
  <si>
    <t>Specification</t>
  </si>
  <si>
    <t>Qté reçu</t>
  </si>
  <si>
    <t>Qté Sortie</t>
  </si>
  <si>
    <t>Client</t>
  </si>
  <si>
    <t>N° Tracking</t>
  </si>
  <si>
    <t>ceramic heater band</t>
  </si>
  <si>
    <t>AC220V_1200W_D220X45_leads:300</t>
  </si>
  <si>
    <t>AC220V_1500W_D230X50_leads:300</t>
  </si>
  <si>
    <t>copper heater band</t>
  </si>
  <si>
    <t>AC230V_300W_D56X45_leads:500</t>
  </si>
  <si>
    <t>AC220V_380W_D64X50_leads:4500</t>
  </si>
  <si>
    <t>AC220V_2800W_D390X60_leads:4500</t>
  </si>
  <si>
    <t>AC220V_1680W_D470X50</t>
  </si>
  <si>
    <t>Ceramic</t>
  </si>
  <si>
    <t>Copper</t>
  </si>
  <si>
    <t>Quantité en stock</t>
  </si>
  <si>
    <t>Date de la Demande</t>
  </si>
  <si>
    <t>Transporteur</t>
  </si>
  <si>
    <t>Date de livraison</t>
  </si>
  <si>
    <t>Prix d'achat</t>
  </si>
  <si>
    <t>Qté Commander</t>
  </si>
  <si>
    <t>BL</t>
  </si>
  <si>
    <t>Prix</t>
  </si>
  <si>
    <t>Status</t>
  </si>
  <si>
    <t>Prix Agent</t>
  </si>
  <si>
    <t>Prix Client</t>
  </si>
  <si>
    <t>thermocouple(needle type)</t>
  </si>
  <si>
    <t>Type de Machine</t>
  </si>
  <si>
    <t>N° de serie</t>
  </si>
  <si>
    <t>Année mise en service</t>
  </si>
  <si>
    <t>Heures Machines</t>
  </si>
  <si>
    <t>Emplacement</t>
  </si>
  <si>
    <t>Email</t>
  </si>
  <si>
    <t>Contact</t>
  </si>
  <si>
    <t>Pays</t>
  </si>
  <si>
    <t xml:space="preserve">From: </t>
  </si>
  <si>
    <t xml:space="preserve">To : </t>
  </si>
  <si>
    <t xml:space="preserve">Adresse : </t>
  </si>
  <si>
    <t>France</t>
  </si>
  <si>
    <t xml:space="preserve">Tel : </t>
  </si>
  <si>
    <t xml:space="preserve">E-mail: </t>
  </si>
  <si>
    <t xml:space="preserve">Offer n°: </t>
  </si>
  <si>
    <t xml:space="preserve">Date : </t>
  </si>
  <si>
    <t>SERVICE TECHNIQUE</t>
  </si>
  <si>
    <t>Désignation</t>
  </si>
  <si>
    <t>Prix Unitaire HT</t>
  </si>
  <si>
    <t>Quantité</t>
  </si>
  <si>
    <t>Prix Total HT</t>
  </si>
  <si>
    <t>N° Facture</t>
  </si>
  <si>
    <t>Adresse de livraison</t>
  </si>
  <si>
    <t>Poids</t>
  </si>
  <si>
    <t>Dimension</t>
  </si>
  <si>
    <t>Poids des pièces</t>
  </si>
  <si>
    <t>33 kg</t>
  </si>
  <si>
    <t>Type Machine</t>
  </si>
  <si>
    <t>Alpha</t>
  </si>
  <si>
    <t>Contrat</t>
  </si>
  <si>
    <t>Gilbert</t>
  </si>
  <si>
    <t>ZA les buis</t>
  </si>
  <si>
    <t>15 Rue des Verts</t>
  </si>
  <si>
    <t>Code Postal</t>
  </si>
  <si>
    <t>Ville</t>
  </si>
  <si>
    <t>75000 Paris</t>
  </si>
  <si>
    <t>Luis</t>
  </si>
  <si>
    <t>erer@orange.fr</t>
  </si>
  <si>
    <t>Tel.</t>
  </si>
  <si>
    <t>Bon de Livraison N°</t>
  </si>
  <si>
    <t>Paul</t>
  </si>
  <si>
    <t>Serge</t>
  </si>
  <si>
    <t>Thierry</t>
  </si>
  <si>
    <t>pp@free.fr</t>
  </si>
  <si>
    <t>Sergio@orange.fr</t>
  </si>
  <si>
    <t>thirr@alice.fr</t>
  </si>
  <si>
    <t>0147484566</t>
  </si>
  <si>
    <t>0147481111</t>
  </si>
  <si>
    <t>0147485555</t>
  </si>
  <si>
    <t>aaa</t>
  </si>
  <si>
    <t>bbb</t>
  </si>
  <si>
    <t>ccc</t>
  </si>
  <si>
    <t>rue des A</t>
  </si>
  <si>
    <t>rue des B</t>
  </si>
  <si>
    <t>rue des c</t>
  </si>
  <si>
    <t>Paris</t>
  </si>
  <si>
    <t>Lyon</t>
  </si>
  <si>
    <t>Bordeaux</t>
  </si>
  <si>
    <t>-</t>
  </si>
  <si>
    <t>Blabla</t>
  </si>
  <si>
    <t>Blabladfdf</t>
  </si>
  <si>
    <t>Text</t>
  </si>
  <si>
    <t>Nom et prénom</t>
  </si>
  <si>
    <t>Date limite de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</si>
</sst>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;"/>
    <numFmt numFmtId="165" formatCode="dd/mm/yy;@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9" tint="-0.249977111117893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7"/>
      <name val="Calibri"/>
      <family val="2"/>
    </font>
    <font>
      <sz val="10"/>
      <color rgb="FF0070C0"/>
      <name val="Arial"/>
      <family val="2"/>
    </font>
    <font>
      <sz val="10"/>
      <name val="Calibri"/>
      <family val="2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theme="1"/>
      <name val="Calibri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0" tint="-0.499984740745262"/>
      <name val="Calibri"/>
      <family val="2"/>
      <scheme val="minor"/>
    </font>
    <font>
      <sz val="12"/>
      <name val="Times New Roman"/>
      <family val="1"/>
    </font>
    <font>
      <sz val="9"/>
      <name val="Calibri"/>
      <family val="2"/>
    </font>
    <font>
      <sz val="12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7"/>
      <color theme="10"/>
      <name val="Calibri"/>
      <family val="2"/>
      <scheme val="minor"/>
    </font>
    <font>
      <sz val="7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23" fillId="0" borderId="0" applyNumberForma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left" vertical="center"/>
    </xf>
    <xf numFmtId="164" fontId="5" fillId="0" borderId="0" xfId="0" applyNumberFormat="1" applyFont="1" applyAlignment="1">
      <alignment horizontal="right" vertical="center"/>
    </xf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1" fontId="0" fillId="0" borderId="0" xfId="0" applyNumberFormat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6" fillId="0" borderId="0" xfId="0" applyNumberFormat="1" applyFont="1" applyFill="1" applyAlignment="1">
      <alignment horizontal="left"/>
    </xf>
    <xf numFmtId="1" fontId="0" fillId="0" borderId="0" xfId="0" applyNumberFormat="1" applyFill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NumberFormat="1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Fill="1"/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11" fillId="0" borderId="0" xfId="0" applyFont="1" applyFill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12" fillId="0" borderId="0" xfId="0" applyNumberFormat="1" applyFont="1" applyFill="1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0" fontId="14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1"/>
    <xf numFmtId="0" fontId="3" fillId="0" borderId="0" xfId="1" applyBorder="1"/>
    <xf numFmtId="0" fontId="3" fillId="0" borderId="0" xfId="1" applyBorder="1" applyAlignment="1">
      <alignment horizontal="right"/>
    </xf>
    <xf numFmtId="0" fontId="15" fillId="0" borderId="0" xfId="1" applyFont="1" applyBorder="1"/>
    <xf numFmtId="0" fontId="15" fillId="0" borderId="0" xfId="1" applyFont="1" applyBorder="1" applyAlignment="1">
      <alignment horizontal="right"/>
    </xf>
    <xf numFmtId="0" fontId="17" fillId="2" borderId="6" xfId="1" applyFont="1" applyFill="1" applyBorder="1" applyAlignment="1">
      <alignment horizontal="center" vertical="center" wrapText="1"/>
    </xf>
    <xf numFmtId="0" fontId="17" fillId="2" borderId="6" xfId="1" applyFont="1" applyFill="1" applyBorder="1" applyAlignment="1">
      <alignment vertical="center" wrapText="1"/>
    </xf>
    <xf numFmtId="0" fontId="20" fillId="0" borderId="0" xfId="0" applyFont="1"/>
    <xf numFmtId="0" fontId="20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0" xfId="1" applyFont="1"/>
    <xf numFmtId="0" fontId="3" fillId="0" borderId="0" xfId="1" applyBorder="1" applyAlignment="1">
      <alignment horizontal="left" vertical="center"/>
    </xf>
    <xf numFmtId="0" fontId="3" fillId="0" borderId="0" xfId="1" applyBorder="1" applyAlignment="1">
      <alignment horizontal="center" vertical="center"/>
    </xf>
    <xf numFmtId="0" fontId="3" fillId="0" borderId="7" xfId="1" applyBorder="1" applyAlignment="1">
      <alignment horizontal="right"/>
    </xf>
    <xf numFmtId="0" fontId="3" fillId="0" borderId="8" xfId="1" applyBorder="1"/>
    <xf numFmtId="0" fontId="3" fillId="0" borderId="8" xfId="1" applyBorder="1" applyAlignment="1">
      <alignment horizontal="right"/>
    </xf>
    <xf numFmtId="0" fontId="3" fillId="0" borderId="9" xfId="1" applyBorder="1"/>
    <xf numFmtId="0" fontId="3" fillId="0" borderId="10" xfId="1" applyBorder="1" applyAlignment="1">
      <alignment horizontal="right"/>
    </xf>
    <xf numFmtId="0" fontId="3" fillId="0" borderId="11" xfId="1" applyBorder="1"/>
    <xf numFmtId="0" fontId="15" fillId="0" borderId="10" xfId="1" applyFont="1" applyBorder="1" applyAlignment="1">
      <alignment horizontal="right"/>
    </xf>
    <xf numFmtId="0" fontId="16" fillId="0" borderId="12" xfId="1" applyFont="1" applyBorder="1" applyAlignment="1">
      <alignment horizontal="right"/>
    </xf>
    <xf numFmtId="0" fontId="3" fillId="0" borderId="13" xfId="1" applyBorder="1" applyAlignment="1">
      <alignment horizontal="left"/>
    </xf>
    <xf numFmtId="0" fontId="3" fillId="0" borderId="13" xfId="1" applyBorder="1"/>
    <xf numFmtId="0" fontId="16" fillId="0" borderId="13" xfId="1" applyFont="1" applyBorder="1" applyAlignment="1">
      <alignment horizontal="right"/>
    </xf>
    <xf numFmtId="0" fontId="3" fillId="0" borderId="14" xfId="1" applyBorder="1"/>
    <xf numFmtId="0" fontId="18" fillId="2" borderId="6" xfId="1" applyFont="1" applyFill="1" applyBorder="1" applyAlignment="1">
      <alignment vertical="center" wrapText="1"/>
    </xf>
    <xf numFmtId="0" fontId="21" fillId="0" borderId="2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0" xfId="0" applyNumberFormat="1" applyFont="1" applyFill="1" applyAlignment="1">
      <alignment horizontal="center" vertical="center"/>
    </xf>
    <xf numFmtId="0" fontId="7" fillId="0" borderId="2" xfId="0" applyFont="1" applyBorder="1" applyAlignment="1">
      <alignment horizontal="center" vertical="top"/>
    </xf>
    <xf numFmtId="0" fontId="3" fillId="0" borderId="15" xfId="1" applyBorder="1"/>
    <xf numFmtId="0" fontId="3" fillId="0" borderId="15" xfId="1" applyBorder="1" applyAlignment="1">
      <alignment horizontal="left" vertical="center"/>
    </xf>
    <xf numFmtId="0" fontId="1" fillId="0" borderId="8" xfId="1" applyFont="1" applyBorder="1"/>
    <xf numFmtId="0" fontId="1" fillId="0" borderId="0" xfId="1" applyFont="1" applyBorder="1"/>
    <xf numFmtId="0" fontId="1" fillId="0" borderId="0" xfId="1" applyFont="1" applyBorder="1" applyAlignment="1">
      <alignment horizontal="left"/>
    </xf>
    <xf numFmtId="0" fontId="15" fillId="0" borderId="0" xfId="1" quotePrefix="1" applyFont="1" applyBorder="1"/>
    <xf numFmtId="0" fontId="23" fillId="0" borderId="0" xfId="2" applyBorder="1"/>
    <xf numFmtId="0" fontId="1" fillId="3" borderId="8" xfId="1" applyFont="1" applyFill="1" applyBorder="1" applyAlignment="1">
      <alignment horizontal="left" vertical="center"/>
    </xf>
    <xf numFmtId="0" fontId="3" fillId="3" borderId="0" xfId="1" applyFill="1" applyBorder="1" applyAlignment="1">
      <alignment horizontal="left" vertical="center"/>
    </xf>
    <xf numFmtId="0" fontId="22" fillId="3" borderId="6" xfId="1" applyFont="1" applyFill="1" applyBorder="1" applyAlignment="1"/>
    <xf numFmtId="0" fontId="0" fillId="3" borderId="0" xfId="0" applyNumberFormat="1" applyFill="1"/>
    <xf numFmtId="0" fontId="4" fillId="3" borderId="0" xfId="0" applyFont="1" applyFill="1" applyAlignment="1">
      <alignment horizontal="center"/>
    </xf>
    <xf numFmtId="165" fontId="0" fillId="3" borderId="0" xfId="0" applyNumberFormat="1" applyFill="1" applyAlignment="1">
      <alignment horizontal="center" vertical="center"/>
    </xf>
    <xf numFmtId="0" fontId="24" fillId="0" borderId="0" xfId="2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3" borderId="0" xfId="2" applyFont="1" applyFill="1" applyAlignment="1">
      <alignment horizontal="center" vertical="center"/>
    </xf>
    <xf numFmtId="0" fontId="25" fillId="3" borderId="0" xfId="0" applyFont="1" applyFill="1" applyAlignment="1">
      <alignment horizontal="center" vertical="center"/>
    </xf>
    <xf numFmtId="0" fontId="25" fillId="3" borderId="0" xfId="0" quotePrefix="1" applyFont="1" applyFill="1" applyAlignment="1">
      <alignment horizontal="center" vertical="center"/>
    </xf>
    <xf numFmtId="0" fontId="22" fillId="0" borderId="16" xfId="1" applyFont="1" applyBorder="1" applyAlignment="1">
      <alignment horizontal="center" wrapText="1"/>
    </xf>
    <xf numFmtId="0" fontId="22" fillId="0" borderId="5" xfId="1" applyFont="1" applyBorder="1" applyAlignment="1">
      <alignment horizontal="center" wrapText="1"/>
    </xf>
    <xf numFmtId="0" fontId="18" fillId="0" borderId="5" xfId="1" applyFont="1" applyBorder="1" applyAlignment="1">
      <alignment horizontal="center" wrapText="1"/>
    </xf>
    <xf numFmtId="0" fontId="18" fillId="0" borderId="17" xfId="1" applyFont="1" applyBorder="1" applyAlignment="1">
      <alignment horizontal="center" wrapText="1"/>
    </xf>
    <xf numFmtId="0" fontId="22" fillId="0" borderId="18" xfId="1" applyFont="1" applyBorder="1" applyAlignment="1">
      <alignment horizontal="center" wrapText="1"/>
    </xf>
    <xf numFmtId="0" fontId="22" fillId="0" borderId="19" xfId="1" applyFont="1" applyBorder="1" applyAlignment="1">
      <alignment horizontal="center" wrapText="1"/>
    </xf>
    <xf numFmtId="0" fontId="18" fillId="0" borderId="19" xfId="1" applyFont="1" applyBorder="1" applyAlignment="1">
      <alignment horizontal="center" wrapText="1"/>
    </xf>
    <xf numFmtId="0" fontId="18" fillId="0" borderId="20" xfId="1" applyFont="1" applyBorder="1" applyAlignment="1">
      <alignment horizontal="center" wrapText="1"/>
    </xf>
    <xf numFmtId="0" fontId="18" fillId="2" borderId="6" xfId="1" quotePrefix="1" applyFont="1" applyFill="1" applyBorder="1" applyAlignment="1">
      <alignment horizontal="center" vertical="center" wrapText="1"/>
    </xf>
    <xf numFmtId="14" fontId="3" fillId="3" borderId="13" xfId="1" applyNumberFormat="1" applyFill="1" applyBorder="1" applyAlignment="1">
      <alignment horizontal="left" vertical="center"/>
    </xf>
    <xf numFmtId="0" fontId="26" fillId="0" borderId="0" xfId="1" applyFont="1"/>
    <xf numFmtId="0" fontId="27" fillId="0" borderId="0" xfId="0" applyFont="1"/>
    <xf numFmtId="0" fontId="27" fillId="0" borderId="0" xfId="0" applyFont="1" applyAlignment="1">
      <alignment vertical="center"/>
    </xf>
    <xf numFmtId="0" fontId="19" fillId="0" borderId="21" xfId="1" applyFont="1" applyFill="1" applyBorder="1" applyAlignment="1">
      <alignment horizontal="center" vertical="center"/>
    </xf>
    <xf numFmtId="0" fontId="19" fillId="0" borderId="15" xfId="1" applyFont="1" applyFill="1" applyBorder="1" applyAlignment="1">
      <alignment horizontal="center" vertical="center"/>
    </xf>
    <xf numFmtId="0" fontId="19" fillId="0" borderId="22" xfId="1" applyFont="1" applyFill="1" applyBorder="1" applyAlignment="1">
      <alignment horizontal="center" vertical="center"/>
    </xf>
    <xf numFmtId="0" fontId="22" fillId="0" borderId="21" xfId="1" applyFont="1" applyBorder="1" applyAlignment="1">
      <alignment horizontal="center"/>
    </xf>
    <xf numFmtId="0" fontId="22" fillId="0" borderId="22" xfId="1" applyFont="1" applyBorder="1" applyAlignment="1">
      <alignment horizontal="center"/>
    </xf>
    <xf numFmtId="14" fontId="0" fillId="0" borderId="0" xfId="0" applyNumberFormat="1"/>
  </cellXfs>
  <cellStyles count="3">
    <cellStyle name="Lien hypertexte" xfId="2" builtinId="8"/>
    <cellStyle name="Normal" xfId="0" builtinId="0"/>
    <cellStyle name="Normal 2" xfId="1" xr:uid="{00000000-0005-0000-0000-000002000000}"/>
  </cellStyles>
  <dxfs count="51">
    <dxf>
      <numFmt numFmtId="19" formatCode="dd/mm/yyyy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_ ;[Red]\-#,##0\ ;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dd/mm/yy;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none"/>
      </font>
      <numFmt numFmtId="165" formatCode="dd/mm/yy;@"/>
      <alignment horizontal="center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601266</xdr:colOff>
      <xdr:row>5</xdr:row>
      <xdr:rowOff>65485</xdr:rowOff>
    </xdr:from>
    <xdr:to>
      <xdr:col>6</xdr:col>
      <xdr:colOff>11907</xdr:colOff>
      <xdr:row>6</xdr:row>
      <xdr:rowOff>142875</xdr:rowOff>
    </xdr:to>
    <xdr:sp macro="[0]!ReportSurBL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4018360" y="1268016"/>
          <a:ext cx="994172" cy="23812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Report sur BL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133350</xdr:colOff>
      <xdr:row>18</xdr:row>
      <xdr:rowOff>76200</xdr:rowOff>
    </xdr:from>
    <xdr:to>
      <xdr:col>2</xdr:col>
      <xdr:colOff>1019175</xdr:colOff>
      <xdr:row>18</xdr:row>
      <xdr:rowOff>323850</xdr:rowOff>
    </xdr:to>
    <xdr:sp macro="[0]!RAZ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628900" y="3228975"/>
          <a:ext cx="885825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Produits" displayName="T_Produits" ref="A1:K7" totalsRowShown="0" headerRowDxfId="50" dataDxfId="48" headerRowBorderDxfId="49" headerRowCellStyle="Normal" dataCellStyle="Normal">
  <autoFilter ref="A1:K7" xr:uid="{00000000-0009-0000-0100-000002000000}"/>
  <tableColumns count="11">
    <tableColumn id="2" xr3:uid="{00000000-0010-0000-0000-000002000000}" name="SAP code" dataDxfId="47" dataCellStyle="Normal"/>
    <tableColumn id="3" xr3:uid="{00000000-0010-0000-0000-000003000000}" name="Famille" dataDxfId="46" dataCellStyle="Normal"/>
    <tableColumn id="4" xr3:uid="{00000000-0010-0000-0000-000004000000}" name="Description" dataDxfId="45" dataCellStyle="Normal"/>
    <tableColumn id="5" xr3:uid="{00000000-0010-0000-0000-000005000000}" name="Specification" dataDxfId="44" dataCellStyle="Normal"/>
    <tableColumn id="10" xr3:uid="{00000000-0010-0000-0000-00000A000000}" name="Poids" dataDxfId="43"/>
    <tableColumn id="11" xr3:uid="{00000000-0010-0000-0000-00000B000000}" name="Dimension" dataDxfId="42"/>
    <tableColumn id="6" xr3:uid="{00000000-0010-0000-0000-000006000000}" name="Quantité en stock" dataDxfId="41" dataCellStyle="Normal">
      <calculatedColumnFormula>SUMIF(Tableau1[SAP Code],T_Produits[[#This Row],[SAP code]],Tableau1[Qté reçu])-SUMIF(Tableau2[SAP Code],T_Produits[[#This Row],[SAP code]],Tableau2[Qté Sortie])</calculatedColumnFormula>
    </tableColumn>
    <tableColumn id="9" xr3:uid="{00000000-0010-0000-0000-000009000000}" name="Emplacement" dataDxfId="40"/>
    <tableColumn id="7" xr3:uid="{00000000-0010-0000-0000-000007000000}" name="Prix d'achat" dataDxfId="39"/>
    <tableColumn id="8" xr3:uid="{00000000-0010-0000-0000-000008000000}" name="Prix Agent" dataDxfId="38"/>
    <tableColumn id="1" xr3:uid="{00000000-0010-0000-0000-000001000000}" name="Prix Client" dataDxfId="3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L9" totalsRowShown="0" headerRowDxfId="36" dataDxfId="34" headerRowBorderDxfId="35">
  <autoFilter ref="A1:L9" xr:uid="{00000000-0009-0000-0100-000001000000}"/>
  <tableColumns count="12">
    <tableColumn id="1" xr3:uid="{00000000-0010-0000-0100-000001000000}" name="Date de la Demande" dataDxfId="33"/>
    <tableColumn id="7" xr3:uid="{00000000-0010-0000-0100-000007000000}" name="N° Cde" dataDxfId="32"/>
    <tableColumn id="4" xr3:uid="{00000000-0010-0000-0100-000004000000}" name="SAP Code" dataDxfId="31"/>
    <tableColumn id="12" xr3:uid="{00000000-0010-0000-0100-00000C000000}" name="Contrat" dataDxfId="30"/>
    <tableColumn id="3" xr3:uid="{00000000-0010-0000-0100-000003000000}" name="Designation" dataDxfId="29"/>
    <tableColumn id="9" xr3:uid="{00000000-0010-0000-0100-000009000000}" name="Qté Commander" dataDxfId="28"/>
    <tableColumn id="6" xr3:uid="{00000000-0010-0000-0100-000006000000}" name="Fournisseurs" dataDxfId="27"/>
    <tableColumn id="2" xr3:uid="{00000000-0010-0000-0100-000002000000}" name="Prix d'achat" dataDxfId="26"/>
    <tableColumn id="10" xr3:uid="{00000000-0010-0000-0100-00000A000000}" name="Transporteur" dataDxfId="25"/>
    <tableColumn id="5" xr3:uid="{00000000-0010-0000-0100-000005000000}" name="BL" dataDxfId="24"/>
    <tableColumn id="11" xr3:uid="{00000000-0010-0000-0100-00000B000000}" name="Date de livraison" dataDxfId="23"/>
    <tableColumn id="8" xr3:uid="{00000000-0010-0000-0100-000008000000}" name="Qté reçu" dataDxfId="22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2" displayName="Tableau2" ref="A1:AA4" totalsRowShown="0" headerRowDxfId="21" headerRowBorderDxfId="20">
  <autoFilter ref="A1:AA4" xr:uid="{00000000-0009-0000-0100-000003000000}"/>
  <tableColumns count="27">
    <tableColumn id="1" xr3:uid="{00000000-0010-0000-0200-000001000000}" name="Date" dataDxfId="19"/>
    <tableColumn id="7" xr3:uid="{00000000-0010-0000-0200-000007000000}" name="N° Cde" dataDxfId="18"/>
    <tableColumn id="22" xr3:uid="{00000000-0010-0000-0200-000016000000}" name="N° Facture" dataDxfId="17"/>
    <tableColumn id="4" xr3:uid="{00000000-0010-0000-0200-000004000000}" name="SAP Code" dataDxfId="16"/>
    <tableColumn id="3" xr3:uid="{00000000-0010-0000-0200-000003000000}" name="Designation" dataDxfId="15">
      <calculatedColumnFormula>_xlfn.IFNA(VLOOKUP(Tableau2[[#This Row],[SAP Code]],T_Produits[],3,FALSE),"-")</calculatedColumnFormula>
    </tableColumn>
    <tableColumn id="2" xr3:uid="{00000000-0010-0000-0200-000002000000}" name="Specification" dataDxfId="14">
      <calculatedColumnFormula>_xlfn.IFNA(VLOOKUP(Tableau2[[#This Row],[SAP Code]],T_Produits[],4,FALSE),"-")</calculatedColumnFormula>
    </tableColumn>
    <tableColumn id="25" xr3:uid="{00000000-0010-0000-0200-000019000000}" name="Poids des pièces" dataDxfId="13">
      <calculatedColumnFormula>_xlfn.IFNA(VLOOKUP(Tableau2[[#This Row],[SAP Code]],T_Produits[],5,FALSE),"-")</calculatedColumnFormula>
    </tableColumn>
    <tableColumn id="5" xr3:uid="{00000000-0010-0000-0200-000005000000}" name="Qté Sortie" dataDxfId="12"/>
    <tableColumn id="16" xr3:uid="{00000000-0010-0000-0200-000010000000}" name="Status" dataDxfId="11"/>
    <tableColumn id="15" xr3:uid="{00000000-0010-0000-0200-00000F000000}" name="Prix" dataDxfId="10">
      <calculatedColumnFormula>IF(Tableau2[[#This Row],[Status]]="","",VLOOKUP(Tableau2[[#This Row],[SAP Code]],T_Produits[],IF(Tableau2[[#This Row],[Status]]="Client",11,10),FALSE))</calculatedColumnFormula>
    </tableColumn>
    <tableColumn id="18" xr3:uid="{00000000-0010-0000-0200-000012000000}" name="BL"/>
    <tableColumn id="6" xr3:uid="{00000000-0010-0000-0200-000006000000}" name="Client" dataDxfId="9"/>
    <tableColumn id="21" xr3:uid="{00000000-0010-0000-0200-000015000000}" name="Email" dataDxfId="8"/>
    <tableColumn id="27" xr3:uid="{00000000-0010-0000-0200-00001B000000}" name="Tel." dataDxfId="7"/>
    <tableColumn id="9" xr3:uid="{00000000-0010-0000-0200-000009000000}" name="Contact" dataDxfId="6"/>
    <tableColumn id="23" xr3:uid="{00000000-0010-0000-0200-000017000000}" name="Adresse de livraison" dataDxfId="5"/>
    <tableColumn id="24" xr3:uid="{00000000-0010-0000-0200-000018000000}" name="Code Postal" dataDxfId="4"/>
    <tableColumn id="26" xr3:uid="{00000000-0010-0000-0200-00001A000000}" name="Ville" dataDxfId="3"/>
    <tableColumn id="19" xr3:uid="{00000000-0010-0000-0200-000013000000}" name="Pays" dataDxfId="2"/>
    <tableColumn id="10" xr3:uid="{00000000-0010-0000-0200-00000A000000}" name="Type de Machine" dataDxfId="1"/>
    <tableColumn id="12" xr3:uid="{00000000-0010-0000-0200-00000C000000}" name="N° de serie"/>
    <tableColumn id="11" xr3:uid="{00000000-0010-0000-0200-00000B000000}" name="Année mise en service"/>
    <tableColumn id="13" xr3:uid="{00000000-0010-0000-0200-00000D000000}" name="Heures Machines"/>
    <tableColumn id="14" xr3:uid="{00000000-0010-0000-0200-00000E000000}" name="Transporteur"/>
    <tableColumn id="17" xr3:uid="{00000000-0010-0000-0200-000011000000}" name="N° Tracking"/>
    <tableColumn id="8" xr3:uid="{23377112-41B9-4FA4-9A54-A18AA6B10D2F}" name="Date de livraison"/>
    <tableColumn id="20" xr3:uid="{00000000-0010-0000-0200-000014000000}" name="Date limite de paiement" dataDxfId="0">
      <calculatedColumnFormula>Tableau2[[#This Row],[Date]]+45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thirr@alice.fr" TargetMode="External"/><Relationship Id="rId2" Type="http://schemas.openxmlformats.org/officeDocument/2006/relationships/hyperlink" Target="mailto:Sergio@orange.fr" TargetMode="External"/><Relationship Id="rId1" Type="http://schemas.openxmlformats.org/officeDocument/2006/relationships/hyperlink" Target="mailto:pp@free.fr" TargetMode="External"/><Relationship Id="rId6" Type="http://schemas.openxmlformats.org/officeDocument/2006/relationships/table" Target="../tables/table3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erer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K7"/>
  <sheetViews>
    <sheetView showGridLines="0" topLeftCell="F1" zoomScale="140" zoomScaleNormal="140" workbookViewId="0">
      <pane ySplit="1" topLeftCell="A2" activePane="bottomLeft" state="frozen"/>
      <selection pane="bottomLeft" activeCell="G3" sqref="G3"/>
    </sheetView>
  </sheetViews>
  <sheetFormatPr baseColWidth="10" defaultRowHeight="12.75" x14ac:dyDescent="0.2"/>
  <cols>
    <col min="1" max="1" width="14.42578125" style="1" bestFit="1" customWidth="1"/>
    <col min="2" max="2" width="13.5703125" style="1" bestFit="1" customWidth="1"/>
    <col min="3" max="3" width="30.5703125" style="1" bestFit="1" customWidth="1"/>
    <col min="4" max="4" width="45.28515625" style="32" bestFit="1" customWidth="1"/>
    <col min="5" max="5" width="10.28515625" style="32" customWidth="1"/>
    <col min="6" max="6" width="9.140625" style="32" customWidth="1"/>
    <col min="7" max="7" width="10.5703125" style="32" customWidth="1"/>
    <col min="8" max="8" width="14.28515625" style="32" customWidth="1"/>
    <col min="9" max="9" width="8.42578125" style="32" customWidth="1"/>
    <col min="10" max="10" width="6.85546875" style="32" customWidth="1"/>
    <col min="11" max="11" width="7.5703125" style="1" customWidth="1"/>
  </cols>
  <sheetData>
    <row r="1" spans="1:11" ht="36.75" customHeight="1" thickBot="1" x14ac:dyDescent="0.25">
      <c r="A1" s="3" t="s">
        <v>3</v>
      </c>
      <c r="B1" s="5" t="s">
        <v>5</v>
      </c>
      <c r="C1" s="5" t="s">
        <v>4</v>
      </c>
      <c r="D1" s="6" t="s">
        <v>8</v>
      </c>
      <c r="E1" s="55" t="s">
        <v>58</v>
      </c>
      <c r="F1" s="56" t="s">
        <v>59</v>
      </c>
      <c r="G1" s="16" t="s">
        <v>23</v>
      </c>
      <c r="H1" s="45" t="s">
        <v>39</v>
      </c>
      <c r="I1" s="34" t="s">
        <v>27</v>
      </c>
      <c r="J1" s="34" t="s">
        <v>32</v>
      </c>
      <c r="K1" s="34" t="s">
        <v>33</v>
      </c>
    </row>
    <row r="2" spans="1:11" ht="15.75" x14ac:dyDescent="0.2">
      <c r="A2" s="1">
        <v>2011070206</v>
      </c>
      <c r="B2" s="8" t="s">
        <v>21</v>
      </c>
      <c r="C2" s="8" t="s">
        <v>13</v>
      </c>
      <c r="D2" s="31" t="s">
        <v>14</v>
      </c>
      <c r="F2" s="31"/>
      <c r="G2" s="9">
        <f>SUMIF(Tableau1[SAP Code],T_Produits[[#This Row],[SAP code]],Tableau1[Qté reçu])-SUMIF(Tableau2[SAP Code],T_Produits[[#This Row],[SAP code]],Tableau2[Qté Sortie])</f>
        <v>2</v>
      </c>
      <c r="H2" s="9"/>
      <c r="I2" s="32">
        <v>50</v>
      </c>
      <c r="J2" s="32">
        <v>60</v>
      </c>
      <c r="K2" s="32">
        <v>80</v>
      </c>
    </row>
    <row r="3" spans="1:11" ht="15.75" x14ac:dyDescent="0.2">
      <c r="A3" s="1">
        <v>2011070222</v>
      </c>
      <c r="B3" s="8" t="s">
        <v>21</v>
      </c>
      <c r="C3" s="8" t="s">
        <v>13</v>
      </c>
      <c r="D3" s="31" t="s">
        <v>15</v>
      </c>
      <c r="F3" s="31"/>
      <c r="G3" s="9">
        <f>SUMIF(Tableau1[SAP Code],T_Produits[[#This Row],[SAP code]],Tableau1[Qté reçu])-SUMIF(Tableau2[SAP Code],T_Produits[[#This Row],[SAP code]],Tableau2[Qté Sortie])</f>
        <v>2</v>
      </c>
      <c r="H3" s="9"/>
      <c r="I3" s="32">
        <v>51</v>
      </c>
      <c r="J3" s="32">
        <v>61</v>
      </c>
      <c r="K3" s="32">
        <v>81</v>
      </c>
    </row>
    <row r="4" spans="1:11" ht="15.75" x14ac:dyDescent="0.2">
      <c r="A4" s="1">
        <v>2011090134</v>
      </c>
      <c r="B4" s="8" t="s">
        <v>22</v>
      </c>
      <c r="C4" s="8" t="s">
        <v>16</v>
      </c>
      <c r="D4" s="31" t="s">
        <v>17</v>
      </c>
      <c r="F4" s="31"/>
      <c r="G4" s="9">
        <f>SUMIF(Tableau1[SAP Code],T_Produits[[#This Row],[SAP code]],Tableau1[Qté reçu])-SUMIF(Tableau2[SAP Code],T_Produits[[#This Row],[SAP code]],Tableau2[Qté Sortie])</f>
        <v>1</v>
      </c>
      <c r="H4" s="9"/>
      <c r="I4" s="32">
        <v>52</v>
      </c>
      <c r="J4" s="32">
        <v>62</v>
      </c>
      <c r="K4" s="32">
        <v>82</v>
      </c>
    </row>
    <row r="5" spans="1:11" ht="15.75" x14ac:dyDescent="0.2">
      <c r="A5" s="1">
        <v>2011090158</v>
      </c>
      <c r="B5" s="8" t="s">
        <v>22</v>
      </c>
      <c r="C5" s="8" t="s">
        <v>16</v>
      </c>
      <c r="D5" s="31" t="s">
        <v>18</v>
      </c>
      <c r="F5" s="31"/>
      <c r="G5" s="9">
        <f>SUMIF(Tableau1[SAP Code],T_Produits[[#This Row],[SAP code]],Tableau1[Qté reçu])-SUMIF(Tableau2[SAP Code],T_Produits[[#This Row],[SAP code]],Tableau2[Qté Sortie])</f>
        <v>2</v>
      </c>
      <c r="H5" s="9"/>
      <c r="I5" s="32">
        <v>53</v>
      </c>
      <c r="J5" s="32">
        <v>63</v>
      </c>
      <c r="K5" s="32">
        <v>83</v>
      </c>
    </row>
    <row r="6" spans="1:11" ht="15.75" x14ac:dyDescent="0.2">
      <c r="A6" s="1">
        <v>2011070326</v>
      </c>
      <c r="B6" s="8" t="s">
        <v>21</v>
      </c>
      <c r="C6" s="8" t="s">
        <v>13</v>
      </c>
      <c r="D6" s="31" t="s">
        <v>19</v>
      </c>
      <c r="F6" s="31"/>
      <c r="G6" s="9">
        <f>SUMIF(Tableau1[SAP Code],T_Produits[[#This Row],[SAP code]],Tableau1[Qté reçu])-SUMIF(Tableau2[SAP Code],T_Produits[[#This Row],[SAP code]],Tableau2[Qté Sortie])</f>
        <v>3</v>
      </c>
      <c r="H6" s="9"/>
      <c r="I6" s="32">
        <v>54</v>
      </c>
      <c r="J6" s="32">
        <v>64</v>
      </c>
      <c r="K6" s="32">
        <v>84</v>
      </c>
    </row>
    <row r="7" spans="1:11" ht="15.75" x14ac:dyDescent="0.2">
      <c r="A7" s="1">
        <v>2011070339</v>
      </c>
      <c r="B7" s="8" t="s">
        <v>21</v>
      </c>
      <c r="C7" s="8" t="s">
        <v>13</v>
      </c>
      <c r="D7" s="31" t="s">
        <v>20</v>
      </c>
      <c r="E7" s="32" t="s">
        <v>61</v>
      </c>
      <c r="F7" s="31"/>
      <c r="G7" s="9">
        <f>SUMIF(Tableau1[SAP Code],T_Produits[[#This Row],[SAP code]],Tableau1[Qté reçu])-SUMIF(Tableau2[SAP Code],T_Produits[[#This Row],[SAP code]],Tableau2[Qté Sortie])</f>
        <v>13</v>
      </c>
      <c r="H7" s="9"/>
      <c r="I7" s="32">
        <v>55</v>
      </c>
      <c r="J7" s="32">
        <v>65</v>
      </c>
      <c r="K7" s="32">
        <v>85</v>
      </c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3" tint="0.59999389629810485"/>
  </sheetPr>
  <dimension ref="A1"/>
  <sheetViews>
    <sheetView workbookViewId="0">
      <selection activeCell="G48" sqref="G48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pageSetUpPr fitToPage="1"/>
  </sheetPr>
  <dimension ref="A1:L9"/>
  <sheetViews>
    <sheetView showGridLines="0" zoomScale="190" zoomScaleNormal="190" workbookViewId="0">
      <pane ySplit="1" topLeftCell="A2" activePane="bottomLeft" state="frozen"/>
      <selection activeCell="B1" sqref="B1"/>
      <selection pane="bottomLeft" activeCell="A10" sqref="A10"/>
    </sheetView>
  </sheetViews>
  <sheetFormatPr baseColWidth="10" defaultRowHeight="12.75" x14ac:dyDescent="0.2"/>
  <cols>
    <col min="1" max="1" width="9.85546875" style="33" customWidth="1"/>
    <col min="2" max="2" width="6.28515625" style="4" customWidth="1"/>
    <col min="3" max="3" width="14.5703125" style="7" customWidth="1"/>
    <col min="4" max="4" width="7.5703125" style="7" customWidth="1"/>
    <col min="5" max="5" width="25.85546875" style="28" bestFit="1" customWidth="1"/>
    <col min="6" max="6" width="7.5703125" customWidth="1"/>
    <col min="7" max="7" width="10" style="4" customWidth="1"/>
    <col min="8" max="8" width="6.5703125" style="28" customWidth="1"/>
    <col min="9" max="9" width="10.140625" style="1" customWidth="1"/>
    <col min="10" max="10" width="9.28515625" customWidth="1"/>
    <col min="11" max="11" width="11.140625" style="4" bestFit="1" customWidth="1"/>
    <col min="12" max="12" width="11" customWidth="1"/>
  </cols>
  <sheetData>
    <row r="1" spans="1:12" ht="36.75" customHeight="1" thickBot="1" x14ac:dyDescent="0.25">
      <c r="A1" s="20" t="s">
        <v>24</v>
      </c>
      <c r="B1" s="17" t="s">
        <v>2</v>
      </c>
      <c r="C1" s="21" t="s">
        <v>7</v>
      </c>
      <c r="D1" s="73" t="s">
        <v>64</v>
      </c>
      <c r="E1" s="21" t="s">
        <v>6</v>
      </c>
      <c r="F1" s="18" t="s">
        <v>28</v>
      </c>
      <c r="G1" s="22" t="s">
        <v>0</v>
      </c>
      <c r="H1" s="17" t="s">
        <v>27</v>
      </c>
      <c r="I1" s="17" t="s">
        <v>25</v>
      </c>
      <c r="J1" s="22" t="s">
        <v>29</v>
      </c>
      <c r="K1" s="23" t="s">
        <v>26</v>
      </c>
      <c r="L1" s="19" t="s">
        <v>9</v>
      </c>
    </row>
    <row r="2" spans="1:12" x14ac:dyDescent="0.2">
      <c r="A2" s="33">
        <v>43374</v>
      </c>
      <c r="C2" s="12">
        <v>2011070206</v>
      </c>
      <c r="D2" s="12"/>
      <c r="E2" s="13" t="s">
        <v>13</v>
      </c>
      <c r="F2" s="26"/>
      <c r="I2" s="28"/>
      <c r="J2" s="28"/>
      <c r="K2" s="29"/>
      <c r="L2" s="42">
        <v>2</v>
      </c>
    </row>
    <row r="3" spans="1:12" x14ac:dyDescent="0.2">
      <c r="A3" s="33">
        <v>43374</v>
      </c>
      <c r="C3" s="10">
        <v>2011070222</v>
      </c>
      <c r="D3" s="10"/>
      <c r="E3" s="13" t="s">
        <v>13</v>
      </c>
      <c r="F3" s="26"/>
      <c r="I3" s="28"/>
      <c r="J3" s="28"/>
      <c r="K3" s="1"/>
      <c r="L3" s="42">
        <v>2</v>
      </c>
    </row>
    <row r="4" spans="1:12" x14ac:dyDescent="0.2">
      <c r="A4" s="33">
        <v>43374</v>
      </c>
      <c r="C4" s="10">
        <v>2011090134</v>
      </c>
      <c r="D4" s="10"/>
      <c r="E4" s="13" t="s">
        <v>16</v>
      </c>
      <c r="F4" s="26"/>
      <c r="I4" s="28"/>
      <c r="J4" s="28"/>
      <c r="K4" s="1"/>
      <c r="L4" s="42">
        <v>1</v>
      </c>
    </row>
    <row r="5" spans="1:12" x14ac:dyDescent="0.2">
      <c r="A5" s="33">
        <v>43374</v>
      </c>
      <c r="C5" s="10">
        <v>2011090158</v>
      </c>
      <c r="D5" s="10"/>
      <c r="E5" s="13" t="s">
        <v>16</v>
      </c>
      <c r="F5" s="26"/>
      <c r="I5" s="28"/>
      <c r="J5" s="28"/>
      <c r="K5" s="1"/>
      <c r="L5" s="42">
        <v>1</v>
      </c>
    </row>
    <row r="6" spans="1:12" x14ac:dyDescent="0.2">
      <c r="A6" s="33">
        <v>43374</v>
      </c>
      <c r="C6" s="11">
        <v>2011070326</v>
      </c>
      <c r="D6" s="11"/>
      <c r="E6" s="14" t="s">
        <v>13</v>
      </c>
      <c r="F6" s="27"/>
      <c r="I6" s="28"/>
      <c r="J6" s="28"/>
      <c r="K6" s="1"/>
      <c r="L6" s="42">
        <v>3</v>
      </c>
    </row>
    <row r="7" spans="1:12" x14ac:dyDescent="0.2">
      <c r="A7" s="33">
        <v>43374</v>
      </c>
      <c r="C7" s="11">
        <v>2011070339</v>
      </c>
      <c r="D7" s="11"/>
      <c r="E7" s="14" t="s">
        <v>13</v>
      </c>
      <c r="F7" s="27"/>
      <c r="I7" s="28"/>
      <c r="J7" s="28"/>
      <c r="K7" s="1"/>
      <c r="L7" s="42">
        <v>20</v>
      </c>
    </row>
    <row r="8" spans="1:12" x14ac:dyDescent="0.2">
      <c r="A8" s="33">
        <v>43374</v>
      </c>
      <c r="C8" s="11">
        <v>2011090158</v>
      </c>
      <c r="D8" s="11"/>
      <c r="E8" s="14" t="s">
        <v>16</v>
      </c>
      <c r="F8" s="27"/>
      <c r="I8" s="28"/>
      <c r="J8" s="28"/>
      <c r="K8" s="1"/>
      <c r="L8" s="42">
        <v>1</v>
      </c>
    </row>
    <row r="9" spans="1:12" x14ac:dyDescent="0.2">
      <c r="A9" s="33">
        <v>43374</v>
      </c>
      <c r="C9" s="11">
        <v>2005100012</v>
      </c>
      <c r="D9" s="11"/>
      <c r="E9" s="14" t="s">
        <v>34</v>
      </c>
      <c r="F9" s="27"/>
      <c r="I9" s="28"/>
      <c r="J9" s="28"/>
      <c r="K9" s="1"/>
      <c r="L9" s="42">
        <v>3</v>
      </c>
    </row>
  </sheetData>
  <sheetProtection formatCells="0" formatColumns="0" formatRows="0" autoFilter="0"/>
  <customSheetViews>
    <customSheetView guid="{E257DC94-F2AB-4F3D-86F8-CB6DD75575B7}" scale="160" fitToPage="1" showAutoFilter="1">
      <pane ySplit="1" topLeftCell="A780" activePane="bottomLeft" state="frozen"/>
      <selection pane="bottomLeft" activeCell="A783" sqref="A783"/>
      <pageMargins left="0.78740157499999996" right="0.78740157499999996" top="0.984251969" bottom="0.984251969" header="0.4921259845" footer="0.4921259845"/>
      <pageSetup paperSize="9" scale="10" orientation="landscape" r:id="rId1"/>
      <headerFooter alignWithMargins="0">
        <oddHeader>&amp;A</oddHeader>
        <oddFooter>Page &amp;P</oddFooter>
      </headerFooter>
      <autoFilter ref="B1:M1" xr:uid="{00000000-0000-0000-0000-000000000000}"/>
    </customSheetView>
  </customSheetViews>
  <phoneticPr fontId="0" type="noConversion"/>
  <pageMargins left="0.78740157499999996" right="0.78740157499999996" top="0.984251969" bottom="0.984251969" header="0.4921259845" footer="0.4921259845"/>
  <pageSetup paperSize="9" scale="10" orientation="landscape" r:id="rId2"/>
  <headerFooter alignWithMargins="0">
    <oddHeader>&amp;A</oddHeader>
    <oddFooter>Page &amp;P</oddFooter>
  </headerFooter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pageSetUpPr fitToPage="1"/>
  </sheetPr>
  <dimension ref="A1:AA22"/>
  <sheetViews>
    <sheetView showGridLines="0" tabSelected="1" topLeftCell="M1" zoomScale="160" zoomScaleNormal="160" workbookViewId="0">
      <pane ySplit="1" topLeftCell="A2" activePane="bottomLeft" state="frozen"/>
      <selection pane="bottomLeft" activeCell="AA2" sqref="AA2"/>
    </sheetView>
  </sheetViews>
  <sheetFormatPr baseColWidth="10" defaultRowHeight="12.75" x14ac:dyDescent="0.2"/>
  <cols>
    <col min="1" max="1" width="8.7109375" style="2" customWidth="1"/>
    <col min="2" max="3" width="7.28515625" style="4" customWidth="1"/>
    <col min="4" max="4" width="12.85546875" customWidth="1"/>
    <col min="5" max="5" width="15" bestFit="1" customWidth="1"/>
    <col min="6" max="6" width="23.7109375" customWidth="1"/>
    <col min="7" max="7" width="7.140625" style="1" customWidth="1"/>
    <col min="8" max="8" width="6" style="1" customWidth="1"/>
    <col min="9" max="9" width="8.5703125" style="4" customWidth="1"/>
    <col min="10" max="11" width="7.140625" style="4" customWidth="1"/>
    <col min="12" max="12" width="8.7109375" customWidth="1"/>
    <col min="13" max="13" width="11.42578125" bestFit="1" customWidth="1"/>
    <col min="14" max="15" width="8.7109375" customWidth="1"/>
    <col min="16" max="19" width="11.42578125" customWidth="1"/>
    <col min="20" max="20" width="8.5703125" style="1" customWidth="1"/>
    <col min="21" max="21" width="8.5703125" customWidth="1"/>
    <col min="22" max="22" width="12.85546875" customWidth="1"/>
    <col min="23" max="23" width="9.42578125" customWidth="1"/>
    <col min="24" max="24" width="10.140625" customWidth="1"/>
    <col min="25" max="27" width="11.42578125" customWidth="1"/>
  </cols>
  <sheetData>
    <row r="1" spans="1:27" ht="44.25" customHeight="1" thickBot="1" x14ac:dyDescent="0.25">
      <c r="A1" s="24" t="s">
        <v>1</v>
      </c>
      <c r="B1" s="22" t="s">
        <v>2</v>
      </c>
      <c r="C1" s="22" t="s">
        <v>56</v>
      </c>
      <c r="D1" s="76" t="s">
        <v>7</v>
      </c>
      <c r="E1" s="76" t="s">
        <v>6</v>
      </c>
      <c r="F1" s="76" t="s">
        <v>8</v>
      </c>
      <c r="G1" s="17" t="s">
        <v>60</v>
      </c>
      <c r="H1" s="43" t="s">
        <v>10</v>
      </c>
      <c r="I1" s="44" t="s">
        <v>31</v>
      </c>
      <c r="J1" s="44" t="s">
        <v>30</v>
      </c>
      <c r="K1" s="44" t="s">
        <v>29</v>
      </c>
      <c r="L1" s="22" t="s">
        <v>11</v>
      </c>
      <c r="M1" s="25" t="s">
        <v>40</v>
      </c>
      <c r="N1" s="25" t="s">
        <v>73</v>
      </c>
      <c r="O1" s="25" t="s">
        <v>41</v>
      </c>
      <c r="P1" s="23" t="s">
        <v>57</v>
      </c>
      <c r="Q1" s="23" t="s">
        <v>68</v>
      </c>
      <c r="R1" s="23" t="s">
        <v>69</v>
      </c>
      <c r="S1" s="23" t="s">
        <v>42</v>
      </c>
      <c r="T1" s="23" t="s">
        <v>35</v>
      </c>
      <c r="U1" s="23" t="s">
        <v>36</v>
      </c>
      <c r="V1" s="23" t="s">
        <v>37</v>
      </c>
      <c r="W1" s="23" t="s">
        <v>38</v>
      </c>
      <c r="X1" s="23" t="s">
        <v>25</v>
      </c>
      <c r="Y1" s="35" t="s">
        <v>12</v>
      </c>
      <c r="Z1" s="35" t="s">
        <v>26</v>
      </c>
      <c r="AA1" s="35" t="s">
        <v>98</v>
      </c>
    </row>
    <row r="2" spans="1:27" x14ac:dyDescent="0.2">
      <c r="A2" s="2">
        <v>43409</v>
      </c>
      <c r="B2" s="40">
        <v>15553</v>
      </c>
      <c r="C2" s="40"/>
      <c r="D2" s="15">
        <v>2011070339</v>
      </c>
      <c r="E2" s="39" t="str">
        <f>_xlfn.IFNA(VLOOKUP(Tableau2[[#This Row],[SAP Code]],T_Produits[],3,FALSE),"-")</f>
        <v>ceramic heater band</v>
      </c>
      <c r="F2" s="39" t="str">
        <f>_xlfn.IFNA(VLOOKUP(Tableau2[[#This Row],[SAP Code]],T_Produits[],4,FALSE),"-")</f>
        <v>AC220V_1680W_D470X50</v>
      </c>
      <c r="G2" s="74" t="str">
        <f>_xlfn.IFNA(VLOOKUP(Tableau2[[#This Row],[SAP Code]],T_Produits[],5,FALSE),"-")</f>
        <v>33 kg</v>
      </c>
      <c r="H2" s="1">
        <v>1</v>
      </c>
      <c r="I2" s="36" t="s">
        <v>11</v>
      </c>
      <c r="J2">
        <f>IF(Tableau2[[#This Row],[Status]]="","",VLOOKUP(Tableau2[[#This Row],[SAP Code]],T_Produits[],IF(Tableau2[[#This Row],[Status]]="Client",11,10),FALSE))</f>
        <v>85</v>
      </c>
      <c r="K2"/>
      <c r="L2" s="36" t="s">
        <v>75</v>
      </c>
      <c r="M2" s="90" t="s">
        <v>78</v>
      </c>
      <c r="N2" s="94" t="s">
        <v>83</v>
      </c>
      <c r="O2" s="91" t="s">
        <v>84</v>
      </c>
      <c r="P2" s="91" t="s">
        <v>87</v>
      </c>
      <c r="Q2" s="91">
        <v>75100</v>
      </c>
      <c r="R2" s="91" t="s">
        <v>90</v>
      </c>
      <c r="S2" s="91" t="s">
        <v>46</v>
      </c>
      <c r="AA2" s="113">
        <f>Tableau2[[#This Row],[Date]]+45</f>
        <v>43454</v>
      </c>
    </row>
    <row r="3" spans="1:27" x14ac:dyDescent="0.2">
      <c r="A3" s="89">
        <v>43409</v>
      </c>
      <c r="B3" s="40">
        <v>15554</v>
      </c>
      <c r="C3" s="40"/>
      <c r="D3" s="15">
        <v>2011070339</v>
      </c>
      <c r="E3" s="41" t="str">
        <f>_xlfn.IFNA(VLOOKUP(Tableau2[[#This Row],[SAP Code]],T_Produits[],3,FALSE),"-")</f>
        <v>ceramic heater band</v>
      </c>
      <c r="F3" s="41" t="str">
        <f>_xlfn.IFNA(VLOOKUP(Tableau2[[#This Row],[SAP Code]],T_Produits[],4,FALSE),"-")</f>
        <v>AC220V_1680W_D470X50</v>
      </c>
      <c r="G3" s="75" t="str">
        <f>_xlfn.IFNA(VLOOKUP(Tableau2[[#This Row],[SAP Code]],T_Produits[],5,FALSE),"-")</f>
        <v>33 kg</v>
      </c>
      <c r="H3" s="1">
        <v>5</v>
      </c>
      <c r="I3" s="36" t="s">
        <v>11</v>
      </c>
      <c r="J3" s="38">
        <f>IF(Tableau2[[#This Row],[Status]]="","",VLOOKUP(Tableau2[[#This Row],[SAP Code]],T_Produits[],IF(Tableau2[[#This Row],[Status]]="Client",11,10),FALSE))</f>
        <v>85</v>
      </c>
      <c r="K3" s="87"/>
      <c r="L3" s="88" t="s">
        <v>76</v>
      </c>
      <c r="M3" s="92" t="s">
        <v>79</v>
      </c>
      <c r="N3" s="94" t="s">
        <v>81</v>
      </c>
      <c r="O3" s="93" t="s">
        <v>85</v>
      </c>
      <c r="P3" s="91" t="s">
        <v>88</v>
      </c>
      <c r="Q3" s="93">
        <v>69000</v>
      </c>
      <c r="R3" s="93" t="s">
        <v>91</v>
      </c>
      <c r="S3" s="91" t="s">
        <v>46</v>
      </c>
      <c r="T3" s="29" t="s">
        <v>63</v>
      </c>
      <c r="AA3" s="113">
        <f>Tableau2[[#This Row],[Date]]+45</f>
        <v>43454</v>
      </c>
    </row>
    <row r="4" spans="1:27" x14ac:dyDescent="0.2">
      <c r="A4" s="2">
        <v>43410</v>
      </c>
      <c r="B4" s="40">
        <v>15555</v>
      </c>
      <c r="C4" s="40"/>
      <c r="D4" s="15">
        <v>2011070339</v>
      </c>
      <c r="E4" s="41" t="str">
        <f>_xlfn.IFNA(VLOOKUP(Tableau2[[#This Row],[SAP Code]],T_Produits[],3,FALSE),"-")</f>
        <v>ceramic heater band</v>
      </c>
      <c r="F4" s="41" t="str">
        <f>_xlfn.IFNA(VLOOKUP(Tableau2[[#This Row],[SAP Code]],T_Produits[],4,FALSE),"-")</f>
        <v>AC220V_1680W_D470X50</v>
      </c>
      <c r="G4" s="75" t="str">
        <f>_xlfn.IFNA(VLOOKUP(Tableau2[[#This Row],[SAP Code]],T_Produits[],5,FALSE),"-")</f>
        <v>33 kg</v>
      </c>
      <c r="H4" s="1">
        <v>1</v>
      </c>
      <c r="I4" s="36" t="s">
        <v>11</v>
      </c>
      <c r="J4" s="38">
        <f>IF(Tableau2[[#This Row],[Status]]="","",VLOOKUP(Tableau2[[#This Row],[SAP Code]],T_Produits[],IF(Tableau2[[#This Row],[Status]]="Client",11,10),FALSE))</f>
        <v>85</v>
      </c>
      <c r="K4" s="38"/>
      <c r="L4" s="36" t="s">
        <v>77</v>
      </c>
      <c r="M4" s="90" t="s">
        <v>80</v>
      </c>
      <c r="N4" s="94" t="s">
        <v>82</v>
      </c>
      <c r="O4" s="91" t="s">
        <v>86</v>
      </c>
      <c r="P4" s="91" t="s">
        <v>89</v>
      </c>
      <c r="Q4" s="91">
        <v>33000</v>
      </c>
      <c r="R4" s="91" t="s">
        <v>92</v>
      </c>
      <c r="S4" s="91" t="s">
        <v>46</v>
      </c>
      <c r="AA4" s="113">
        <f>Tableau2[[#This Row],[Date]]+45</f>
        <v>43455</v>
      </c>
    </row>
    <row r="5" spans="1:27" x14ac:dyDescent="0.2">
      <c r="B5" s="38"/>
      <c r="C5" s="38"/>
      <c r="D5" s="15"/>
      <c r="E5" s="30"/>
      <c r="F5" s="30"/>
      <c r="G5" s="74"/>
      <c r="I5" s="36"/>
      <c r="J5"/>
      <c r="K5"/>
      <c r="L5" s="4"/>
      <c r="M5" s="4"/>
      <c r="N5" s="4"/>
      <c r="O5" s="4"/>
    </row>
    <row r="6" spans="1:27" x14ac:dyDescent="0.2">
      <c r="B6" s="38"/>
      <c r="C6" s="38"/>
      <c r="D6" s="15"/>
      <c r="E6" s="30"/>
      <c r="F6" s="30"/>
      <c r="G6" s="74"/>
      <c r="I6" s="36"/>
      <c r="J6"/>
      <c r="K6"/>
      <c r="L6" s="4"/>
      <c r="M6" s="4"/>
      <c r="N6" s="4"/>
      <c r="O6" s="4"/>
    </row>
    <row r="7" spans="1:27" x14ac:dyDescent="0.2">
      <c r="B7" s="38"/>
      <c r="C7" s="38"/>
      <c r="D7" s="15"/>
      <c r="E7" s="30"/>
      <c r="F7" s="30"/>
      <c r="G7" s="74"/>
      <c r="I7" s="36"/>
      <c r="J7"/>
      <c r="K7"/>
      <c r="L7" s="4"/>
      <c r="M7" s="4"/>
      <c r="N7" s="4"/>
      <c r="O7" s="4"/>
    </row>
    <row r="8" spans="1:27" x14ac:dyDescent="0.2">
      <c r="B8" s="38"/>
      <c r="C8" s="38"/>
      <c r="D8" s="15"/>
      <c r="E8" s="30"/>
      <c r="F8" s="30"/>
      <c r="G8" s="74"/>
      <c r="I8" s="36"/>
      <c r="J8"/>
      <c r="K8"/>
      <c r="L8" s="4"/>
      <c r="M8" s="4"/>
      <c r="N8" s="4"/>
      <c r="O8" s="4"/>
    </row>
    <row r="9" spans="1:27" x14ac:dyDescent="0.2">
      <c r="B9" s="37"/>
      <c r="C9" s="37"/>
    </row>
    <row r="10" spans="1:27" x14ac:dyDescent="0.2">
      <c r="B10" s="37"/>
      <c r="C10" s="37"/>
    </row>
    <row r="11" spans="1:27" x14ac:dyDescent="0.2">
      <c r="B11" s="37"/>
      <c r="C11" s="37"/>
    </row>
    <row r="12" spans="1:27" x14ac:dyDescent="0.2">
      <c r="B12" s="37"/>
      <c r="C12" s="37"/>
    </row>
    <row r="13" spans="1:27" x14ac:dyDescent="0.2">
      <c r="B13" s="37"/>
      <c r="C13" s="37"/>
    </row>
    <row r="14" spans="1:27" x14ac:dyDescent="0.2">
      <c r="B14" s="37"/>
      <c r="C14" s="37"/>
    </row>
    <row r="15" spans="1:27" x14ac:dyDescent="0.2">
      <c r="B15" s="37"/>
      <c r="C15" s="37"/>
    </row>
    <row r="16" spans="1:27" x14ac:dyDescent="0.2">
      <c r="B16" s="37"/>
      <c r="C16" s="37"/>
    </row>
    <row r="17" spans="2:3" x14ac:dyDescent="0.2">
      <c r="B17" s="37"/>
      <c r="C17" s="37"/>
    </row>
    <row r="18" spans="2:3" x14ac:dyDescent="0.2">
      <c r="B18" s="37"/>
      <c r="C18" s="37"/>
    </row>
    <row r="19" spans="2:3" x14ac:dyDescent="0.2">
      <c r="B19" s="37"/>
      <c r="C19" s="37"/>
    </row>
    <row r="20" spans="2:3" x14ac:dyDescent="0.2">
      <c r="B20" s="37"/>
      <c r="C20" s="37"/>
    </row>
    <row r="21" spans="2:3" x14ac:dyDescent="0.2">
      <c r="B21" s="37"/>
      <c r="C21" s="37"/>
    </row>
    <row r="22" spans="2:3" x14ac:dyDescent="0.2">
      <c r="B22" s="37"/>
      <c r="C22" s="37"/>
    </row>
  </sheetData>
  <sheetProtection formatCells="0" formatColumns="0" formatRows="0" autoFilter="0"/>
  <dataValidations count="1">
    <dataValidation type="list" allowBlank="1" showInputMessage="1" showErrorMessage="1" sqref="I2:I4" xr:uid="{00000000-0002-0000-0300-000000000000}">
      <formula1>"Agent,Client"</formula1>
    </dataValidation>
  </dataValidations>
  <hyperlinks>
    <hyperlink ref="M2" r:id="rId1" xr:uid="{00000000-0004-0000-0300-000000000000}"/>
    <hyperlink ref="M3" r:id="rId2" xr:uid="{00000000-0004-0000-0300-000001000000}"/>
    <hyperlink ref="M4" r:id="rId3" xr:uid="{00000000-0004-0000-0300-000002000000}"/>
  </hyperlinks>
  <pageMargins left="0.78740157499999996" right="0.78740157499999996" top="0.984251969" bottom="0.984251969" header="0.4921259845" footer="0.4921259845"/>
  <pageSetup paperSize="9" scale="10" orientation="landscape" r:id="rId4"/>
  <headerFooter alignWithMargins="0">
    <oddHeader>&amp;A</oddHeader>
    <oddFooter>Page &amp;P</oddFooter>
  </headerFooter>
  <drawing r:id="rId5"/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/>
  <dimension ref="A1:H43"/>
  <sheetViews>
    <sheetView topLeftCell="A4" workbookViewId="0">
      <selection activeCell="E17" sqref="E17"/>
    </sheetView>
  </sheetViews>
  <sheetFormatPr baseColWidth="10" defaultRowHeight="15" x14ac:dyDescent="0.25"/>
  <cols>
    <col min="1" max="1" width="20.28515625" style="46" customWidth="1"/>
    <col min="2" max="2" width="17.140625" style="46" customWidth="1"/>
    <col min="3" max="3" width="17.42578125" style="46" customWidth="1"/>
    <col min="4" max="4" width="12.28515625" style="46" customWidth="1"/>
    <col min="5" max="5" width="10.42578125" style="46" customWidth="1"/>
    <col min="6" max="6" width="13" style="46" customWidth="1"/>
    <col min="7" max="16384" width="11.42578125" style="46"/>
  </cols>
  <sheetData>
    <row r="1" spans="1:6" ht="15.75" thickBot="1" x14ac:dyDescent="0.3"/>
    <row r="2" spans="1:6" ht="24" thickBot="1" x14ac:dyDescent="0.3">
      <c r="D2" s="108" t="s">
        <v>51</v>
      </c>
      <c r="E2" s="109"/>
      <c r="F2" s="110"/>
    </row>
    <row r="3" spans="1:6" ht="15.75" thickBot="1" x14ac:dyDescent="0.3"/>
    <row r="4" spans="1:6" ht="16.5" thickBot="1" x14ac:dyDescent="0.3">
      <c r="D4" s="111" t="s">
        <v>74</v>
      </c>
      <c r="E4" s="112"/>
      <c r="F4" s="86"/>
    </row>
    <row r="5" spans="1:6" ht="7.5" customHeight="1" thickBot="1" x14ac:dyDescent="0.3"/>
    <row r="6" spans="1:6" x14ac:dyDescent="0.25">
      <c r="A6" s="60" t="s">
        <v>43</v>
      </c>
      <c r="B6" s="79" t="s">
        <v>65</v>
      </c>
      <c r="C6" s="61"/>
      <c r="D6" s="62" t="s">
        <v>44</v>
      </c>
      <c r="E6" s="84"/>
      <c r="F6" s="63"/>
    </row>
    <row r="7" spans="1:6" x14ac:dyDescent="0.25">
      <c r="A7" s="64" t="s">
        <v>45</v>
      </c>
      <c r="B7" s="80" t="s">
        <v>66</v>
      </c>
      <c r="C7" s="47"/>
      <c r="D7" s="47"/>
      <c r="E7" s="85"/>
      <c r="F7" s="65"/>
    </row>
    <row r="8" spans="1:6" x14ac:dyDescent="0.25">
      <c r="A8" s="64"/>
      <c r="B8" s="80" t="s">
        <v>67</v>
      </c>
      <c r="C8" s="47"/>
      <c r="D8" s="47"/>
      <c r="E8" s="85"/>
      <c r="F8" s="65"/>
    </row>
    <row r="9" spans="1:6" x14ac:dyDescent="0.25">
      <c r="A9" s="64"/>
      <c r="B9" s="81" t="s">
        <v>70</v>
      </c>
      <c r="C9" s="80"/>
      <c r="D9" s="47"/>
      <c r="E9" s="85"/>
      <c r="F9" s="65"/>
    </row>
    <row r="10" spans="1:6" x14ac:dyDescent="0.25">
      <c r="A10" s="64"/>
      <c r="B10" s="47" t="s">
        <v>46</v>
      </c>
      <c r="C10" s="47"/>
      <c r="D10" s="47"/>
      <c r="E10" s="85"/>
      <c r="F10" s="65"/>
    </row>
    <row r="11" spans="1:6" ht="9" customHeight="1" x14ac:dyDescent="0.25">
      <c r="A11" s="64"/>
      <c r="B11" s="47"/>
      <c r="C11" s="47"/>
      <c r="D11" s="47"/>
      <c r="E11" s="59"/>
      <c r="F11" s="65"/>
    </row>
    <row r="12" spans="1:6" x14ac:dyDescent="0.25">
      <c r="A12" s="64" t="s">
        <v>43</v>
      </c>
      <c r="B12" s="49" t="s">
        <v>71</v>
      </c>
      <c r="C12" s="47"/>
      <c r="D12" s="48" t="s">
        <v>44</v>
      </c>
      <c r="E12" s="85"/>
      <c r="F12" s="65"/>
    </row>
    <row r="13" spans="1:6" x14ac:dyDescent="0.25">
      <c r="A13" s="64" t="s">
        <v>47</v>
      </c>
      <c r="B13" s="82"/>
      <c r="C13" s="47"/>
      <c r="D13" s="48" t="s">
        <v>47</v>
      </c>
      <c r="E13" s="85"/>
      <c r="F13" s="65"/>
    </row>
    <row r="14" spans="1:6" ht="6.75" customHeight="1" x14ac:dyDescent="0.25">
      <c r="A14" s="64"/>
      <c r="B14" s="47"/>
      <c r="C14" s="47"/>
      <c r="D14" s="47"/>
      <c r="E14" s="58"/>
      <c r="F14" s="65"/>
    </row>
    <row r="15" spans="1:6" x14ac:dyDescent="0.25">
      <c r="A15" s="66" t="s">
        <v>48</v>
      </c>
      <c r="B15" s="83" t="s">
        <v>72</v>
      </c>
      <c r="C15" s="47"/>
      <c r="D15" s="50" t="s">
        <v>48</v>
      </c>
      <c r="E15" s="85"/>
      <c r="F15" s="65"/>
    </row>
    <row r="16" spans="1:6" ht="5.25" customHeight="1" x14ac:dyDescent="0.25">
      <c r="A16" s="66"/>
      <c r="B16" s="47"/>
      <c r="C16" s="47"/>
      <c r="D16" s="47"/>
      <c r="E16" s="58"/>
      <c r="F16" s="65"/>
    </row>
    <row r="17" spans="1:8" ht="15.75" thickBot="1" x14ac:dyDescent="0.3">
      <c r="A17" s="67" t="s">
        <v>49</v>
      </c>
      <c r="B17" s="68"/>
      <c r="C17" s="69"/>
      <c r="D17" s="70" t="s">
        <v>50</v>
      </c>
      <c r="E17" s="104"/>
      <c r="F17" s="71"/>
    </row>
    <row r="18" spans="1:8" ht="12" customHeight="1" thickBot="1" x14ac:dyDescent="0.3">
      <c r="A18" s="77"/>
      <c r="B18" s="77"/>
      <c r="C18" s="77"/>
      <c r="D18" s="77"/>
      <c r="E18" s="77"/>
      <c r="F18" s="78"/>
    </row>
    <row r="19" spans="1:8" ht="30" customHeight="1" thickBot="1" x14ac:dyDescent="0.3">
      <c r="A19" s="72" t="s">
        <v>52</v>
      </c>
      <c r="B19" s="72" t="s">
        <v>62</v>
      </c>
      <c r="C19" s="103" t="s">
        <v>93</v>
      </c>
      <c r="D19" s="51" t="s">
        <v>53</v>
      </c>
      <c r="E19" s="51" t="s">
        <v>54</v>
      </c>
      <c r="F19" s="52" t="s">
        <v>55</v>
      </c>
      <c r="H19" s="57"/>
    </row>
    <row r="20" spans="1:8" ht="18.75" customHeight="1" x14ac:dyDescent="0.25">
      <c r="A20" s="95"/>
      <c r="B20" s="96"/>
      <c r="C20" s="96"/>
      <c r="D20" s="97"/>
      <c r="E20" s="97"/>
      <c r="F20" s="98"/>
    </row>
    <row r="21" spans="1:8" ht="18.75" customHeight="1" x14ac:dyDescent="0.25">
      <c r="A21" s="95"/>
      <c r="B21" s="96"/>
      <c r="C21" s="96"/>
      <c r="D21" s="97"/>
      <c r="E21" s="97"/>
      <c r="F21" s="98"/>
    </row>
    <row r="22" spans="1:8" ht="18.75" customHeight="1" x14ac:dyDescent="0.25">
      <c r="A22" s="95"/>
      <c r="B22" s="96"/>
      <c r="C22" s="96"/>
      <c r="D22" s="97"/>
      <c r="E22" s="97"/>
      <c r="F22" s="98"/>
    </row>
    <row r="23" spans="1:8" ht="18.75" customHeight="1" x14ac:dyDescent="0.25">
      <c r="A23" s="95"/>
      <c r="B23" s="96"/>
      <c r="C23" s="96"/>
      <c r="D23" s="97"/>
      <c r="E23" s="97"/>
      <c r="F23" s="98"/>
    </row>
    <row r="24" spans="1:8" ht="18.75" customHeight="1" x14ac:dyDescent="0.25">
      <c r="A24" s="95"/>
      <c r="B24" s="96"/>
      <c r="C24" s="96"/>
      <c r="D24" s="97"/>
      <c r="E24" s="97"/>
      <c r="F24" s="98"/>
    </row>
    <row r="25" spans="1:8" ht="18.75" customHeight="1" x14ac:dyDescent="0.25">
      <c r="A25" s="95"/>
      <c r="B25" s="96"/>
      <c r="C25" s="96"/>
      <c r="D25" s="97"/>
      <c r="E25" s="97"/>
      <c r="F25" s="98"/>
    </row>
    <row r="26" spans="1:8" ht="18.75" customHeight="1" x14ac:dyDescent="0.25">
      <c r="A26" s="95"/>
      <c r="B26" s="96"/>
      <c r="C26" s="96"/>
      <c r="D26" s="97"/>
      <c r="E26" s="97"/>
      <c r="F26" s="98"/>
    </row>
    <row r="27" spans="1:8" ht="18.75" customHeight="1" x14ac:dyDescent="0.25">
      <c r="A27" s="95"/>
      <c r="B27" s="96"/>
      <c r="C27" s="96"/>
      <c r="D27" s="97"/>
      <c r="E27" s="97"/>
      <c r="F27" s="98"/>
    </row>
    <row r="28" spans="1:8" ht="18.75" customHeight="1" x14ac:dyDescent="0.25">
      <c r="A28" s="95"/>
      <c r="B28" s="96"/>
      <c r="C28" s="96"/>
      <c r="D28" s="97"/>
      <c r="E28" s="97"/>
      <c r="F28" s="98"/>
    </row>
    <row r="29" spans="1:8" ht="18.75" customHeight="1" x14ac:dyDescent="0.25">
      <c r="A29" s="95"/>
      <c r="B29" s="96"/>
      <c r="C29" s="96"/>
      <c r="D29" s="97"/>
      <c r="E29" s="97"/>
      <c r="F29" s="98"/>
    </row>
    <row r="30" spans="1:8" ht="18.75" customHeight="1" x14ac:dyDescent="0.25">
      <c r="A30" s="95"/>
      <c r="B30" s="96"/>
      <c r="C30" s="96"/>
      <c r="D30" s="97"/>
      <c r="E30" s="97"/>
      <c r="F30" s="98"/>
    </row>
    <row r="31" spans="1:8" ht="18.75" customHeight="1" x14ac:dyDescent="0.25">
      <c r="A31" s="95"/>
      <c r="B31" s="96"/>
      <c r="C31" s="96"/>
      <c r="D31" s="97"/>
      <c r="E31" s="97"/>
      <c r="F31" s="98"/>
    </row>
    <row r="32" spans="1:8" ht="18.75" customHeight="1" x14ac:dyDescent="0.25">
      <c r="A32" s="95"/>
      <c r="B32" s="96"/>
      <c r="C32" s="96"/>
      <c r="D32" s="97"/>
      <c r="E32" s="97"/>
      <c r="F32" s="98"/>
    </row>
    <row r="33" spans="1:8" ht="18.75" customHeight="1" x14ac:dyDescent="0.25">
      <c r="A33" s="95"/>
      <c r="B33" s="96"/>
      <c r="C33" s="96"/>
      <c r="D33" s="97"/>
      <c r="E33" s="97"/>
      <c r="F33" s="98"/>
    </row>
    <row r="34" spans="1:8" ht="18.75" customHeight="1" x14ac:dyDescent="0.25">
      <c r="A34" s="95"/>
      <c r="B34" s="96"/>
      <c r="C34" s="96"/>
      <c r="D34" s="97"/>
      <c r="E34" s="97"/>
      <c r="F34" s="98"/>
    </row>
    <row r="35" spans="1:8" ht="18.75" customHeight="1" x14ac:dyDescent="0.25">
      <c r="A35" s="95"/>
      <c r="B35" s="96"/>
      <c r="C35" s="96"/>
      <c r="D35" s="97"/>
      <c r="E35" s="97"/>
      <c r="F35" s="98"/>
      <c r="H35" s="57"/>
    </row>
    <row r="36" spans="1:8" ht="18.75" customHeight="1" thickBot="1" x14ac:dyDescent="0.3">
      <c r="A36" s="99"/>
      <c r="B36" s="100"/>
      <c r="C36" s="100"/>
      <c r="D36" s="101"/>
      <c r="E36" s="101"/>
      <c r="F36" s="102"/>
      <c r="H36" s="57"/>
    </row>
    <row r="38" spans="1:8" x14ac:dyDescent="0.25">
      <c r="A38" s="105" t="s">
        <v>94</v>
      </c>
    </row>
    <row r="39" spans="1:8" ht="15.75" x14ac:dyDescent="0.25">
      <c r="A39" s="106" t="s">
        <v>95</v>
      </c>
      <c r="B39" s="53"/>
    </row>
    <row r="40" spans="1:8" ht="15.75" x14ac:dyDescent="0.25">
      <c r="A40" s="107" t="s">
        <v>96</v>
      </c>
      <c r="B40" s="54"/>
    </row>
    <row r="41" spans="1:8" ht="11.25" customHeight="1" x14ac:dyDescent="0.25">
      <c r="A41" s="107"/>
      <c r="B41" s="54"/>
    </row>
    <row r="42" spans="1:8" ht="15.75" x14ac:dyDescent="0.25">
      <c r="A42" s="107" t="s">
        <v>97</v>
      </c>
      <c r="B42" s="54"/>
    </row>
    <row r="43" spans="1:8" ht="15.75" x14ac:dyDescent="0.25">
      <c r="A43" s="54"/>
      <c r="B43" s="54"/>
    </row>
  </sheetData>
  <mergeCells count="2">
    <mergeCell ref="D2:F2"/>
    <mergeCell ref="D4:E4"/>
  </mergeCells>
  <hyperlinks>
    <hyperlink ref="B15" r:id="rId1" xr:uid="{00000000-0004-0000-0400-000000000000}"/>
  </hyperlinks>
  <pageMargins left="0.62" right="0.57999999999999996" top="0.56000000000000005" bottom="0.42" header="0.31496062992125984" footer="0.31496062992125984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Liste Produit </vt:lpstr>
      <vt:lpstr>-- --</vt:lpstr>
      <vt:lpstr>Entrée</vt:lpstr>
      <vt:lpstr>Sortie</vt:lpstr>
      <vt:lpstr>BL</vt:lpstr>
      <vt:lpstr>BL!Impression_des_titres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</dc:creator>
  <cp:lastModifiedBy>Administrateur</cp:lastModifiedBy>
  <cp:lastPrinted>2018-11-17T15:00:53Z</cp:lastPrinted>
  <dcterms:created xsi:type="dcterms:W3CDTF">2000-09-25T07:10:55Z</dcterms:created>
  <dcterms:modified xsi:type="dcterms:W3CDTF">2018-11-18T11:01:22Z</dcterms:modified>
</cp:coreProperties>
</file>