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xr:revisionPtr revIDLastSave="0" documentId="13_ncr:1_{39001912-4DD2-43D9-B818-6BE32629A29D}" xr6:coauthVersionLast="38" xr6:coauthVersionMax="38" xr10:uidLastSave="{00000000-0000-0000-0000-000000000000}"/>
  <bookViews>
    <workbookView xWindow="0" yWindow="0" windowWidth="28800" windowHeight="14025" tabRatio="956" xr2:uid="{00000000-000D-0000-FFFF-FFFF00000000}"/>
  </bookViews>
  <sheets>
    <sheet name="Liste Produit" sheetId="31" r:id="rId1"/>
    <sheet name="Entrée" sheetId="4" r:id="rId2"/>
    <sheet name="Sortie" sheetId="32" r:id="rId3"/>
  </sheets>
  <definedNames>
    <definedName name="_xlnm._FilterDatabase" localSheetId="1" hidden="1">Entrée!$A$1:$K$8</definedName>
    <definedName name="_xlnm._FilterDatabase" localSheetId="0" hidden="1">'Liste Produit'!$A$1:$H$7</definedName>
    <definedName name="_xlnm._FilterDatabase" localSheetId="2" hidden="1">Sortie!$A$1:$M$3</definedName>
    <definedName name="VarEclairage">1</definedName>
    <definedName name="Z_E257DC94_F2AB_4F3D_86F8_CB6DD75575B7_.wvu.FilterData" localSheetId="1" hidden="1">Entrée!$A$1:$K$8</definedName>
    <definedName name="Z_E257DC94_F2AB_4F3D_86F8_CB6DD75575B7_.wvu.FilterData" localSheetId="2" hidden="1">Sortie!$A$1:$M$3</definedName>
  </definedNames>
  <calcPr calcId="162913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D3" i="32" l="1"/>
  <c r="E3" i="32" l="1"/>
  <c r="E2" i="32"/>
  <c r="D2" i="32"/>
  <c r="D2" i="4" l="1"/>
  <c r="D3" i="4"/>
  <c r="D4" i="4"/>
  <c r="D5" i="4"/>
  <c r="D6" i="4"/>
  <c r="D7" i="4"/>
  <c r="D8" i="4"/>
  <c r="E2" i="31" l="1"/>
  <c r="E5" i="31" l="1"/>
  <c r="E6" i="31"/>
  <c r="E3" i="31"/>
  <c r="E4" i="31"/>
  <c r="E7" i="31"/>
</calcChain>
</file>

<file path=xl/sharedStrings.xml><?xml version="1.0" encoding="utf-8"?>
<sst xmlns="http://schemas.openxmlformats.org/spreadsheetml/2006/main" count="51" uniqueCount="35">
  <si>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</si>
  <si>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</si>
  <si>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</si>
  <si>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</si>
  <si>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</si>
  <si>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</si>
  <si>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</si>
  <si>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</si>
  <si>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</si>
  <si>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</si>
  <si>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</si>
  <si>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</si>
  <si>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</si>
  <si>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ceramic heater band</t>
  </si>
  <si>
    <t>AC220V_1200W_D220X45_leads:300</t>
  </si>
  <si>
    <t>AC220V_1500W_D230X50_leads:300</t>
  </si>
  <si>
    <t>copper heater band</t>
  </si>
  <si>
    <t>AC230V_300W_D56X45_leads:500</t>
  </si>
  <si>
    <t>AC220V_380W_D64X50_leads:4500</t>
  </si>
  <si>
    <t>AC220V_2800W_D390X60_leads:4500</t>
  </si>
  <si>
    <t>AC220V_1680W_D470X50</t>
  </si>
  <si>
    <t>Adresse</t>
  </si>
  <si>
    <t>Ceramic</t>
  </si>
  <si>
    <t>Copper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</si>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</sst>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;"/>
    <numFmt numFmtId="165" formatCode="dd/mm/yy;@"/>
  </numFmts>
  <fonts count="10" x14ac:knownFonts="1">
    <font>
      <sz val="10"/>
      <name val="Arial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b/>
      <sz val="8"/>
      <color rgb="FF0070C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NumberFormat="1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 applyFill="1"/>
    <xf numFmtId="0" fontId="9" fillId="0" borderId="0" xfId="0" applyNumberFormat="1" applyFont="1" applyFill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33">
    <dxf>
      <numFmt numFmtId="164" formatCode="#,##0_ ;[Red]\-#,##0\ ;"/>
    </dxf>
    <dxf>
      <alignment horizontal="center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_ ;[Red]\-#,##0\ ;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righ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family val="2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Produits" displayName="T_Produits" ref="A1:H7" totalsRowShown="0" headerRowDxfId="32" dataDxfId="30" headerRowBorderDxfId="31" headerRowCellStyle="Normal" dataCellStyle="Normal">
  <autoFilter ref="A1:H7" xr:uid="{AF333D0A-8017-4176-9101-720DA7E5F58F}"/>
  <tableColumns count="8">
    <tableColumn id="2" xr3:uid="{00000000-0010-0000-0000-000002000000}" name="SAP code" dataDxfId="29" dataCellStyle="Normal"/>
    <tableColumn id="3" xr3:uid="{00000000-0010-0000-0000-000003000000}" name="Famille" dataDxfId="28" dataCellStyle="Normal"/>
    <tableColumn id="4" xr3:uid="{00000000-0010-0000-0000-000004000000}" name="Description" dataDxfId="27" dataCellStyle="Normal"/>
    <tableColumn id="5" xr3:uid="{00000000-0010-0000-0000-000005000000}" name="Specification" dataDxfId="26" dataCellStyle="Normal"/>
    <tableColumn id="6" xr3:uid="{00000000-0010-0000-0000-000006000000}" name="Quantité en stock" dataDxfId="25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7" xr3:uid="{BC8281AC-92C6-4D5D-809C-936D9C70EB5A}" name="Prix d'achat" dataDxfId="24"/>
    <tableColumn id="8" xr3:uid="{303AEB43-86B1-4577-BA5F-F157B2B7278C}" name="Prix Agent" dataDxfId="23"/>
    <tableColumn id="1" xr3:uid="{9A98D571-3DBC-4FE8-96B3-AD4D19F63EE6}" name="Prix Client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K8" totalsRowShown="0" headerRowDxfId="21" headerRowBorderDxfId="20">
  <autoFilter ref="A1:K8" xr:uid="{1D87BE95-9203-428C-A031-E6AFF10097F2}"/>
  <tableColumns count="11">
    <tableColumn id="1" xr3:uid="{00000000-0010-0000-0100-000001000000}" name="Date de la Demande" dataDxfId="19"/>
    <tableColumn id="7" xr3:uid="{00000000-0010-0000-0100-000007000000}" name="N° Cde" dataDxfId="18"/>
    <tableColumn id="4" xr3:uid="{00000000-0010-0000-0100-000004000000}" name="SAP Code" dataDxfId="17">
      <calculatedColumnFormula>_xlfn.IFNA(VLOOKUP(#REF!,T_Produits[],2,FALSE),"-")</calculatedColumnFormula>
    </tableColumn>
    <tableColumn id="3" xr3:uid="{00000000-0010-0000-0100-000003000000}" name="Designation" dataDxfId="16">
      <calculatedColumnFormula>_xlfn.IFNA(VLOOKUP(Tableau1[[#This Row],[SAP Code]],T_Produits[],3,FALSE),"-")</calculatedColumnFormula>
    </tableColumn>
    <tableColumn id="9" xr3:uid="{88F3CE7C-0F24-4A43-9CDA-8ACE931E1E76}" name="Qté Commander" dataDxfId="15"/>
    <tableColumn id="6" xr3:uid="{00000000-0010-0000-0100-000006000000}" name="Fournisseurs"/>
    <tableColumn id="2" xr3:uid="{CCD96DF4-08D9-4D30-A01D-2B18C34730CC}" name="Prix d'achat" dataDxfId="14"/>
    <tableColumn id="10" xr3:uid="{CEC47765-B05E-4F26-9D83-BFCEE92CD1A4}" name="Transporteur" dataDxfId="13"/>
    <tableColumn id="5" xr3:uid="{00000000-0010-0000-0100-000005000000}" name="BL" dataDxfId="12"/>
    <tableColumn id="11" xr3:uid="{4AEE0FA6-9C10-49B2-8DF4-E20675C4E12F}" name="Date de livraison" dataDxfId="11"/>
    <tableColumn id="8" xr3:uid="{00000000-0010-0000-0100-000008000000}" name="Qté reçu" dataDxfId="10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BBEE5A-4A2D-449C-A50A-8BC197DAF24F}" name="Tableau2" displayName="Tableau2" ref="A1:M3" totalsRowShown="0" headerRowDxfId="9" headerRowBorderDxfId="8">
  <autoFilter ref="A1:M3" xr:uid="{1D87BE95-9203-428C-A031-E6AFF10097F2}"/>
  <tableColumns count="13">
    <tableColumn id="1" xr3:uid="{4D20C4E3-45F9-4040-960A-65F7B95D0268}" name="Date" dataDxfId="7"/>
    <tableColumn id="7" xr3:uid="{FF9CBC48-EB71-4837-81A3-CC16E6A69F79}" name="N° Cde" dataDxfId="6"/>
    <tableColumn id="4" xr3:uid="{376AF48F-0D6F-43EC-8FD8-D2E3FB63E171}" name="SAP Code" dataDxfId="5">
      <calculatedColumnFormula>_xlfn.IFNA(VLOOKUP(#REF!,T_Produits[],2,FALSE),"-")</calculatedColumnFormula>
    </tableColumn>
    <tableColumn id="3" xr3:uid="{9F1659D1-8490-4F55-95B0-D744F20899F7}" name="Designation" dataDxfId="4">
      <calculatedColumnFormula>_xlfn.IFNA(VLOOKUP(Tableau2[[#This Row],[SAP Code]],T_Produits[],3,FALSE),"-")</calculatedColumnFormula>
    </tableColumn>
    <tableColumn id="2" xr3:uid="{02B2C81B-82F6-4324-B2F9-734E9A8A848F}" name="Specification" dataDxfId="3">
      <calculatedColumnFormula>_xlfn.IFNA(VLOOKUP(Tableau2[[#This Row],[SAP Code]],T_Produits[],4,FALSE),"-")</calculatedColumnFormula>
    </tableColumn>
    <tableColumn id="5" xr3:uid="{4E02226C-5AFD-427B-862C-1A7156105CB8}" name="Qté Sortie"/>
    <tableColumn id="16" xr3:uid="{21B668AB-7620-4D2A-B5BC-BE7F4BA3A151}" name="Status" dataDxfId="2"/>
    <tableColumn id="15" xr3:uid="{BF7C7D4E-88E7-409C-A89E-988809A30F00}" name="Prix"/>
    <tableColumn id="6" xr3:uid="{E8FDDDC2-74F1-4BD6-9E14-B021FD66017A}" name="Client" dataDxfId="1"/>
    <tableColumn id="9" xr3:uid="{5E7CE543-B39B-4F4A-A813-8463367ACD9B}" name="Adresse"/>
    <tableColumn id="14" xr3:uid="{3E94E0CD-9D32-4293-B711-94CC5FD004D7}" name="Transporteur"/>
    <tableColumn id="17" xr3:uid="{4EEAA1AE-F02E-4841-80DC-53CAD1C813C8}" name="N° Tracking"/>
    <tableColumn id="8" xr3:uid="{E5671B86-3771-467C-93A9-077FF260E846}" name="Date de livraison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H7"/>
  <sheetViews>
    <sheetView showGridLines="0" tabSelected="1" zoomScale="175" zoomScaleNormal="175" workbookViewId="0">
      <pane ySplit="1" topLeftCell="A2" activePane="bottomLeft" state="frozen"/>
      <selection pane="bottomLeft" activeCell="D11" sqref="D11"/>
    </sheetView>
  </sheetViews>
  <sheetFormatPr baseColWidth="10" defaultRowHeight="12.75" x14ac:dyDescent="0.2"/>
  <cols>
    <col min="1" max="1" width="16.85546875" style="2" customWidth="1"/>
    <col min="2" max="2" width="15.7109375" style="2" customWidth="1"/>
    <col min="3" max="3" width="30.5703125" style="2" bestFit="1" customWidth="1"/>
    <col min="4" max="4" width="45.28515625" style="36" bestFit="1" customWidth="1"/>
    <col min="5" max="5" width="9.85546875" style="36" customWidth="1"/>
    <col min="6" max="6" width="8.42578125" style="36" customWidth="1"/>
    <col min="7" max="7" width="6.85546875" style="36" customWidth="1"/>
    <col min="8" max="8" width="7.5703125" style="2" customWidth="1"/>
  </cols>
  <sheetData>
    <row r="1" spans="1:8" ht="36.75" customHeight="1" thickBot="1" x14ac:dyDescent="0.25">
      <c r="A1" s="4" t="s">
        <v>3</v>
      </c>
      <c r="B1" s="7" t="s">
        <v>5</v>
      </c>
      <c r="C1" s="7" t="s">
        <v>4</v>
      </c>
      <c r="D1" s="8" t="s">
        <v>8</v>
      </c>
      <c r="E1" s="18" t="s">
        <v>24</v>
      </c>
      <c r="F1" s="38" t="s">
        <v>28</v>
      </c>
      <c r="G1" s="38" t="s">
        <v>33</v>
      </c>
      <c r="H1" s="38" t="s">
        <v>34</v>
      </c>
    </row>
    <row r="2" spans="1:8" ht="15.75" x14ac:dyDescent="0.2">
      <c r="A2" s="2">
        <v>2011070206</v>
      </c>
      <c r="B2" s="10" t="s">
        <v>22</v>
      </c>
      <c r="C2" s="10" t="s">
        <v>13</v>
      </c>
      <c r="D2" s="35" t="s">
        <v>14</v>
      </c>
      <c r="E2" s="11">
        <f>SUMIF(Tableau1[SAP Code],T_Produits[[#This Row],[SAP code]],Tableau1[Qté reçu])-SUMIF(Tableau2[SAP Code],T_Produits[[#This Row],[SAP code]],Tableau2[Qté Sortie])</f>
        <v>1</v>
      </c>
      <c r="F2" s="36">
        <v>50</v>
      </c>
      <c r="G2" s="36">
        <v>60</v>
      </c>
      <c r="H2" s="36">
        <v>80</v>
      </c>
    </row>
    <row r="3" spans="1:8" ht="15.75" x14ac:dyDescent="0.2">
      <c r="A3" s="2">
        <v>2011070222</v>
      </c>
      <c r="B3" s="10" t="s">
        <v>22</v>
      </c>
      <c r="C3" s="10" t="s">
        <v>13</v>
      </c>
      <c r="D3" s="35" t="s">
        <v>15</v>
      </c>
      <c r="E3" s="11">
        <f>SUMIF(Tableau1[SAP Code],T_Produits[[#This Row],[SAP code]],Tableau1[Qté reçu])-SUMIF(Tableau2[SAP Code],T_Produits[[#This Row],[SAP code]],Tableau2[Qté Sortie])</f>
        <v>2</v>
      </c>
      <c r="F3" s="36">
        <v>51</v>
      </c>
      <c r="G3" s="36">
        <v>61</v>
      </c>
      <c r="H3" s="36">
        <v>81</v>
      </c>
    </row>
    <row r="4" spans="1:8" ht="15.75" x14ac:dyDescent="0.2">
      <c r="A4" s="2">
        <v>2011090134</v>
      </c>
      <c r="B4" s="10" t="s">
        <v>23</v>
      </c>
      <c r="C4" s="10" t="s">
        <v>16</v>
      </c>
      <c r="D4" s="35" t="s">
        <v>17</v>
      </c>
      <c r="E4" s="11">
        <f>SUMIF(Tableau1[SAP Code],T_Produits[[#This Row],[SAP code]],Tableau1[Qté reçu])-SUMIF(Tableau2[SAP Code],T_Produits[[#This Row],[SAP code]],Tableau2[Qté Sortie])</f>
        <v>1</v>
      </c>
      <c r="F4" s="36">
        <v>52</v>
      </c>
      <c r="G4" s="36">
        <v>62</v>
      </c>
      <c r="H4" s="36">
        <v>82</v>
      </c>
    </row>
    <row r="5" spans="1:8" ht="15.75" x14ac:dyDescent="0.2">
      <c r="A5" s="2">
        <v>2011090158</v>
      </c>
      <c r="B5" s="10" t="s">
        <v>23</v>
      </c>
      <c r="C5" s="10" t="s">
        <v>16</v>
      </c>
      <c r="D5" s="35" t="s">
        <v>18</v>
      </c>
      <c r="E5" s="11">
        <f>SUMIF(Tableau1[SAP Code],T_Produits[[#This Row],[SAP code]],Tableau1[Qté reçu])-SUMIF(Tableau2[SAP Code],T_Produits[[#This Row],[SAP code]],Tableau2[Qté Sortie])</f>
        <v>2</v>
      </c>
      <c r="F5" s="36">
        <v>53</v>
      </c>
      <c r="G5" s="36">
        <v>63</v>
      </c>
      <c r="H5" s="36">
        <v>83</v>
      </c>
    </row>
    <row r="6" spans="1:8" ht="15.75" x14ac:dyDescent="0.2">
      <c r="A6" s="2">
        <v>2011070326</v>
      </c>
      <c r="B6" s="10" t="s">
        <v>22</v>
      </c>
      <c r="C6" s="10" t="s">
        <v>13</v>
      </c>
      <c r="D6" s="35" t="s">
        <v>19</v>
      </c>
      <c r="E6" s="11">
        <f>SUMIF(Tableau1[SAP Code],T_Produits[[#This Row],[SAP code]],Tableau1[Qté reçu])-SUMIF(Tableau2[SAP Code],T_Produits[[#This Row],[SAP code]],Tableau2[Qté Sortie])</f>
        <v>3</v>
      </c>
      <c r="F6" s="36">
        <v>54</v>
      </c>
      <c r="G6" s="36">
        <v>64</v>
      </c>
      <c r="H6" s="36">
        <v>84</v>
      </c>
    </row>
    <row r="7" spans="1:8" ht="15.75" x14ac:dyDescent="0.2">
      <c r="A7" s="2">
        <v>2011070339</v>
      </c>
      <c r="B7" s="10" t="s">
        <v>22</v>
      </c>
      <c r="C7" s="10" t="s">
        <v>13</v>
      </c>
      <c r="D7" s="35" t="s">
        <v>20</v>
      </c>
      <c r="E7" s="11">
        <f>SUMIF(Tableau1[SAP Code],T_Produits[[#This Row],[SAP code]],Tableau1[Qté reçu])-SUMIF(Tableau2[SAP Code],T_Produits[[#This Row],[SAP code]],Tableau2[Qté Sortie])</f>
        <v>2</v>
      </c>
      <c r="F7" s="36">
        <v>55</v>
      </c>
      <c r="G7" s="36">
        <v>65</v>
      </c>
      <c r="H7" s="36">
        <v>85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L8"/>
  <sheetViews>
    <sheetView showGridLines="0" zoomScale="170" zoomScaleNormal="170" workbookViewId="0">
      <pane ySplit="1" topLeftCell="A2" activePane="bottomLeft" state="frozen"/>
      <selection activeCell="B1" sqref="B1"/>
      <selection pane="bottomLeft" activeCell="F5" sqref="F5"/>
    </sheetView>
  </sheetViews>
  <sheetFormatPr baseColWidth="10" defaultRowHeight="12.75" x14ac:dyDescent="0.2"/>
  <cols>
    <col min="1" max="1" width="9.85546875" style="37" customWidth="1"/>
    <col min="2" max="2" width="6.28515625" style="6" customWidth="1"/>
    <col min="3" max="3" width="14.5703125" style="9" customWidth="1"/>
    <col min="4" max="4" width="25.85546875" style="30" bestFit="1" customWidth="1"/>
    <col min="5" max="5" width="7.5703125" customWidth="1"/>
    <col min="6" max="6" width="10" style="6" customWidth="1"/>
    <col min="7" max="7" width="6.5703125" style="30" customWidth="1"/>
    <col min="8" max="8" width="10.140625" style="2" customWidth="1"/>
    <col min="9" max="9" width="9.28515625" customWidth="1"/>
    <col min="10" max="10" width="11.140625" style="6" bestFit="1" customWidth="1"/>
    <col min="11" max="11" width="11" customWidth="1"/>
    <col min="12" max="12" width="8.28515625" customWidth="1"/>
  </cols>
  <sheetData>
    <row r="1" spans="1:12" ht="36.75" customHeight="1" thickBot="1" x14ac:dyDescent="0.25">
      <c r="A1" s="22" t="s">
        <v>25</v>
      </c>
      <c r="B1" s="19" t="s">
        <v>2</v>
      </c>
      <c r="C1" s="23" t="s">
        <v>7</v>
      </c>
      <c r="D1" s="23" t="s">
        <v>6</v>
      </c>
      <c r="E1" s="20" t="s">
        <v>29</v>
      </c>
      <c r="F1" s="24" t="s">
        <v>0</v>
      </c>
      <c r="G1" s="19" t="s">
        <v>28</v>
      </c>
      <c r="H1" s="19" t="s">
        <v>26</v>
      </c>
      <c r="I1" s="24" t="s">
        <v>30</v>
      </c>
      <c r="J1" s="25" t="s">
        <v>27</v>
      </c>
      <c r="K1" s="21" t="s">
        <v>9</v>
      </c>
      <c r="L1" s="5"/>
    </row>
    <row r="2" spans="1:12" x14ac:dyDescent="0.2">
      <c r="A2" s="37">
        <v>43374</v>
      </c>
      <c r="C2" s="14">
        <v>2011070206</v>
      </c>
      <c r="D2" s="15" t="str">
        <f>_xlfn.IFNA(VLOOKUP(Tableau1[[#This Row],[SAP Code]],T_Produits[],3,FALSE),"-")</f>
        <v>ceramic heater band</v>
      </c>
      <c r="E2" s="28"/>
      <c r="H2" s="31"/>
      <c r="K2" s="1">
        <v>2</v>
      </c>
    </row>
    <row r="3" spans="1:12" x14ac:dyDescent="0.2">
      <c r="A3" s="37">
        <v>43374</v>
      </c>
      <c r="C3" s="12">
        <v>2011070222</v>
      </c>
      <c r="D3" s="15" t="str">
        <f>_xlfn.IFNA(VLOOKUP(Tableau1[[#This Row],[SAP Code]],T_Produits[],3,FALSE),"-")</f>
        <v>ceramic heater band</v>
      </c>
      <c r="E3" s="28"/>
      <c r="K3" s="1">
        <v>2</v>
      </c>
    </row>
    <row r="4" spans="1:12" x14ac:dyDescent="0.2">
      <c r="A4" s="37">
        <v>43374</v>
      </c>
      <c r="C4" s="12">
        <v>2011090134</v>
      </c>
      <c r="D4" s="15" t="str">
        <f>_xlfn.IFNA(VLOOKUP(Tableau1[[#This Row],[SAP Code]],T_Produits[],3,FALSE),"-")</f>
        <v>copper heater band</v>
      </c>
      <c r="E4" s="28"/>
      <c r="K4" s="1">
        <v>1</v>
      </c>
    </row>
    <row r="5" spans="1:12" x14ac:dyDescent="0.2">
      <c r="A5" s="37">
        <v>43374</v>
      </c>
      <c r="C5" s="12">
        <v>2011090158</v>
      </c>
      <c r="D5" s="15" t="str">
        <f>_xlfn.IFNA(VLOOKUP(Tableau1[[#This Row],[SAP Code]],T_Produits[],3,FALSE),"-")</f>
        <v>copper heater band</v>
      </c>
      <c r="E5" s="28"/>
      <c r="K5" s="1">
        <v>1</v>
      </c>
    </row>
    <row r="6" spans="1:12" x14ac:dyDescent="0.2">
      <c r="A6" s="37">
        <v>43374</v>
      </c>
      <c r="C6" s="13">
        <v>2011070326</v>
      </c>
      <c r="D6" s="16" t="str">
        <f>_xlfn.IFNA(VLOOKUP(Tableau1[[#This Row],[SAP Code]],T_Produits[],3,FALSE),"-")</f>
        <v>ceramic heater band</v>
      </c>
      <c r="E6" s="29"/>
      <c r="K6" s="1">
        <v>3</v>
      </c>
    </row>
    <row r="7" spans="1:12" x14ac:dyDescent="0.2">
      <c r="A7" s="37">
        <v>43374</v>
      </c>
      <c r="C7" s="13">
        <v>2011070339</v>
      </c>
      <c r="D7" s="16" t="str">
        <f>_xlfn.IFNA(VLOOKUP(Tableau1[[#This Row],[SAP Code]],T_Produits[],3,FALSE),"-")</f>
        <v>ceramic heater band</v>
      </c>
      <c r="E7" s="29"/>
      <c r="K7" s="1">
        <v>2</v>
      </c>
    </row>
    <row r="8" spans="1:12" x14ac:dyDescent="0.2">
      <c r="A8" s="37">
        <v>43374</v>
      </c>
      <c r="C8" s="13">
        <v>2011090158</v>
      </c>
      <c r="D8" s="16" t="str">
        <f>_xlfn.IFNA(VLOOKUP(Tableau1[[#This Row],[SAP Code]],T_Produits[],3,FALSE),"-")</f>
        <v>copper heater band</v>
      </c>
      <c r="E8" s="29"/>
      <c r="K8" s="1">
        <v>1</v>
      </c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 xr:uid="{00000000-0000-0000-0000-000000000000}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ignoredErrors>
    <ignoredError sqref="C2:C8" calculatedColumn="1"/>
  </ignoredErrors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BBE11-412F-4573-BDAF-CD8CA9552DA0}">
  <sheetPr>
    <pageSetUpPr fitToPage="1"/>
  </sheetPr>
  <dimension ref="A1:M3"/>
  <sheetViews>
    <sheetView showGridLines="0" zoomScale="160" zoomScaleNormal="160" workbookViewId="0">
      <pane ySplit="1" topLeftCell="A2" activePane="bottomLeft" state="frozen"/>
      <selection pane="bottomLeft" activeCell="G2" sqref="G2"/>
    </sheetView>
  </sheetViews>
  <sheetFormatPr baseColWidth="10" defaultRowHeight="12.75" x14ac:dyDescent="0.2"/>
  <cols>
    <col min="1" max="1" width="8.7109375" style="3" customWidth="1"/>
    <col min="2" max="2" width="7.28515625" style="6" customWidth="1"/>
    <col min="3" max="4" width="15" bestFit="1" customWidth="1"/>
    <col min="5" max="5" width="27.28515625" bestFit="1" customWidth="1"/>
    <col min="6" max="6" width="6" style="6" customWidth="1"/>
    <col min="7" max="7" width="8.5703125" style="6" customWidth="1"/>
    <col min="8" max="8" width="7.140625" style="6" customWidth="1"/>
    <col min="9" max="9" width="8.7109375" customWidth="1"/>
    <col min="10" max="10" width="11.42578125" customWidth="1"/>
    <col min="11" max="11" width="10.140625" customWidth="1"/>
    <col min="12" max="12" width="11.42578125" customWidth="1"/>
    <col min="13" max="13" width="10.85546875" customWidth="1"/>
  </cols>
  <sheetData>
    <row r="1" spans="1:13" ht="36.75" customHeight="1" thickBot="1" x14ac:dyDescent="0.25">
      <c r="A1" s="26" t="s">
        <v>1</v>
      </c>
      <c r="B1" s="24" t="s">
        <v>2</v>
      </c>
      <c r="C1" s="24" t="s">
        <v>7</v>
      </c>
      <c r="D1" s="24" t="s">
        <v>6</v>
      </c>
      <c r="E1" s="24" t="s">
        <v>8</v>
      </c>
      <c r="F1" s="32" t="s">
        <v>10</v>
      </c>
      <c r="G1" s="32" t="s">
        <v>32</v>
      </c>
      <c r="H1" s="32" t="s">
        <v>31</v>
      </c>
      <c r="I1" s="24" t="s">
        <v>11</v>
      </c>
      <c r="J1" s="27" t="s">
        <v>21</v>
      </c>
      <c r="K1" s="25" t="s">
        <v>26</v>
      </c>
      <c r="L1" s="39" t="s">
        <v>12</v>
      </c>
      <c r="M1" s="39" t="s">
        <v>27</v>
      </c>
    </row>
    <row r="2" spans="1:13" x14ac:dyDescent="0.2">
      <c r="A2" s="3">
        <v>43412</v>
      </c>
      <c r="B2">
        <v>45151</v>
      </c>
      <c r="C2" s="17">
        <v>2011070206</v>
      </c>
      <c r="D2" s="33" t="str">
        <f>_xlfn.IFNA(VLOOKUP(Tableau2[[#This Row],[SAP Code]],T_Produits[],3,FALSE),"-")</f>
        <v>ceramic heater band</v>
      </c>
      <c r="E2" s="33" t="str">
        <f>_xlfn.IFNA(VLOOKUP(Tableau2[[#This Row],[SAP Code]],T_Produits[],4,FALSE),"-")</f>
        <v>AC220V_1200W_D220X45_leads:300</v>
      </c>
      <c r="F2">
        <v>1</v>
      </c>
      <c r="G2" s="40" t="s">
        <v>11</v>
      </c>
      <c r="H2"/>
      <c r="I2" s="6"/>
      <c r="M2" s="1"/>
    </row>
    <row r="3" spans="1:13" x14ac:dyDescent="0.2">
      <c r="B3" s="3"/>
      <c r="C3" s="17"/>
      <c r="D3" s="34" t="str">
        <f>_xlfn.IFNA(VLOOKUP(Tableau2[[#This Row],[SAP Code]],T_Produits[],3,FALSE),"-")</f>
        <v>-</v>
      </c>
      <c r="E3" s="34" t="str">
        <f>_xlfn.IFNA(VLOOKUP(Tableau2[[#This Row],[SAP Code]],T_Produits[],4,FALSE),"-")</f>
        <v>-</v>
      </c>
      <c r="I3" s="6"/>
      <c r="M3" s="1"/>
    </row>
  </sheetData>
  <sheetProtection formatCells="0" formatColumns="0" formatRows="0" autoFilter="0"/>
  <dataValidations count="1">
    <dataValidation type="list" allowBlank="1" showInputMessage="1" showErrorMessage="1" sqref="G2:G3" xr:uid="{3716B3FD-83C0-4C13-BC62-7A05CA5EBF27}">
      <formula1>"Agent,Client"</formula1>
    </dataValidation>
  </dataValidations>
  <pageMargins left="0.78740157499999996" right="0.78740157499999996" top="0.984251969" bottom="0.984251969" header="0.4921259845" footer="0.4921259845"/>
  <pageSetup paperSize="9" scale="10" orientation="landscape" r:id="rId1"/>
  <headerFooter alignWithMargins="0">
    <oddHeader>&amp;A</oddHeader>
    <oddFooter>Page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Produit</vt:lpstr>
      <vt:lpstr>Entrée</vt:lpstr>
      <vt:lpstr>Sortie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Administrateur</cp:lastModifiedBy>
  <cp:lastPrinted>2018-10-27T15:45:13Z</cp:lastPrinted>
  <dcterms:created xsi:type="dcterms:W3CDTF">2000-09-25T07:10:55Z</dcterms:created>
  <dcterms:modified xsi:type="dcterms:W3CDTF">2018-11-10T14:03:04Z</dcterms:modified>
</cp:coreProperties>
</file>