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mc:AlternateContent xmlns:mc="http://schemas.openxmlformats.org/markup-compatibility/2006">
    <mc:Choice Requires="x15">
      <x15ac:absPath xmlns:x15ac="http://schemas.microsoft.com/office/spreadsheetml/2010/11/ac" url="C:\Users\D2572082\Desktop\"/>
    </mc:Choice>
  </mc:AlternateContent>
  <bookViews>
    <workbookView xWindow="0" yWindow="0" windowWidth="20490" windowHeight="7020" tabRatio="734" activeTab="3"/>
  </bookViews>
  <sheets>
    <sheet name="Guide d'utilisation + MAJ " sheetId="7" r:id="rId1"/>
    <sheet name="Compatibilité_Verres_Racks" sheetId="1" r:id="rId2"/>
    <sheet name="Calcul ep" sheetId="2" r:id="rId3"/>
    <sheet name="Feuille de synthèse" sheetId="5" r:id="rId4"/>
  </sheets>
  <externalReferences>
    <externalReference r:id="rId5"/>
    <externalReference r:id="rId6"/>
  </externalReferences>
  <definedNames>
    <definedName name="_xlnm._FilterDatabase" localSheetId="3" hidden="1">'Feuille de synthèse'!$B$4:$L$6</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L9" i="5" l="1"/>
  <c r="J8" i="5"/>
  <c r="L6" i="5"/>
  <c r="I6" i="5"/>
  <c r="J6" i="5" s="1"/>
  <c r="J7" i="5"/>
  <c r="I7" i="5"/>
  <c r="B132" i="5" l="1"/>
  <c r="B133" i="5" l="1"/>
  <c r="C133" i="5"/>
  <c r="D133" i="5"/>
  <c r="E133" i="5"/>
  <c r="F133" i="5"/>
  <c r="G133" i="5"/>
  <c r="B134" i="5"/>
  <c r="C134" i="5"/>
  <c r="D134" i="5"/>
  <c r="E134" i="5"/>
  <c r="F134" i="5"/>
  <c r="G134" i="5"/>
  <c r="B135" i="5"/>
  <c r="C135" i="5"/>
  <c r="D135" i="5"/>
  <c r="E135" i="5"/>
  <c r="F135" i="5"/>
  <c r="G135" i="5"/>
  <c r="B136" i="5"/>
  <c r="C136" i="5"/>
  <c r="D136" i="5"/>
  <c r="E136" i="5"/>
  <c r="F136" i="5"/>
  <c r="G136" i="5"/>
  <c r="B137" i="5"/>
  <c r="C137" i="5"/>
  <c r="D137" i="5"/>
  <c r="E137" i="5"/>
  <c r="F137" i="5"/>
  <c r="G137" i="5"/>
  <c r="B138" i="5"/>
  <c r="C138" i="5"/>
  <c r="D138" i="5"/>
  <c r="E138" i="5"/>
  <c r="F138" i="5"/>
  <c r="G138" i="5"/>
  <c r="B139" i="5"/>
  <c r="C139" i="5"/>
  <c r="D139" i="5"/>
  <c r="E139" i="5"/>
  <c r="F139" i="5"/>
  <c r="G139" i="5"/>
  <c r="B140" i="5"/>
  <c r="C140" i="5"/>
  <c r="D140" i="5"/>
  <c r="E140" i="5"/>
  <c r="F140" i="5"/>
  <c r="G140" i="5"/>
  <c r="B141" i="5"/>
  <c r="C141" i="5"/>
  <c r="D141" i="5"/>
  <c r="E141" i="5"/>
  <c r="F141" i="5"/>
  <c r="G141" i="5"/>
  <c r="B142" i="5"/>
  <c r="C142" i="5"/>
  <c r="D142" i="5"/>
  <c r="E142" i="5"/>
  <c r="F142" i="5"/>
  <c r="G142" i="5"/>
  <c r="B143" i="5"/>
  <c r="C143" i="5"/>
  <c r="D143" i="5"/>
  <c r="E143" i="5"/>
  <c r="F143" i="5"/>
  <c r="G143" i="5"/>
  <c r="B144" i="5"/>
  <c r="C144" i="5"/>
  <c r="D144" i="5"/>
  <c r="E144" i="5"/>
  <c r="F144" i="5"/>
  <c r="G144" i="5"/>
  <c r="B145" i="5"/>
  <c r="C145" i="5"/>
  <c r="D145" i="5"/>
  <c r="E145" i="5"/>
  <c r="F145" i="5"/>
  <c r="G145" i="5"/>
  <c r="B146" i="5"/>
  <c r="C146" i="5"/>
  <c r="D146" i="5"/>
  <c r="E146" i="5"/>
  <c r="F146" i="5"/>
  <c r="G146" i="5"/>
  <c r="B147" i="5"/>
  <c r="C147" i="5"/>
  <c r="D147" i="5"/>
  <c r="E147" i="5"/>
  <c r="F147" i="5"/>
  <c r="G147" i="5"/>
  <c r="B148" i="5"/>
  <c r="C148" i="5"/>
  <c r="D148" i="5"/>
  <c r="E148" i="5"/>
  <c r="F148" i="5"/>
  <c r="G148" i="5"/>
  <c r="B149" i="5"/>
  <c r="C149" i="5"/>
  <c r="D149" i="5"/>
  <c r="E149" i="5"/>
  <c r="F149" i="5"/>
  <c r="G149" i="5"/>
  <c r="B150" i="5"/>
  <c r="C150" i="5"/>
  <c r="D150" i="5"/>
  <c r="E150" i="5"/>
  <c r="F150" i="5"/>
  <c r="G150" i="5"/>
  <c r="B151" i="5"/>
  <c r="C151" i="5"/>
  <c r="D151" i="5"/>
  <c r="E151" i="5"/>
  <c r="F151" i="5"/>
  <c r="G151" i="5"/>
  <c r="B131" i="5"/>
  <c r="C131" i="5"/>
  <c r="D131" i="5"/>
  <c r="E131" i="5"/>
  <c r="F131" i="5"/>
  <c r="C132" i="5"/>
  <c r="D132" i="5"/>
  <c r="E132" i="5"/>
  <c r="F132" i="5"/>
  <c r="G131" i="5"/>
  <c r="G132" i="5"/>
  <c r="I8" i="5" l="1"/>
  <c r="I9" i="5"/>
  <c r="I10" i="5"/>
  <c r="I11" i="5"/>
  <c r="I12" i="5"/>
  <c r="I13" i="5"/>
  <c r="I14" i="5"/>
  <c r="I15" i="5"/>
  <c r="I16" i="5"/>
  <c r="I17" i="5"/>
  <c r="I18" i="5"/>
  <c r="I19" i="5"/>
  <c r="I20" i="5"/>
  <c r="I21" i="5"/>
  <c r="I22" i="5"/>
  <c r="I23" i="5"/>
  <c r="I24" i="5"/>
  <c r="I25" i="5"/>
  <c r="I26" i="5"/>
  <c r="I27" i="5"/>
  <c r="I28" i="5"/>
  <c r="I29" i="5"/>
  <c r="I30" i="5"/>
  <c r="I31" i="5"/>
  <c r="I32" i="5"/>
  <c r="I33" i="5"/>
  <c r="I34" i="5"/>
  <c r="I35" i="5"/>
  <c r="I36" i="5"/>
  <c r="I37" i="5"/>
  <c r="I38" i="5"/>
  <c r="I39" i="5"/>
  <c r="I40" i="5"/>
  <c r="I41" i="5"/>
  <c r="I42" i="5"/>
  <c r="I43" i="5"/>
  <c r="I44" i="5"/>
  <c r="I45" i="5"/>
  <c r="I46" i="5"/>
  <c r="I47" i="5"/>
  <c r="I48" i="5"/>
  <c r="I49" i="5"/>
  <c r="I50" i="5"/>
  <c r="I51" i="5"/>
  <c r="I52" i="5"/>
  <c r="I53" i="5"/>
  <c r="I54" i="5"/>
  <c r="I55" i="5"/>
  <c r="I56" i="5"/>
  <c r="I57" i="5"/>
  <c r="I58" i="5"/>
  <c r="I59" i="5"/>
  <c r="I60" i="5"/>
  <c r="I61" i="5"/>
  <c r="I62" i="5"/>
  <c r="I63" i="5"/>
  <c r="I64" i="5"/>
  <c r="I65" i="5"/>
  <c r="I66" i="5"/>
  <c r="I67" i="5"/>
  <c r="I68" i="5"/>
  <c r="I69" i="5"/>
  <c r="I70" i="5"/>
  <c r="I71" i="5"/>
  <c r="I72" i="5"/>
  <c r="I73" i="5"/>
  <c r="I74" i="5"/>
  <c r="I75" i="5"/>
  <c r="I76" i="5"/>
  <c r="I77" i="5"/>
  <c r="I78" i="5"/>
  <c r="I79" i="5"/>
  <c r="I80" i="5"/>
  <c r="I81" i="5"/>
  <c r="I82" i="5"/>
  <c r="I83" i="5"/>
  <c r="I84" i="5"/>
  <c r="I85" i="5"/>
  <c r="I86" i="5"/>
  <c r="I87" i="5"/>
  <c r="I88" i="5"/>
  <c r="I89" i="5"/>
  <c r="I90" i="5"/>
  <c r="I91" i="5"/>
  <c r="I92" i="5"/>
  <c r="I93" i="5"/>
  <c r="I94" i="5"/>
  <c r="I95" i="5"/>
  <c r="I96" i="5"/>
  <c r="I97" i="5"/>
  <c r="I98" i="5"/>
  <c r="I99" i="5"/>
  <c r="I100" i="5"/>
  <c r="I101" i="5"/>
  <c r="I102" i="5"/>
  <c r="I103" i="5"/>
  <c r="I104" i="5"/>
  <c r="I105" i="5"/>
  <c r="I106" i="5"/>
  <c r="I107" i="5"/>
  <c r="I108" i="5"/>
  <c r="I109" i="5"/>
  <c r="I110" i="5"/>
  <c r="I111" i="5"/>
  <c r="I112" i="5"/>
  <c r="I113" i="5"/>
  <c r="I114" i="5"/>
  <c r="I115" i="5"/>
  <c r="I116" i="5"/>
  <c r="I117" i="5"/>
  <c r="I118" i="5"/>
  <c r="I119" i="5"/>
  <c r="I120" i="5"/>
  <c r="I121" i="5"/>
  <c r="I122" i="5"/>
  <c r="I123" i="5"/>
  <c r="I124" i="5"/>
  <c r="I125" i="5"/>
  <c r="I126" i="5"/>
  <c r="I127" i="5"/>
  <c r="I128" i="5"/>
  <c r="I129" i="5"/>
  <c r="H6" i="5" l="1"/>
  <c r="H129" i="5" l="1"/>
  <c r="J129" i="5" s="1"/>
  <c r="L129" i="5" s="1"/>
  <c r="H128" i="5" l="1"/>
  <c r="J128" i="5" s="1"/>
  <c r="L128" i="5" s="1"/>
  <c r="H130" i="5"/>
  <c r="B130" i="5"/>
  <c r="C130" i="5"/>
  <c r="D130" i="5"/>
  <c r="E130" i="5"/>
  <c r="F130" i="5"/>
  <c r="G130" i="5"/>
  <c r="I128" i="2"/>
  <c r="I127" i="2"/>
  <c r="I126" i="2"/>
  <c r="I125" i="2"/>
  <c r="A124" i="1"/>
  <c r="B127" i="5" s="1"/>
  <c r="B124" i="1"/>
  <c r="C127" i="5" s="1"/>
  <c r="C124" i="1"/>
  <c r="D124" i="1"/>
  <c r="E124" i="1"/>
  <c r="F127" i="5" s="1"/>
  <c r="H127" i="5"/>
  <c r="B129" i="5"/>
  <c r="C129" i="5"/>
  <c r="D129" i="5"/>
  <c r="E129" i="5"/>
  <c r="F129" i="5"/>
  <c r="G129" i="5"/>
  <c r="H83" i="5"/>
  <c r="H91" i="5"/>
  <c r="G125" i="5"/>
  <c r="H125" i="5"/>
  <c r="G126" i="5"/>
  <c r="H126" i="5"/>
  <c r="D127" i="5"/>
  <c r="E127" i="5"/>
  <c r="G127" i="5"/>
  <c r="B128" i="5"/>
  <c r="C128" i="5"/>
  <c r="D128" i="5"/>
  <c r="E128" i="5"/>
  <c r="F128" i="5"/>
  <c r="G128" i="5"/>
  <c r="G121" i="5"/>
  <c r="H121" i="5"/>
  <c r="G122" i="5"/>
  <c r="H122" i="5"/>
  <c r="G123" i="5"/>
  <c r="G124" i="5"/>
  <c r="G79" i="5"/>
  <c r="H79" i="5"/>
  <c r="G80" i="5"/>
  <c r="H80" i="5"/>
  <c r="G81" i="5"/>
  <c r="G82" i="5"/>
  <c r="H82" i="5"/>
  <c r="G83" i="5"/>
  <c r="G84" i="5"/>
  <c r="H84" i="5"/>
  <c r="G85" i="5"/>
  <c r="H85" i="5"/>
  <c r="G86" i="5"/>
  <c r="H86" i="5"/>
  <c r="G87" i="5"/>
  <c r="H87" i="5"/>
  <c r="G88" i="5"/>
  <c r="G89" i="5"/>
  <c r="H89" i="5"/>
  <c r="G90" i="5"/>
  <c r="H90" i="5"/>
  <c r="G91" i="5"/>
  <c r="G92" i="5"/>
  <c r="H92" i="5"/>
  <c r="G93" i="5"/>
  <c r="H93" i="5"/>
  <c r="G94" i="5"/>
  <c r="H94" i="5"/>
  <c r="G95" i="5"/>
  <c r="H95" i="5"/>
  <c r="G96" i="5"/>
  <c r="H96" i="5"/>
  <c r="G97" i="5"/>
  <c r="H97" i="5"/>
  <c r="G98" i="5"/>
  <c r="H98" i="5"/>
  <c r="G99" i="5"/>
  <c r="H99" i="5"/>
  <c r="G100" i="5"/>
  <c r="H100" i="5"/>
  <c r="G101" i="5"/>
  <c r="H101" i="5"/>
  <c r="G102" i="5"/>
  <c r="H102" i="5"/>
  <c r="G103" i="5"/>
  <c r="H103" i="5"/>
  <c r="G104" i="5"/>
  <c r="G105" i="5"/>
  <c r="H105" i="5"/>
  <c r="G106" i="5"/>
  <c r="G107" i="5"/>
  <c r="H107" i="5"/>
  <c r="G108" i="5"/>
  <c r="H108" i="5"/>
  <c r="G109" i="5"/>
  <c r="G110" i="5"/>
  <c r="H110" i="5"/>
  <c r="G111" i="5"/>
  <c r="G112" i="5"/>
  <c r="H112" i="5"/>
  <c r="G113" i="5"/>
  <c r="H113" i="5"/>
  <c r="G114" i="5"/>
  <c r="H114" i="5"/>
  <c r="G115" i="5"/>
  <c r="H115" i="5"/>
  <c r="G116" i="5"/>
  <c r="H116" i="5"/>
  <c r="G117" i="5"/>
  <c r="H117" i="5"/>
  <c r="G118" i="5"/>
  <c r="H118" i="5"/>
  <c r="G119" i="5"/>
  <c r="H119" i="5"/>
  <c r="G120" i="5"/>
  <c r="H120" i="5"/>
  <c r="G73" i="5"/>
  <c r="H73" i="5"/>
  <c r="G74" i="5"/>
  <c r="H74" i="5"/>
  <c r="G75" i="5"/>
  <c r="H75" i="5"/>
  <c r="G76" i="5"/>
  <c r="H76" i="5"/>
  <c r="G77" i="5"/>
  <c r="H77" i="5"/>
  <c r="G78" i="5"/>
  <c r="H78" i="5"/>
  <c r="G68" i="5"/>
  <c r="H68" i="5"/>
  <c r="G69" i="5"/>
  <c r="H69" i="5"/>
  <c r="G70" i="5"/>
  <c r="H70" i="5"/>
  <c r="G71" i="5"/>
  <c r="H71" i="5"/>
  <c r="G72" i="5"/>
  <c r="H72" i="5"/>
  <c r="G61" i="5"/>
  <c r="H61" i="5"/>
  <c r="G62" i="5"/>
  <c r="H62" i="5"/>
  <c r="G63" i="5"/>
  <c r="H63" i="5"/>
  <c r="G64" i="5"/>
  <c r="H64" i="5"/>
  <c r="G65" i="5"/>
  <c r="H65" i="5"/>
  <c r="G66" i="5"/>
  <c r="H66" i="5"/>
  <c r="G67" i="5"/>
  <c r="G55" i="5"/>
  <c r="H55" i="5"/>
  <c r="G56" i="5"/>
  <c r="G57" i="5"/>
  <c r="G58" i="5"/>
  <c r="G59" i="5"/>
  <c r="G60" i="5"/>
  <c r="H60" i="5"/>
  <c r="J60" i="5" s="1"/>
  <c r="G49" i="5"/>
  <c r="G50" i="5"/>
  <c r="H50" i="5"/>
  <c r="J50" i="5" s="1"/>
  <c r="G51" i="5"/>
  <c r="G52" i="5"/>
  <c r="H52" i="5"/>
  <c r="J52" i="5" s="1"/>
  <c r="G53" i="5"/>
  <c r="G54" i="5"/>
  <c r="H54" i="5"/>
  <c r="J54" i="5" s="1"/>
  <c r="G39" i="5"/>
  <c r="H39" i="5"/>
  <c r="J39" i="5" s="1"/>
  <c r="G40" i="5"/>
  <c r="H40" i="5"/>
  <c r="J40" i="5" s="1"/>
  <c r="G41" i="5"/>
  <c r="H41" i="5"/>
  <c r="J41" i="5" s="1"/>
  <c r="G42" i="5"/>
  <c r="H42" i="5"/>
  <c r="J42" i="5" s="1"/>
  <c r="G43" i="5"/>
  <c r="G44" i="5"/>
  <c r="H44" i="5"/>
  <c r="J44" i="5" s="1"/>
  <c r="G45" i="5"/>
  <c r="H45" i="5"/>
  <c r="J45" i="5" s="1"/>
  <c r="G46" i="5"/>
  <c r="G47" i="5"/>
  <c r="G48" i="5"/>
  <c r="G28" i="5"/>
  <c r="H28" i="5"/>
  <c r="J28" i="5" s="1"/>
  <c r="G29" i="5"/>
  <c r="H29" i="5"/>
  <c r="J29" i="5" s="1"/>
  <c r="G30" i="5"/>
  <c r="H30" i="5"/>
  <c r="J30" i="5" s="1"/>
  <c r="G31" i="5"/>
  <c r="G32" i="5"/>
  <c r="H32" i="5"/>
  <c r="J32" i="5" s="1"/>
  <c r="G33" i="5"/>
  <c r="H33" i="5"/>
  <c r="J33" i="5" s="1"/>
  <c r="G34" i="5"/>
  <c r="H34" i="5"/>
  <c r="J34" i="5" s="1"/>
  <c r="G35" i="5"/>
  <c r="H35" i="5"/>
  <c r="J35" i="5" s="1"/>
  <c r="G36" i="5"/>
  <c r="G37" i="5"/>
  <c r="G38" i="5"/>
  <c r="H38" i="5"/>
  <c r="J38" i="5" s="1"/>
  <c r="G7" i="5"/>
  <c r="H7" i="5"/>
  <c r="G8" i="5"/>
  <c r="G9" i="5"/>
  <c r="G10" i="5"/>
  <c r="G11" i="5"/>
  <c r="H11" i="5"/>
  <c r="J11" i="5" s="1"/>
  <c r="G12" i="5"/>
  <c r="H12" i="5"/>
  <c r="J12" i="5" s="1"/>
  <c r="G13" i="5"/>
  <c r="H13" i="5"/>
  <c r="J13" i="5" s="1"/>
  <c r="G14" i="5"/>
  <c r="G15" i="5"/>
  <c r="H15" i="5"/>
  <c r="J15" i="5" s="1"/>
  <c r="G16" i="5"/>
  <c r="H16" i="5"/>
  <c r="J16" i="5" s="1"/>
  <c r="G17" i="5"/>
  <c r="G18" i="5"/>
  <c r="G19" i="5"/>
  <c r="G20" i="5"/>
  <c r="H20" i="5"/>
  <c r="J20" i="5" s="1"/>
  <c r="G21" i="5"/>
  <c r="H21" i="5"/>
  <c r="J21" i="5" s="1"/>
  <c r="G22" i="5"/>
  <c r="H22" i="5"/>
  <c r="J22" i="5" s="1"/>
  <c r="G23" i="5"/>
  <c r="H23" i="5"/>
  <c r="J23" i="5" s="1"/>
  <c r="G24" i="5"/>
  <c r="H24" i="5"/>
  <c r="J24" i="5" s="1"/>
  <c r="G25" i="5"/>
  <c r="H25" i="5"/>
  <c r="J25" i="5" s="1"/>
  <c r="G26" i="5"/>
  <c r="H26" i="5"/>
  <c r="J26" i="5" s="1"/>
  <c r="G27" i="5"/>
  <c r="H27" i="5"/>
  <c r="J27" i="5" s="1"/>
  <c r="G6" i="5"/>
  <c r="F122" i="2"/>
  <c r="F121" i="2"/>
  <c r="F107" i="2"/>
  <c r="F104" i="2"/>
  <c r="F102" i="2"/>
  <c r="F86" i="2"/>
  <c r="F79" i="2"/>
  <c r="F65" i="2"/>
  <c r="F57" i="2"/>
  <c r="F56" i="2"/>
  <c r="F55" i="2"/>
  <c r="F54" i="2"/>
  <c r="F51" i="2"/>
  <c r="F49" i="2"/>
  <c r="F47" i="2"/>
  <c r="F46" i="2"/>
  <c r="F45" i="2"/>
  <c r="F44" i="2"/>
  <c r="F41" i="2"/>
  <c r="F35" i="2"/>
  <c r="F34" i="2"/>
  <c r="F17" i="2"/>
  <c r="F16" i="2"/>
  <c r="F15" i="2"/>
  <c r="F12" i="2"/>
  <c r="F8" i="2"/>
  <c r="F7" i="2"/>
  <c r="F6" i="2"/>
  <c r="G6" i="2"/>
  <c r="H8" i="5" s="1"/>
  <c r="I5" i="2"/>
  <c r="I9" i="2"/>
  <c r="I10" i="2"/>
  <c r="I11" i="2"/>
  <c r="I13" i="2"/>
  <c r="I14" i="2"/>
  <c r="I18" i="2"/>
  <c r="I19" i="2"/>
  <c r="I20" i="2"/>
  <c r="I21" i="2"/>
  <c r="I22" i="2"/>
  <c r="I23" i="2"/>
  <c r="I24" i="2"/>
  <c r="I25" i="2"/>
  <c r="I26" i="2"/>
  <c r="I27" i="2"/>
  <c r="I28" i="2"/>
  <c r="I30" i="2"/>
  <c r="I31" i="2"/>
  <c r="I32" i="2"/>
  <c r="I33" i="2"/>
  <c r="I36" i="2"/>
  <c r="I37" i="2"/>
  <c r="I38" i="2"/>
  <c r="I39" i="2"/>
  <c r="I40" i="2"/>
  <c r="I42" i="2"/>
  <c r="I43" i="2"/>
  <c r="I48" i="2"/>
  <c r="I50" i="2"/>
  <c r="I52" i="2"/>
  <c r="I53" i="2"/>
  <c r="I58" i="2"/>
  <c r="I59" i="2"/>
  <c r="I60" i="2"/>
  <c r="I61" i="2"/>
  <c r="I62" i="2"/>
  <c r="I63" i="2"/>
  <c r="I64" i="2"/>
  <c r="I66" i="2"/>
  <c r="I67" i="2"/>
  <c r="I68" i="2"/>
  <c r="I69" i="2"/>
  <c r="I70" i="2"/>
  <c r="I71" i="2"/>
  <c r="I72" i="2"/>
  <c r="I73" i="2"/>
  <c r="I74" i="2"/>
  <c r="I75" i="2"/>
  <c r="I76" i="2"/>
  <c r="I77" i="2"/>
  <c r="I78" i="2"/>
  <c r="I80" i="2"/>
  <c r="I81" i="2"/>
  <c r="I82" i="2"/>
  <c r="I83" i="2"/>
  <c r="I84" i="2"/>
  <c r="I85" i="2"/>
  <c r="I87" i="2"/>
  <c r="I88" i="2"/>
  <c r="I89" i="2"/>
  <c r="I90" i="2"/>
  <c r="I91" i="2"/>
  <c r="I92" i="2"/>
  <c r="I93" i="2"/>
  <c r="I94" i="2"/>
  <c r="I95" i="2"/>
  <c r="I96" i="2"/>
  <c r="I97" i="2"/>
  <c r="I98" i="2"/>
  <c r="I99" i="2"/>
  <c r="I100" i="2"/>
  <c r="I101" i="2"/>
  <c r="I103" i="2"/>
  <c r="I105" i="2"/>
  <c r="I106" i="2"/>
  <c r="I108" i="2"/>
  <c r="I110" i="2"/>
  <c r="I111" i="2"/>
  <c r="I112" i="2"/>
  <c r="I113" i="2"/>
  <c r="I114" i="2"/>
  <c r="I115" i="2"/>
  <c r="I116" i="2"/>
  <c r="I117" i="2"/>
  <c r="I118" i="2"/>
  <c r="I119" i="2"/>
  <c r="I120" i="2"/>
  <c r="I123" i="2"/>
  <c r="I124" i="2"/>
  <c r="I4" i="2"/>
  <c r="J4" i="2"/>
  <c r="H3" i="1"/>
  <c r="H4" i="1"/>
  <c r="H5" i="1"/>
  <c r="H6" i="1"/>
  <c r="H7" i="1"/>
  <c r="H8" i="1"/>
  <c r="H9" i="1"/>
  <c r="H10" i="1"/>
  <c r="H11" i="1"/>
  <c r="H12" i="1"/>
  <c r="H13" i="1"/>
  <c r="H14" i="1"/>
  <c r="H15" i="1"/>
  <c r="H16" i="1"/>
  <c r="H17" i="1"/>
  <c r="H18" i="1"/>
  <c r="H19" i="1"/>
  <c r="H20" i="1"/>
  <c r="H21" i="1"/>
  <c r="H22" i="1"/>
  <c r="H23" i="1"/>
  <c r="H24" i="1"/>
  <c r="H25" i="1"/>
  <c r="H26" i="1"/>
  <c r="H27" i="1"/>
  <c r="H28" i="1"/>
  <c r="H29" i="1"/>
  <c r="H30" i="1"/>
  <c r="H31" i="1"/>
  <c r="H32" i="1"/>
  <c r="H33" i="1"/>
  <c r="H34" i="1"/>
  <c r="H35" i="1"/>
  <c r="H36" i="1"/>
  <c r="H37" i="1"/>
  <c r="H38" i="1"/>
  <c r="H39" i="1"/>
  <c r="H40" i="1"/>
  <c r="H41" i="1"/>
  <c r="G41" i="1"/>
  <c r="G40" i="1"/>
  <c r="G39" i="1"/>
  <c r="G38" i="1"/>
  <c r="G37" i="1"/>
  <c r="G36" i="1"/>
  <c r="G35" i="1"/>
  <c r="G34" i="1"/>
  <c r="G33" i="1"/>
  <c r="G32" i="1"/>
  <c r="G31" i="1"/>
  <c r="G30" i="1"/>
  <c r="G29" i="1"/>
  <c r="G28" i="1"/>
  <c r="G27" i="1"/>
  <c r="G26" i="1"/>
  <c r="G25" i="1"/>
  <c r="G24" i="1"/>
  <c r="G23" i="1"/>
  <c r="G22" i="1"/>
  <c r="G21" i="1"/>
  <c r="G20" i="1"/>
  <c r="G19" i="1"/>
  <c r="G18" i="1"/>
  <c r="G17" i="1"/>
  <c r="G16" i="1"/>
  <c r="G15" i="1"/>
  <c r="G14" i="1"/>
  <c r="G13" i="1"/>
  <c r="G12" i="1"/>
  <c r="G11" i="1"/>
  <c r="G10" i="1"/>
  <c r="G9" i="1"/>
  <c r="G8" i="1"/>
  <c r="G7" i="1"/>
  <c r="G6" i="1"/>
  <c r="G5" i="1"/>
  <c r="G4" i="1"/>
  <c r="G3" i="1"/>
  <c r="G57" i="2"/>
  <c r="H59" i="5" s="1"/>
  <c r="I57" i="2"/>
  <c r="G65" i="2"/>
  <c r="H67" i="5" s="1"/>
  <c r="I65" i="2"/>
  <c r="G79" i="2"/>
  <c r="H81" i="5" s="1"/>
  <c r="I79" i="2"/>
  <c r="G86" i="2"/>
  <c r="H88" i="5" s="1"/>
  <c r="I86" i="2"/>
  <c r="G102" i="2"/>
  <c r="H104" i="5" s="1"/>
  <c r="I102" i="2"/>
  <c r="G104" i="2"/>
  <c r="H106" i="5" s="1"/>
  <c r="I104" i="2"/>
  <c r="G107" i="2"/>
  <c r="H109" i="5" s="1"/>
  <c r="I107" i="2"/>
  <c r="G121" i="2"/>
  <c r="H123" i="5" s="1"/>
  <c r="I121" i="2"/>
  <c r="G122" i="2"/>
  <c r="H124" i="5" s="1"/>
  <c r="I122" i="2"/>
  <c r="G56" i="2"/>
  <c r="H58" i="5" s="1"/>
  <c r="I56" i="2"/>
  <c r="G55" i="2"/>
  <c r="H57" i="5" s="1"/>
  <c r="J57" i="5" s="1"/>
  <c r="I55" i="2"/>
  <c r="G54" i="2"/>
  <c r="H56" i="5" s="1"/>
  <c r="J56" i="5" s="1"/>
  <c r="I54" i="2"/>
  <c r="G51" i="2"/>
  <c r="H53" i="5" s="1"/>
  <c r="I51" i="2"/>
  <c r="G49" i="2"/>
  <c r="H51" i="5" s="1"/>
  <c r="I49" i="2"/>
  <c r="G47" i="2"/>
  <c r="H49" i="5" s="1"/>
  <c r="I47" i="2"/>
  <c r="G46" i="2"/>
  <c r="H48" i="5" s="1"/>
  <c r="I46" i="2"/>
  <c r="G45" i="2"/>
  <c r="H47" i="5" s="1"/>
  <c r="I45" i="2"/>
  <c r="G44" i="2"/>
  <c r="H46" i="5" s="1"/>
  <c r="I44" i="2"/>
  <c r="G41" i="2"/>
  <c r="H43" i="5" s="1"/>
  <c r="I41" i="2"/>
  <c r="G34" i="2"/>
  <c r="H36" i="5" s="1"/>
  <c r="I34" i="2"/>
  <c r="G35" i="2"/>
  <c r="H37" i="5" s="1"/>
  <c r="I35" i="2"/>
  <c r="G16" i="2"/>
  <c r="H18" i="5" s="1"/>
  <c r="G17" i="2"/>
  <c r="H19" i="5" s="1"/>
  <c r="G15" i="2"/>
  <c r="H17" i="5" s="1"/>
  <c r="G12" i="2"/>
  <c r="H14" i="5" s="1"/>
  <c r="G8" i="2"/>
  <c r="H10" i="5" s="1"/>
  <c r="J10" i="5" s="1"/>
  <c r="G7" i="2"/>
  <c r="I7" i="2" s="1"/>
  <c r="F29" i="2"/>
  <c r="G29" i="2"/>
  <c r="H31" i="5" s="1"/>
  <c r="F109" i="2"/>
  <c r="G109" i="2"/>
  <c r="H111" i="5" s="1"/>
  <c r="I109" i="2"/>
  <c r="I15" i="2"/>
  <c r="I8" i="2"/>
  <c r="I16" i="2"/>
  <c r="I12" i="2"/>
  <c r="J41" i="1"/>
  <c r="I41" i="1"/>
  <c r="J40" i="1"/>
  <c r="I40" i="1"/>
  <c r="J39" i="1"/>
  <c r="I39" i="1"/>
  <c r="J38" i="1"/>
  <c r="I38" i="1"/>
  <c r="J37" i="1"/>
  <c r="I37" i="1"/>
  <c r="J36" i="1"/>
  <c r="I36" i="1"/>
  <c r="J35" i="1"/>
  <c r="I35" i="1"/>
  <c r="J34" i="1"/>
  <c r="I34" i="1"/>
  <c r="J33" i="1"/>
  <c r="I33" i="1"/>
  <c r="J32" i="1"/>
  <c r="I32" i="1"/>
  <c r="J31" i="1"/>
  <c r="I31" i="1"/>
  <c r="J30" i="1"/>
  <c r="I30" i="1"/>
  <c r="J29" i="1"/>
  <c r="I29" i="1"/>
  <c r="J28" i="1"/>
  <c r="I28" i="1"/>
  <c r="J27" i="1"/>
  <c r="I27" i="1"/>
  <c r="J26" i="1"/>
  <c r="I26" i="1"/>
  <c r="J25" i="1"/>
  <c r="I25" i="1"/>
  <c r="J24" i="1"/>
  <c r="I24" i="1"/>
  <c r="J23" i="1"/>
  <c r="I23" i="1"/>
  <c r="J22" i="1"/>
  <c r="I22" i="1"/>
  <c r="J21" i="1"/>
  <c r="I21" i="1"/>
  <c r="J20" i="1"/>
  <c r="I20" i="1"/>
  <c r="J19" i="1"/>
  <c r="I19" i="1"/>
  <c r="J18" i="1"/>
  <c r="I18" i="1"/>
  <c r="J17" i="1"/>
  <c r="I17" i="1"/>
  <c r="J16" i="1"/>
  <c r="I16" i="1"/>
  <c r="J15" i="1"/>
  <c r="I15" i="1"/>
  <c r="J14" i="1"/>
  <c r="I14" i="1"/>
  <c r="J13" i="1"/>
  <c r="I13" i="1"/>
  <c r="J12" i="1"/>
  <c r="I12" i="1"/>
  <c r="J11" i="1"/>
  <c r="I11" i="1"/>
  <c r="J10" i="1"/>
  <c r="I10" i="1"/>
  <c r="J9" i="1"/>
  <c r="I9" i="1"/>
  <c r="J8" i="1"/>
  <c r="I8" i="1"/>
  <c r="J7" i="1"/>
  <c r="I7" i="1"/>
  <c r="J6" i="1"/>
  <c r="I6" i="1"/>
  <c r="J5" i="1"/>
  <c r="I5" i="1"/>
  <c r="J4" i="1"/>
  <c r="I4" i="1"/>
  <c r="J3" i="1"/>
  <c r="I3" i="1"/>
  <c r="E22" i="1"/>
  <c r="F25" i="5"/>
  <c r="A3" i="1"/>
  <c r="B6" i="5"/>
  <c r="B3" i="1"/>
  <c r="C6" i="5"/>
  <c r="C3" i="1"/>
  <c r="D6" i="5"/>
  <c r="D3" i="1"/>
  <c r="E6" i="5"/>
  <c r="E3" i="1"/>
  <c r="F6" i="5"/>
  <c r="A4" i="1"/>
  <c r="B7" i="5"/>
  <c r="B4" i="1"/>
  <c r="C7" i="5"/>
  <c r="C4" i="1"/>
  <c r="D7" i="5"/>
  <c r="D4" i="1"/>
  <c r="E7" i="5"/>
  <c r="E4" i="1"/>
  <c r="F7" i="5"/>
  <c r="A5" i="1"/>
  <c r="B8" i="5"/>
  <c r="B5" i="1"/>
  <c r="C8" i="5"/>
  <c r="C5" i="1"/>
  <c r="D8" i="5"/>
  <c r="D5" i="1"/>
  <c r="E8" i="5"/>
  <c r="E5" i="1"/>
  <c r="F8" i="5"/>
  <c r="A6" i="1"/>
  <c r="B9" i="5"/>
  <c r="B6" i="1"/>
  <c r="C9" i="5"/>
  <c r="C6" i="1"/>
  <c r="D9" i="5"/>
  <c r="D6" i="1"/>
  <c r="E9" i="5"/>
  <c r="E6" i="1"/>
  <c r="F9" i="5"/>
  <c r="A7" i="1"/>
  <c r="B10" i="5"/>
  <c r="B7" i="1"/>
  <c r="C10" i="5"/>
  <c r="C7" i="1"/>
  <c r="D10" i="5"/>
  <c r="D7" i="1"/>
  <c r="E10" i="5"/>
  <c r="E7" i="1"/>
  <c r="F10" i="5"/>
  <c r="A8" i="1"/>
  <c r="B11" i="5"/>
  <c r="B8" i="1"/>
  <c r="C11" i="5"/>
  <c r="C8" i="1"/>
  <c r="D11" i="5"/>
  <c r="D8" i="1"/>
  <c r="E11" i="5"/>
  <c r="E8" i="1"/>
  <c r="F11" i="5"/>
  <c r="A9" i="1"/>
  <c r="B12" i="5"/>
  <c r="B9" i="1"/>
  <c r="C12" i="5"/>
  <c r="C9" i="1"/>
  <c r="D12" i="5"/>
  <c r="D9" i="1"/>
  <c r="E12" i="5"/>
  <c r="E9" i="1"/>
  <c r="F12" i="5"/>
  <c r="A10" i="1"/>
  <c r="B13" i="5"/>
  <c r="B10" i="1"/>
  <c r="C13" i="5"/>
  <c r="C10" i="1"/>
  <c r="D13" i="5"/>
  <c r="D10" i="1"/>
  <c r="E13" i="5"/>
  <c r="E10" i="1"/>
  <c r="F13" i="5"/>
  <c r="A11" i="1"/>
  <c r="B14" i="5"/>
  <c r="B11" i="1"/>
  <c r="C14" i="5"/>
  <c r="C11" i="1"/>
  <c r="D14" i="5"/>
  <c r="D11" i="1"/>
  <c r="E14" i="5"/>
  <c r="E11" i="1"/>
  <c r="F14" i="5"/>
  <c r="A12" i="1"/>
  <c r="B15" i="5"/>
  <c r="B12" i="1"/>
  <c r="C15" i="5"/>
  <c r="C12" i="1"/>
  <c r="D15" i="5"/>
  <c r="D12" i="1"/>
  <c r="E15" i="5"/>
  <c r="E12" i="1"/>
  <c r="F15" i="5"/>
  <c r="A13" i="1"/>
  <c r="B16" i="5"/>
  <c r="B13" i="1"/>
  <c r="C16" i="5"/>
  <c r="C13" i="1"/>
  <c r="D16" i="5"/>
  <c r="D13" i="1"/>
  <c r="E16" i="5"/>
  <c r="E13" i="1"/>
  <c r="F16" i="5"/>
  <c r="A14" i="1"/>
  <c r="B17" i="5"/>
  <c r="B14" i="1"/>
  <c r="C17" i="5"/>
  <c r="C14" i="1"/>
  <c r="D17" i="5"/>
  <c r="D14" i="1"/>
  <c r="E17" i="5"/>
  <c r="E14" i="1"/>
  <c r="F17" i="5"/>
  <c r="A15" i="1"/>
  <c r="B18" i="5"/>
  <c r="B15" i="1"/>
  <c r="C18" i="5"/>
  <c r="C15" i="1"/>
  <c r="D18" i="5"/>
  <c r="D15" i="1"/>
  <c r="E18" i="5"/>
  <c r="E15" i="1"/>
  <c r="F18" i="5"/>
  <c r="A16" i="1"/>
  <c r="B19" i="5"/>
  <c r="B16" i="1"/>
  <c r="C19" i="5"/>
  <c r="C16" i="1"/>
  <c r="D19" i="5"/>
  <c r="D16" i="1"/>
  <c r="E19" i="5"/>
  <c r="E16" i="1"/>
  <c r="F19" i="5"/>
  <c r="A17" i="1"/>
  <c r="B20" i="5"/>
  <c r="B17" i="1"/>
  <c r="C20" i="5"/>
  <c r="C17" i="1"/>
  <c r="D20" i="5"/>
  <c r="D17" i="1"/>
  <c r="E20" i="5"/>
  <c r="E17" i="1"/>
  <c r="F20" i="5"/>
  <c r="A18" i="1"/>
  <c r="B21" i="5"/>
  <c r="B18" i="1"/>
  <c r="C21" i="5"/>
  <c r="C18" i="1"/>
  <c r="D21" i="5"/>
  <c r="D18" i="1"/>
  <c r="E21" i="5"/>
  <c r="E18" i="1"/>
  <c r="F21" i="5"/>
  <c r="A19" i="1"/>
  <c r="B22" i="5"/>
  <c r="B19" i="1"/>
  <c r="C22" i="5"/>
  <c r="C19" i="1"/>
  <c r="D22" i="5"/>
  <c r="D19" i="1"/>
  <c r="E22" i="5"/>
  <c r="E19" i="1"/>
  <c r="F22" i="5"/>
  <c r="A20" i="1"/>
  <c r="B23" i="5"/>
  <c r="B20" i="1"/>
  <c r="C23" i="5"/>
  <c r="C20" i="1"/>
  <c r="D23" i="5"/>
  <c r="D20" i="1"/>
  <c r="E23" i="5"/>
  <c r="E20" i="1"/>
  <c r="F23" i="5"/>
  <c r="A21" i="1"/>
  <c r="B24" i="5"/>
  <c r="B21" i="1"/>
  <c r="C24" i="5"/>
  <c r="C21" i="1"/>
  <c r="D24" i="5"/>
  <c r="D21" i="1"/>
  <c r="E24" i="5"/>
  <c r="E21" i="1"/>
  <c r="F24" i="5"/>
  <c r="A22" i="1"/>
  <c r="B25" i="5"/>
  <c r="B22" i="1"/>
  <c r="C25" i="5"/>
  <c r="C22" i="1"/>
  <c r="D25" i="5"/>
  <c r="D22" i="1"/>
  <c r="E25" i="5"/>
  <c r="A23" i="1"/>
  <c r="B26" i="5"/>
  <c r="B23" i="1"/>
  <c r="C26" i="5"/>
  <c r="C23" i="1"/>
  <c r="D26" i="5"/>
  <c r="D23" i="1"/>
  <c r="E26" i="5"/>
  <c r="E23" i="1"/>
  <c r="F26" i="5"/>
  <c r="A24" i="1"/>
  <c r="B27" i="5"/>
  <c r="B24" i="1"/>
  <c r="C27" i="5"/>
  <c r="C24" i="1"/>
  <c r="D27" i="5"/>
  <c r="D24" i="1"/>
  <c r="E27" i="5"/>
  <c r="E24" i="1"/>
  <c r="F27" i="5"/>
  <c r="A25" i="1"/>
  <c r="B28" i="5"/>
  <c r="B25" i="1"/>
  <c r="C28" i="5"/>
  <c r="C25" i="1"/>
  <c r="D28" i="5"/>
  <c r="D25" i="1"/>
  <c r="E28" i="5"/>
  <c r="E25" i="1"/>
  <c r="F28" i="5"/>
  <c r="A26" i="1"/>
  <c r="B29" i="5"/>
  <c r="B26" i="1"/>
  <c r="C29" i="5"/>
  <c r="C26" i="1"/>
  <c r="D29" i="5"/>
  <c r="D26" i="1"/>
  <c r="E29" i="5"/>
  <c r="E26" i="1"/>
  <c r="F29" i="5"/>
  <c r="A27" i="1"/>
  <c r="B30" i="5"/>
  <c r="B27" i="1"/>
  <c r="C30" i="5"/>
  <c r="C27" i="1"/>
  <c r="D30" i="5"/>
  <c r="D27" i="1"/>
  <c r="E30" i="5"/>
  <c r="E27" i="1"/>
  <c r="F30" i="5"/>
  <c r="A28" i="1"/>
  <c r="B31" i="5"/>
  <c r="B28" i="1"/>
  <c r="C31" i="5"/>
  <c r="C28" i="1"/>
  <c r="D31" i="5"/>
  <c r="D28" i="1"/>
  <c r="E31" i="5"/>
  <c r="E28" i="1"/>
  <c r="F31" i="5"/>
  <c r="A29" i="1"/>
  <c r="B32" i="5"/>
  <c r="B29" i="1"/>
  <c r="C32" i="5"/>
  <c r="C29" i="1"/>
  <c r="D32" i="5"/>
  <c r="D29" i="1"/>
  <c r="E32" i="5"/>
  <c r="E29" i="1"/>
  <c r="F32" i="5"/>
  <c r="A30" i="1"/>
  <c r="B33" i="5"/>
  <c r="B30" i="1"/>
  <c r="C33" i="5"/>
  <c r="C30" i="1"/>
  <c r="D33" i="5"/>
  <c r="D30" i="1"/>
  <c r="E33" i="5"/>
  <c r="E30" i="1"/>
  <c r="F33" i="5"/>
  <c r="A31" i="1"/>
  <c r="B34" i="5"/>
  <c r="B31" i="1"/>
  <c r="C34" i="5"/>
  <c r="C31" i="1"/>
  <c r="D34" i="5"/>
  <c r="D31" i="1"/>
  <c r="E34" i="5"/>
  <c r="E31" i="1"/>
  <c r="F34" i="5"/>
  <c r="A32" i="1"/>
  <c r="B35" i="5"/>
  <c r="B32" i="1"/>
  <c r="C35" i="5"/>
  <c r="C32" i="1"/>
  <c r="D35" i="5"/>
  <c r="D32" i="1"/>
  <c r="E35" i="5"/>
  <c r="E32" i="1"/>
  <c r="F35" i="5"/>
  <c r="A33" i="1"/>
  <c r="B36" i="5"/>
  <c r="B33" i="1"/>
  <c r="C36" i="5"/>
  <c r="C33" i="1"/>
  <c r="D36" i="5"/>
  <c r="D33" i="1"/>
  <c r="E36" i="5"/>
  <c r="E33" i="1"/>
  <c r="F36" i="5"/>
  <c r="A34" i="1"/>
  <c r="B37" i="5"/>
  <c r="B34" i="1"/>
  <c r="C37" i="5"/>
  <c r="C34" i="1"/>
  <c r="D37" i="5"/>
  <c r="D34" i="1"/>
  <c r="E37" i="5"/>
  <c r="E34" i="1"/>
  <c r="F37" i="5"/>
  <c r="A35" i="1"/>
  <c r="B38" i="5"/>
  <c r="B35" i="1"/>
  <c r="C38" i="5"/>
  <c r="C35" i="1"/>
  <c r="D38" i="5"/>
  <c r="D35" i="1"/>
  <c r="E38" i="5"/>
  <c r="E35" i="1"/>
  <c r="F38" i="5"/>
  <c r="A36" i="1"/>
  <c r="B39" i="5"/>
  <c r="B36" i="1"/>
  <c r="C39" i="5"/>
  <c r="C36" i="1"/>
  <c r="D39" i="5"/>
  <c r="D36" i="1"/>
  <c r="E39" i="5"/>
  <c r="E36" i="1"/>
  <c r="F39" i="5"/>
  <c r="A37" i="1"/>
  <c r="B40" i="5"/>
  <c r="B37" i="1"/>
  <c r="C40" i="5"/>
  <c r="C37" i="1"/>
  <c r="D40" i="5"/>
  <c r="D37" i="1"/>
  <c r="E40" i="5"/>
  <c r="E37" i="1"/>
  <c r="F40" i="5"/>
  <c r="A38" i="1"/>
  <c r="B41" i="5"/>
  <c r="B38" i="1"/>
  <c r="C41" i="5"/>
  <c r="C38" i="1"/>
  <c r="D41" i="5"/>
  <c r="D38" i="1"/>
  <c r="E41" i="5"/>
  <c r="E38" i="1"/>
  <c r="F41" i="5"/>
  <c r="A39" i="1"/>
  <c r="B42" i="5"/>
  <c r="B39" i="1"/>
  <c r="C42" i="5"/>
  <c r="C39" i="1"/>
  <c r="D42" i="5"/>
  <c r="D39" i="1"/>
  <c r="E42" i="5"/>
  <c r="E39" i="1"/>
  <c r="F42" i="5"/>
  <c r="A40" i="1"/>
  <c r="B43" i="5"/>
  <c r="B40" i="1"/>
  <c r="C43" i="5"/>
  <c r="C40" i="1"/>
  <c r="D43" i="5"/>
  <c r="D40" i="1"/>
  <c r="E43" i="5"/>
  <c r="E40" i="1"/>
  <c r="F43" i="5"/>
  <c r="A41" i="1"/>
  <c r="B44" i="5"/>
  <c r="B41" i="1"/>
  <c r="C44" i="5"/>
  <c r="C41" i="1"/>
  <c r="D44" i="5"/>
  <c r="D41" i="1"/>
  <c r="E44" i="5"/>
  <c r="E41" i="1"/>
  <c r="F44" i="5"/>
  <c r="A42" i="1"/>
  <c r="B45" i="5"/>
  <c r="B42" i="1"/>
  <c r="C45" i="5"/>
  <c r="C42" i="1"/>
  <c r="D45" i="5"/>
  <c r="D42" i="1"/>
  <c r="E45" i="5"/>
  <c r="E42" i="1"/>
  <c r="F45" i="5"/>
  <c r="A43" i="1"/>
  <c r="B46" i="5"/>
  <c r="B43" i="1"/>
  <c r="C46" i="5"/>
  <c r="C43" i="1"/>
  <c r="D46" i="5"/>
  <c r="D43" i="1"/>
  <c r="E46" i="5"/>
  <c r="E43" i="1"/>
  <c r="F46" i="5"/>
  <c r="A44" i="1"/>
  <c r="B47" i="5"/>
  <c r="B44" i="1"/>
  <c r="C47" i="5"/>
  <c r="C44" i="1"/>
  <c r="D47" i="5"/>
  <c r="D44" i="1"/>
  <c r="E47" i="5"/>
  <c r="E44" i="1"/>
  <c r="F47" i="5"/>
  <c r="A45" i="1"/>
  <c r="B48" i="5"/>
  <c r="B45" i="1"/>
  <c r="C48" i="5"/>
  <c r="C45" i="1"/>
  <c r="D48" i="5"/>
  <c r="D45" i="1"/>
  <c r="E48" i="5"/>
  <c r="E45" i="1"/>
  <c r="F48" i="5"/>
  <c r="A46" i="1"/>
  <c r="B49" i="5"/>
  <c r="B46" i="1"/>
  <c r="C49" i="5"/>
  <c r="C46" i="1"/>
  <c r="D49" i="5"/>
  <c r="D46" i="1"/>
  <c r="E49" i="5"/>
  <c r="E46" i="1"/>
  <c r="F49" i="5"/>
  <c r="A47" i="1"/>
  <c r="B50" i="5"/>
  <c r="B47" i="1"/>
  <c r="C50" i="5"/>
  <c r="C47" i="1"/>
  <c r="D50" i="5"/>
  <c r="D47" i="1"/>
  <c r="E50" i="5"/>
  <c r="E47" i="1"/>
  <c r="F50" i="5"/>
  <c r="A48" i="1"/>
  <c r="B51" i="5"/>
  <c r="B48" i="1"/>
  <c r="C51" i="5"/>
  <c r="C48" i="1"/>
  <c r="D51" i="5"/>
  <c r="D48" i="1"/>
  <c r="E51" i="5"/>
  <c r="E48" i="1"/>
  <c r="F51" i="5"/>
  <c r="A49" i="1"/>
  <c r="B52" i="5"/>
  <c r="B49" i="1"/>
  <c r="C52" i="5"/>
  <c r="C49" i="1"/>
  <c r="D52" i="5"/>
  <c r="D49" i="1"/>
  <c r="E52" i="5"/>
  <c r="E49" i="1"/>
  <c r="F52" i="5"/>
  <c r="A50" i="1"/>
  <c r="B53" i="5"/>
  <c r="B50" i="1"/>
  <c r="C53" i="5"/>
  <c r="C50" i="1"/>
  <c r="D53" i="5"/>
  <c r="D50" i="1"/>
  <c r="E53" i="5"/>
  <c r="E50" i="1"/>
  <c r="F53" i="5"/>
  <c r="A51" i="1"/>
  <c r="B54" i="5"/>
  <c r="B51" i="1"/>
  <c r="C54" i="5"/>
  <c r="C51" i="1"/>
  <c r="D54" i="5"/>
  <c r="D51" i="1"/>
  <c r="E54" i="5"/>
  <c r="E51" i="1"/>
  <c r="F54" i="5"/>
  <c r="A52" i="1"/>
  <c r="B55" i="5"/>
  <c r="B52" i="1"/>
  <c r="C55" i="5"/>
  <c r="C52" i="1"/>
  <c r="D55" i="5"/>
  <c r="D52" i="1"/>
  <c r="E55" i="5"/>
  <c r="E52" i="1"/>
  <c r="F55" i="5"/>
  <c r="A53" i="1"/>
  <c r="B56" i="5"/>
  <c r="B53" i="1"/>
  <c r="C56" i="5"/>
  <c r="C53" i="1"/>
  <c r="D56" i="5"/>
  <c r="D53" i="1"/>
  <c r="E56" i="5"/>
  <c r="E53" i="1"/>
  <c r="F56" i="5"/>
  <c r="A54" i="1"/>
  <c r="B57" i="5"/>
  <c r="B54" i="1"/>
  <c r="C57" i="5"/>
  <c r="C54" i="1"/>
  <c r="D57" i="5"/>
  <c r="D54" i="1"/>
  <c r="E57" i="5"/>
  <c r="E54" i="1"/>
  <c r="F57" i="5"/>
  <c r="A55" i="1"/>
  <c r="B58" i="5"/>
  <c r="B55" i="1"/>
  <c r="C58" i="5"/>
  <c r="C55" i="1"/>
  <c r="D58" i="5"/>
  <c r="D55" i="1"/>
  <c r="E58" i="5"/>
  <c r="E55" i="1"/>
  <c r="F58" i="5"/>
  <c r="A56" i="1"/>
  <c r="B59" i="5"/>
  <c r="B56" i="1"/>
  <c r="C59" i="5"/>
  <c r="C56" i="1"/>
  <c r="D59" i="5"/>
  <c r="D56" i="1"/>
  <c r="E59" i="5"/>
  <c r="E56" i="1"/>
  <c r="F59" i="5"/>
  <c r="A57" i="1"/>
  <c r="B60" i="5"/>
  <c r="B57" i="1"/>
  <c r="C60" i="5"/>
  <c r="C57" i="1"/>
  <c r="D60" i="5"/>
  <c r="D57" i="1"/>
  <c r="E60" i="5"/>
  <c r="E57" i="1"/>
  <c r="F60" i="5"/>
  <c r="A58" i="1"/>
  <c r="B61" i="5"/>
  <c r="B58" i="1"/>
  <c r="C61" i="5"/>
  <c r="C58" i="1"/>
  <c r="D61" i="5"/>
  <c r="D58" i="1"/>
  <c r="E61" i="5"/>
  <c r="E58" i="1"/>
  <c r="F61" i="5"/>
  <c r="A59" i="1"/>
  <c r="B62" i="5"/>
  <c r="B59" i="1"/>
  <c r="C62" i="5"/>
  <c r="C59" i="1"/>
  <c r="D62" i="5"/>
  <c r="D59" i="1"/>
  <c r="E62" i="5"/>
  <c r="E59" i="1"/>
  <c r="F62" i="5"/>
  <c r="A60" i="1"/>
  <c r="B63" i="5"/>
  <c r="B60" i="1"/>
  <c r="C63" i="5"/>
  <c r="C60" i="1"/>
  <c r="D63" i="5"/>
  <c r="D60" i="1"/>
  <c r="E63" i="5"/>
  <c r="E60" i="1"/>
  <c r="F63" i="5"/>
  <c r="A61" i="1"/>
  <c r="B64" i="5"/>
  <c r="B61" i="1"/>
  <c r="C64" i="5"/>
  <c r="C61" i="1"/>
  <c r="D64" i="5"/>
  <c r="D61" i="1"/>
  <c r="E64" i="5"/>
  <c r="E61" i="1"/>
  <c r="F64" i="5"/>
  <c r="A62" i="1"/>
  <c r="B65" i="5"/>
  <c r="B62" i="1"/>
  <c r="C65" i="5"/>
  <c r="C62" i="1"/>
  <c r="D65" i="5"/>
  <c r="D62" i="1"/>
  <c r="E65" i="5"/>
  <c r="E62" i="1"/>
  <c r="F65" i="5"/>
  <c r="A63" i="1"/>
  <c r="B66" i="5"/>
  <c r="B63" i="1"/>
  <c r="C66" i="5"/>
  <c r="C63" i="1"/>
  <c r="D66" i="5"/>
  <c r="D63" i="1"/>
  <c r="E66" i="5"/>
  <c r="E63" i="1"/>
  <c r="F66" i="5"/>
  <c r="A64" i="1"/>
  <c r="B67" i="5"/>
  <c r="B64" i="1"/>
  <c r="C67" i="5"/>
  <c r="C64" i="1"/>
  <c r="D67" i="5"/>
  <c r="D64" i="1"/>
  <c r="E67" i="5"/>
  <c r="E64" i="1"/>
  <c r="F67" i="5"/>
  <c r="A65" i="1"/>
  <c r="B68" i="5"/>
  <c r="B65" i="1"/>
  <c r="C68" i="5"/>
  <c r="C65" i="1"/>
  <c r="D68" i="5"/>
  <c r="D65" i="1"/>
  <c r="E68" i="5"/>
  <c r="E65" i="1"/>
  <c r="F68" i="5"/>
  <c r="A66" i="1"/>
  <c r="B69" i="5"/>
  <c r="B66" i="1"/>
  <c r="C69" i="5"/>
  <c r="C66" i="1"/>
  <c r="D69" i="5"/>
  <c r="D66" i="1"/>
  <c r="E69" i="5"/>
  <c r="E66" i="1"/>
  <c r="F69" i="5"/>
  <c r="A67" i="1"/>
  <c r="B70" i="5"/>
  <c r="B67" i="1"/>
  <c r="C70" i="5"/>
  <c r="C67" i="1"/>
  <c r="D70" i="5"/>
  <c r="D67" i="1"/>
  <c r="E70" i="5"/>
  <c r="E67" i="1"/>
  <c r="F70" i="5"/>
  <c r="A68" i="1"/>
  <c r="B71" i="5"/>
  <c r="B68" i="1"/>
  <c r="C71" i="5"/>
  <c r="C68" i="1"/>
  <c r="D71" i="5"/>
  <c r="D68" i="1"/>
  <c r="E71" i="5"/>
  <c r="E68" i="1"/>
  <c r="F71" i="5"/>
  <c r="A69" i="1"/>
  <c r="B72" i="5"/>
  <c r="B69" i="1"/>
  <c r="C72" i="5"/>
  <c r="C69" i="1"/>
  <c r="D72" i="5"/>
  <c r="D69" i="1"/>
  <c r="E72" i="5"/>
  <c r="E69" i="1"/>
  <c r="F72" i="5"/>
  <c r="A70" i="1"/>
  <c r="B73" i="5"/>
  <c r="B70" i="1"/>
  <c r="C73" i="5"/>
  <c r="C70" i="1"/>
  <c r="D73" i="5"/>
  <c r="D70" i="1"/>
  <c r="E73" i="5"/>
  <c r="E70" i="1"/>
  <c r="F73" i="5"/>
  <c r="A71" i="1"/>
  <c r="B74" i="5"/>
  <c r="B71" i="1"/>
  <c r="C74" i="5"/>
  <c r="C71" i="1"/>
  <c r="D74" i="5"/>
  <c r="D71" i="1"/>
  <c r="E74" i="5"/>
  <c r="E71" i="1"/>
  <c r="F74" i="5"/>
  <c r="A72" i="1"/>
  <c r="B75" i="5"/>
  <c r="B72" i="1"/>
  <c r="C75" i="5"/>
  <c r="C72" i="1"/>
  <c r="D75" i="5"/>
  <c r="D72" i="1"/>
  <c r="E75" i="5"/>
  <c r="E72" i="1"/>
  <c r="F75" i="5"/>
  <c r="A73" i="1"/>
  <c r="B76" i="5"/>
  <c r="B73" i="1"/>
  <c r="C76" i="5"/>
  <c r="C73" i="1"/>
  <c r="D76" i="5"/>
  <c r="D73" i="1"/>
  <c r="E76" i="5"/>
  <c r="E73" i="1"/>
  <c r="F76" i="5"/>
  <c r="A74" i="1"/>
  <c r="B77" i="5"/>
  <c r="B74" i="1"/>
  <c r="C77" i="5"/>
  <c r="C74" i="1"/>
  <c r="D77" i="5"/>
  <c r="D74" i="1"/>
  <c r="E77" i="5"/>
  <c r="E74" i="1"/>
  <c r="F77" i="5"/>
  <c r="A75" i="1"/>
  <c r="B78" i="5"/>
  <c r="B75" i="1"/>
  <c r="C78" i="5"/>
  <c r="C75" i="1"/>
  <c r="D78" i="5"/>
  <c r="D75" i="1"/>
  <c r="E78" i="5"/>
  <c r="E75" i="1"/>
  <c r="F78" i="5"/>
  <c r="A76" i="1"/>
  <c r="B79" i="5"/>
  <c r="B76" i="1"/>
  <c r="C79" i="5"/>
  <c r="C76" i="1"/>
  <c r="D79" i="5"/>
  <c r="D76" i="1"/>
  <c r="E79" i="5"/>
  <c r="E76" i="1"/>
  <c r="F79" i="5"/>
  <c r="A77" i="1"/>
  <c r="B80" i="5"/>
  <c r="B77" i="1"/>
  <c r="C80" i="5"/>
  <c r="C77" i="1"/>
  <c r="D80" i="5"/>
  <c r="D77" i="1"/>
  <c r="E80" i="5"/>
  <c r="E77" i="1"/>
  <c r="F80" i="5"/>
  <c r="A78" i="1"/>
  <c r="B81" i="5"/>
  <c r="B78" i="1"/>
  <c r="C81" i="5"/>
  <c r="C78" i="1"/>
  <c r="D81" i="5"/>
  <c r="D78" i="1"/>
  <c r="E81" i="5"/>
  <c r="E78" i="1"/>
  <c r="F81" i="5"/>
  <c r="A79" i="1"/>
  <c r="B82" i="5"/>
  <c r="B79" i="1"/>
  <c r="C82" i="5"/>
  <c r="C79" i="1"/>
  <c r="D82" i="5"/>
  <c r="D79" i="1"/>
  <c r="E82" i="5"/>
  <c r="E79" i="1"/>
  <c r="F82" i="5"/>
  <c r="A80" i="1"/>
  <c r="B83" i="5"/>
  <c r="B80" i="1"/>
  <c r="C83" i="5"/>
  <c r="C80" i="1"/>
  <c r="D83" i="5"/>
  <c r="D80" i="1"/>
  <c r="E83" i="5"/>
  <c r="E80" i="1"/>
  <c r="F83" i="5"/>
  <c r="A81" i="1"/>
  <c r="B84" i="5"/>
  <c r="B81" i="1"/>
  <c r="C84" i="5"/>
  <c r="C81" i="1"/>
  <c r="D84" i="5"/>
  <c r="D81" i="1"/>
  <c r="E84" i="5"/>
  <c r="E81" i="1"/>
  <c r="F84" i="5"/>
  <c r="A82" i="1"/>
  <c r="B85" i="5"/>
  <c r="B82" i="1"/>
  <c r="C85" i="5"/>
  <c r="C82" i="1"/>
  <c r="D85" i="5"/>
  <c r="D82" i="1"/>
  <c r="E85" i="5"/>
  <c r="E82" i="1"/>
  <c r="F85" i="5"/>
  <c r="A83" i="1"/>
  <c r="B86" i="5"/>
  <c r="B83" i="1"/>
  <c r="C86" i="5"/>
  <c r="C83" i="1"/>
  <c r="D86" i="5"/>
  <c r="D83" i="1"/>
  <c r="E86" i="5"/>
  <c r="E83" i="1"/>
  <c r="F86" i="5"/>
  <c r="A84" i="1"/>
  <c r="B87" i="5"/>
  <c r="B84" i="1"/>
  <c r="C87" i="5"/>
  <c r="C84" i="1"/>
  <c r="D87" i="5"/>
  <c r="D84" i="1"/>
  <c r="E87" i="5"/>
  <c r="E84" i="1"/>
  <c r="F87" i="5"/>
  <c r="A85" i="1"/>
  <c r="B88" i="5"/>
  <c r="B85" i="1"/>
  <c r="C88" i="5"/>
  <c r="C85" i="1"/>
  <c r="D88" i="5"/>
  <c r="D85" i="1"/>
  <c r="E88" i="5"/>
  <c r="E85" i="1"/>
  <c r="F88" i="5"/>
  <c r="A86" i="1"/>
  <c r="B89" i="5"/>
  <c r="B86" i="1"/>
  <c r="C89" i="5"/>
  <c r="C86" i="1"/>
  <c r="D89" i="5"/>
  <c r="D86" i="1"/>
  <c r="E89" i="5"/>
  <c r="E86" i="1"/>
  <c r="F89" i="5"/>
  <c r="A87" i="1"/>
  <c r="B90" i="5"/>
  <c r="B87" i="1"/>
  <c r="C90" i="5"/>
  <c r="C87" i="1"/>
  <c r="D90" i="5"/>
  <c r="D87" i="1"/>
  <c r="E90" i="5"/>
  <c r="E87" i="1"/>
  <c r="F90" i="5"/>
  <c r="A88" i="1"/>
  <c r="B91" i="5"/>
  <c r="B88" i="1"/>
  <c r="C91" i="5"/>
  <c r="C88" i="1"/>
  <c r="D91" i="5"/>
  <c r="D88" i="1"/>
  <c r="E91" i="5"/>
  <c r="E88" i="1"/>
  <c r="F91" i="5"/>
  <c r="A89" i="1"/>
  <c r="B92" i="5"/>
  <c r="B89" i="1"/>
  <c r="C92" i="5"/>
  <c r="C89" i="1"/>
  <c r="D92" i="5"/>
  <c r="D89" i="1"/>
  <c r="E92" i="5"/>
  <c r="E89" i="1"/>
  <c r="F92" i="5"/>
  <c r="A90" i="1"/>
  <c r="B93" i="5"/>
  <c r="B90" i="1"/>
  <c r="C93" i="5"/>
  <c r="C90" i="1"/>
  <c r="D93" i="5"/>
  <c r="D90" i="1"/>
  <c r="E93" i="5"/>
  <c r="E90" i="1"/>
  <c r="F93" i="5"/>
  <c r="A91" i="1"/>
  <c r="B94" i="5"/>
  <c r="B91" i="1"/>
  <c r="C94" i="5"/>
  <c r="C91" i="1"/>
  <c r="D94" i="5"/>
  <c r="D91" i="1"/>
  <c r="E94" i="5"/>
  <c r="E91" i="1"/>
  <c r="F94" i="5"/>
  <c r="A92" i="1"/>
  <c r="B95" i="5"/>
  <c r="B92" i="1"/>
  <c r="C95" i="5"/>
  <c r="C92" i="1"/>
  <c r="D95" i="5"/>
  <c r="D92" i="1"/>
  <c r="E95" i="5"/>
  <c r="E92" i="1"/>
  <c r="F95" i="5"/>
  <c r="A93" i="1"/>
  <c r="B96" i="5"/>
  <c r="B93" i="1"/>
  <c r="C96" i="5"/>
  <c r="C93" i="1"/>
  <c r="D96" i="5"/>
  <c r="D93" i="1"/>
  <c r="E96" i="5"/>
  <c r="E93" i="1"/>
  <c r="F96" i="5"/>
  <c r="A94" i="1"/>
  <c r="B97" i="5"/>
  <c r="B94" i="1"/>
  <c r="C97" i="5"/>
  <c r="C94" i="1"/>
  <c r="D97" i="5"/>
  <c r="D94" i="1"/>
  <c r="E97" i="5"/>
  <c r="E94" i="1"/>
  <c r="F97" i="5"/>
  <c r="A95" i="1"/>
  <c r="B98" i="5"/>
  <c r="B95" i="1"/>
  <c r="C98" i="5"/>
  <c r="C95" i="1"/>
  <c r="D98" i="5"/>
  <c r="D95" i="1"/>
  <c r="E98" i="5"/>
  <c r="E95" i="1"/>
  <c r="F98" i="5"/>
  <c r="A96" i="1"/>
  <c r="B99" i="5"/>
  <c r="B96" i="1"/>
  <c r="C99" i="5"/>
  <c r="C96" i="1"/>
  <c r="D99" i="5"/>
  <c r="D96" i="1"/>
  <c r="E99" i="5"/>
  <c r="E96" i="1"/>
  <c r="F99" i="5"/>
  <c r="A97" i="1"/>
  <c r="B100" i="5"/>
  <c r="B97" i="1"/>
  <c r="C100" i="5"/>
  <c r="C97" i="1"/>
  <c r="D100" i="5"/>
  <c r="D97" i="1"/>
  <c r="E100" i="5"/>
  <c r="E97" i="1"/>
  <c r="F100" i="5"/>
  <c r="A98" i="1"/>
  <c r="B101" i="5"/>
  <c r="B98" i="1"/>
  <c r="C101" i="5"/>
  <c r="C98" i="1"/>
  <c r="D101" i="5"/>
  <c r="D98" i="1"/>
  <c r="E101" i="5" s="1"/>
  <c r="E98" i="1"/>
  <c r="F101" i="5"/>
  <c r="A99" i="1"/>
  <c r="B102" i="5" s="1"/>
  <c r="B99" i="1"/>
  <c r="C102" i="5"/>
  <c r="C99" i="1"/>
  <c r="D102" i="5" s="1"/>
  <c r="D99" i="1"/>
  <c r="E102" i="5"/>
  <c r="E99" i="1"/>
  <c r="F102" i="5" s="1"/>
  <c r="A100" i="1"/>
  <c r="B103" i="5"/>
  <c r="B100" i="1"/>
  <c r="C103" i="5" s="1"/>
  <c r="C100" i="1"/>
  <c r="D103" i="5"/>
  <c r="D100" i="1"/>
  <c r="E103" i="5" s="1"/>
  <c r="E100" i="1"/>
  <c r="F103" i="5"/>
  <c r="A101" i="1"/>
  <c r="B104" i="5" s="1"/>
  <c r="B101" i="1"/>
  <c r="C104" i="5"/>
  <c r="C101" i="1"/>
  <c r="D104" i="5" s="1"/>
  <c r="D101" i="1"/>
  <c r="E104" i="5"/>
  <c r="E101" i="1"/>
  <c r="F104" i="5" s="1"/>
  <c r="A102" i="1"/>
  <c r="B105" i="5"/>
  <c r="B102" i="1"/>
  <c r="C105" i="5" s="1"/>
  <c r="C102" i="1"/>
  <c r="D105" i="5"/>
  <c r="D102" i="1"/>
  <c r="E105" i="5" s="1"/>
  <c r="E102" i="1"/>
  <c r="F105" i="5"/>
  <c r="A103" i="1"/>
  <c r="B106" i="5" s="1"/>
  <c r="B103" i="1"/>
  <c r="C106" i="5"/>
  <c r="C103" i="1"/>
  <c r="D106" i="5" s="1"/>
  <c r="D103" i="1"/>
  <c r="E106" i="5"/>
  <c r="E103" i="1"/>
  <c r="F106" i="5" s="1"/>
  <c r="A104" i="1"/>
  <c r="B107" i="5"/>
  <c r="B104" i="1"/>
  <c r="C107" i="5" s="1"/>
  <c r="C104" i="1"/>
  <c r="D107" i="5"/>
  <c r="D104" i="1"/>
  <c r="E107" i="5" s="1"/>
  <c r="E104" i="1"/>
  <c r="F107" i="5"/>
  <c r="A105" i="1"/>
  <c r="B108" i="5" s="1"/>
  <c r="B105" i="1"/>
  <c r="C108" i="5"/>
  <c r="C105" i="1"/>
  <c r="D108" i="5" s="1"/>
  <c r="D105" i="1"/>
  <c r="E108" i="5"/>
  <c r="E105" i="1"/>
  <c r="F108" i="5" s="1"/>
  <c r="A106" i="1"/>
  <c r="B109" i="5"/>
  <c r="B106" i="1"/>
  <c r="C109" i="5" s="1"/>
  <c r="C106" i="1"/>
  <c r="D109" i="5"/>
  <c r="D106" i="1"/>
  <c r="E109" i="5" s="1"/>
  <c r="E106" i="1"/>
  <c r="F109" i="5"/>
  <c r="A107" i="1"/>
  <c r="B110" i="5" s="1"/>
  <c r="B107" i="1"/>
  <c r="C110" i="5"/>
  <c r="C107" i="1"/>
  <c r="D110" i="5" s="1"/>
  <c r="D107" i="1"/>
  <c r="E110" i="5"/>
  <c r="E107" i="1"/>
  <c r="F110" i="5" s="1"/>
  <c r="A108" i="1"/>
  <c r="B111" i="5"/>
  <c r="B108" i="1"/>
  <c r="C111" i="5" s="1"/>
  <c r="C108" i="1"/>
  <c r="D111" i="5"/>
  <c r="D108" i="1"/>
  <c r="E111" i="5" s="1"/>
  <c r="E108" i="1"/>
  <c r="F111" i="5"/>
  <c r="A109" i="1"/>
  <c r="B112" i="5" s="1"/>
  <c r="B109" i="1"/>
  <c r="C112" i="5"/>
  <c r="C109" i="1"/>
  <c r="D112" i="5" s="1"/>
  <c r="D109" i="1"/>
  <c r="E112" i="5"/>
  <c r="E109" i="1"/>
  <c r="F112" i="5" s="1"/>
  <c r="A110" i="1"/>
  <c r="B113" i="5"/>
  <c r="B110" i="1"/>
  <c r="C113" i="5" s="1"/>
  <c r="C110" i="1"/>
  <c r="D113" i="5"/>
  <c r="D110" i="1"/>
  <c r="E113" i="5" s="1"/>
  <c r="E110" i="1"/>
  <c r="F113" i="5"/>
  <c r="A111" i="1"/>
  <c r="B114" i="5" s="1"/>
  <c r="B111" i="1"/>
  <c r="C114" i="5"/>
  <c r="C111" i="1"/>
  <c r="D114" i="5" s="1"/>
  <c r="D111" i="1"/>
  <c r="E114" i="5"/>
  <c r="E111" i="1"/>
  <c r="F114" i="5" s="1"/>
  <c r="A112" i="1"/>
  <c r="B115" i="5"/>
  <c r="B112" i="1"/>
  <c r="C115" i="5" s="1"/>
  <c r="C112" i="1"/>
  <c r="D115" i="5"/>
  <c r="D112" i="1"/>
  <c r="E115" i="5" s="1"/>
  <c r="E112" i="1"/>
  <c r="F115" i="5"/>
  <c r="A113" i="1"/>
  <c r="B116" i="5" s="1"/>
  <c r="B113" i="1"/>
  <c r="C116" i="5"/>
  <c r="C113" i="1"/>
  <c r="D116" i="5" s="1"/>
  <c r="D113" i="1"/>
  <c r="E116" i="5"/>
  <c r="E113" i="1"/>
  <c r="F116" i="5" s="1"/>
  <c r="A114" i="1"/>
  <c r="B117" i="5"/>
  <c r="B114" i="1"/>
  <c r="C117" i="5" s="1"/>
  <c r="C114" i="1"/>
  <c r="D117" i="5"/>
  <c r="D114" i="1"/>
  <c r="E117" i="5" s="1"/>
  <c r="E114" i="1"/>
  <c r="F117" i="5"/>
  <c r="A115" i="1"/>
  <c r="B118" i="5" s="1"/>
  <c r="B115" i="1"/>
  <c r="C118" i="5"/>
  <c r="C115" i="1"/>
  <c r="D118" i="5" s="1"/>
  <c r="D115" i="1"/>
  <c r="E118" i="5"/>
  <c r="E115" i="1"/>
  <c r="F118" i="5" s="1"/>
  <c r="A116" i="1"/>
  <c r="B119" i="5"/>
  <c r="B116" i="1"/>
  <c r="C119" i="5" s="1"/>
  <c r="C116" i="1"/>
  <c r="D119" i="5"/>
  <c r="D116" i="1"/>
  <c r="E119" i="5" s="1"/>
  <c r="E116" i="1"/>
  <c r="F119" i="5"/>
  <c r="A117" i="1"/>
  <c r="B120" i="5" s="1"/>
  <c r="B117" i="1"/>
  <c r="C120" i="5"/>
  <c r="C117" i="1"/>
  <c r="D120" i="5" s="1"/>
  <c r="D117" i="1"/>
  <c r="E120" i="5"/>
  <c r="E117" i="1"/>
  <c r="F120" i="5" s="1"/>
  <c r="A118" i="1"/>
  <c r="B121" i="5"/>
  <c r="B118" i="1"/>
  <c r="C121" i="5" s="1"/>
  <c r="C118" i="1"/>
  <c r="D121" i="5"/>
  <c r="D118" i="1"/>
  <c r="E121" i="5" s="1"/>
  <c r="E118" i="1"/>
  <c r="F121" i="5"/>
  <c r="A119" i="1"/>
  <c r="B122" i="5" s="1"/>
  <c r="B119" i="1"/>
  <c r="C122" i="5"/>
  <c r="C119" i="1"/>
  <c r="D122" i="5" s="1"/>
  <c r="D119" i="1"/>
  <c r="E122" i="5"/>
  <c r="E119" i="1"/>
  <c r="F122" i="5" s="1"/>
  <c r="A120" i="1"/>
  <c r="B123" i="5"/>
  <c r="B120" i="1"/>
  <c r="C123" i="5" s="1"/>
  <c r="C120" i="1"/>
  <c r="D123" i="5"/>
  <c r="D120" i="1"/>
  <c r="E123" i="5" s="1"/>
  <c r="E120" i="1"/>
  <c r="F123" i="5"/>
  <c r="A121" i="1"/>
  <c r="B124" i="5" s="1"/>
  <c r="B121" i="1"/>
  <c r="C124" i="5"/>
  <c r="C121" i="1"/>
  <c r="D124" i="5" s="1"/>
  <c r="D121" i="1"/>
  <c r="E124" i="5"/>
  <c r="E121" i="1"/>
  <c r="F124" i="5" s="1"/>
  <c r="A122" i="1"/>
  <c r="B125" i="5"/>
  <c r="B122" i="1"/>
  <c r="C125" i="5" s="1"/>
  <c r="C122" i="1"/>
  <c r="D125" i="5"/>
  <c r="D122" i="1"/>
  <c r="E125" i="5" s="1"/>
  <c r="E122" i="1"/>
  <c r="F125" i="5"/>
  <c r="A123" i="1"/>
  <c r="B126" i="5" s="1"/>
  <c r="B123" i="1"/>
  <c r="C126" i="5"/>
  <c r="C123" i="1"/>
  <c r="D126" i="5" s="1"/>
  <c r="D123" i="1"/>
  <c r="E126" i="5"/>
  <c r="E123" i="1"/>
  <c r="F126" i="5" s="1"/>
  <c r="J17" i="5" l="1"/>
  <c r="L17" i="5" s="1"/>
  <c r="J37" i="5"/>
  <c r="L37" i="5" s="1"/>
  <c r="J43" i="5"/>
  <c r="L43" i="5" s="1"/>
  <c r="J47" i="5"/>
  <c r="L47" i="5" s="1"/>
  <c r="J49" i="5"/>
  <c r="L49" i="5" s="1"/>
  <c r="J53" i="5"/>
  <c r="L53" i="5" s="1"/>
  <c r="J124" i="5"/>
  <c r="L124" i="5" s="1"/>
  <c r="J109" i="5"/>
  <c r="L109" i="5" s="1"/>
  <c r="J104" i="5"/>
  <c r="L104" i="5" s="1"/>
  <c r="J81" i="5"/>
  <c r="L81" i="5" s="1"/>
  <c r="J59" i="5"/>
  <c r="L59" i="5" s="1"/>
  <c r="J89" i="5"/>
  <c r="L89" i="5" s="1"/>
  <c r="J82" i="5"/>
  <c r="L82" i="5" s="1"/>
  <c r="J125" i="5"/>
  <c r="L125" i="5" s="1"/>
  <c r="J111" i="5"/>
  <c r="L111" i="5" s="1"/>
  <c r="J19" i="5"/>
  <c r="L19" i="5" s="1"/>
  <c r="J66" i="5"/>
  <c r="L66" i="5" s="1"/>
  <c r="J64" i="5"/>
  <c r="L64" i="5" s="1"/>
  <c r="J62" i="5"/>
  <c r="L62" i="5" s="1"/>
  <c r="J72" i="5"/>
  <c r="L72" i="5" s="1"/>
  <c r="J70" i="5"/>
  <c r="L70" i="5" s="1"/>
  <c r="J68" i="5"/>
  <c r="L68" i="5" s="1"/>
  <c r="J77" i="5"/>
  <c r="L77" i="5" s="1"/>
  <c r="J75" i="5"/>
  <c r="L75" i="5" s="1"/>
  <c r="J73" i="5"/>
  <c r="L73" i="5" s="1"/>
  <c r="J119" i="5"/>
  <c r="L119" i="5" s="1"/>
  <c r="J117" i="5"/>
  <c r="L117" i="5" s="1"/>
  <c r="J115" i="5"/>
  <c r="L115" i="5" s="1"/>
  <c r="J113" i="5"/>
  <c r="L113" i="5" s="1"/>
  <c r="J108" i="5"/>
  <c r="L108" i="5" s="1"/>
  <c r="J103" i="5"/>
  <c r="L103" i="5" s="1"/>
  <c r="J101" i="5"/>
  <c r="L101" i="5" s="1"/>
  <c r="J99" i="5"/>
  <c r="L99" i="5" s="1"/>
  <c r="J97" i="5"/>
  <c r="L97" i="5" s="1"/>
  <c r="J95" i="5"/>
  <c r="L95" i="5" s="1"/>
  <c r="J93" i="5"/>
  <c r="L93" i="5" s="1"/>
  <c r="J86" i="5"/>
  <c r="L86" i="5" s="1"/>
  <c r="J84" i="5"/>
  <c r="L84" i="5" s="1"/>
  <c r="J79" i="5"/>
  <c r="L79" i="5" s="1"/>
  <c r="J122" i="5"/>
  <c r="L122" i="5" s="1"/>
  <c r="J18" i="5"/>
  <c r="L18" i="5" s="1"/>
  <c r="J36" i="5"/>
  <c r="L36" i="5" s="1"/>
  <c r="J46" i="5"/>
  <c r="L46" i="5" s="1"/>
  <c r="J48" i="5"/>
  <c r="L48" i="5" s="1"/>
  <c r="J51" i="5"/>
  <c r="L51" i="5" s="1"/>
  <c r="J58" i="5"/>
  <c r="L58" i="5" s="1"/>
  <c r="J123" i="5"/>
  <c r="L123" i="5" s="1"/>
  <c r="J106" i="5"/>
  <c r="L106" i="5" s="1"/>
  <c r="J88" i="5"/>
  <c r="L88" i="5" s="1"/>
  <c r="J67" i="5"/>
  <c r="L67" i="5" s="1"/>
  <c r="J55" i="5"/>
  <c r="L55" i="5" s="1"/>
  <c r="J110" i="5"/>
  <c r="L110" i="5" s="1"/>
  <c r="J105" i="5"/>
  <c r="L105" i="5" s="1"/>
  <c r="J90" i="5"/>
  <c r="L90" i="5" s="1"/>
  <c r="J126" i="5"/>
  <c r="L126" i="5" s="1"/>
  <c r="J91" i="5"/>
  <c r="L91" i="5" s="1"/>
  <c r="J127" i="5"/>
  <c r="L127" i="5" s="1"/>
  <c r="J130" i="5"/>
  <c r="L130" i="5" s="1"/>
  <c r="J31" i="5"/>
  <c r="L31" i="5" s="1"/>
  <c r="J14" i="5"/>
  <c r="L14" i="5" s="1"/>
  <c r="L8" i="5"/>
  <c r="J65" i="5"/>
  <c r="L65" i="5" s="1"/>
  <c r="J63" i="5"/>
  <c r="L63" i="5" s="1"/>
  <c r="J61" i="5"/>
  <c r="L61" i="5" s="1"/>
  <c r="J71" i="5"/>
  <c r="L71" i="5" s="1"/>
  <c r="J69" i="5"/>
  <c r="L69" i="5" s="1"/>
  <c r="J78" i="5"/>
  <c r="L78" i="5" s="1"/>
  <c r="J76" i="5"/>
  <c r="L76" i="5" s="1"/>
  <c r="J74" i="5"/>
  <c r="L74" i="5" s="1"/>
  <c r="J120" i="5"/>
  <c r="L120" i="5" s="1"/>
  <c r="J118" i="5"/>
  <c r="L118" i="5" s="1"/>
  <c r="J116" i="5"/>
  <c r="L116" i="5" s="1"/>
  <c r="J114" i="5"/>
  <c r="L114" i="5" s="1"/>
  <c r="J112" i="5"/>
  <c r="L112" i="5" s="1"/>
  <c r="J107" i="5"/>
  <c r="L107" i="5" s="1"/>
  <c r="J102" i="5"/>
  <c r="L102" i="5" s="1"/>
  <c r="J100" i="5"/>
  <c r="L100" i="5" s="1"/>
  <c r="J98" i="5"/>
  <c r="L98" i="5" s="1"/>
  <c r="J96" i="5"/>
  <c r="L96" i="5" s="1"/>
  <c r="J94" i="5"/>
  <c r="L94" i="5" s="1"/>
  <c r="J92" i="5"/>
  <c r="L92" i="5" s="1"/>
  <c r="J87" i="5"/>
  <c r="L87" i="5" s="1"/>
  <c r="J85" i="5"/>
  <c r="L85" i="5" s="1"/>
  <c r="J80" i="5"/>
  <c r="L80" i="5" s="1"/>
  <c r="J121" i="5"/>
  <c r="L121" i="5" s="1"/>
  <c r="J83" i="5"/>
  <c r="L83" i="5" s="1"/>
  <c r="L15" i="5"/>
  <c r="L32" i="5"/>
  <c r="L52" i="5"/>
  <c r="L26" i="5"/>
  <c r="L24" i="5"/>
  <c r="L22" i="5"/>
  <c r="L20" i="5"/>
  <c r="L12" i="5"/>
  <c r="L29" i="5"/>
  <c r="L42" i="5"/>
  <c r="L40" i="5"/>
  <c r="L54" i="5"/>
  <c r="L10" i="5"/>
  <c r="L7" i="5"/>
  <c r="L45" i="5"/>
  <c r="L57" i="5"/>
  <c r="L16" i="5"/>
  <c r="L38" i="5"/>
  <c r="L35" i="5"/>
  <c r="L33" i="5"/>
  <c r="L44" i="5"/>
  <c r="L60" i="5"/>
  <c r="L56" i="5"/>
  <c r="L34" i="5"/>
  <c r="L27" i="5"/>
  <c r="L25" i="5"/>
  <c r="L23" i="5"/>
  <c r="L21" i="5"/>
  <c r="L13" i="5"/>
  <c r="L11" i="5"/>
  <c r="L30" i="5"/>
  <c r="L28" i="5"/>
  <c r="L41" i="5"/>
  <c r="L39" i="5"/>
  <c r="L50" i="5"/>
  <c r="I17" i="2"/>
  <c r="I29" i="2"/>
  <c r="I6" i="2"/>
  <c r="H9" i="5"/>
  <c r="J9" i="5" s="1"/>
</calcChain>
</file>

<file path=xl/sharedStrings.xml><?xml version="1.0" encoding="utf-8"?>
<sst xmlns="http://schemas.openxmlformats.org/spreadsheetml/2006/main" count="603" uniqueCount="171">
  <si>
    <t>Longueur</t>
  </si>
  <si>
    <t>hauteur</t>
  </si>
  <si>
    <t>BRAND</t>
  </si>
  <si>
    <t>CODE PROJET</t>
  </si>
  <si>
    <t>NOM</t>
  </si>
  <si>
    <t>RACKTYPE x</t>
  </si>
  <si>
    <t>emballage Ideal</t>
  </si>
  <si>
    <t>Racks</t>
  </si>
  <si>
    <t>Vitrage</t>
  </si>
  <si>
    <t>Glass position</t>
  </si>
  <si>
    <t>NIS</t>
  </si>
  <si>
    <t>WS</t>
  </si>
  <si>
    <t>Hauteur</t>
  </si>
  <si>
    <t xml:space="preserve"> </t>
  </si>
  <si>
    <t>ALF</t>
  </si>
  <si>
    <t>949--</t>
  </si>
  <si>
    <t>BL</t>
  </si>
  <si>
    <t>FD</t>
  </si>
  <si>
    <t>CIT</t>
  </si>
  <si>
    <t>B71--</t>
  </si>
  <si>
    <t>B785-</t>
  </si>
  <si>
    <t>CN</t>
  </si>
  <si>
    <t>B787-</t>
  </si>
  <si>
    <t>B9---</t>
  </si>
  <si>
    <t>M2</t>
  </si>
  <si>
    <t>P1MT-</t>
  </si>
  <si>
    <t>X74--</t>
  </si>
  <si>
    <t>RD</t>
  </si>
  <si>
    <t>FOR</t>
  </si>
  <si>
    <t>C519-</t>
  </si>
  <si>
    <t>HON</t>
  </si>
  <si>
    <t>07CIV</t>
  </si>
  <si>
    <t>S1</t>
  </si>
  <si>
    <t>CF---</t>
  </si>
  <si>
    <t>CX---</t>
  </si>
  <si>
    <t>EZ---</t>
  </si>
  <si>
    <t>LRO</t>
  </si>
  <si>
    <t>LR405</t>
  </si>
  <si>
    <t>L1</t>
  </si>
  <si>
    <t>B02E-</t>
  </si>
  <si>
    <t>B12G-</t>
  </si>
  <si>
    <t>GD1A-</t>
  </si>
  <si>
    <t>RQ</t>
  </si>
  <si>
    <t>HS---</t>
  </si>
  <si>
    <t>J02C-</t>
  </si>
  <si>
    <t>LB1A-</t>
  </si>
  <si>
    <t>N32L-</t>
  </si>
  <si>
    <t>P32L-</t>
  </si>
  <si>
    <t>P32S-</t>
  </si>
  <si>
    <t>X11E-</t>
  </si>
  <si>
    <t>OPE</t>
  </si>
  <si>
    <t>P1UO-</t>
  </si>
  <si>
    <t>PEU</t>
  </si>
  <si>
    <t>P8---</t>
  </si>
  <si>
    <t>P84--</t>
  </si>
  <si>
    <t>M1</t>
  </si>
  <si>
    <t>P87--</t>
  </si>
  <si>
    <t>R82--</t>
  </si>
  <si>
    <t>SN</t>
  </si>
  <si>
    <t>R83--</t>
  </si>
  <si>
    <t>T9---</t>
  </si>
  <si>
    <t>T91--</t>
  </si>
  <si>
    <t>POR</t>
  </si>
  <si>
    <t>PO625</t>
  </si>
  <si>
    <t>REN</t>
  </si>
  <si>
    <t>B10--</t>
  </si>
  <si>
    <t>B84--</t>
  </si>
  <si>
    <t>B85--</t>
  </si>
  <si>
    <t>BFB--</t>
  </si>
  <si>
    <t>C84--</t>
  </si>
  <si>
    <t>H79--</t>
  </si>
  <si>
    <t>HFE--</t>
  </si>
  <si>
    <t>J77--</t>
  </si>
  <si>
    <t>J81--</t>
  </si>
  <si>
    <t>WQ</t>
  </si>
  <si>
    <t>J87--</t>
  </si>
  <si>
    <t>JFA--</t>
  </si>
  <si>
    <t>JFC--</t>
  </si>
  <si>
    <t>KFD--</t>
  </si>
  <si>
    <t>R77--</t>
  </si>
  <si>
    <t>RFA--</t>
  </si>
  <si>
    <t>W73--</t>
  </si>
  <si>
    <t>W84--</t>
  </si>
  <si>
    <t>X61--</t>
  </si>
  <si>
    <t>X82--</t>
  </si>
  <si>
    <t>FQ</t>
  </si>
  <si>
    <t>S2</t>
  </si>
  <si>
    <t>XFB--</t>
  </si>
  <si>
    <t>XFD--</t>
  </si>
  <si>
    <t>TOY</t>
  </si>
  <si>
    <t>020L-</t>
  </si>
  <si>
    <t>160B-</t>
  </si>
  <si>
    <t>162B-</t>
  </si>
  <si>
    <t>223W-</t>
  </si>
  <si>
    <t>238W-</t>
  </si>
  <si>
    <t>312--</t>
  </si>
  <si>
    <t>692N-</t>
  </si>
  <si>
    <t>COROL</t>
  </si>
  <si>
    <t>VOL</t>
  </si>
  <si>
    <t>P1338</t>
  </si>
  <si>
    <t>VW-</t>
  </si>
  <si>
    <t>VW120</t>
  </si>
  <si>
    <t>épaisseur total verre + PVB si feuilleté</t>
  </si>
  <si>
    <t>epaisseur composant supplémentaire</t>
  </si>
  <si>
    <t>Alpha</t>
  </si>
  <si>
    <t>Pas de la crémaillère</t>
  </si>
  <si>
    <t>S4</t>
  </si>
  <si>
    <t>RLFA</t>
  </si>
  <si>
    <t>P4</t>
  </si>
  <si>
    <t>P5</t>
  </si>
  <si>
    <t>Caisse bois FD/RD</t>
  </si>
  <si>
    <t>J02C BL</t>
  </si>
  <si>
    <t>Caisse bois</t>
  </si>
  <si>
    <t>ETM1700</t>
  </si>
  <si>
    <t>J81 TOITS</t>
  </si>
  <si>
    <t>SLI_JFA</t>
  </si>
  <si>
    <t>P9</t>
  </si>
  <si>
    <t>Nombre de verre par palette</t>
  </si>
  <si>
    <t>Zone de recherche</t>
  </si>
  <si>
    <t>Palette idéal</t>
  </si>
  <si>
    <t>Nombre de vitrages</t>
  </si>
  <si>
    <t>Lcrémaillére</t>
  </si>
  <si>
    <t>epaisseur composant (manuel)</t>
  </si>
  <si>
    <t>epaisseur verre</t>
  </si>
  <si>
    <t>Calcul du pas de la crémaillére</t>
  </si>
  <si>
    <t>BETA</t>
  </si>
  <si>
    <t>palette P50</t>
  </si>
  <si>
    <t>EE</t>
  </si>
  <si>
    <t>EF</t>
  </si>
  <si>
    <t>QS</t>
  </si>
  <si>
    <t>test1</t>
  </si>
  <si>
    <t>DD</t>
  </si>
  <si>
    <t>test 3</t>
  </si>
  <si>
    <t>AA</t>
  </si>
  <si>
    <t>P33B</t>
  </si>
  <si>
    <t>NISS</t>
  </si>
  <si>
    <t>R0P5.PL</t>
  </si>
  <si>
    <t>R512</t>
  </si>
  <si>
    <t>R0PB,47</t>
  </si>
  <si>
    <t>R0NA S89</t>
  </si>
  <si>
    <t>R365.--.VW</t>
  </si>
  <si>
    <t>NISSAN R0N6 S204</t>
  </si>
  <si>
    <t>NISSAN R0NF S18</t>
  </si>
  <si>
    <t>R0NG</t>
  </si>
  <si>
    <t>RONH</t>
  </si>
  <si>
    <t>RONJ</t>
  </si>
  <si>
    <t>B6</t>
  </si>
  <si>
    <t>ROB6</t>
  </si>
  <si>
    <t>VW121</t>
  </si>
  <si>
    <t>test4</t>
  </si>
  <si>
    <t>test5</t>
  </si>
  <si>
    <t>ARR INF</t>
  </si>
  <si>
    <t>ROP3.47</t>
  </si>
  <si>
    <t>expliquer formule</t>
  </si>
  <si>
    <t>arrondir inf</t>
  </si>
  <si>
    <t>react long crem</t>
  </si>
  <si>
    <t>TEST</t>
  </si>
  <si>
    <t>FFF</t>
  </si>
  <si>
    <t>PRECISER SI CE SONT DES RACKS POUR CLIENT EX NISSAN</t>
  </si>
  <si>
    <t xml:space="preserve">selon F ou T cremaillere lisse </t>
  </si>
  <si>
    <t>1/10 mm</t>
  </si>
  <si>
    <t>Tolerance</t>
  </si>
  <si>
    <t>Jeu</t>
  </si>
  <si>
    <t>pas de la crémaillére (ET=EV+EC+ETO Tolerance+Jeu)</t>
  </si>
  <si>
    <t>Trempé/Feuilleté</t>
  </si>
  <si>
    <t>F</t>
  </si>
  <si>
    <t>T</t>
  </si>
  <si>
    <t>rr</t>
  </si>
  <si>
    <t>totoAZ</t>
  </si>
  <si>
    <t>AZ</t>
  </si>
  <si>
    <t>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</si>
</sst>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theme="1"/>
      <name val="Calibri"/>
      <family val="2"/>
      <scheme val="minor"/>
    </font>
    <font>
      <b/>
      <sz val="11"/>
      <color theme="1"/>
      <name val="Calibri"/>
      <family val="2"/>
      <scheme val="minor"/>
    </font>
    <font>
      <b/>
      <sz val="11"/>
      <color rgb="FFFFFF00"/>
      <name val="Calibri"/>
      <family val="2"/>
      <scheme val="minor"/>
    </font>
    <font>
      <sz val="11"/>
      <color rgb="FF000000"/>
      <name val="Calibri"/>
      <family val="2"/>
    </font>
    <font>
      <sz val="11"/>
      <color rgb="FFFF0000"/>
      <name val="Calibri"/>
      <family val="2"/>
      <scheme val="minor"/>
    </font>
    <font>
      <b/>
      <sz val="11"/>
      <color rgb="FFFF0000"/>
      <name val="Calibri"/>
      <family val="2"/>
      <scheme val="minor"/>
    </font>
  </fonts>
  <fills count="8">
    <fill>
      <patternFill patternType="none"/>
    </fill>
    <fill>
      <patternFill patternType="gray125"/>
    </fill>
    <fill>
      <patternFill patternType="solid">
        <fgColor rgb="FFFF0000"/>
        <bgColor indexed="64"/>
      </patternFill>
    </fill>
    <fill>
      <patternFill patternType="solid">
        <fgColor theme="2"/>
        <bgColor indexed="64"/>
      </patternFill>
    </fill>
    <fill>
      <patternFill patternType="solid">
        <fgColor theme="0"/>
        <bgColor indexed="64"/>
      </patternFill>
    </fill>
    <fill>
      <patternFill patternType="solid">
        <fgColor rgb="FFFFFF00"/>
        <bgColor indexed="64"/>
      </patternFill>
    </fill>
    <fill>
      <patternFill patternType="solid">
        <fgColor theme="4" tint="0.59999389629810485"/>
        <bgColor indexed="64"/>
      </patternFill>
    </fill>
    <fill>
      <patternFill patternType="solid">
        <fgColor rgb="FF0070C0"/>
        <bgColor indexed="64"/>
      </patternFill>
    </fill>
  </fills>
  <borders count="14">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style="medium">
        <color indexed="64"/>
      </top>
      <bottom/>
      <diagonal/>
    </border>
    <border>
      <left/>
      <right style="medium">
        <color indexed="64"/>
      </right>
      <top style="medium">
        <color indexed="64"/>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bottom/>
      <diagonal/>
    </border>
    <border>
      <left style="medium">
        <color indexed="64"/>
      </left>
      <right/>
      <top/>
      <bottom/>
      <diagonal/>
    </border>
  </borders>
  <cellStyleXfs count="1">
    <xf numFmtId="0" fontId="0" fillId="0" borderId="0"/>
  </cellStyleXfs>
  <cellXfs count="36">
    <xf numFmtId="0" fontId="0" fillId="0" borderId="0" xfId="0"/>
    <xf numFmtId="0" fontId="0" fillId="0" borderId="1" xfId="0" applyBorder="1"/>
    <xf numFmtId="0" fontId="1" fillId="0" borderId="1" xfId="0" applyFont="1" applyBorder="1"/>
    <xf numFmtId="0" fontId="1" fillId="0" borderId="1" xfId="0" applyFont="1" applyFill="1" applyBorder="1"/>
    <xf numFmtId="0" fontId="0" fillId="3" borderId="1" xfId="0" applyFill="1" applyBorder="1"/>
    <xf numFmtId="0" fontId="0" fillId="3" borderId="2" xfId="0" applyFill="1" applyBorder="1"/>
    <xf numFmtId="0" fontId="1" fillId="4" borderId="1" xfId="0" applyFont="1" applyFill="1" applyBorder="1"/>
    <xf numFmtId="0" fontId="0" fillId="4" borderId="1" xfId="0" applyFont="1" applyFill="1" applyBorder="1"/>
    <xf numFmtId="0" fontId="1" fillId="3" borderId="1" xfId="0" applyFont="1" applyFill="1" applyBorder="1"/>
    <xf numFmtId="0" fontId="2" fillId="2" borderId="1" xfId="0" applyFont="1" applyFill="1" applyBorder="1"/>
    <xf numFmtId="0" fontId="0" fillId="0" borderId="3" xfId="0" applyBorder="1"/>
    <xf numFmtId="0" fontId="1" fillId="0" borderId="1" xfId="0" applyFont="1" applyBorder="1" applyAlignment="1">
      <alignment horizontal="center"/>
    </xf>
    <xf numFmtId="0" fontId="1" fillId="0" borderId="0" xfId="0" applyFont="1"/>
    <xf numFmtId="0" fontId="5" fillId="5" borderId="1" xfId="0" applyFont="1" applyFill="1" applyBorder="1"/>
    <xf numFmtId="0" fontId="4" fillId="5" borderId="1" xfId="0" applyFont="1" applyFill="1" applyBorder="1"/>
    <xf numFmtId="0" fontId="1" fillId="0" borderId="6" xfId="0" applyFont="1" applyBorder="1" applyAlignment="1">
      <alignment horizontal="center"/>
    </xf>
    <xf numFmtId="0" fontId="0" fillId="0" borderId="7" xfId="0" applyBorder="1"/>
    <xf numFmtId="0" fontId="0" fillId="0" borderId="8" xfId="0" applyBorder="1"/>
    <xf numFmtId="0" fontId="0" fillId="0" borderId="9" xfId="0" applyBorder="1"/>
    <xf numFmtId="0" fontId="0" fillId="0" borderId="12" xfId="0" applyFill="1" applyBorder="1"/>
    <xf numFmtId="0" fontId="0" fillId="5" borderId="7" xfId="0" applyFill="1" applyBorder="1"/>
    <xf numFmtId="0" fontId="0" fillId="5" borderId="8" xfId="0" applyFill="1" applyBorder="1"/>
    <xf numFmtId="0" fontId="0" fillId="5" borderId="0" xfId="0" applyFill="1"/>
    <xf numFmtId="0" fontId="0" fillId="5" borderId="1" xfId="0" applyFill="1" applyBorder="1"/>
    <xf numFmtId="0" fontId="0" fillId="5" borderId="2" xfId="0" applyFill="1" applyBorder="1"/>
    <xf numFmtId="3" fontId="0" fillId="0" borderId="0" xfId="0" applyNumberFormat="1"/>
    <xf numFmtId="0" fontId="1" fillId="0" borderId="1" xfId="0" applyFont="1" applyBorder="1" applyAlignment="1">
      <alignment horizontal="center"/>
    </xf>
    <xf numFmtId="0" fontId="0" fillId="0" borderId="0" xfId="0" applyAlignment="1">
      <alignment horizontal="center"/>
    </xf>
    <xf numFmtId="0" fontId="4" fillId="6" borderId="13" xfId="0" applyFont="1" applyFill="1" applyBorder="1" applyAlignment="1">
      <alignment horizontal="center"/>
    </xf>
    <xf numFmtId="0" fontId="0" fillId="7" borderId="0" xfId="0" applyFill="1" applyBorder="1" applyAlignment="1">
      <alignment horizontal="center"/>
    </xf>
    <xf numFmtId="0" fontId="4" fillId="6" borderId="4" xfId="0" applyFont="1" applyFill="1" applyBorder="1" applyAlignment="1">
      <alignment horizontal="center"/>
    </xf>
    <xf numFmtId="0" fontId="0" fillId="7" borderId="4" xfId="0" applyFill="1" applyBorder="1" applyAlignment="1">
      <alignment horizontal="center"/>
    </xf>
    <xf numFmtId="0" fontId="4" fillId="6" borderId="5" xfId="0" applyFont="1" applyFill="1" applyBorder="1" applyAlignment="1">
      <alignment horizontal="center"/>
    </xf>
    <xf numFmtId="0" fontId="5" fillId="6" borderId="10" xfId="0" applyFont="1" applyFill="1" applyBorder="1" applyAlignment="1">
      <alignment horizontal="center"/>
    </xf>
    <xf numFmtId="0" fontId="1" fillId="7" borderId="11" xfId="0" applyFont="1" applyFill="1" applyBorder="1" applyAlignment="1">
      <alignment horizontal="center"/>
    </xf>
    <xf numFmtId="0" fontId="5" fillId="6" borderId="2" xfId="0" applyFont="1" applyFill="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microsoft.com/office/2006/relationships/vbaProject" Target="vbaProject.bin"/><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oneCellAnchor>
    <xdr:from>
      <xdr:col>9</xdr:col>
      <xdr:colOff>247650</xdr:colOff>
      <xdr:row>8</xdr:row>
      <xdr:rowOff>142875</xdr:rowOff>
    </xdr:from>
    <xdr:ext cx="184731" cy="264560"/>
    <xdr:sp macro="" textlink="">
      <xdr:nvSpPr>
        <xdr:cNvPr id="2" name="ZoneTexte 1"/>
        <xdr:cNvSpPr txBox="1"/>
      </xdr:nvSpPr>
      <xdr:spPr>
        <a:xfrm>
          <a:off x="71056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xdr:from>
      <xdr:col>0</xdr:col>
      <xdr:colOff>333375</xdr:colOff>
      <xdr:row>0</xdr:row>
      <xdr:rowOff>123824</xdr:rowOff>
    </xdr:from>
    <xdr:to>
      <xdr:col>15</xdr:col>
      <xdr:colOff>523875</xdr:colOff>
      <xdr:row>26</xdr:row>
      <xdr:rowOff>171449</xdr:rowOff>
    </xdr:to>
    <xdr:sp macro="" textlink="">
      <xdr:nvSpPr>
        <xdr:cNvPr id="3" name="ZoneTexte 2"/>
        <xdr:cNvSpPr txBox="1"/>
      </xdr:nvSpPr>
      <xdr:spPr>
        <a:xfrm>
          <a:off x="333375" y="123824"/>
          <a:ext cx="11620500" cy="50006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1">
              <a:solidFill>
                <a:srgbClr val="FF0000"/>
              </a:solidFill>
            </a:rPr>
            <a:t>Effectuer</a:t>
          </a:r>
          <a:r>
            <a:rPr lang="fr-FR" sz="1100" b="1" baseline="0">
              <a:solidFill>
                <a:srgbClr val="FF0000"/>
              </a:solidFill>
            </a:rPr>
            <a:t> une recherche : </a:t>
          </a:r>
        </a:p>
        <a:p>
          <a:endParaRPr lang="fr-FR" sz="1100" b="1" baseline="0">
            <a:solidFill>
              <a:srgbClr val="FF0000"/>
            </a:solidFill>
          </a:endParaRPr>
        </a:p>
        <a:p>
          <a:endParaRPr lang="fr-FR" sz="1100" b="1" baseline="0">
            <a:solidFill>
              <a:srgbClr val="FF0000"/>
            </a:solidFill>
          </a:endParaRPr>
        </a:p>
        <a:p>
          <a:r>
            <a:rPr lang="fr-FR" sz="1100" b="1" baseline="0">
              <a:solidFill>
                <a:srgbClr val="FF0000"/>
              </a:solidFill>
            </a:rPr>
            <a:t>I</a:t>
          </a:r>
        </a:p>
        <a:p>
          <a:endParaRPr lang="fr-FR" sz="1100" b="1" baseline="0">
            <a:solidFill>
              <a:srgbClr val="FF0000"/>
            </a:solidFill>
          </a:endParaRPr>
        </a:p>
        <a:p>
          <a:r>
            <a:rPr lang="fr-FR" sz="1100" b="0" baseline="0">
              <a:solidFill>
                <a:sysClr val="windowText" lastClr="000000"/>
              </a:solidFill>
            </a:rPr>
            <a:t>- il faut une selection au demarrage avec T ou F </a:t>
          </a:r>
        </a:p>
        <a:p>
          <a:r>
            <a:rPr lang="fr-FR" sz="1100" b="0" baseline="0">
              <a:solidFill>
                <a:sysClr val="windowText" lastClr="000000"/>
              </a:solidFill>
            </a:rPr>
            <a:t>- revoir données de base dimensions, corespondance racks selon four</a:t>
          </a:r>
        </a:p>
        <a:p>
          <a:r>
            <a:rPr lang="fr-FR" sz="1100" b="0" baseline="0">
              <a:solidFill>
                <a:sysClr val="windowText" lastClr="000000"/>
              </a:solidFill>
            </a:rPr>
            <a:t>- refaire plusieurs tests</a:t>
          </a:r>
        </a:p>
        <a:p>
          <a:r>
            <a:rPr lang="fr-FR" sz="1100" b="0" baseline="0">
              <a:solidFill>
                <a:sysClr val="windowText" lastClr="000000"/>
              </a:solidFill>
            </a:rPr>
            <a:t>- prendre en considération rack spécifiqu client ex: Nissan</a:t>
          </a:r>
        </a:p>
        <a:p>
          <a:r>
            <a:rPr lang="fr-FR" sz="1100" b="0" u="dbl" baseline="0">
              <a:solidFill>
                <a:sysClr val="windowText" lastClr="000000"/>
              </a:solidFill>
            </a:rPr>
            <a:t>- mise à jour longueur cremaillères (950 970)</a:t>
          </a:r>
        </a:p>
        <a:p>
          <a:r>
            <a:rPr lang="fr-FR" sz="1100" b="0" u="dbl" baseline="0">
              <a:solidFill>
                <a:sysClr val="windowText" lastClr="000000"/>
              </a:solidFill>
            </a:rPr>
            <a:t>- mettre le détail des formules pour une meilleure compréhenssion dans le pas de la crémaillère</a:t>
          </a:r>
        </a:p>
        <a:p>
          <a:r>
            <a:rPr lang="fr-FR" sz="1100" b="0" u="dbl" baseline="0">
              <a:solidFill>
                <a:sysClr val="windowText" lastClr="000000"/>
              </a:solidFill>
            </a:rPr>
            <a:t>- arrondire le pas de la crémaillère arrondis: ARR INF si &lt;0,5 et ARR SUP si &gt; 0,5</a:t>
          </a:r>
        </a:p>
        <a:p>
          <a:r>
            <a:rPr lang="fr-FR" sz="1100" b="0" u="dbl" baseline="0">
              <a:solidFill>
                <a:sysClr val="windowText" lastClr="000000"/>
              </a:solidFill>
            </a:rPr>
            <a:t>- formules épaisseur: (ET=EV+EC+ETO tolerance+jeu)</a:t>
          </a:r>
        </a:p>
        <a:p>
          <a:r>
            <a:rPr lang="fr-FR" sz="1100" b="0" baseline="0">
              <a:solidFill>
                <a:sysClr val="windowText" lastClr="000000"/>
              </a:solidFill>
            </a:rPr>
            <a:t>-  SI on selectionne du T il faut que l'on puisse mettre 0 + jeu 1/10 eme mm</a:t>
          </a:r>
        </a:p>
        <a:p>
          <a:r>
            <a:rPr lang="fr-FR" sz="1100" b="0" baseline="0">
              <a:solidFill>
                <a:sysClr val="windowText" lastClr="000000"/>
              </a:solidFill>
            </a:rPr>
            <a:t>- prendre en compte hauteur maxi </a:t>
          </a:r>
        </a:p>
        <a:p>
          <a:r>
            <a:rPr lang="fr-FR" sz="1100" b="0" baseline="0">
              <a:solidFill>
                <a:sysClr val="windowText" lastClr="000000"/>
              </a:solidFill>
            </a:rPr>
            <a:t>- véfifier si le verre existe déjà dans la base de données:</a:t>
          </a:r>
        </a:p>
        <a:p>
          <a:r>
            <a:rPr lang="fr-FR" sz="1100" b="0" u="dbl" baseline="0">
              <a:solidFill>
                <a:sysClr val="windowText" lastClr="000000"/>
              </a:solidFill>
            </a:rPr>
            <a:t>- arrondir inf nombre de vitrage : </a:t>
          </a:r>
        </a:p>
        <a:p>
          <a:r>
            <a:rPr lang="fr-FR" sz="1100" b="0" baseline="0">
              <a:solidFill>
                <a:sysClr val="windowText" lastClr="000000"/>
              </a:solidFill>
            </a:rPr>
            <a:t>- entrer longueur ou largeur dans feuille de recherche </a:t>
          </a:r>
        </a:p>
        <a:p>
          <a:endParaRPr lang="fr-FR" sz="1100" b="0" baseline="0">
            <a:solidFill>
              <a:sysClr val="windowText" lastClr="000000"/>
            </a:solidFill>
          </a:endParaRPr>
        </a:p>
        <a:p>
          <a:r>
            <a:rPr lang="fr-FR" sz="1600" b="1" baseline="0">
              <a:solidFill>
                <a:srgbClr val="FF0000"/>
              </a:solidFill>
            </a:rPr>
            <a:t>si</a:t>
          </a:r>
          <a:r>
            <a:rPr lang="fr-FR" sz="1100" b="0" baseline="0">
              <a:solidFill>
                <a:sysClr val="windowText" lastClr="000000"/>
              </a:solidFill>
            </a:rPr>
            <a:t> existance: </a:t>
          </a:r>
          <a:r>
            <a:rPr lang="fr-FR" sz="1100" b="0" u="sng" baseline="0">
              <a:solidFill>
                <a:srgbClr val="FF0000"/>
              </a:solidFill>
            </a:rPr>
            <a:t>retrouver la réference dans la feuille de syntèse</a:t>
          </a:r>
          <a:r>
            <a:rPr lang="fr-FR" sz="1100" b="0" baseline="0">
              <a:solidFill>
                <a:srgbClr val="FF0000"/>
              </a:solidFill>
            </a:rPr>
            <a:t>  </a:t>
          </a:r>
          <a:r>
            <a:rPr lang="fr-FR" sz="1100" b="0" baseline="0">
              <a:solidFill>
                <a:sysClr val="windowText" lastClr="000000"/>
              </a:solidFill>
            </a:rPr>
            <a:t>+ entrer manuellement l'épaisseur des composants + choisir dans la liste deroulante la longueur totale de la crémaillère.</a:t>
          </a:r>
        </a:p>
        <a:p>
          <a:endParaRPr lang="fr-FR" sz="1100" b="0" baseline="0">
            <a:solidFill>
              <a:sysClr val="windowText" lastClr="000000"/>
            </a:solidFill>
          </a:endParaRPr>
        </a:p>
        <a:p>
          <a:r>
            <a:rPr lang="fr-FR" sz="1100" b="0" baseline="0">
              <a:solidFill>
                <a:sysClr val="windowText" lastClr="000000"/>
              </a:solidFill>
            </a:rPr>
            <a:t>si la réference n'existe pas, il faut une mise à jour de la base de donnée "Comptabikuté_verres_verres_Racks" et tirer les colonnes des feuilles "calcul ep"(et rajouter épaisseur) "feuille de recherche" et "feuille de synthèse"</a:t>
          </a:r>
        </a:p>
        <a:p>
          <a:endParaRPr lang="fr-FR" sz="1100" b="0" baseline="0">
            <a:solidFill>
              <a:sysClr val="windowText" lastClr="000000"/>
            </a:solidFill>
          </a:endParaRPr>
        </a:p>
        <a:p>
          <a:r>
            <a:rPr lang="fr-FR" sz="1100" b="0" baseline="0">
              <a:solidFill>
                <a:sysClr val="windowText" lastClr="000000"/>
              </a:solidFill>
            </a:rPr>
            <a:t> </a:t>
          </a:r>
        </a:p>
        <a:p>
          <a:endParaRPr lang="fr-FR" sz="1100" b="0" baseline="0">
            <a:solidFill>
              <a:sysClr val="windowText" lastClr="000000"/>
            </a:solidFill>
          </a:endParaRPr>
        </a:p>
        <a:p>
          <a:endParaRPr lang="fr-FR" sz="1100" b="0" baseline="0">
            <a:solidFill>
              <a:sysClr val="windowText" lastClr="000000"/>
            </a:solidFill>
          </a:endParaRPr>
        </a:p>
        <a:p>
          <a:r>
            <a:rPr lang="fr-FR" sz="1100" b="0" baseline="0">
              <a:solidFill>
                <a:sysClr val="windowText" lastClr="000000"/>
              </a:solidFill>
            </a:rPr>
            <a:t>idem pour nouvelle palette </a:t>
          </a:r>
        </a:p>
        <a:p>
          <a:endParaRPr lang="fr-FR" sz="1100" b="0" baseline="0">
            <a:solidFill>
              <a:sysClr val="windowText" lastClr="000000"/>
            </a:solidFill>
          </a:endParaRPr>
        </a:p>
        <a:p>
          <a:endParaRPr lang="fr-FR" sz="1100" baseline="0"/>
        </a:p>
        <a:p>
          <a:endParaRPr lang="fr-FR" sz="1100" baseline="0"/>
        </a:p>
        <a:p>
          <a:endParaRPr lang="fr-FR" sz="1100" baseline="0"/>
        </a:p>
        <a:p>
          <a:endParaRPr lang="fr-FR" sz="1100" baseline="0"/>
        </a:p>
        <a:p>
          <a:endParaRPr lang="fr-FR" sz="1100" baseline="0"/>
        </a:p>
        <a:p>
          <a:endParaRPr lang="fr-FR" sz="1100" baseline="0"/>
        </a:p>
        <a:p>
          <a:r>
            <a:rPr lang="fr-FR" sz="1100"/>
            <a:t>En ca de nouvelle</a:t>
          </a:r>
          <a:r>
            <a:rPr lang="fr-FR" sz="1100" baseline="0"/>
            <a:t> </a:t>
          </a:r>
          <a:r>
            <a:rPr lang="fr-FR" sz="1100"/>
            <a:t> réference : </a:t>
          </a:r>
        </a:p>
        <a:p>
          <a:r>
            <a:rPr lang="fr-FR" sz="1100"/>
            <a:t>Que</a:t>
          </a:r>
          <a:r>
            <a:rPr lang="fr-FR" sz="1100" baseline="0"/>
            <a:t> ce soit pour un verre ou alors un rack</a:t>
          </a:r>
          <a:endParaRPr lang="fr-FR" sz="1100"/>
        </a:p>
        <a:p>
          <a:r>
            <a:rPr lang="fr-FR" sz="1100"/>
            <a:t>Pour la feuille synthèse : tirer tout </a:t>
          </a:r>
        </a:p>
        <a:p>
          <a:r>
            <a:rPr lang="fr-FR" sz="1100"/>
            <a:t>Créer une autre feuille avec les données en valeurs pour pouvoir faire des recherches et ainsi connaitre les infos propre au verre si ce dernier existe déjà dans la base de données. </a:t>
          </a:r>
        </a:p>
        <a:p>
          <a:r>
            <a:rPr lang="fr-FR" sz="1100"/>
            <a:t>Rajouter le verre avec toutes les données les unes à la suite des autres dans la feuille épaisseur</a:t>
          </a:r>
        </a:p>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11</xdr:col>
          <xdr:colOff>47625</xdr:colOff>
          <xdr:row>2</xdr:row>
          <xdr:rowOff>28575</xdr:rowOff>
        </xdr:from>
        <xdr:to>
          <xdr:col>12</xdr:col>
          <xdr:colOff>752475</xdr:colOff>
          <xdr:row>6</xdr:row>
          <xdr:rowOff>161925</xdr:rowOff>
        </xdr:to>
        <xdr:sp macro="" textlink="">
          <xdr:nvSpPr>
            <xdr:cNvPr id="1026" name="Button 2" hidden="1">
              <a:extLst>
                <a:ext uri="{63B3BB69-23CF-44E3-9099-C40C66FF867C}">
                  <a14:compatExt spid="_x0000_s1026"/>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Exec_Emballage_Ideal</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ossier%20base%20de%20donn&#233;es%20conditionnement/Verre%20auto%20aide%20externe.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ossier%20base%20de%20donn&#233;es%20conditionnement/Ressources%20Gilles/T_Palett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euil2"/>
    </sheetNames>
    <sheetDataSet>
      <sheetData sheetId="0" refreshError="1">
        <row r="3">
          <cell r="A3" t="str">
            <v>ALF</v>
          </cell>
          <cell r="B3" t="str">
            <v>949--</v>
          </cell>
          <cell r="C3" t="str">
            <v>BL</v>
          </cell>
          <cell r="D3">
            <v>1342</v>
          </cell>
          <cell r="E3">
            <v>616</v>
          </cell>
        </row>
        <row r="4">
          <cell r="A4" t="str">
            <v>ALF</v>
          </cell>
          <cell r="B4" t="str">
            <v>949--</v>
          </cell>
          <cell r="C4" t="str">
            <v>FD</v>
          </cell>
          <cell r="D4">
            <v>943</v>
          </cell>
          <cell r="E4">
            <v>606</v>
          </cell>
        </row>
        <row r="5">
          <cell r="A5" t="str">
            <v>CIT</v>
          </cell>
          <cell r="B5" t="str">
            <v>B71--</v>
          </cell>
          <cell r="C5" t="str">
            <v>WS</v>
          </cell>
          <cell r="D5">
            <v>1430</v>
          </cell>
          <cell r="E5">
            <v>1146</v>
          </cell>
        </row>
        <row r="6">
          <cell r="A6" t="str">
            <v>CIT</v>
          </cell>
          <cell r="B6" t="str">
            <v>B785-</v>
          </cell>
          <cell r="C6" t="str">
            <v>CN</v>
          </cell>
          <cell r="D6">
            <v>1144</v>
          </cell>
          <cell r="E6">
            <v>1118</v>
          </cell>
        </row>
        <row r="7">
          <cell r="A7" t="str">
            <v>CIT</v>
          </cell>
          <cell r="B7" t="str">
            <v>B787-</v>
          </cell>
          <cell r="C7" t="str">
            <v>CN</v>
          </cell>
          <cell r="D7">
            <v>1143</v>
          </cell>
          <cell r="E7">
            <v>1214</v>
          </cell>
        </row>
        <row r="8">
          <cell r="A8" t="str">
            <v>CIT</v>
          </cell>
          <cell r="B8" t="str">
            <v>B9---</v>
          </cell>
          <cell r="C8" t="str">
            <v>FD</v>
          </cell>
          <cell r="D8">
            <v>816</v>
          </cell>
          <cell r="E8">
            <v>656</v>
          </cell>
        </row>
        <row r="9">
          <cell r="A9" t="str">
            <v>CIT</v>
          </cell>
          <cell r="B9" t="str">
            <v>B9---</v>
          </cell>
          <cell r="C9" t="str">
            <v>M2</v>
          </cell>
          <cell r="D9">
            <v>644.29999999999995</v>
          </cell>
          <cell r="E9">
            <v>441.9</v>
          </cell>
        </row>
        <row r="10">
          <cell r="A10" t="str">
            <v>CIT</v>
          </cell>
          <cell r="B10" t="str">
            <v>P1MT-</v>
          </cell>
          <cell r="C10" t="str">
            <v>M2</v>
          </cell>
          <cell r="D10">
            <v>815</v>
          </cell>
          <cell r="E10">
            <v>488</v>
          </cell>
        </row>
        <row r="11">
          <cell r="A11" t="str">
            <v>CIT</v>
          </cell>
          <cell r="B11" t="str">
            <v>X74--</v>
          </cell>
          <cell r="C11" t="str">
            <v>RD</v>
          </cell>
          <cell r="D11">
            <v>786</v>
          </cell>
          <cell r="E11">
            <v>579</v>
          </cell>
        </row>
        <row r="12">
          <cell r="A12" t="str">
            <v>CIT</v>
          </cell>
          <cell r="B12" t="str">
            <v>X74--</v>
          </cell>
          <cell r="C12" t="str">
            <v>RD</v>
          </cell>
          <cell r="D12">
            <v>786</v>
          </cell>
          <cell r="E12">
            <v>579</v>
          </cell>
        </row>
        <row r="13">
          <cell r="A13" t="str">
            <v>CIT</v>
          </cell>
          <cell r="B13" t="str">
            <v>X74--</v>
          </cell>
          <cell r="C13" t="str">
            <v>RD</v>
          </cell>
          <cell r="D13">
            <v>788</v>
          </cell>
          <cell r="E13">
            <v>579</v>
          </cell>
        </row>
        <row r="14">
          <cell r="A14" t="str">
            <v>CIT</v>
          </cell>
          <cell r="B14" t="str">
            <v>X74--</v>
          </cell>
          <cell r="C14" t="str">
            <v>WS</v>
          </cell>
          <cell r="D14">
            <v>1489</v>
          </cell>
          <cell r="E14">
            <v>1066</v>
          </cell>
        </row>
        <row r="15">
          <cell r="A15" t="str">
            <v>CIT</v>
          </cell>
          <cell r="B15" t="str">
            <v>X74--</v>
          </cell>
          <cell r="C15" t="str">
            <v>WS</v>
          </cell>
          <cell r="D15">
            <v>1489</v>
          </cell>
          <cell r="E15">
            <v>1066</v>
          </cell>
        </row>
        <row r="16">
          <cell r="A16" t="str">
            <v>CIT</v>
          </cell>
          <cell r="B16" t="str">
            <v>X74--</v>
          </cell>
          <cell r="C16" t="str">
            <v>WS</v>
          </cell>
          <cell r="D16">
            <v>1495</v>
          </cell>
          <cell r="E16">
            <v>1066</v>
          </cell>
        </row>
        <row r="17">
          <cell r="A17" t="str">
            <v>FOR</v>
          </cell>
          <cell r="B17" t="str">
            <v>C519-</v>
          </cell>
          <cell r="C17" t="str">
            <v>FD</v>
          </cell>
          <cell r="D17">
            <v>909</v>
          </cell>
          <cell r="E17">
            <v>578</v>
          </cell>
        </row>
        <row r="18">
          <cell r="A18" t="str">
            <v>HON</v>
          </cell>
          <cell r="B18" t="str">
            <v>07CIV</v>
          </cell>
          <cell r="C18" t="str">
            <v>FD</v>
          </cell>
          <cell r="D18">
            <v>1192</v>
          </cell>
          <cell r="E18">
            <v>507</v>
          </cell>
        </row>
        <row r="19">
          <cell r="A19" t="str">
            <v>HON</v>
          </cell>
          <cell r="B19" t="str">
            <v>07CIV</v>
          </cell>
          <cell r="C19" t="str">
            <v>S1</v>
          </cell>
          <cell r="D19">
            <v>679</v>
          </cell>
          <cell r="E19">
            <v>403</v>
          </cell>
        </row>
        <row r="20">
          <cell r="A20" t="str">
            <v>HON</v>
          </cell>
          <cell r="B20" t="str">
            <v>07CIV</v>
          </cell>
          <cell r="C20" t="str">
            <v>S1</v>
          </cell>
          <cell r="D20">
            <v>679</v>
          </cell>
          <cell r="E20">
            <v>403</v>
          </cell>
        </row>
        <row r="21">
          <cell r="A21" t="str">
            <v>HON</v>
          </cell>
          <cell r="B21" t="str">
            <v>CF---</v>
          </cell>
          <cell r="C21" t="str">
            <v>FD</v>
          </cell>
          <cell r="D21">
            <v>927</v>
          </cell>
          <cell r="E21">
            <v>514</v>
          </cell>
        </row>
        <row r="22">
          <cell r="A22" t="str">
            <v>HON</v>
          </cell>
          <cell r="B22" t="str">
            <v>CX---</v>
          </cell>
          <cell r="C22" t="str">
            <v>FD</v>
          </cell>
          <cell r="D22">
            <v>1013</v>
          </cell>
          <cell r="E22">
            <v>531</v>
          </cell>
        </row>
        <row r="23">
          <cell r="A23" t="str">
            <v>HON</v>
          </cell>
          <cell r="B23" t="str">
            <v>CX---</v>
          </cell>
          <cell r="C23" t="str">
            <v>RD</v>
          </cell>
          <cell r="D23">
            <v>777</v>
          </cell>
          <cell r="E23">
            <v>518</v>
          </cell>
        </row>
        <row r="24">
          <cell r="A24" t="str">
            <v>HON</v>
          </cell>
          <cell r="B24" t="str">
            <v>EZ---</v>
          </cell>
          <cell r="C24" t="str">
            <v>FD</v>
          </cell>
          <cell r="D24">
            <v>960</v>
          </cell>
          <cell r="E24">
            <v>513</v>
          </cell>
        </row>
        <row r="25">
          <cell r="A25" t="str">
            <v>LRO</v>
          </cell>
          <cell r="B25" t="str">
            <v>LR405</v>
          </cell>
          <cell r="C25" t="str">
            <v>L1</v>
          </cell>
          <cell r="D25">
            <v>1033</v>
          </cell>
          <cell r="E25">
            <v>159</v>
          </cell>
        </row>
        <row r="26">
          <cell r="A26" t="str">
            <v>NIS</v>
          </cell>
          <cell r="B26" t="str">
            <v>B02E-</v>
          </cell>
          <cell r="C26" t="str">
            <v>BL</v>
          </cell>
          <cell r="D26">
            <v>1138</v>
          </cell>
          <cell r="E26">
            <v>501</v>
          </cell>
        </row>
        <row r="27">
          <cell r="A27" t="str">
            <v>NIS</v>
          </cell>
          <cell r="B27" t="str">
            <v>B02E-</v>
          </cell>
          <cell r="C27" t="str">
            <v>FD</v>
          </cell>
          <cell r="D27">
            <v>790</v>
          </cell>
          <cell r="E27">
            <v>577</v>
          </cell>
        </row>
        <row r="28">
          <cell r="A28" t="str">
            <v>NIS</v>
          </cell>
          <cell r="B28" t="str">
            <v>B02E-</v>
          </cell>
          <cell r="C28" t="str">
            <v>FD</v>
          </cell>
          <cell r="D28">
            <v>793</v>
          </cell>
          <cell r="E28">
            <v>550</v>
          </cell>
        </row>
        <row r="29">
          <cell r="A29" t="str">
            <v>NIS</v>
          </cell>
          <cell r="B29" t="str">
            <v>B02E-</v>
          </cell>
          <cell r="C29" t="str">
            <v>FD</v>
          </cell>
          <cell r="D29">
            <v>793</v>
          </cell>
          <cell r="E29">
            <v>550</v>
          </cell>
        </row>
        <row r="30">
          <cell r="A30" t="str">
            <v>NIS</v>
          </cell>
          <cell r="B30" t="str">
            <v>B02E-</v>
          </cell>
          <cell r="C30" t="str">
            <v>FD</v>
          </cell>
          <cell r="D30">
            <v>793</v>
          </cell>
          <cell r="E30">
            <v>550</v>
          </cell>
        </row>
        <row r="31">
          <cell r="A31" t="str">
            <v>NIS</v>
          </cell>
          <cell r="B31" t="str">
            <v>B02E-</v>
          </cell>
          <cell r="C31" t="str">
            <v>RD</v>
          </cell>
          <cell r="D31">
            <v>622</v>
          </cell>
          <cell r="E31">
            <v>440</v>
          </cell>
        </row>
        <row r="32">
          <cell r="A32" t="str">
            <v>NIS</v>
          </cell>
          <cell r="B32" t="str">
            <v>B02E-</v>
          </cell>
          <cell r="C32" t="str">
            <v>RD</v>
          </cell>
          <cell r="D32">
            <v>664</v>
          </cell>
          <cell r="E32">
            <v>440</v>
          </cell>
        </row>
        <row r="33">
          <cell r="A33" t="str">
            <v>NIS</v>
          </cell>
          <cell r="B33" t="str">
            <v>B12G-</v>
          </cell>
          <cell r="C33" t="str">
            <v>WS</v>
          </cell>
          <cell r="D33">
            <v>1361</v>
          </cell>
          <cell r="E33">
            <v>1043</v>
          </cell>
        </row>
        <row r="34">
          <cell r="A34" t="str">
            <v>NIS</v>
          </cell>
          <cell r="B34" t="str">
            <v>B12G-</v>
          </cell>
          <cell r="C34" t="str">
            <v>WS</v>
          </cell>
          <cell r="D34">
            <v>1362</v>
          </cell>
          <cell r="E34">
            <v>1062</v>
          </cell>
        </row>
        <row r="35">
          <cell r="A35" t="str">
            <v>NIS</v>
          </cell>
          <cell r="B35" t="str">
            <v>GD1A-</v>
          </cell>
          <cell r="C35" t="str">
            <v>FD</v>
          </cell>
          <cell r="D35">
            <v>908</v>
          </cell>
          <cell r="E35">
            <v>523</v>
          </cell>
        </row>
        <row r="36">
          <cell r="A36" t="str">
            <v>NIS</v>
          </cell>
          <cell r="B36" t="str">
            <v>GD1A-</v>
          </cell>
          <cell r="C36" t="str">
            <v>RD</v>
          </cell>
          <cell r="D36">
            <v>611</v>
          </cell>
          <cell r="E36">
            <v>474</v>
          </cell>
        </row>
        <row r="37">
          <cell r="A37" t="str">
            <v>NIS</v>
          </cell>
          <cell r="B37" t="str">
            <v>GD1A-</v>
          </cell>
          <cell r="C37" t="str">
            <v>RQ</v>
          </cell>
          <cell r="D37">
            <v>237</v>
          </cell>
          <cell r="E37">
            <v>313</v>
          </cell>
        </row>
        <row r="38">
          <cell r="A38" t="str">
            <v>NIS</v>
          </cell>
          <cell r="B38" t="str">
            <v>HS---</v>
          </cell>
          <cell r="C38" t="str">
            <v>S1</v>
          </cell>
          <cell r="D38">
            <v>834</v>
          </cell>
          <cell r="E38">
            <v>443</v>
          </cell>
        </row>
        <row r="39">
          <cell r="A39" t="str">
            <v>NIS</v>
          </cell>
          <cell r="B39" t="str">
            <v>J02C-</v>
          </cell>
          <cell r="C39" t="str">
            <v>BL</v>
          </cell>
          <cell r="D39">
            <v>1233</v>
          </cell>
          <cell r="E39">
            <v>419</v>
          </cell>
        </row>
        <row r="40">
          <cell r="A40" t="str">
            <v>NIS</v>
          </cell>
          <cell r="B40" t="str">
            <v>J02C-</v>
          </cell>
          <cell r="C40" t="str">
            <v>CN</v>
          </cell>
          <cell r="D40">
            <v>1056</v>
          </cell>
          <cell r="E40">
            <v>711</v>
          </cell>
        </row>
        <row r="41">
          <cell r="A41" t="str">
            <v>NIS</v>
          </cell>
          <cell r="B41" t="str">
            <v>LB1A-</v>
          </cell>
          <cell r="C41" t="str">
            <v>FD</v>
          </cell>
          <cell r="D41">
            <v>922</v>
          </cell>
          <cell r="E41">
            <v>515</v>
          </cell>
        </row>
        <row r="42">
          <cell r="A42" t="str">
            <v>NIS</v>
          </cell>
          <cell r="B42" t="str">
            <v>LB1A-</v>
          </cell>
          <cell r="C42" t="str">
            <v>RD</v>
          </cell>
          <cell r="D42">
            <v>803</v>
          </cell>
          <cell r="E42">
            <v>485</v>
          </cell>
        </row>
        <row r="43">
          <cell r="A43" t="str">
            <v>NIS</v>
          </cell>
          <cell r="B43" t="str">
            <v>LB1A-</v>
          </cell>
          <cell r="C43" t="str">
            <v>WS</v>
          </cell>
          <cell r="D43">
            <v>1416</v>
          </cell>
          <cell r="E43">
            <v>1001</v>
          </cell>
        </row>
        <row r="44">
          <cell r="A44" t="str">
            <v>NIS</v>
          </cell>
          <cell r="B44" t="str">
            <v>N32L-</v>
          </cell>
          <cell r="C44" t="str">
            <v>CN</v>
          </cell>
          <cell r="D44">
            <v>1134</v>
          </cell>
          <cell r="E44">
            <v>1366</v>
          </cell>
        </row>
        <row r="45">
          <cell r="A45" t="str">
            <v>NIS</v>
          </cell>
          <cell r="B45" t="str">
            <v>P32L-</v>
          </cell>
          <cell r="C45" t="str">
            <v>CN</v>
          </cell>
          <cell r="D45">
            <v>1132</v>
          </cell>
          <cell r="E45">
            <v>1215</v>
          </cell>
        </row>
        <row r="46">
          <cell r="A46" t="str">
            <v>NIS</v>
          </cell>
          <cell r="B46" t="str">
            <v>P32S-</v>
          </cell>
          <cell r="C46" t="str">
            <v>CN</v>
          </cell>
          <cell r="D46">
            <v>1162</v>
          </cell>
          <cell r="E46">
            <v>1316</v>
          </cell>
        </row>
        <row r="47">
          <cell r="A47" t="str">
            <v>NIS</v>
          </cell>
          <cell r="B47" t="str">
            <v>P32S-</v>
          </cell>
          <cell r="C47" t="str">
            <v>FD</v>
          </cell>
          <cell r="D47">
            <v>958</v>
          </cell>
          <cell r="E47">
            <v>566</v>
          </cell>
        </row>
        <row r="48">
          <cell r="A48" t="str">
            <v>NIS</v>
          </cell>
          <cell r="B48" t="str">
            <v>P32S-</v>
          </cell>
          <cell r="C48" t="str">
            <v>WS</v>
          </cell>
          <cell r="D48">
            <v>1434</v>
          </cell>
          <cell r="E48">
            <v>1032</v>
          </cell>
        </row>
        <row r="49">
          <cell r="A49" t="str">
            <v>NIS</v>
          </cell>
          <cell r="B49" t="str">
            <v>X11E-</v>
          </cell>
          <cell r="C49" t="str">
            <v>BL</v>
          </cell>
          <cell r="D49">
            <v>1153</v>
          </cell>
          <cell r="E49">
            <v>446</v>
          </cell>
        </row>
        <row r="50">
          <cell r="A50" t="str">
            <v>NIS</v>
          </cell>
          <cell r="B50" t="str">
            <v>X11E-</v>
          </cell>
          <cell r="C50" t="str">
            <v>WS</v>
          </cell>
          <cell r="D50">
            <v>1296</v>
          </cell>
          <cell r="E50">
            <v>876</v>
          </cell>
        </row>
        <row r="51">
          <cell r="A51" t="str">
            <v>OPE</v>
          </cell>
          <cell r="B51" t="str">
            <v>P1UO-</v>
          </cell>
          <cell r="C51" t="str">
            <v>BL</v>
          </cell>
          <cell r="D51">
            <v>1288</v>
          </cell>
          <cell r="E51">
            <v>490</v>
          </cell>
        </row>
        <row r="52">
          <cell r="A52" t="str">
            <v>OPE</v>
          </cell>
          <cell r="B52" t="str">
            <v>P1UO-</v>
          </cell>
          <cell r="C52" t="str">
            <v>RD</v>
          </cell>
          <cell r="D52">
            <v>682</v>
          </cell>
          <cell r="E52">
            <v>575</v>
          </cell>
        </row>
        <row r="53">
          <cell r="A53" t="str">
            <v>OPE</v>
          </cell>
          <cell r="B53" t="str">
            <v>P1UO-</v>
          </cell>
          <cell r="C53" t="str">
            <v>WS</v>
          </cell>
          <cell r="D53">
            <v>1489</v>
          </cell>
          <cell r="E53">
            <v>1066</v>
          </cell>
        </row>
        <row r="54">
          <cell r="A54" t="str">
            <v>PEU</v>
          </cell>
          <cell r="B54" t="str">
            <v>P8---</v>
          </cell>
          <cell r="C54" t="str">
            <v>WS</v>
          </cell>
          <cell r="D54">
            <v>1489</v>
          </cell>
          <cell r="E54">
            <v>1066</v>
          </cell>
        </row>
        <row r="55">
          <cell r="A55" t="str">
            <v>PEU</v>
          </cell>
          <cell r="B55" t="str">
            <v>P8---</v>
          </cell>
          <cell r="C55" t="str">
            <v>WS</v>
          </cell>
          <cell r="D55">
            <v>1495</v>
          </cell>
          <cell r="E55">
            <v>1066</v>
          </cell>
        </row>
        <row r="56">
          <cell r="A56" t="str">
            <v>PEU</v>
          </cell>
          <cell r="B56" t="str">
            <v>P8---</v>
          </cell>
          <cell r="C56" t="str">
            <v>WS</v>
          </cell>
          <cell r="D56">
            <v>1495</v>
          </cell>
          <cell r="E56">
            <v>1066</v>
          </cell>
        </row>
        <row r="57">
          <cell r="A57" t="str">
            <v>PEU</v>
          </cell>
          <cell r="B57" t="str">
            <v>P84--</v>
          </cell>
          <cell r="C57" t="str">
            <v>M1</v>
          </cell>
          <cell r="D57">
            <v>843</v>
          </cell>
          <cell r="E57">
            <v>567</v>
          </cell>
        </row>
        <row r="58">
          <cell r="A58" t="str">
            <v>PEU</v>
          </cell>
          <cell r="B58" t="str">
            <v>P84--</v>
          </cell>
          <cell r="C58" t="str">
            <v>M2</v>
          </cell>
          <cell r="D58">
            <v>815</v>
          </cell>
          <cell r="E58">
            <v>556</v>
          </cell>
        </row>
        <row r="59">
          <cell r="A59" t="str">
            <v>PEU</v>
          </cell>
          <cell r="B59" t="str">
            <v>P87--</v>
          </cell>
          <cell r="C59" t="str">
            <v>M2</v>
          </cell>
          <cell r="D59">
            <v>815</v>
          </cell>
          <cell r="E59">
            <v>612</v>
          </cell>
        </row>
        <row r="60">
          <cell r="A60" t="str">
            <v>PEU</v>
          </cell>
          <cell r="B60" t="str">
            <v>R82--</v>
          </cell>
          <cell r="C60" t="str">
            <v>BL</v>
          </cell>
          <cell r="D60">
            <v>1243</v>
          </cell>
          <cell r="E60">
            <v>553</v>
          </cell>
        </row>
        <row r="61">
          <cell r="A61" t="str">
            <v>PEU</v>
          </cell>
          <cell r="B61" t="str">
            <v>R82--</v>
          </cell>
          <cell r="C61" t="str">
            <v>SN</v>
          </cell>
          <cell r="D61">
            <v>983</v>
          </cell>
          <cell r="E61">
            <v>878</v>
          </cell>
        </row>
        <row r="62">
          <cell r="A62" t="str">
            <v>PEU</v>
          </cell>
          <cell r="B62" t="str">
            <v>R83--</v>
          </cell>
          <cell r="C62" t="str">
            <v>BL</v>
          </cell>
          <cell r="D62">
            <v>1193</v>
          </cell>
          <cell r="E62">
            <v>797</v>
          </cell>
        </row>
        <row r="63">
          <cell r="A63" t="str">
            <v>PEU</v>
          </cell>
          <cell r="B63" t="str">
            <v>T9---</v>
          </cell>
          <cell r="C63" t="str">
            <v>FD</v>
          </cell>
          <cell r="D63">
            <v>943</v>
          </cell>
          <cell r="E63">
            <v>594</v>
          </cell>
        </row>
        <row r="64">
          <cell r="A64" t="str">
            <v>PEU</v>
          </cell>
          <cell r="B64" t="str">
            <v>T91--</v>
          </cell>
          <cell r="C64" t="str">
            <v>CN</v>
          </cell>
          <cell r="D64">
            <v>1143</v>
          </cell>
          <cell r="E64">
            <v>1373</v>
          </cell>
        </row>
        <row r="65">
          <cell r="A65" t="str">
            <v>POR</v>
          </cell>
          <cell r="B65" t="str">
            <v>PO625</v>
          </cell>
          <cell r="C65" t="str">
            <v>M2</v>
          </cell>
          <cell r="D65">
            <v>1052</v>
          </cell>
          <cell r="E65">
            <v>892</v>
          </cell>
        </row>
        <row r="66">
          <cell r="A66" t="str">
            <v>REN</v>
          </cell>
          <cell r="B66" t="str">
            <v>B10--</v>
          </cell>
          <cell r="C66" t="str">
            <v>RD</v>
          </cell>
          <cell r="D66">
            <v>764</v>
          </cell>
          <cell r="E66">
            <v>563</v>
          </cell>
        </row>
        <row r="67">
          <cell r="A67" t="str">
            <v>REN</v>
          </cell>
          <cell r="B67" t="str">
            <v>B84--</v>
          </cell>
          <cell r="C67" t="str">
            <v>RQ</v>
          </cell>
          <cell r="D67">
            <v>297</v>
          </cell>
          <cell r="E67">
            <v>395</v>
          </cell>
        </row>
        <row r="68">
          <cell r="A68" t="str">
            <v>REN</v>
          </cell>
          <cell r="B68" t="str">
            <v>B85--</v>
          </cell>
          <cell r="C68" t="str">
            <v>FD</v>
          </cell>
          <cell r="D68">
            <v>919</v>
          </cell>
          <cell r="E68">
            <v>633</v>
          </cell>
        </row>
        <row r="69">
          <cell r="A69" t="str">
            <v>REN</v>
          </cell>
          <cell r="B69" t="str">
            <v>B85--</v>
          </cell>
          <cell r="C69" t="str">
            <v>RQ</v>
          </cell>
          <cell r="D69">
            <v>365</v>
          </cell>
          <cell r="E69">
            <v>290</v>
          </cell>
        </row>
        <row r="70">
          <cell r="A70" t="str">
            <v>REN</v>
          </cell>
          <cell r="B70" t="str">
            <v>BFB--</v>
          </cell>
          <cell r="C70" t="str">
            <v>RD</v>
          </cell>
          <cell r="D70">
            <v>677</v>
          </cell>
          <cell r="E70">
            <v>554</v>
          </cell>
        </row>
        <row r="71">
          <cell r="A71" t="str">
            <v>REN</v>
          </cell>
          <cell r="B71" t="str">
            <v>C84--</v>
          </cell>
          <cell r="C71" t="str">
            <v>S1</v>
          </cell>
          <cell r="D71">
            <v>866</v>
          </cell>
          <cell r="E71">
            <v>460</v>
          </cell>
        </row>
        <row r="72">
          <cell r="A72" t="str">
            <v>REN</v>
          </cell>
          <cell r="B72" t="str">
            <v>H79--</v>
          </cell>
          <cell r="C72" t="str">
            <v>RD</v>
          </cell>
          <cell r="D72">
            <v>660</v>
          </cell>
          <cell r="E72">
            <v>593</v>
          </cell>
        </row>
        <row r="73">
          <cell r="A73" t="str">
            <v>REN</v>
          </cell>
          <cell r="B73" t="str">
            <v>HFE--</v>
          </cell>
          <cell r="C73" t="str">
            <v>S1</v>
          </cell>
          <cell r="D73">
            <v>478</v>
          </cell>
          <cell r="E73">
            <v>285</v>
          </cell>
        </row>
        <row r="74">
          <cell r="A74" t="str">
            <v>REN</v>
          </cell>
          <cell r="B74" t="str">
            <v>J77--</v>
          </cell>
          <cell r="C74" t="str">
            <v>BL</v>
          </cell>
          <cell r="D74">
            <v>1238</v>
          </cell>
          <cell r="E74">
            <v>486</v>
          </cell>
        </row>
        <row r="75">
          <cell r="A75" t="str">
            <v>REN</v>
          </cell>
          <cell r="B75" t="str">
            <v>J81--</v>
          </cell>
          <cell r="C75" t="str">
            <v>BL</v>
          </cell>
          <cell r="D75">
            <v>1428</v>
          </cell>
          <cell r="E75">
            <v>564</v>
          </cell>
        </row>
        <row r="76">
          <cell r="A76" t="str">
            <v>REN</v>
          </cell>
          <cell r="B76" t="str">
            <v>J81--</v>
          </cell>
          <cell r="C76" t="str">
            <v>RQ</v>
          </cell>
          <cell r="D76">
            <v>506</v>
          </cell>
          <cell r="E76">
            <v>235</v>
          </cell>
        </row>
        <row r="77">
          <cell r="A77" t="str">
            <v>REN</v>
          </cell>
          <cell r="B77" t="str">
            <v>J81--</v>
          </cell>
          <cell r="C77" t="str">
            <v>WQ</v>
          </cell>
          <cell r="D77">
            <v>861</v>
          </cell>
          <cell r="E77">
            <v>451</v>
          </cell>
        </row>
        <row r="78">
          <cell r="A78" t="str">
            <v>REN</v>
          </cell>
          <cell r="B78" t="str">
            <v>J87--</v>
          </cell>
          <cell r="C78" t="str">
            <v>CN</v>
          </cell>
          <cell r="D78">
            <v>1108</v>
          </cell>
          <cell r="E78">
            <v>963</v>
          </cell>
        </row>
        <row r="79">
          <cell r="A79" t="str">
            <v>REN</v>
          </cell>
          <cell r="B79" t="str">
            <v>JFA--</v>
          </cell>
          <cell r="C79" t="str">
            <v>BL</v>
          </cell>
          <cell r="D79">
            <v>1219</v>
          </cell>
          <cell r="E79">
            <v>483</v>
          </cell>
        </row>
        <row r="80">
          <cell r="A80" t="str">
            <v>REN</v>
          </cell>
          <cell r="B80" t="str">
            <v>JFA--</v>
          </cell>
          <cell r="C80" t="str">
            <v>S1</v>
          </cell>
          <cell r="D80">
            <v>420</v>
          </cell>
          <cell r="E80">
            <v>301</v>
          </cell>
        </row>
        <row r="81">
          <cell r="A81" t="str">
            <v>REN</v>
          </cell>
          <cell r="B81" t="str">
            <v>JFA--</v>
          </cell>
          <cell r="C81" t="str">
            <v>WQ</v>
          </cell>
          <cell r="D81">
            <v>859</v>
          </cell>
          <cell r="E81">
            <v>364</v>
          </cell>
        </row>
        <row r="82">
          <cell r="A82" t="str">
            <v>REN</v>
          </cell>
          <cell r="B82" t="str">
            <v>JFC--</v>
          </cell>
          <cell r="C82" t="str">
            <v>BL</v>
          </cell>
          <cell r="D82">
            <v>1282</v>
          </cell>
          <cell r="E82">
            <v>449</v>
          </cell>
        </row>
        <row r="83">
          <cell r="A83" t="str">
            <v>REN</v>
          </cell>
          <cell r="B83" t="str">
            <v>JFC--</v>
          </cell>
          <cell r="C83" t="str">
            <v>FD</v>
          </cell>
          <cell r="D83">
            <v>893</v>
          </cell>
          <cell r="E83">
            <v>614</v>
          </cell>
        </row>
        <row r="84">
          <cell r="A84" t="str">
            <v>REN</v>
          </cell>
          <cell r="B84" t="str">
            <v>KFD--</v>
          </cell>
          <cell r="C84" t="str">
            <v>RD</v>
          </cell>
          <cell r="D84">
            <v>751</v>
          </cell>
          <cell r="E84">
            <v>507</v>
          </cell>
        </row>
        <row r="85">
          <cell r="A85" t="str">
            <v>REN</v>
          </cell>
          <cell r="B85" t="str">
            <v>KFD--</v>
          </cell>
          <cell r="C85" t="str">
            <v>RD</v>
          </cell>
          <cell r="D85">
            <v>753</v>
          </cell>
          <cell r="E85">
            <v>453</v>
          </cell>
        </row>
        <row r="86">
          <cell r="A86" t="str">
            <v>REN</v>
          </cell>
          <cell r="B86" t="str">
            <v>KFD--</v>
          </cell>
          <cell r="C86" t="str">
            <v>S1</v>
          </cell>
          <cell r="D86">
            <v>781</v>
          </cell>
          <cell r="E86">
            <v>311</v>
          </cell>
        </row>
        <row r="87">
          <cell r="A87" t="str">
            <v>REN</v>
          </cell>
          <cell r="B87" t="str">
            <v>R77--</v>
          </cell>
          <cell r="C87" t="str">
            <v>BL</v>
          </cell>
          <cell r="D87">
            <v>1238</v>
          </cell>
          <cell r="E87">
            <v>486</v>
          </cell>
        </row>
        <row r="88">
          <cell r="A88" t="str">
            <v>REN</v>
          </cell>
          <cell r="B88" t="str">
            <v>RFA--</v>
          </cell>
          <cell r="C88" t="str">
            <v>BL</v>
          </cell>
          <cell r="D88">
            <v>1295</v>
          </cell>
          <cell r="E88">
            <v>414</v>
          </cell>
        </row>
        <row r="89">
          <cell r="A89" t="str">
            <v>REN</v>
          </cell>
          <cell r="B89" t="str">
            <v>RFA--</v>
          </cell>
          <cell r="C89" t="str">
            <v>S1</v>
          </cell>
          <cell r="D89">
            <v>633</v>
          </cell>
          <cell r="E89">
            <v>325</v>
          </cell>
        </row>
        <row r="90">
          <cell r="A90" t="str">
            <v>REN</v>
          </cell>
          <cell r="B90" t="str">
            <v>W73--</v>
          </cell>
          <cell r="C90" t="str">
            <v>BL</v>
          </cell>
          <cell r="D90">
            <v>1499</v>
          </cell>
          <cell r="E90">
            <v>556</v>
          </cell>
        </row>
        <row r="91">
          <cell r="A91" t="str">
            <v>REN</v>
          </cell>
          <cell r="B91" t="str">
            <v>W84--</v>
          </cell>
          <cell r="C91" t="str">
            <v>BL</v>
          </cell>
          <cell r="D91">
            <v>1328</v>
          </cell>
          <cell r="E91">
            <v>399</v>
          </cell>
        </row>
        <row r="92">
          <cell r="A92" t="str">
            <v>REN</v>
          </cell>
          <cell r="B92" t="str">
            <v>X61--</v>
          </cell>
          <cell r="C92" t="str">
            <v>BL</v>
          </cell>
          <cell r="D92">
            <v>744</v>
          </cell>
          <cell r="E92">
            <v>549</v>
          </cell>
        </row>
        <row r="93">
          <cell r="A93" t="str">
            <v>REN</v>
          </cell>
          <cell r="B93" t="str">
            <v>X82--</v>
          </cell>
          <cell r="C93" t="str">
            <v>BL</v>
          </cell>
          <cell r="D93">
            <v>1052</v>
          </cell>
          <cell r="E93">
            <v>251</v>
          </cell>
        </row>
        <row r="94">
          <cell r="A94" t="str">
            <v>REN</v>
          </cell>
          <cell r="B94" t="str">
            <v>X82--</v>
          </cell>
          <cell r="C94" t="str">
            <v>BL</v>
          </cell>
          <cell r="D94">
            <v>435</v>
          </cell>
          <cell r="E94">
            <v>588</v>
          </cell>
        </row>
        <row r="95">
          <cell r="A95" t="str">
            <v>REN</v>
          </cell>
          <cell r="B95" t="str">
            <v>X82--</v>
          </cell>
          <cell r="C95" t="str">
            <v>FD</v>
          </cell>
          <cell r="D95">
            <v>624</v>
          </cell>
          <cell r="E95">
            <v>667</v>
          </cell>
        </row>
        <row r="96">
          <cell r="A96" t="str">
            <v>REN</v>
          </cell>
          <cell r="B96" t="str">
            <v>X82--</v>
          </cell>
          <cell r="C96" t="str">
            <v>FD</v>
          </cell>
          <cell r="D96">
            <v>651</v>
          </cell>
          <cell r="E96">
            <v>659</v>
          </cell>
        </row>
        <row r="97">
          <cell r="A97" t="str">
            <v>REN</v>
          </cell>
          <cell r="B97" t="str">
            <v>X82--</v>
          </cell>
          <cell r="C97" t="str">
            <v>FQ</v>
          </cell>
          <cell r="D97">
            <v>435</v>
          </cell>
          <cell r="E97">
            <v>588</v>
          </cell>
        </row>
        <row r="98">
          <cell r="A98" t="str">
            <v>REN</v>
          </cell>
          <cell r="B98" t="str">
            <v>X82--</v>
          </cell>
          <cell r="C98" t="str">
            <v>S1</v>
          </cell>
          <cell r="D98">
            <v>1164</v>
          </cell>
          <cell r="E98">
            <v>597</v>
          </cell>
        </row>
        <row r="99">
          <cell r="A99" t="str">
            <v>REN</v>
          </cell>
          <cell r="B99" t="str">
            <v>X82--</v>
          </cell>
          <cell r="C99" t="str">
            <v>S2</v>
          </cell>
          <cell r="D99">
            <v>1318</v>
          </cell>
          <cell r="E99">
            <v>577</v>
          </cell>
        </row>
        <row r="100">
          <cell r="A100" t="str">
            <v>REN</v>
          </cell>
          <cell r="B100" t="str">
            <v>X82--</v>
          </cell>
          <cell r="C100" t="str">
            <v>S2</v>
          </cell>
          <cell r="D100">
            <v>918</v>
          </cell>
          <cell r="E100">
            <v>577</v>
          </cell>
        </row>
        <row r="101">
          <cell r="A101" t="str">
            <v>REN</v>
          </cell>
          <cell r="B101" t="str">
            <v>X82--</v>
          </cell>
          <cell r="C101" t="str">
            <v>WS</v>
          </cell>
          <cell r="D101">
            <v>1647</v>
          </cell>
          <cell r="E101">
            <v>1141</v>
          </cell>
        </row>
        <row r="102">
          <cell r="A102" t="str">
            <v>REN</v>
          </cell>
          <cell r="B102" t="str">
            <v>XFB--</v>
          </cell>
          <cell r="C102" t="str">
            <v>FD</v>
          </cell>
          <cell r="D102">
            <v>923</v>
          </cell>
          <cell r="E102">
            <v>547</v>
          </cell>
        </row>
        <row r="103">
          <cell r="A103" t="str">
            <v>REN</v>
          </cell>
          <cell r="B103" t="str">
            <v>XFD--</v>
          </cell>
          <cell r="C103" t="str">
            <v>FD</v>
          </cell>
          <cell r="D103">
            <v>910</v>
          </cell>
          <cell r="E103">
            <v>511</v>
          </cell>
        </row>
        <row r="104">
          <cell r="A104" t="str">
            <v>REN</v>
          </cell>
          <cell r="B104" t="str">
            <v>XFD--</v>
          </cell>
          <cell r="C104" t="str">
            <v>FD</v>
          </cell>
          <cell r="D104">
            <v>924</v>
          </cell>
          <cell r="E104">
            <v>557</v>
          </cell>
        </row>
        <row r="105">
          <cell r="A105" t="str">
            <v>REN</v>
          </cell>
          <cell r="B105" t="str">
            <v>XFD--</v>
          </cell>
          <cell r="C105" t="str">
            <v>RD</v>
          </cell>
          <cell r="D105">
            <v>724</v>
          </cell>
          <cell r="E105">
            <v>502</v>
          </cell>
        </row>
        <row r="106">
          <cell r="A106" t="str">
            <v>REN</v>
          </cell>
          <cell r="B106" t="str">
            <v>XFD--</v>
          </cell>
          <cell r="C106" t="str">
            <v>RD</v>
          </cell>
          <cell r="D106">
            <v>753</v>
          </cell>
          <cell r="E106">
            <v>453</v>
          </cell>
        </row>
        <row r="107">
          <cell r="A107" t="str">
            <v>TOY</v>
          </cell>
          <cell r="B107" t="str">
            <v>020L-</v>
          </cell>
          <cell r="C107" t="str">
            <v>BL</v>
          </cell>
          <cell r="D107">
            <v>1227</v>
          </cell>
          <cell r="E107">
            <v>509</v>
          </cell>
        </row>
        <row r="108">
          <cell r="A108" t="str">
            <v>TOY</v>
          </cell>
          <cell r="B108" t="str">
            <v>160B-</v>
          </cell>
          <cell r="C108" t="str">
            <v>M1</v>
          </cell>
          <cell r="D108">
            <v>1028</v>
          </cell>
          <cell r="E108">
            <v>548</v>
          </cell>
        </row>
        <row r="109">
          <cell r="A109" t="str">
            <v>TOY</v>
          </cell>
          <cell r="B109" t="str">
            <v>160B-</v>
          </cell>
          <cell r="C109" t="str">
            <v>M1</v>
          </cell>
          <cell r="D109">
            <v>1028</v>
          </cell>
          <cell r="E109">
            <v>548</v>
          </cell>
        </row>
        <row r="110">
          <cell r="A110" t="str">
            <v>TOY</v>
          </cell>
          <cell r="B110" t="str">
            <v>160B-</v>
          </cell>
          <cell r="C110" t="str">
            <v>M2</v>
          </cell>
          <cell r="D110">
            <v>985</v>
          </cell>
          <cell r="E110">
            <v>577</v>
          </cell>
        </row>
        <row r="111">
          <cell r="A111" t="str">
            <v>TOY</v>
          </cell>
          <cell r="B111" t="str">
            <v>162B-</v>
          </cell>
          <cell r="C111" t="str">
            <v>M1</v>
          </cell>
          <cell r="D111">
            <v>902</v>
          </cell>
          <cell r="E111">
            <v>539</v>
          </cell>
        </row>
        <row r="112">
          <cell r="A112" t="str">
            <v>TOY</v>
          </cell>
          <cell r="B112" t="str">
            <v>162B-</v>
          </cell>
          <cell r="C112" t="str">
            <v>M2</v>
          </cell>
          <cell r="D112">
            <v>933</v>
          </cell>
          <cell r="E112">
            <v>780</v>
          </cell>
        </row>
        <row r="113">
          <cell r="A113" t="str">
            <v>TOY</v>
          </cell>
          <cell r="B113" t="str">
            <v>223W-</v>
          </cell>
          <cell r="C113" t="str">
            <v>BL</v>
          </cell>
          <cell r="D113">
            <v>1248</v>
          </cell>
          <cell r="E113">
            <v>900</v>
          </cell>
        </row>
        <row r="114">
          <cell r="A114" t="str">
            <v>TOY</v>
          </cell>
          <cell r="B114" t="str">
            <v>238W-</v>
          </cell>
          <cell r="C114" t="str">
            <v>FD</v>
          </cell>
          <cell r="D114">
            <v>705</v>
          </cell>
          <cell r="E114">
            <v>445</v>
          </cell>
        </row>
        <row r="115">
          <cell r="A115" t="str">
            <v>TOY</v>
          </cell>
          <cell r="B115" t="str">
            <v>238W-</v>
          </cell>
          <cell r="C115" t="str">
            <v>S1</v>
          </cell>
          <cell r="D115">
            <v>785</v>
          </cell>
          <cell r="E115">
            <v>430</v>
          </cell>
        </row>
        <row r="116">
          <cell r="A116" t="str">
            <v>TOY</v>
          </cell>
          <cell r="B116" t="str">
            <v>312--</v>
          </cell>
          <cell r="C116" t="str">
            <v>BL</v>
          </cell>
          <cell r="D116">
            <v>1248</v>
          </cell>
          <cell r="E116">
            <v>900</v>
          </cell>
        </row>
        <row r="117">
          <cell r="A117" t="str">
            <v>TOY</v>
          </cell>
          <cell r="B117" t="str">
            <v>692N-</v>
          </cell>
          <cell r="C117" t="str">
            <v>FD</v>
          </cell>
          <cell r="D117">
            <v>785</v>
          </cell>
          <cell r="E117">
            <v>430</v>
          </cell>
        </row>
        <row r="118">
          <cell r="A118" t="str">
            <v>TOY</v>
          </cell>
          <cell r="B118" t="str">
            <v>COROL</v>
          </cell>
          <cell r="C118" t="str">
            <v>FD</v>
          </cell>
          <cell r="D118">
            <v>785</v>
          </cell>
          <cell r="E118">
            <v>430</v>
          </cell>
        </row>
        <row r="119">
          <cell r="A119" t="str">
            <v>TOY</v>
          </cell>
          <cell r="B119" t="str">
            <v>COROL</v>
          </cell>
          <cell r="C119" t="str">
            <v>RD</v>
          </cell>
          <cell r="D119">
            <v>705</v>
          </cell>
          <cell r="E119">
            <v>445</v>
          </cell>
        </row>
        <row r="120">
          <cell r="A120" t="str">
            <v>VOL</v>
          </cell>
          <cell r="B120" t="str">
            <v>P1338</v>
          </cell>
          <cell r="C120" t="str">
            <v>M1</v>
          </cell>
          <cell r="D120">
            <v>839</v>
          </cell>
          <cell r="E120">
            <v>608</v>
          </cell>
        </row>
        <row r="121">
          <cell r="A121" t="str">
            <v>VOL</v>
          </cell>
          <cell r="B121" t="str">
            <v>P1338</v>
          </cell>
          <cell r="C121" t="str">
            <v>M2</v>
          </cell>
          <cell r="D121">
            <v>812</v>
          </cell>
          <cell r="E121">
            <v>697</v>
          </cell>
        </row>
        <row r="122">
          <cell r="A122" t="str">
            <v>VW-</v>
          </cell>
          <cell r="B122" t="str">
            <v>VW120</v>
          </cell>
          <cell r="C122" t="str">
            <v>FD</v>
          </cell>
          <cell r="D122">
            <v>1147</v>
          </cell>
          <cell r="E122">
            <v>539</v>
          </cell>
        </row>
        <row r="123">
          <cell r="A123" t="str">
            <v>VW-</v>
          </cell>
          <cell r="B123" t="str">
            <v>VW120</v>
          </cell>
          <cell r="C123" t="str">
            <v>FD</v>
          </cell>
          <cell r="D123">
            <v>923</v>
          </cell>
          <cell r="E123">
            <v>543</v>
          </cell>
        </row>
        <row r="124">
          <cell r="B124" t="str">
            <v>VW120</v>
          </cell>
          <cell r="C124" t="str">
            <v>FD</v>
          </cell>
          <cell r="D124">
            <v>923</v>
          </cell>
          <cell r="E124">
            <v>543</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_Palette"/>
    </sheetNames>
    <sheetDataSet>
      <sheetData sheetId="0">
        <row r="1">
          <cell r="C1" t="str">
            <v>racktype</v>
          </cell>
        </row>
        <row r="2">
          <cell r="B2" t="str">
            <v>R0P9.47</v>
          </cell>
          <cell r="C2" t="str">
            <v>R0P9.47</v>
          </cell>
          <cell r="G2" t="str">
            <v>1550</v>
          </cell>
          <cell r="H2" t="str">
            <v>800</v>
          </cell>
        </row>
        <row r="3">
          <cell r="B3" t="str">
            <v>R0P3.47</v>
          </cell>
          <cell r="C3" t="str">
            <v>R0P3.47</v>
          </cell>
          <cell r="G3" t="str">
            <v>1640</v>
          </cell>
          <cell r="H3" t="str">
            <v>880</v>
          </cell>
        </row>
        <row r="4">
          <cell r="B4" t="str">
            <v>P4</v>
          </cell>
          <cell r="C4" t="str">
            <v>R0P4</v>
          </cell>
          <cell r="G4" t="str">
            <v>1600</v>
          </cell>
          <cell r="H4" t="str">
            <v>760</v>
          </cell>
        </row>
        <row r="5">
          <cell r="B5" t="str">
            <v>P5</v>
          </cell>
          <cell r="C5" t="str">
            <v>R0P5</v>
          </cell>
          <cell r="G5" t="str">
            <v>960</v>
          </cell>
          <cell r="H5" t="str">
            <v>780</v>
          </cell>
        </row>
        <row r="6">
          <cell r="B6" t="str">
            <v>P6</v>
          </cell>
          <cell r="C6" t="str">
            <v>R0P6</v>
          </cell>
          <cell r="G6" t="str">
            <v>1840</v>
          </cell>
          <cell r="H6" t="str">
            <v>880</v>
          </cell>
        </row>
        <row r="7">
          <cell r="B7" t="str">
            <v>P7</v>
          </cell>
          <cell r="C7" t="str">
            <v>R0P7</v>
          </cell>
          <cell r="G7" t="str">
            <v>1586</v>
          </cell>
          <cell r="H7" t="str">
            <v>885</v>
          </cell>
        </row>
        <row r="8">
          <cell r="B8" t="str">
            <v>P8</v>
          </cell>
          <cell r="C8" t="str">
            <v>R0P8</v>
          </cell>
          <cell r="G8" t="str">
            <v>1100</v>
          </cell>
          <cell r="H8" t="str">
            <v>760</v>
          </cell>
        </row>
        <row r="9">
          <cell r="B9" t="str">
            <v>P9</v>
          </cell>
          <cell r="C9" t="str">
            <v>R0P9</v>
          </cell>
          <cell r="G9" t="str">
            <v>1300</v>
          </cell>
          <cell r="H9" t="str">
            <v>940</v>
          </cell>
        </row>
        <row r="10">
          <cell r="B10" t="str">
            <v>PA</v>
          </cell>
          <cell r="C10" t="str">
            <v>R0PA.47</v>
          </cell>
          <cell r="G10" t="str">
            <v>1840</v>
          </cell>
          <cell r="H10" t="str">
            <v>880</v>
          </cell>
        </row>
        <row r="11">
          <cell r="B11" t="str">
            <v>PB</v>
          </cell>
          <cell r="C11" t="str">
            <v>R0PB</v>
          </cell>
          <cell r="G11" t="str">
            <v>1840</v>
          </cell>
          <cell r="H11" t="str">
            <v>880</v>
          </cell>
        </row>
        <row r="12">
          <cell r="B12" t="str">
            <v>PC</v>
          </cell>
          <cell r="C12" t="str">
            <v>R0PC.47</v>
          </cell>
          <cell r="G12" t="str">
            <v>1640</v>
          </cell>
          <cell r="H12" t="str">
            <v>880</v>
          </cell>
        </row>
        <row r="13">
          <cell r="B13" t="str">
            <v>B4</v>
          </cell>
          <cell r="C13" t="str">
            <v>R0B4</v>
          </cell>
          <cell r="G13" t="str">
            <v>1640</v>
          </cell>
          <cell r="H13" t="str">
            <v>880</v>
          </cell>
        </row>
        <row r="14">
          <cell r="B14" t="str">
            <v>S4</v>
          </cell>
          <cell r="C14" t="str">
            <v>S4</v>
          </cell>
          <cell r="G14" t="str">
            <v>1060</v>
          </cell>
          <cell r="H14" t="str">
            <v>835</v>
          </cell>
        </row>
        <row r="15">
          <cell r="B15" t="str">
            <v>BL_A51&amp;A55</v>
          </cell>
          <cell r="C15" t="str">
            <v>R515</v>
          </cell>
          <cell r="G15" t="str">
            <v>1640</v>
          </cell>
          <cell r="H15" t="str">
            <v>880</v>
          </cell>
        </row>
        <row r="16">
          <cell r="B16" t="str">
            <v>BL</v>
          </cell>
          <cell r="C16" t="str">
            <v>R0B6</v>
          </cell>
          <cell r="G16" t="str">
            <v>1640</v>
          </cell>
          <cell r="H16" t="str">
            <v>880</v>
          </cell>
        </row>
        <row r="36">
          <cell r="B36" t="str">
            <v>J81 TOITS</v>
          </cell>
          <cell r="C36" t="str">
            <v>RJ81</v>
          </cell>
          <cell r="G36" t="str">
            <v>1210</v>
          </cell>
          <cell r="H36" t="str">
            <v>850</v>
          </cell>
        </row>
        <row r="61">
          <cell r="B61" t="str">
            <v>J02C BL</v>
          </cell>
          <cell r="C61" t="str">
            <v>R0NE</v>
          </cell>
          <cell r="G61" t="str">
            <v>1200</v>
          </cell>
          <cell r="H61" t="str">
            <v>1050</v>
          </cell>
        </row>
        <row r="65">
          <cell r="B65" t="str">
            <v>RTF1</v>
          </cell>
          <cell r="C65" t="str">
            <v>RTF1</v>
          </cell>
          <cell r="G65" t="str">
            <v>1150</v>
          </cell>
          <cell r="H65" t="str">
            <v>850</v>
          </cell>
        </row>
        <row r="72">
          <cell r="B72" t="str">
            <v>R0P8.--.Sup VW120</v>
          </cell>
          <cell r="C72" t="str">
            <v>R0P8.--.Sup</v>
          </cell>
          <cell r="G72" t="str">
            <v>1100</v>
          </cell>
          <cell r="H72" t="str">
            <v>760</v>
          </cell>
        </row>
        <row r="73">
          <cell r="B73" t="str">
            <v>Caisse bois FD/RD</v>
          </cell>
          <cell r="C73" t="str">
            <v>RWRK.A0</v>
          </cell>
          <cell r="G73" t="str">
            <v>1150</v>
          </cell>
          <cell r="H73" t="str">
            <v>680</v>
          </cell>
        </row>
        <row r="74">
          <cell r="B74" t="str">
            <v>Caisse bois</v>
          </cell>
          <cell r="C74" t="str">
            <v>RWRK.B0</v>
          </cell>
          <cell r="G74" t="str">
            <v>1300</v>
          </cell>
          <cell r="H74" t="str">
            <v>890</v>
          </cell>
        </row>
        <row r="76">
          <cell r="B76" t="str">
            <v>R0P8.--.SVW</v>
          </cell>
          <cell r="C76" t="str">
            <v>R0P8.--.SVW</v>
          </cell>
          <cell r="G76" t="str">
            <v>1100</v>
          </cell>
          <cell r="H76" t="str">
            <v>760</v>
          </cell>
        </row>
        <row r="78">
          <cell r="B78" t="str">
            <v>P5 avec barre</v>
          </cell>
          <cell r="C78" t="str">
            <v>R0P5.BL</v>
          </cell>
          <cell r="G78" t="str">
            <v>960</v>
          </cell>
          <cell r="H78" t="str">
            <v>780</v>
          </cell>
        </row>
        <row r="95">
          <cell r="B95" t="str">
            <v>R0P3.94</v>
          </cell>
          <cell r="C95" t="str">
            <v>R0P3.94</v>
          </cell>
          <cell r="G95" t="str">
            <v>1640</v>
          </cell>
          <cell r="H95" t="str">
            <v>880</v>
          </cell>
        </row>
        <row r="96">
          <cell r="B96" t="str">
            <v>Rack R0P2</v>
          </cell>
          <cell r="C96" t="str">
            <v>R0P2.00</v>
          </cell>
          <cell r="G96" t="str">
            <v>1550</v>
          </cell>
          <cell r="H96" t="str">
            <v>800</v>
          </cell>
        </row>
        <row r="97">
          <cell r="B97" t="str">
            <v>SLI_JFA</v>
          </cell>
          <cell r="C97" t="str">
            <v>RSL2</v>
          </cell>
          <cell r="G97" t="str">
            <v>1085</v>
          </cell>
          <cell r="H97" t="str">
            <v>885</v>
          </cell>
        </row>
        <row r="98">
          <cell r="B98" t="str">
            <v>SLI_3</v>
          </cell>
          <cell r="C98" t="str">
            <v>RSL3</v>
          </cell>
          <cell r="G98" t="str">
            <v>1085</v>
          </cell>
          <cell r="H98" t="str">
            <v>885</v>
          </cell>
        </row>
        <row r="99">
          <cell r="B99" t="str">
            <v>SLI_RFA</v>
          </cell>
          <cell r="C99" t="str">
            <v>RSL1</v>
          </cell>
          <cell r="G99" t="str">
            <v>1085</v>
          </cell>
          <cell r="H99" t="str">
            <v>885</v>
          </cell>
        </row>
        <row r="100">
          <cell r="B100" t="str">
            <v>SLI_KFD</v>
          </cell>
          <cell r="C100" t="str">
            <v>RSL4</v>
          </cell>
          <cell r="G100" t="str">
            <v>1085</v>
          </cell>
          <cell r="H100" t="str">
            <v>885</v>
          </cell>
        </row>
        <row r="101">
          <cell r="B101" t="str">
            <v>ETM1700</v>
          </cell>
          <cell r="C101" t="str">
            <v>R0ET.--.170</v>
          </cell>
          <cell r="G101" t="str">
            <v>1640</v>
          </cell>
          <cell r="H101" t="str">
            <v>1040</v>
          </cell>
        </row>
        <row r="104">
          <cell r="B104" t="str">
            <v>R0P5.PL</v>
          </cell>
          <cell r="C104" t="str">
            <v>R0P5.PL</v>
          </cell>
          <cell r="G104" t="str">
            <v>980</v>
          </cell>
          <cell r="H104" t="str">
            <v>780</v>
          </cell>
        </row>
        <row r="105">
          <cell r="B105" t="str">
            <v>R0P5 INTEVA</v>
          </cell>
          <cell r="C105" t="str">
            <v>R0P5.INT</v>
          </cell>
          <cell r="G105" t="str">
            <v>960</v>
          </cell>
          <cell r="H105" t="str">
            <v>780</v>
          </cell>
        </row>
        <row r="106">
          <cell r="B106" t="str">
            <v>R0P8 INTEVA</v>
          </cell>
          <cell r="C106" t="str">
            <v>R0P8.INT</v>
          </cell>
          <cell r="G106" t="str">
            <v>1100</v>
          </cell>
          <cell r="H106" t="str">
            <v>760</v>
          </cell>
        </row>
        <row r="107">
          <cell r="B107" t="str">
            <v>RACK TOITS INTEVA</v>
          </cell>
          <cell r="C107" t="str">
            <v>RJ81.INT</v>
          </cell>
          <cell r="G107" t="str">
            <v>1210</v>
          </cell>
          <cell r="H107" t="str">
            <v>850</v>
          </cell>
        </row>
        <row r="108">
          <cell r="B108" t="str">
            <v>Rack STF</v>
          </cell>
          <cell r="C108" t="str">
            <v>RTF2</v>
          </cell>
          <cell r="G108" t="str">
            <v>1550</v>
          </cell>
          <cell r="H108" t="str">
            <v>800</v>
          </cell>
        </row>
        <row r="110">
          <cell r="B110" t="str">
            <v>R1P3</v>
          </cell>
          <cell r="C110" t="str">
            <v>R1P3</v>
          </cell>
          <cell r="G110" t="str">
            <v>1640</v>
          </cell>
          <cell r="H110" t="str">
            <v>880</v>
          </cell>
        </row>
        <row r="112">
          <cell r="B112" t="str">
            <v>RLFA</v>
          </cell>
          <cell r="C112" t="str">
            <v>RLFA</v>
          </cell>
          <cell r="G112" t="str">
            <v>1100</v>
          </cell>
          <cell r="H112" t="str">
            <v>1100</v>
          </cell>
        </row>
        <row r="113">
          <cell r="B113" t="str">
            <v>RLFB</v>
          </cell>
          <cell r="C113" t="str">
            <v>RLFB</v>
          </cell>
          <cell r="G113" t="str">
            <v>1100</v>
          </cell>
          <cell r="H113" t="str">
            <v>1100</v>
          </cell>
        </row>
        <row r="115">
          <cell r="B115" t="str">
            <v>Palette P8</v>
          </cell>
          <cell r="C115" t="str">
            <v>R0P8.00</v>
          </cell>
          <cell r="G115" t="str">
            <v>1100</v>
          </cell>
          <cell r="H115" t="str">
            <v>760</v>
          </cell>
        </row>
      </sheetData>
    </sheetDataSet>
  </externalBook>
</externalLink>
</file>

<file path=xl/theme/theme1.xml><?xml version="1.0" encoding="utf-8"?>
<a:theme xmlns:a="http://schemas.openxmlformats.org/drawingml/2006/main" name="Thème Office">
  <a:themeElements>
    <a:clrScheme name="Orange rouge">
      <a:dk1>
        <a:sysClr val="windowText" lastClr="000000"/>
      </a:dk1>
      <a:lt1>
        <a:sysClr val="window" lastClr="FFFFFF"/>
      </a:lt1>
      <a:dk2>
        <a:srgbClr val="696464"/>
      </a:dk2>
      <a:lt2>
        <a:srgbClr val="E9E5DC"/>
      </a:lt2>
      <a:accent1>
        <a:srgbClr val="D34817"/>
      </a:accent1>
      <a:accent2>
        <a:srgbClr val="9B2D1F"/>
      </a:accent2>
      <a:accent3>
        <a:srgbClr val="A28E6A"/>
      </a:accent3>
      <a:accent4>
        <a:srgbClr val="956251"/>
      </a:accent4>
      <a:accent5>
        <a:srgbClr val="918485"/>
      </a:accent5>
      <a:accent6>
        <a:srgbClr val="855D5D"/>
      </a:accent6>
      <a:hlink>
        <a:srgbClr val="CC9900"/>
      </a:hlink>
      <a:folHlink>
        <a:srgbClr val="96A9A9"/>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1.bin"/><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dimension ref="A1:N128"/>
  <sheetViews>
    <sheetView topLeftCell="A103" zoomScaleNormal="100" workbookViewId="0">
      <selection activeCell="E120" sqref="E120"/>
    </sheetView>
  </sheetViews>
  <sheetFormatPr baseColWidth="10" defaultColWidth="11.42578125" defaultRowHeight="15" x14ac:dyDescent="0.25"/>
  <cols>
    <col min="2" max="2" width="13.85546875" customWidth="1"/>
    <col min="3" max="3" width="13.140625" customWidth="1"/>
    <col min="6" max="6" width="25" customWidth="1"/>
    <col min="7" max="7" width="20.5703125" customWidth="1"/>
  </cols>
  <sheetData>
    <row r="1" spans="1:14" x14ac:dyDescent="0.25">
      <c r="A1" s="26" t="s">
        <v>8</v>
      </c>
      <c r="B1" s="26"/>
      <c r="C1" s="26"/>
      <c r="D1" s="26"/>
      <c r="E1" s="26"/>
      <c r="G1" s="26" t="s">
        <v>7</v>
      </c>
      <c r="H1" s="26"/>
      <c r="I1" s="26"/>
      <c r="J1" s="26"/>
    </row>
    <row r="2" spans="1:14" x14ac:dyDescent="0.25">
      <c r="A2" s="2" t="s">
        <v>2</v>
      </c>
      <c r="B2" s="2" t="s">
        <v>3</v>
      </c>
      <c r="C2" s="2" t="s">
        <v>9</v>
      </c>
      <c r="D2" s="6" t="s">
        <v>0</v>
      </c>
      <c r="E2" s="6" t="s">
        <v>12</v>
      </c>
      <c r="F2" s="3" t="s">
        <v>6</v>
      </c>
      <c r="G2" s="3" t="s">
        <v>4</v>
      </c>
      <c r="H2" s="3" t="s">
        <v>5</v>
      </c>
      <c r="I2" s="8" t="s">
        <v>0</v>
      </c>
      <c r="J2" s="8" t="s">
        <v>1</v>
      </c>
      <c r="L2" s="27"/>
      <c r="M2" s="27"/>
    </row>
    <row r="3" spans="1:14" x14ac:dyDescent="0.25">
      <c r="A3" s="1" t="str">
        <f>[1]Feuil2!A3</f>
        <v>ALF</v>
      </c>
      <c r="B3" s="1" t="str">
        <f>[1]Feuil2!B3</f>
        <v>949--</v>
      </c>
      <c r="C3" s="1" t="str">
        <f>[1]Feuil2!C3</f>
        <v>BL</v>
      </c>
      <c r="D3" s="7">
        <f>[1]Feuil2!D3</f>
        <v>1342</v>
      </c>
      <c r="E3" s="7">
        <f>[1]Feuil2!E3</f>
        <v>616</v>
      </c>
      <c r="F3" s="9" t="s">
        <v>108</v>
      </c>
      <c r="G3" s="1" t="str">
        <f>[2]T_Palette!B2</f>
        <v>R0P9.47</v>
      </c>
      <c r="H3" s="1" t="str">
        <f>[2]T_Palette!C2</f>
        <v>R0P9.47</v>
      </c>
      <c r="I3" s="4" t="str">
        <f>[2]T_Palette!G2</f>
        <v>1550</v>
      </c>
      <c r="J3" s="5" t="str">
        <f>[2]T_Palette!H2</f>
        <v>800</v>
      </c>
    </row>
    <row r="4" spans="1:14" x14ac:dyDescent="0.25">
      <c r="A4" s="1" t="str">
        <f>[1]Feuil2!A4</f>
        <v>ALF</v>
      </c>
      <c r="B4" s="1" t="str">
        <f>[1]Feuil2!B4</f>
        <v>949--</v>
      </c>
      <c r="C4" s="1" t="str">
        <f>[1]Feuil2!C4</f>
        <v>FD</v>
      </c>
      <c r="D4" s="7">
        <f>[1]Feuil2!D4</f>
        <v>943</v>
      </c>
      <c r="E4" s="7">
        <f>[1]Feuil2!E4</f>
        <v>606</v>
      </c>
      <c r="F4" s="9" t="s">
        <v>142</v>
      </c>
      <c r="G4" s="1" t="str">
        <f>[2]T_Palette!B3</f>
        <v>R0P3.47</v>
      </c>
      <c r="H4" s="1" t="str">
        <f>[2]T_Palette!C3</f>
        <v>R0P3.47</v>
      </c>
      <c r="I4" s="4" t="str">
        <f>[2]T_Palette!G3</f>
        <v>1640</v>
      </c>
      <c r="J4" s="5" t="str">
        <f>[2]T_Palette!H3</f>
        <v>880</v>
      </c>
    </row>
    <row r="5" spans="1:14" x14ac:dyDescent="0.25">
      <c r="A5" s="1" t="str">
        <f>[1]Feuil2!A5</f>
        <v>CIT</v>
      </c>
      <c r="B5" s="1" t="str">
        <f>[1]Feuil2!B5</f>
        <v>B71--</v>
      </c>
      <c r="C5" s="1" t="str">
        <f>[1]Feuil2!C5</f>
        <v>WS</v>
      </c>
      <c r="D5" s="7">
        <f>[1]Feuil2!D5</f>
        <v>1430</v>
      </c>
      <c r="E5" s="7">
        <f>[1]Feuil2!E5</f>
        <v>1146</v>
      </c>
      <c r="F5" s="9" t="s">
        <v>138</v>
      </c>
      <c r="G5" s="23" t="str">
        <f>[2]T_Palette!B4</f>
        <v>P4</v>
      </c>
      <c r="H5" s="23" t="str">
        <f>[2]T_Palette!C4</f>
        <v>R0P4</v>
      </c>
      <c r="I5" s="23" t="str">
        <f>[2]T_Palette!G4</f>
        <v>1600</v>
      </c>
      <c r="J5" s="24" t="str">
        <f>[2]T_Palette!H4</f>
        <v>760</v>
      </c>
    </row>
    <row r="6" spans="1:14" x14ac:dyDescent="0.25">
      <c r="A6" s="1" t="str">
        <f>[1]Feuil2!A6</f>
        <v>CIT</v>
      </c>
      <c r="B6" s="1" t="str">
        <f>[1]Feuil2!B6</f>
        <v>B785-</v>
      </c>
      <c r="C6" s="1" t="str">
        <f>[1]Feuil2!C6</f>
        <v>CN</v>
      </c>
      <c r="D6" s="7">
        <f>[1]Feuil2!D6</f>
        <v>1144</v>
      </c>
      <c r="E6" s="7">
        <f>[1]Feuil2!E6</f>
        <v>1118</v>
      </c>
      <c r="F6" s="9" t="s">
        <v>138</v>
      </c>
      <c r="G6" s="1" t="str">
        <f>[2]T_Palette!B5</f>
        <v>P5</v>
      </c>
      <c r="H6" s="1" t="str">
        <f>[2]T_Palette!C5</f>
        <v>R0P5</v>
      </c>
      <c r="I6" s="4" t="str">
        <f>[2]T_Palette!G5</f>
        <v>960</v>
      </c>
      <c r="J6" s="5" t="str">
        <f>[2]T_Palette!H5</f>
        <v>780</v>
      </c>
    </row>
    <row r="7" spans="1:14" x14ac:dyDescent="0.25">
      <c r="A7" s="1" t="str">
        <f>[1]Feuil2!A7</f>
        <v>CIT</v>
      </c>
      <c r="B7" s="1" t="str">
        <f>[1]Feuil2!B7</f>
        <v>B787-</v>
      </c>
      <c r="C7" s="1" t="str">
        <f>[1]Feuil2!C7</f>
        <v>CN</v>
      </c>
      <c r="D7" s="7">
        <f>[1]Feuil2!D7</f>
        <v>1143</v>
      </c>
      <c r="E7" s="7">
        <f>[1]Feuil2!E7</f>
        <v>1214</v>
      </c>
      <c r="F7" s="9" t="s">
        <v>138</v>
      </c>
      <c r="G7" s="1" t="str">
        <f>[2]T_Palette!B6</f>
        <v>P6</v>
      </c>
      <c r="H7" s="1" t="str">
        <f>[2]T_Palette!C6</f>
        <v>R0P6</v>
      </c>
      <c r="I7" s="4" t="str">
        <f>[2]T_Palette!G6</f>
        <v>1840</v>
      </c>
      <c r="J7" s="5" t="str">
        <f>[2]T_Palette!H6</f>
        <v>880</v>
      </c>
    </row>
    <row r="8" spans="1:14" x14ac:dyDescent="0.25">
      <c r="A8" s="1" t="str">
        <f>[1]Feuil2!A8</f>
        <v>CIT</v>
      </c>
      <c r="B8" s="1" t="str">
        <f>[1]Feuil2!B8</f>
        <v>B9---</v>
      </c>
      <c r="C8" s="1" t="str">
        <f>[1]Feuil2!C8</f>
        <v>FD</v>
      </c>
      <c r="D8" s="7">
        <f>[1]Feuil2!D8</f>
        <v>816</v>
      </c>
      <c r="E8" s="7">
        <f>[1]Feuil2!E8</f>
        <v>656</v>
      </c>
      <c r="F8" s="9" t="s">
        <v>142</v>
      </c>
      <c r="G8" s="1" t="str">
        <f>[2]T_Palette!B7</f>
        <v>P7</v>
      </c>
      <c r="H8" s="1" t="str">
        <f>[2]T_Palette!C7</f>
        <v>R0P7</v>
      </c>
      <c r="I8" s="4" t="str">
        <f>[2]T_Palette!G7</f>
        <v>1586</v>
      </c>
      <c r="J8" s="5" t="str">
        <f>[2]T_Palette!H7</f>
        <v>885</v>
      </c>
    </row>
    <row r="9" spans="1:14" x14ac:dyDescent="0.25">
      <c r="A9" s="1" t="str">
        <f>[1]Feuil2!A9</f>
        <v>CIT</v>
      </c>
      <c r="B9" s="1" t="str">
        <f>[1]Feuil2!B9</f>
        <v>B9---</v>
      </c>
      <c r="C9" s="1" t="str">
        <f>[1]Feuil2!C9</f>
        <v>M2</v>
      </c>
      <c r="D9" s="7">
        <f>[1]Feuil2!D9</f>
        <v>644.29999999999995</v>
      </c>
      <c r="E9" s="7">
        <f>[1]Feuil2!E9</f>
        <v>441.9</v>
      </c>
      <c r="F9" s="9" t="s">
        <v>139</v>
      </c>
      <c r="G9" s="1" t="str">
        <f>[2]T_Palette!B8</f>
        <v>P8</v>
      </c>
      <c r="H9" s="1" t="str">
        <f>[2]T_Palette!C8</f>
        <v>R0P8</v>
      </c>
      <c r="I9" s="4" t="str">
        <f>[2]T_Palette!G8</f>
        <v>1100</v>
      </c>
      <c r="J9" s="5" t="str">
        <f>[2]T_Palette!H8</f>
        <v>760</v>
      </c>
    </row>
    <row r="10" spans="1:14" x14ac:dyDescent="0.25">
      <c r="A10" s="1" t="str">
        <f>[1]Feuil2!A10</f>
        <v>CIT</v>
      </c>
      <c r="B10" s="1" t="str">
        <f>[1]Feuil2!B10</f>
        <v>P1MT-</v>
      </c>
      <c r="C10" s="1" t="str">
        <f>[1]Feuil2!C10</f>
        <v>M2</v>
      </c>
      <c r="D10" s="7">
        <f>[1]Feuil2!D10</f>
        <v>815</v>
      </c>
      <c r="E10" s="7">
        <f>[1]Feuil2!E10</f>
        <v>488</v>
      </c>
      <c r="F10" s="9" t="s">
        <v>145</v>
      </c>
      <c r="G10" s="1" t="str">
        <f>[2]T_Palette!B9</f>
        <v>P9</v>
      </c>
      <c r="H10" s="1" t="str">
        <f>[2]T_Palette!C9</f>
        <v>R0P9</v>
      </c>
      <c r="I10" s="4" t="str">
        <f>[2]T_Palette!G9</f>
        <v>1300</v>
      </c>
      <c r="J10" s="5" t="str">
        <f>[2]T_Palette!H9</f>
        <v>940</v>
      </c>
    </row>
    <row r="11" spans="1:14" x14ac:dyDescent="0.25">
      <c r="A11" s="1" t="str">
        <f>[1]Feuil2!A11</f>
        <v>CIT</v>
      </c>
      <c r="B11" s="1" t="str">
        <f>[1]Feuil2!B11</f>
        <v>X74--</v>
      </c>
      <c r="C11" s="1" t="str">
        <f>[1]Feuil2!C11</f>
        <v>RD</v>
      </c>
      <c r="D11" s="7">
        <f>[1]Feuil2!D11</f>
        <v>786</v>
      </c>
      <c r="E11" s="7">
        <f>[1]Feuil2!E11</f>
        <v>579</v>
      </c>
      <c r="F11" s="9" t="s">
        <v>140</v>
      </c>
      <c r="G11" s="1" t="str">
        <f>[2]T_Palette!B10</f>
        <v>PA</v>
      </c>
      <c r="H11" s="1" t="str">
        <f>[2]T_Palette!C10</f>
        <v>R0PA.47</v>
      </c>
      <c r="I11" s="4" t="str">
        <f>[2]T_Palette!G10</f>
        <v>1840</v>
      </c>
      <c r="J11" s="5" t="str">
        <f>[2]T_Palette!H10</f>
        <v>880</v>
      </c>
    </row>
    <row r="12" spans="1:14" x14ac:dyDescent="0.25">
      <c r="A12" s="1" t="str">
        <f>[1]Feuil2!A12</f>
        <v>CIT</v>
      </c>
      <c r="B12" s="1" t="str">
        <f>[1]Feuil2!B12</f>
        <v>X74--</v>
      </c>
      <c r="C12" s="1" t="str">
        <f>[1]Feuil2!C12</f>
        <v>RD</v>
      </c>
      <c r="D12" s="7">
        <f>[1]Feuil2!D12</f>
        <v>786</v>
      </c>
      <c r="E12" s="7">
        <f>[1]Feuil2!E12</f>
        <v>579</v>
      </c>
      <c r="F12" s="9" t="s">
        <v>140</v>
      </c>
      <c r="G12" s="1" t="str">
        <f>[2]T_Palette!B11</f>
        <v>PB</v>
      </c>
      <c r="H12" s="1" t="str">
        <f>[2]T_Palette!C11</f>
        <v>R0PB</v>
      </c>
      <c r="I12" s="4" t="str">
        <f>[2]T_Palette!G11</f>
        <v>1840</v>
      </c>
      <c r="J12" s="5" t="str">
        <f>[2]T_Palette!H11</f>
        <v>880</v>
      </c>
    </row>
    <row r="13" spans="1:14" x14ac:dyDescent="0.25">
      <c r="A13" s="1" t="str">
        <f>[1]Feuil2!A13</f>
        <v>CIT</v>
      </c>
      <c r="B13" s="1" t="str">
        <f>[1]Feuil2!B13</f>
        <v>X74--</v>
      </c>
      <c r="C13" s="1" t="str">
        <f>[1]Feuil2!C13</f>
        <v>RD</v>
      </c>
      <c r="D13" s="7">
        <f>[1]Feuil2!D13</f>
        <v>788</v>
      </c>
      <c r="E13" s="7">
        <f>[1]Feuil2!E13</f>
        <v>579</v>
      </c>
      <c r="F13" s="9" t="s">
        <v>140</v>
      </c>
      <c r="G13" s="1" t="str">
        <f>[2]T_Palette!B12</f>
        <v>PC</v>
      </c>
      <c r="H13" s="1" t="str">
        <f>[2]T_Palette!C12</f>
        <v>R0PC.47</v>
      </c>
      <c r="I13" s="4" t="str">
        <f>[2]T_Palette!G12</f>
        <v>1640</v>
      </c>
      <c r="J13" s="5" t="str">
        <f>[2]T_Palette!H12</f>
        <v>880</v>
      </c>
      <c r="N13" t="s">
        <v>13</v>
      </c>
    </row>
    <row r="14" spans="1:14" x14ac:dyDescent="0.25">
      <c r="A14" s="1" t="str">
        <f>[1]Feuil2!A14</f>
        <v>CIT</v>
      </c>
      <c r="B14" s="1" t="str">
        <f>[1]Feuil2!B14</f>
        <v>X74--</v>
      </c>
      <c r="C14" s="1" t="str">
        <f>[1]Feuil2!C14</f>
        <v>WS</v>
      </c>
      <c r="D14" s="7">
        <f>[1]Feuil2!D14</f>
        <v>1489</v>
      </c>
      <c r="E14" s="7">
        <f>[1]Feuil2!E14</f>
        <v>1066</v>
      </c>
      <c r="F14" s="9" t="s">
        <v>138</v>
      </c>
      <c r="G14" s="1" t="str">
        <f>[2]T_Palette!B13</f>
        <v>B4</v>
      </c>
      <c r="H14" s="1" t="str">
        <f>[2]T_Palette!C13</f>
        <v>R0B4</v>
      </c>
      <c r="I14" s="4" t="str">
        <f>[2]T_Palette!G13</f>
        <v>1640</v>
      </c>
      <c r="J14" s="5" t="str">
        <f>[2]T_Palette!H13</f>
        <v>880</v>
      </c>
    </row>
    <row r="15" spans="1:14" x14ac:dyDescent="0.25">
      <c r="A15" s="1" t="str">
        <f>[1]Feuil2!A15</f>
        <v>CIT</v>
      </c>
      <c r="B15" s="1" t="str">
        <f>[1]Feuil2!B15</f>
        <v>X74--</v>
      </c>
      <c r="C15" s="1" t="str">
        <f>[1]Feuil2!C15</f>
        <v>WS</v>
      </c>
      <c r="D15" s="7">
        <f>[1]Feuil2!D15</f>
        <v>1489</v>
      </c>
      <c r="E15" s="7">
        <f>[1]Feuil2!E15</f>
        <v>1066</v>
      </c>
      <c r="F15" s="9" t="s">
        <v>138</v>
      </c>
      <c r="G15" s="1" t="str">
        <f>[2]T_Palette!B14</f>
        <v>S4</v>
      </c>
      <c r="H15" s="1" t="str">
        <f>[2]T_Palette!C14</f>
        <v>S4</v>
      </c>
      <c r="I15" s="4" t="str">
        <f>[2]T_Palette!G14</f>
        <v>1060</v>
      </c>
      <c r="J15" s="5" t="str">
        <f>[2]T_Palette!H14</f>
        <v>835</v>
      </c>
    </row>
    <row r="16" spans="1:14" x14ac:dyDescent="0.25">
      <c r="A16" s="1" t="str">
        <f>[1]Feuil2!A16</f>
        <v>CIT</v>
      </c>
      <c r="B16" s="1" t="str">
        <f>[1]Feuil2!B16</f>
        <v>X74--</v>
      </c>
      <c r="C16" s="1" t="str">
        <f>[1]Feuil2!C16</f>
        <v>WS</v>
      </c>
      <c r="D16" s="7">
        <f>[1]Feuil2!D16</f>
        <v>1495</v>
      </c>
      <c r="E16" s="7">
        <f>[1]Feuil2!E16</f>
        <v>1066</v>
      </c>
      <c r="F16" s="9" t="s">
        <v>138</v>
      </c>
      <c r="G16" s="1" t="str">
        <f>[2]T_Palette!B15</f>
        <v>BL_A51&amp;A55</v>
      </c>
      <c r="H16" s="1" t="str">
        <f>[2]T_Palette!C15</f>
        <v>R515</v>
      </c>
      <c r="I16" s="4" t="str">
        <f>[2]T_Palette!G15</f>
        <v>1640</v>
      </c>
      <c r="J16" s="5" t="str">
        <f>[2]T_Palette!H15</f>
        <v>880</v>
      </c>
    </row>
    <row r="17" spans="1:10" x14ac:dyDescent="0.25">
      <c r="A17" s="1" t="str">
        <f>[1]Feuil2!A17</f>
        <v>FOR</v>
      </c>
      <c r="B17" s="1" t="str">
        <f>[1]Feuil2!B17</f>
        <v>C519-</v>
      </c>
      <c r="C17" s="1" t="str">
        <f>[1]Feuil2!C17</f>
        <v>FD</v>
      </c>
      <c r="D17" s="7">
        <f>[1]Feuil2!D17</f>
        <v>909</v>
      </c>
      <c r="E17" s="7">
        <f>[1]Feuil2!E17</f>
        <v>578</v>
      </c>
      <c r="F17" s="9" t="s">
        <v>142</v>
      </c>
      <c r="G17" s="1" t="str">
        <f>[2]T_Palette!B16</f>
        <v>BL</v>
      </c>
      <c r="H17" s="1" t="str">
        <f>[2]T_Palette!C16</f>
        <v>R0B6</v>
      </c>
      <c r="I17" s="4" t="str">
        <f>[2]T_Palette!G16</f>
        <v>1640</v>
      </c>
      <c r="J17" s="5" t="str">
        <f>[2]T_Palette!H16</f>
        <v>880</v>
      </c>
    </row>
    <row r="18" spans="1:10" x14ac:dyDescent="0.25">
      <c r="A18" s="1" t="str">
        <f>[1]Feuil2!A18</f>
        <v>HON</v>
      </c>
      <c r="B18" s="1" t="str">
        <f>[1]Feuil2!B18</f>
        <v>07CIV</v>
      </c>
      <c r="C18" s="1" t="str">
        <f>[1]Feuil2!C18</f>
        <v>FD</v>
      </c>
      <c r="D18" s="7">
        <f>[1]Feuil2!D18</f>
        <v>1192</v>
      </c>
      <c r="E18" s="7">
        <f>[1]Feuil2!E18</f>
        <v>507</v>
      </c>
      <c r="F18" s="9" t="s">
        <v>111</v>
      </c>
      <c r="G18" s="1" t="str">
        <f>[2]T_Palette!B36</f>
        <v>J81 TOITS</v>
      </c>
      <c r="H18" s="1" t="str">
        <f>[2]T_Palette!C36</f>
        <v>RJ81</v>
      </c>
      <c r="I18" s="4" t="str">
        <f>[2]T_Palette!G36</f>
        <v>1210</v>
      </c>
      <c r="J18" s="5" t="str">
        <f>[2]T_Palette!H36</f>
        <v>850</v>
      </c>
    </row>
    <row r="19" spans="1:10" x14ac:dyDescent="0.25">
      <c r="A19" s="1" t="str">
        <f>[1]Feuil2!A19</f>
        <v>HON</v>
      </c>
      <c r="B19" s="1" t="str">
        <f>[1]Feuil2!B19</f>
        <v>07CIV</v>
      </c>
      <c r="C19" s="1" t="str">
        <f>[1]Feuil2!C19</f>
        <v>S1</v>
      </c>
      <c r="D19" s="7">
        <f>[1]Feuil2!D19</f>
        <v>679</v>
      </c>
      <c r="E19" s="7">
        <f>[1]Feuil2!E19</f>
        <v>403</v>
      </c>
      <c r="F19" s="9" t="s">
        <v>139</v>
      </c>
      <c r="G19" s="1" t="str">
        <f>[2]T_Palette!B61</f>
        <v>J02C BL</v>
      </c>
      <c r="H19" s="1" t="str">
        <f>[2]T_Palette!C61</f>
        <v>R0NE</v>
      </c>
      <c r="I19" s="4" t="str">
        <f>[2]T_Palette!G61</f>
        <v>1200</v>
      </c>
      <c r="J19" s="5" t="str">
        <f>[2]T_Palette!H61</f>
        <v>1050</v>
      </c>
    </row>
    <row r="20" spans="1:10" x14ac:dyDescent="0.25">
      <c r="A20" s="1" t="str">
        <f>[1]Feuil2!A20</f>
        <v>HON</v>
      </c>
      <c r="B20" s="1" t="str">
        <f>[1]Feuil2!B20</f>
        <v>07CIV</v>
      </c>
      <c r="C20" s="1" t="str">
        <f>[1]Feuil2!C20</f>
        <v>S1</v>
      </c>
      <c r="D20" s="7">
        <f>[1]Feuil2!D20</f>
        <v>679</v>
      </c>
      <c r="E20" s="7">
        <f>[1]Feuil2!E20</f>
        <v>403</v>
      </c>
      <c r="F20" s="9" t="s">
        <v>139</v>
      </c>
      <c r="G20" s="1" t="str">
        <f>[2]T_Palette!B65</f>
        <v>RTF1</v>
      </c>
      <c r="H20" s="1" t="str">
        <f>[2]T_Palette!C65</f>
        <v>RTF1</v>
      </c>
      <c r="I20" s="4" t="str">
        <f>[2]T_Palette!G65</f>
        <v>1150</v>
      </c>
      <c r="J20" s="5" t="str">
        <f>[2]T_Palette!H65</f>
        <v>850</v>
      </c>
    </row>
    <row r="21" spans="1:10" x14ac:dyDescent="0.25">
      <c r="A21" s="1" t="str">
        <f>[1]Feuil2!A21</f>
        <v>HON</v>
      </c>
      <c r="B21" s="1" t="str">
        <f>[1]Feuil2!B21</f>
        <v>CF---</v>
      </c>
      <c r="C21" s="1" t="str">
        <f>[1]Feuil2!C21</f>
        <v>FD</v>
      </c>
      <c r="D21" s="7">
        <f>[1]Feuil2!D21</f>
        <v>927</v>
      </c>
      <c r="E21" s="7">
        <f>[1]Feuil2!E21</f>
        <v>514</v>
      </c>
      <c r="F21" s="9" t="s">
        <v>142</v>
      </c>
      <c r="G21" s="1" t="str">
        <f>[2]T_Palette!B72</f>
        <v>R0P8.--.Sup VW120</v>
      </c>
      <c r="H21" s="1" t="str">
        <f>[2]T_Palette!C72</f>
        <v>R0P8.--.Sup</v>
      </c>
      <c r="I21" s="4" t="str">
        <f>[2]T_Palette!G72</f>
        <v>1100</v>
      </c>
      <c r="J21" s="5" t="str">
        <f>[2]T_Palette!H72</f>
        <v>760</v>
      </c>
    </row>
    <row r="22" spans="1:10" x14ac:dyDescent="0.25">
      <c r="A22" s="1" t="str">
        <f>[1]Feuil2!A22</f>
        <v>HON</v>
      </c>
      <c r="B22" s="1" t="str">
        <f>[1]Feuil2!B22</f>
        <v>CX---</v>
      </c>
      <c r="C22" s="1" t="str">
        <f>[1]Feuil2!C22</f>
        <v>FD</v>
      </c>
      <c r="D22" s="7">
        <f>[1]Feuil2!D22</f>
        <v>1013</v>
      </c>
      <c r="E22" s="7">
        <f>[1]Feuil2!E22</f>
        <v>531</v>
      </c>
      <c r="F22" s="9" t="s">
        <v>139</v>
      </c>
      <c r="G22" s="23" t="str">
        <f>[2]T_Palette!B73</f>
        <v>Caisse bois FD/RD</v>
      </c>
      <c r="H22" s="23" t="str">
        <f>[2]T_Palette!C73</f>
        <v>RWRK.A0</v>
      </c>
      <c r="I22" s="23" t="str">
        <f>[2]T_Palette!G73</f>
        <v>1150</v>
      </c>
      <c r="J22" s="24" t="str">
        <f>[2]T_Palette!H73</f>
        <v>680</v>
      </c>
    </row>
    <row r="23" spans="1:10" x14ac:dyDescent="0.25">
      <c r="A23" s="1" t="str">
        <f>[1]Feuil2!A23</f>
        <v>HON</v>
      </c>
      <c r="B23" s="1" t="str">
        <f>[1]Feuil2!B23</f>
        <v>CX---</v>
      </c>
      <c r="C23" s="1" t="str">
        <f>[1]Feuil2!C23</f>
        <v>RD</v>
      </c>
      <c r="D23" s="7">
        <f>[1]Feuil2!D23</f>
        <v>777</v>
      </c>
      <c r="E23" s="7">
        <f>[1]Feuil2!E23</f>
        <v>518</v>
      </c>
      <c r="F23" s="9" t="s">
        <v>139</v>
      </c>
      <c r="G23" s="23" t="str">
        <f>[2]T_Palette!B74</f>
        <v>Caisse bois</v>
      </c>
      <c r="H23" s="23" t="str">
        <f>[2]T_Palette!C74</f>
        <v>RWRK.B0</v>
      </c>
      <c r="I23" s="23" t="str">
        <f>[2]T_Palette!G74</f>
        <v>1300</v>
      </c>
      <c r="J23" s="24" t="str">
        <f>[2]T_Palette!H74</f>
        <v>890</v>
      </c>
    </row>
    <row r="24" spans="1:10" x14ac:dyDescent="0.25">
      <c r="A24" s="1" t="str">
        <f>[1]Feuil2!A24</f>
        <v>HON</v>
      </c>
      <c r="B24" s="1" t="str">
        <f>[1]Feuil2!B24</f>
        <v>EZ---</v>
      </c>
      <c r="C24" s="1" t="str">
        <f>[1]Feuil2!C24</f>
        <v>FD</v>
      </c>
      <c r="D24" s="7">
        <f>[1]Feuil2!D24</f>
        <v>960</v>
      </c>
      <c r="E24" s="7">
        <f>[1]Feuil2!E24</f>
        <v>513</v>
      </c>
      <c r="F24" s="9" t="s">
        <v>109</v>
      </c>
      <c r="G24" s="1" t="str">
        <f>[2]T_Palette!B76</f>
        <v>R0P8.--.SVW</v>
      </c>
      <c r="H24" s="1" t="str">
        <f>[2]T_Palette!C76</f>
        <v>R0P8.--.SVW</v>
      </c>
      <c r="I24" s="4" t="str">
        <f>[2]T_Palette!G76</f>
        <v>1100</v>
      </c>
      <c r="J24" s="5" t="str">
        <f>[2]T_Palette!H76</f>
        <v>760</v>
      </c>
    </row>
    <row r="25" spans="1:10" x14ac:dyDescent="0.25">
      <c r="A25" s="1" t="str">
        <f>[1]Feuil2!A25</f>
        <v>LRO</v>
      </c>
      <c r="B25" s="1" t="str">
        <f>[1]Feuil2!B25</f>
        <v>LR405</v>
      </c>
      <c r="C25" s="1" t="str">
        <f>[1]Feuil2!C25</f>
        <v>L1</v>
      </c>
      <c r="D25" s="7">
        <f>[1]Feuil2!D25</f>
        <v>1033</v>
      </c>
      <c r="E25" s="7">
        <f>[1]Feuil2!E25</f>
        <v>159</v>
      </c>
      <c r="F25" s="9" t="s">
        <v>106</v>
      </c>
      <c r="G25" s="1" t="str">
        <f>[2]T_Palette!B78</f>
        <v>P5 avec barre</v>
      </c>
      <c r="H25" s="1" t="str">
        <f>[2]T_Palette!C78</f>
        <v>R0P5.BL</v>
      </c>
      <c r="I25" s="4" t="str">
        <f>[2]T_Palette!G78</f>
        <v>960</v>
      </c>
      <c r="J25" s="5" t="str">
        <f>[2]T_Palette!H78</f>
        <v>780</v>
      </c>
    </row>
    <row r="26" spans="1:10" x14ac:dyDescent="0.25">
      <c r="A26" s="1" t="str">
        <f>[1]Feuil2!A26</f>
        <v>NIS</v>
      </c>
      <c r="B26" s="1" t="str">
        <f>[1]Feuil2!B26</f>
        <v>B02E-</v>
      </c>
      <c r="C26" s="1" t="str">
        <f>[1]Feuil2!C26</f>
        <v>BL</v>
      </c>
      <c r="D26" s="7">
        <f>[1]Feuil2!D26</f>
        <v>1138</v>
      </c>
      <c r="E26" s="7">
        <f>[1]Feuil2!E26</f>
        <v>501</v>
      </c>
      <c r="F26" s="9" t="s">
        <v>110</v>
      </c>
      <c r="G26" s="1" t="str">
        <f>[2]T_Palette!B95</f>
        <v>R0P3.94</v>
      </c>
      <c r="H26" s="1" t="str">
        <f>[2]T_Palette!C95</f>
        <v>R0P3.94</v>
      </c>
      <c r="I26" s="4" t="str">
        <f>[2]T_Palette!G95</f>
        <v>1640</v>
      </c>
      <c r="J26" s="5" t="str">
        <f>[2]T_Palette!H95</f>
        <v>880</v>
      </c>
    </row>
    <row r="27" spans="1:10" x14ac:dyDescent="0.25">
      <c r="A27" s="1" t="str">
        <f>[1]Feuil2!A27</f>
        <v>NIS</v>
      </c>
      <c r="B27" s="1" t="str">
        <f>[1]Feuil2!B27</f>
        <v>B02E-</v>
      </c>
      <c r="C27" s="1" t="str">
        <f>[1]Feuil2!C27</f>
        <v>FD</v>
      </c>
      <c r="D27" s="7">
        <f>[1]Feuil2!D27</f>
        <v>790</v>
      </c>
      <c r="E27" s="7">
        <f>[1]Feuil2!E27</f>
        <v>577</v>
      </c>
      <c r="F27" s="9" t="s">
        <v>140</v>
      </c>
      <c r="G27" s="1" t="str">
        <f>[2]T_Palette!B96</f>
        <v>Rack R0P2</v>
      </c>
      <c r="H27" s="1" t="str">
        <f>[2]T_Palette!C96</f>
        <v>R0P2.00</v>
      </c>
      <c r="I27" s="4" t="str">
        <f>[2]T_Palette!G96</f>
        <v>1550</v>
      </c>
      <c r="J27" s="5" t="str">
        <f>[2]T_Palette!H96</f>
        <v>800</v>
      </c>
    </row>
    <row r="28" spans="1:10" x14ac:dyDescent="0.25">
      <c r="A28" s="1" t="str">
        <f>[1]Feuil2!A28</f>
        <v>NIS</v>
      </c>
      <c r="B28" s="1" t="str">
        <f>[1]Feuil2!B28</f>
        <v>B02E-</v>
      </c>
      <c r="C28" s="1" t="str">
        <f>[1]Feuil2!C28</f>
        <v>FD</v>
      </c>
      <c r="D28" s="7">
        <f>[1]Feuil2!D28</f>
        <v>793</v>
      </c>
      <c r="E28" s="7">
        <f>[1]Feuil2!E28</f>
        <v>550</v>
      </c>
      <c r="F28" s="9" t="s">
        <v>139</v>
      </c>
      <c r="G28" s="1" t="str">
        <f>[2]T_Palette!B97</f>
        <v>SLI_JFA</v>
      </c>
      <c r="H28" s="1" t="str">
        <f>[2]T_Palette!C97</f>
        <v>RSL2</v>
      </c>
      <c r="I28" s="4" t="str">
        <f>[2]T_Palette!G97</f>
        <v>1085</v>
      </c>
      <c r="J28" s="5" t="str">
        <f>[2]T_Palette!H97</f>
        <v>885</v>
      </c>
    </row>
    <row r="29" spans="1:10" x14ac:dyDescent="0.25">
      <c r="A29" s="1" t="str">
        <f>[1]Feuil2!A29</f>
        <v>NIS</v>
      </c>
      <c r="B29" s="1" t="str">
        <f>[1]Feuil2!B29</f>
        <v>B02E-</v>
      </c>
      <c r="C29" s="1" t="str">
        <f>[1]Feuil2!C29</f>
        <v>FD</v>
      </c>
      <c r="D29" s="7">
        <f>[1]Feuil2!D29</f>
        <v>793</v>
      </c>
      <c r="E29" s="7">
        <f>[1]Feuil2!E29</f>
        <v>550</v>
      </c>
      <c r="F29" s="9" t="s">
        <v>139</v>
      </c>
      <c r="G29" s="1" t="str">
        <f>[2]T_Palette!B98</f>
        <v>SLI_3</v>
      </c>
      <c r="H29" s="1" t="str">
        <f>[2]T_Palette!C98</f>
        <v>RSL3</v>
      </c>
      <c r="I29" s="4" t="str">
        <f>[2]T_Palette!G98</f>
        <v>1085</v>
      </c>
      <c r="J29" s="5" t="str">
        <f>[2]T_Palette!H98</f>
        <v>885</v>
      </c>
    </row>
    <row r="30" spans="1:10" x14ac:dyDescent="0.25">
      <c r="A30" s="1" t="str">
        <f>[1]Feuil2!A30</f>
        <v>NIS</v>
      </c>
      <c r="B30" s="1" t="str">
        <f>[1]Feuil2!B30</f>
        <v>B02E-</v>
      </c>
      <c r="C30" s="1" t="str">
        <f>[1]Feuil2!C30</f>
        <v>FD</v>
      </c>
      <c r="D30" s="7">
        <f>[1]Feuil2!D30</f>
        <v>793</v>
      </c>
      <c r="E30" s="7">
        <f>[1]Feuil2!E30</f>
        <v>550</v>
      </c>
      <c r="F30" s="9" t="s">
        <v>139</v>
      </c>
      <c r="G30" s="1" t="str">
        <f>[2]T_Palette!B99</f>
        <v>SLI_RFA</v>
      </c>
      <c r="H30" s="1" t="str">
        <f>[2]T_Palette!C99</f>
        <v>RSL1</v>
      </c>
      <c r="I30" s="4" t="str">
        <f>[2]T_Palette!G99</f>
        <v>1085</v>
      </c>
      <c r="J30" s="4" t="str">
        <f>[2]T_Palette!H99</f>
        <v>885</v>
      </c>
    </row>
    <row r="31" spans="1:10" x14ac:dyDescent="0.25">
      <c r="A31" s="1" t="str">
        <f>[1]Feuil2!A31</f>
        <v>NIS</v>
      </c>
      <c r="B31" s="1" t="str">
        <f>[1]Feuil2!B31</f>
        <v>B02E-</v>
      </c>
      <c r="C31" s="1" t="str">
        <f>[1]Feuil2!C31</f>
        <v>RD</v>
      </c>
      <c r="D31" s="7">
        <f>[1]Feuil2!D31</f>
        <v>622</v>
      </c>
      <c r="E31" s="7">
        <f>[1]Feuil2!E31</f>
        <v>440</v>
      </c>
      <c r="F31" s="9" t="s">
        <v>139</v>
      </c>
      <c r="G31" s="1" t="str">
        <f>[2]T_Palette!B100</f>
        <v>SLI_KFD</v>
      </c>
      <c r="H31" s="1" t="str">
        <f>[2]T_Palette!C100</f>
        <v>RSL4</v>
      </c>
      <c r="I31" s="4" t="str">
        <f>[2]T_Palette!G100</f>
        <v>1085</v>
      </c>
      <c r="J31" s="4" t="str">
        <f>[2]T_Palette!H100</f>
        <v>885</v>
      </c>
    </row>
    <row r="32" spans="1:10" x14ac:dyDescent="0.25">
      <c r="A32" s="1" t="str">
        <f>[1]Feuil2!A32</f>
        <v>NIS</v>
      </c>
      <c r="B32" s="1" t="str">
        <f>[1]Feuil2!B32</f>
        <v>B02E-</v>
      </c>
      <c r="C32" s="1" t="str">
        <f>[1]Feuil2!C32</f>
        <v>RD</v>
      </c>
      <c r="D32" s="7">
        <f>[1]Feuil2!D32</f>
        <v>664</v>
      </c>
      <c r="E32" s="7">
        <f>[1]Feuil2!E32</f>
        <v>440</v>
      </c>
      <c r="F32" s="9" t="s">
        <v>139</v>
      </c>
      <c r="G32" s="1" t="str">
        <f>[2]T_Palette!B101</f>
        <v>ETM1700</v>
      </c>
      <c r="H32" s="1" t="str">
        <f>[2]T_Palette!C101</f>
        <v>R0ET.--.170</v>
      </c>
      <c r="I32" s="4" t="str">
        <f>[2]T_Palette!G101</f>
        <v>1640</v>
      </c>
      <c r="J32" s="4" t="str">
        <f>[2]T_Palette!H101</f>
        <v>1040</v>
      </c>
    </row>
    <row r="33" spans="1:14" x14ac:dyDescent="0.25">
      <c r="A33" s="1" t="str">
        <f>[1]Feuil2!A33</f>
        <v>NIS</v>
      </c>
      <c r="B33" s="1" t="str">
        <f>[1]Feuil2!B33</f>
        <v>B12G-</v>
      </c>
      <c r="C33" s="1" t="str">
        <f>[1]Feuil2!C33</f>
        <v>WS</v>
      </c>
      <c r="D33" s="7">
        <f>[1]Feuil2!D33</f>
        <v>1361</v>
      </c>
      <c r="E33" s="7">
        <f>[1]Feuil2!E33</f>
        <v>1043</v>
      </c>
      <c r="F33" s="9" t="s">
        <v>138</v>
      </c>
      <c r="G33" s="1" t="str">
        <f>[2]T_Palette!B104</f>
        <v>R0P5.PL</v>
      </c>
      <c r="H33" s="1" t="str">
        <f>[2]T_Palette!C104</f>
        <v>R0P5.PL</v>
      </c>
      <c r="I33" s="4" t="str">
        <f>[2]T_Palette!G104</f>
        <v>980</v>
      </c>
      <c r="J33" s="4" t="str">
        <f>[2]T_Palette!H104</f>
        <v>780</v>
      </c>
    </row>
    <row r="34" spans="1:14" x14ac:dyDescent="0.25">
      <c r="A34" s="1" t="str">
        <f>[1]Feuil2!A34</f>
        <v>NIS</v>
      </c>
      <c r="B34" s="1" t="str">
        <f>[1]Feuil2!B34</f>
        <v>B12G-</v>
      </c>
      <c r="C34" s="1" t="str">
        <f>[1]Feuil2!C34</f>
        <v>WS</v>
      </c>
      <c r="D34" s="7">
        <f>[1]Feuil2!D34</f>
        <v>1362</v>
      </c>
      <c r="E34" s="7">
        <f>[1]Feuil2!E34</f>
        <v>1062</v>
      </c>
      <c r="F34" s="9" t="s">
        <v>138</v>
      </c>
      <c r="G34" s="1" t="str">
        <f>[2]T_Palette!B105</f>
        <v>R0P5 INTEVA</v>
      </c>
      <c r="H34" s="1" t="str">
        <f>[2]T_Palette!C105</f>
        <v>R0P5.INT</v>
      </c>
      <c r="I34" s="4" t="str">
        <f>[2]T_Palette!G105</f>
        <v>960</v>
      </c>
      <c r="J34" s="4" t="str">
        <f>[2]T_Palette!H105</f>
        <v>780</v>
      </c>
    </row>
    <row r="35" spans="1:14" x14ac:dyDescent="0.25">
      <c r="A35" s="1" t="str">
        <f>[1]Feuil2!A35</f>
        <v>NIS</v>
      </c>
      <c r="B35" s="1" t="str">
        <f>[1]Feuil2!B35</f>
        <v>GD1A-</v>
      </c>
      <c r="C35" s="1" t="str">
        <f>[1]Feuil2!C35</f>
        <v>FD</v>
      </c>
      <c r="D35" s="7">
        <f>[1]Feuil2!D35</f>
        <v>908</v>
      </c>
      <c r="E35" s="7">
        <f>[1]Feuil2!E35</f>
        <v>523</v>
      </c>
      <c r="F35" s="9" t="s">
        <v>142</v>
      </c>
      <c r="G35" s="1" t="str">
        <f>[2]T_Palette!B106</f>
        <v>R0P8 INTEVA</v>
      </c>
      <c r="H35" s="1" t="str">
        <f>[2]T_Palette!C106</f>
        <v>R0P8.INT</v>
      </c>
      <c r="I35" s="4" t="str">
        <f>[2]T_Palette!G106</f>
        <v>1100</v>
      </c>
      <c r="J35" s="4" t="str">
        <f>[2]T_Palette!H106</f>
        <v>760</v>
      </c>
    </row>
    <row r="36" spans="1:14" x14ac:dyDescent="0.25">
      <c r="A36" s="1" t="str">
        <f>[1]Feuil2!A36</f>
        <v>NIS</v>
      </c>
      <c r="B36" s="1" t="str">
        <f>[1]Feuil2!B36</f>
        <v>GD1A-</v>
      </c>
      <c r="C36" s="1" t="str">
        <f>[1]Feuil2!C36</f>
        <v>RD</v>
      </c>
      <c r="D36" s="7">
        <f>[1]Feuil2!D36</f>
        <v>611</v>
      </c>
      <c r="E36" s="7">
        <f>[1]Feuil2!E36</f>
        <v>474</v>
      </c>
      <c r="F36" s="9" t="s">
        <v>139</v>
      </c>
      <c r="G36" s="1" t="str">
        <f>[2]T_Palette!B107</f>
        <v>RACK TOITS INTEVA</v>
      </c>
      <c r="H36" s="1" t="str">
        <f>[2]T_Palette!C107</f>
        <v>RJ81.INT</v>
      </c>
      <c r="I36" s="4" t="str">
        <f>[2]T_Palette!G107</f>
        <v>1210</v>
      </c>
      <c r="J36" s="4" t="str">
        <f>[2]T_Palette!H107</f>
        <v>850</v>
      </c>
    </row>
    <row r="37" spans="1:14" x14ac:dyDescent="0.25">
      <c r="A37" s="1" t="str">
        <f>[1]Feuil2!A37</f>
        <v>NIS</v>
      </c>
      <c r="B37" s="1" t="str">
        <f>[1]Feuil2!B37</f>
        <v>GD1A-</v>
      </c>
      <c r="C37" s="1" t="str">
        <f>[1]Feuil2!C37</f>
        <v>RQ</v>
      </c>
      <c r="D37" s="7">
        <f>[1]Feuil2!D37</f>
        <v>237</v>
      </c>
      <c r="E37" s="7">
        <f>[1]Feuil2!E37</f>
        <v>313</v>
      </c>
      <c r="F37" s="9" t="s">
        <v>143</v>
      </c>
      <c r="G37" s="1" t="str">
        <f>[2]T_Palette!B108</f>
        <v>Rack STF</v>
      </c>
      <c r="H37" s="1" t="str">
        <f>[2]T_Palette!C108</f>
        <v>RTF2</v>
      </c>
      <c r="I37" s="4" t="str">
        <f>[2]T_Palette!G108</f>
        <v>1550</v>
      </c>
      <c r="J37" s="4" t="str">
        <f>[2]T_Palette!H108</f>
        <v>800</v>
      </c>
    </row>
    <row r="38" spans="1:14" x14ac:dyDescent="0.25">
      <c r="A38" s="1" t="str">
        <f>[1]Feuil2!A38</f>
        <v>NIS</v>
      </c>
      <c r="B38" s="1" t="str">
        <f>[1]Feuil2!B38</f>
        <v>HS---</v>
      </c>
      <c r="C38" s="1" t="str">
        <f>[1]Feuil2!C38</f>
        <v>S1</v>
      </c>
      <c r="D38" s="7">
        <f>[1]Feuil2!D38</f>
        <v>834</v>
      </c>
      <c r="E38" s="7">
        <f>[1]Feuil2!E38</f>
        <v>443</v>
      </c>
      <c r="F38" s="9" t="s">
        <v>145</v>
      </c>
      <c r="G38" s="1" t="str">
        <f>[2]T_Palette!B110</f>
        <v>R1P3</v>
      </c>
      <c r="H38" s="1" t="str">
        <f>[2]T_Palette!C110</f>
        <v>R1P3</v>
      </c>
      <c r="I38" s="4" t="str">
        <f>[2]T_Palette!G110</f>
        <v>1640</v>
      </c>
      <c r="J38" s="4" t="str">
        <f>[2]T_Palette!H110</f>
        <v>880</v>
      </c>
    </row>
    <row r="39" spans="1:14" x14ac:dyDescent="0.25">
      <c r="A39" s="1" t="str">
        <f>[1]Feuil2!A39</f>
        <v>NIS</v>
      </c>
      <c r="B39" s="1" t="str">
        <f>[1]Feuil2!B39</f>
        <v>J02C-</v>
      </c>
      <c r="C39" s="1" t="str">
        <f>[1]Feuil2!C39</f>
        <v>BL</v>
      </c>
      <c r="D39" s="7">
        <f>[1]Feuil2!D39</f>
        <v>1233</v>
      </c>
      <c r="E39" s="7">
        <f>[1]Feuil2!E39</f>
        <v>419</v>
      </c>
      <c r="F39" s="9" t="s">
        <v>140</v>
      </c>
      <c r="G39" s="1" t="str">
        <f>[2]T_Palette!B112</f>
        <v>RLFA</v>
      </c>
      <c r="H39" s="1" t="str">
        <f>[2]T_Palette!C112</f>
        <v>RLFA</v>
      </c>
      <c r="I39" s="4" t="str">
        <f>[2]T_Palette!G112</f>
        <v>1100</v>
      </c>
      <c r="J39" s="4" t="str">
        <f>[2]T_Palette!H112</f>
        <v>1100</v>
      </c>
    </row>
    <row r="40" spans="1:14" x14ac:dyDescent="0.25">
      <c r="A40" s="1" t="str">
        <f>[1]Feuil2!A40</f>
        <v>NIS</v>
      </c>
      <c r="B40" s="1" t="str">
        <f>[1]Feuil2!B40</f>
        <v>J02C-</v>
      </c>
      <c r="C40" s="1" t="str">
        <f>[1]Feuil2!C40</f>
        <v>CN</v>
      </c>
      <c r="D40" s="7">
        <f>[1]Feuil2!D40</f>
        <v>1056</v>
      </c>
      <c r="E40" s="7">
        <f>[1]Feuil2!E40</f>
        <v>711</v>
      </c>
      <c r="F40" s="9" t="s">
        <v>106</v>
      </c>
      <c r="G40" s="1" t="str">
        <f>[2]T_Palette!B113</f>
        <v>RLFB</v>
      </c>
      <c r="H40" s="1" t="str">
        <f>[2]T_Palette!C113</f>
        <v>RLFB</v>
      </c>
      <c r="I40" s="4" t="str">
        <f>[2]T_Palette!G113</f>
        <v>1100</v>
      </c>
      <c r="J40" s="4" t="str">
        <f>[2]T_Palette!H113</f>
        <v>1100</v>
      </c>
    </row>
    <row r="41" spans="1:14" x14ac:dyDescent="0.25">
      <c r="A41" s="1" t="str">
        <f>[1]Feuil2!A41</f>
        <v>NIS</v>
      </c>
      <c r="B41" s="1" t="str">
        <f>[1]Feuil2!B41</f>
        <v>LB1A-</v>
      </c>
      <c r="C41" s="1" t="str">
        <f>[1]Feuil2!C41</f>
        <v>FD</v>
      </c>
      <c r="D41" s="7">
        <f>[1]Feuil2!D41</f>
        <v>922</v>
      </c>
      <c r="E41" s="7">
        <f>[1]Feuil2!E41</f>
        <v>515</v>
      </c>
      <c r="F41" s="9" t="s">
        <v>142</v>
      </c>
      <c r="G41" s="1" t="str">
        <f>[2]T_Palette!B115</f>
        <v>Palette P8</v>
      </c>
      <c r="H41" s="1" t="str">
        <f>[2]T_Palette!C115</f>
        <v>R0P8.00</v>
      </c>
      <c r="I41" s="4" t="str">
        <f>[2]T_Palette!G115</f>
        <v>1100</v>
      </c>
      <c r="J41" s="4" t="str">
        <f>[2]T_Palette!H115</f>
        <v>760</v>
      </c>
    </row>
    <row r="42" spans="1:14" x14ac:dyDescent="0.25">
      <c r="A42" s="1" t="str">
        <f>[1]Feuil2!A42</f>
        <v>NIS</v>
      </c>
      <c r="B42" s="1" t="str">
        <f>[1]Feuil2!B42</f>
        <v>LB1A-</v>
      </c>
      <c r="C42" s="1" t="str">
        <f>[1]Feuil2!C42</f>
        <v>RD</v>
      </c>
      <c r="D42" s="7">
        <f>[1]Feuil2!D42</f>
        <v>803</v>
      </c>
      <c r="E42" s="7">
        <f>[1]Feuil2!E42</f>
        <v>485</v>
      </c>
      <c r="F42" s="9" t="s">
        <v>145</v>
      </c>
      <c r="G42" s="1" t="s">
        <v>126</v>
      </c>
      <c r="H42" s="1" t="s">
        <v>137</v>
      </c>
      <c r="I42" s="1">
        <v>2000</v>
      </c>
      <c r="J42" s="1">
        <v>1340</v>
      </c>
    </row>
    <row r="43" spans="1:14" x14ac:dyDescent="0.25">
      <c r="A43" s="1" t="str">
        <f>[1]Feuil2!A43</f>
        <v>NIS</v>
      </c>
      <c r="B43" s="1" t="str">
        <f>[1]Feuil2!B43</f>
        <v>LB1A-</v>
      </c>
      <c r="C43" s="1" t="str">
        <f>[1]Feuil2!C43</f>
        <v>WS</v>
      </c>
      <c r="D43" s="7">
        <f>[1]Feuil2!D43</f>
        <v>1416</v>
      </c>
      <c r="E43" s="7">
        <f>[1]Feuil2!E43</f>
        <v>1001</v>
      </c>
      <c r="F43" s="9" t="s">
        <v>113</v>
      </c>
      <c r="G43" s="1" t="s">
        <v>138</v>
      </c>
      <c r="H43" s="1" t="s">
        <v>138</v>
      </c>
      <c r="I43" s="1">
        <v>1840</v>
      </c>
      <c r="J43" s="1">
        <v>1300</v>
      </c>
    </row>
    <row r="44" spans="1:14" x14ac:dyDescent="0.25">
      <c r="A44" s="1" t="str">
        <f>[1]Feuil2!A44</f>
        <v>NIS</v>
      </c>
      <c r="B44" s="1" t="str">
        <f>[1]Feuil2!B44</f>
        <v>N32L-</v>
      </c>
      <c r="C44" s="1" t="str">
        <f>[1]Feuil2!C44</f>
        <v>CN</v>
      </c>
      <c r="D44" s="7">
        <f>[1]Feuil2!D44</f>
        <v>1134</v>
      </c>
      <c r="E44" s="7">
        <f>[1]Feuil2!E44</f>
        <v>1366</v>
      </c>
      <c r="F44" s="9" t="s">
        <v>113</v>
      </c>
      <c r="G44" s="1" t="s">
        <v>139</v>
      </c>
      <c r="H44" s="1" t="s">
        <v>139</v>
      </c>
      <c r="I44" s="1">
        <v>1100</v>
      </c>
      <c r="J44" s="1">
        <v>570</v>
      </c>
      <c r="K44" s="19" t="s">
        <v>146</v>
      </c>
      <c r="L44" s="19" t="s">
        <v>147</v>
      </c>
      <c r="M44" s="19">
        <v>1640</v>
      </c>
      <c r="N44" s="19">
        <v>570</v>
      </c>
    </row>
    <row r="45" spans="1:14" x14ac:dyDescent="0.25">
      <c r="A45" s="1" t="str">
        <f>[1]Feuil2!A45</f>
        <v>NIS</v>
      </c>
      <c r="B45" s="1" t="str">
        <f>[1]Feuil2!B45</f>
        <v>P32L-</v>
      </c>
      <c r="C45" s="1" t="str">
        <f>[1]Feuil2!C45</f>
        <v>CN</v>
      </c>
      <c r="D45" s="7">
        <f>[1]Feuil2!D45</f>
        <v>1132</v>
      </c>
      <c r="E45" s="7">
        <f>[1]Feuil2!E45</f>
        <v>1215</v>
      </c>
      <c r="F45" s="9" t="s">
        <v>138</v>
      </c>
      <c r="G45" s="1" t="s">
        <v>140</v>
      </c>
      <c r="H45" s="1" t="s">
        <v>140</v>
      </c>
      <c r="I45" s="1">
        <v>1400</v>
      </c>
      <c r="J45" s="1">
        <v>600</v>
      </c>
    </row>
    <row r="46" spans="1:14" x14ac:dyDescent="0.25">
      <c r="A46" s="1" t="str">
        <f>[1]Feuil2!A46</f>
        <v>NIS</v>
      </c>
      <c r="B46" s="1" t="str">
        <f>[1]Feuil2!B46</f>
        <v>P32S-</v>
      </c>
      <c r="C46" s="1" t="str">
        <f>[1]Feuil2!C46</f>
        <v>CN</v>
      </c>
      <c r="D46" s="7">
        <f>[1]Feuil2!D46</f>
        <v>1162</v>
      </c>
      <c r="E46" s="7">
        <f>[1]Feuil2!E46</f>
        <v>1316</v>
      </c>
      <c r="F46" s="9" t="s">
        <v>126</v>
      </c>
      <c r="G46" s="1" t="s">
        <v>141</v>
      </c>
      <c r="H46" s="1" t="s">
        <v>141</v>
      </c>
      <c r="I46" s="1">
        <v>1100</v>
      </c>
      <c r="J46" s="1">
        <v>670</v>
      </c>
    </row>
    <row r="47" spans="1:14" x14ac:dyDescent="0.25">
      <c r="A47" s="1" t="str">
        <f>[1]Feuil2!A47</f>
        <v>NIS</v>
      </c>
      <c r="B47" s="1" t="str">
        <f>[1]Feuil2!B47</f>
        <v>P32S-</v>
      </c>
      <c r="C47" s="1" t="str">
        <f>[1]Feuil2!C47</f>
        <v>FD</v>
      </c>
      <c r="D47" s="7">
        <f>[1]Feuil2!D47</f>
        <v>958</v>
      </c>
      <c r="E47" s="7">
        <f>[1]Feuil2!E47</f>
        <v>566</v>
      </c>
      <c r="F47" s="9" t="s">
        <v>109</v>
      </c>
      <c r="G47" s="1" t="s">
        <v>142</v>
      </c>
      <c r="H47" s="1" t="s">
        <v>142</v>
      </c>
      <c r="I47" s="1">
        <v>950</v>
      </c>
      <c r="J47" s="1">
        <v>670</v>
      </c>
    </row>
    <row r="48" spans="1:14" x14ac:dyDescent="0.25">
      <c r="A48" s="1" t="str">
        <f>[1]Feuil2!A48</f>
        <v>NIS</v>
      </c>
      <c r="B48" s="1" t="str">
        <f>[1]Feuil2!B48</f>
        <v>P32S-</v>
      </c>
      <c r="C48" s="1" t="str">
        <f>[1]Feuil2!C48</f>
        <v>WS</v>
      </c>
      <c r="D48" s="7">
        <f>[1]Feuil2!D48</f>
        <v>1434</v>
      </c>
      <c r="E48" s="7">
        <f>[1]Feuil2!E48</f>
        <v>1032</v>
      </c>
      <c r="F48" s="9" t="s">
        <v>113</v>
      </c>
      <c r="G48" s="1" t="s">
        <v>136</v>
      </c>
      <c r="H48" s="1" t="s">
        <v>136</v>
      </c>
      <c r="I48" s="1">
        <v>960</v>
      </c>
      <c r="J48" s="1">
        <v>780</v>
      </c>
    </row>
    <row r="49" spans="1:10" x14ac:dyDescent="0.25">
      <c r="A49" s="1" t="str">
        <f>[1]Feuil2!A49</f>
        <v>NIS</v>
      </c>
      <c r="B49" s="1" t="str">
        <f>[1]Feuil2!B49</f>
        <v>X11E-</v>
      </c>
      <c r="C49" s="1" t="str">
        <f>[1]Feuil2!C49</f>
        <v>BL</v>
      </c>
      <c r="D49" s="7">
        <f>[1]Feuil2!D49</f>
        <v>1153</v>
      </c>
      <c r="E49" s="7">
        <f>[1]Feuil2!E49</f>
        <v>446</v>
      </c>
      <c r="F49" s="9" t="s">
        <v>114</v>
      </c>
      <c r="G49" s="1" t="s">
        <v>143</v>
      </c>
      <c r="H49" s="1" t="s">
        <v>143</v>
      </c>
      <c r="I49" s="1">
        <v>600</v>
      </c>
      <c r="J49" s="1">
        <v>680</v>
      </c>
    </row>
    <row r="50" spans="1:10" x14ac:dyDescent="0.25">
      <c r="A50" s="1" t="str">
        <f>[1]Feuil2!A50</f>
        <v>NIS</v>
      </c>
      <c r="B50" s="1" t="str">
        <f>[1]Feuil2!B50</f>
        <v>X11E-</v>
      </c>
      <c r="C50" s="1" t="str">
        <f>[1]Feuil2!C50</f>
        <v>WS</v>
      </c>
      <c r="D50" s="7">
        <f>[1]Feuil2!D50</f>
        <v>1296</v>
      </c>
      <c r="E50" s="7">
        <f>[1]Feuil2!E50</f>
        <v>876</v>
      </c>
      <c r="F50" s="9" t="s">
        <v>112</v>
      </c>
      <c r="G50" s="1" t="s">
        <v>144</v>
      </c>
      <c r="H50" s="1" t="s">
        <v>144</v>
      </c>
      <c r="I50" s="1">
        <v>600</v>
      </c>
      <c r="J50" s="1">
        <v>680</v>
      </c>
    </row>
    <row r="51" spans="1:10" x14ac:dyDescent="0.25">
      <c r="A51" s="1" t="str">
        <f>[1]Feuil2!A51</f>
        <v>OPE</v>
      </c>
      <c r="B51" s="1" t="str">
        <f>[1]Feuil2!B51</f>
        <v>P1UO-</v>
      </c>
      <c r="C51" s="1" t="str">
        <f>[1]Feuil2!C51</f>
        <v>BL</v>
      </c>
      <c r="D51" s="7">
        <f>[1]Feuil2!D51</f>
        <v>1288</v>
      </c>
      <c r="E51" s="7">
        <f>[1]Feuil2!E51</f>
        <v>490</v>
      </c>
      <c r="F51" s="9" t="s">
        <v>112</v>
      </c>
      <c r="G51" s="1" t="s">
        <v>145</v>
      </c>
      <c r="H51" s="1" t="s">
        <v>145</v>
      </c>
      <c r="I51" s="1">
        <v>900</v>
      </c>
      <c r="J51" s="1">
        <v>730</v>
      </c>
    </row>
    <row r="52" spans="1:10" x14ac:dyDescent="0.25">
      <c r="A52" s="1" t="str">
        <f>[1]Feuil2!A52</f>
        <v>OPE</v>
      </c>
      <c r="B52" s="1" t="str">
        <f>[1]Feuil2!B52</f>
        <v>P1UO-</v>
      </c>
      <c r="C52" s="1" t="str">
        <f>[1]Feuil2!C52</f>
        <v>RD</v>
      </c>
      <c r="D52" s="7">
        <f>[1]Feuil2!D52</f>
        <v>682</v>
      </c>
      <c r="E52" s="7">
        <f>[1]Feuil2!E52</f>
        <v>575</v>
      </c>
      <c r="F52" s="9" t="s">
        <v>140</v>
      </c>
      <c r="G52" s="1" t="s">
        <v>146</v>
      </c>
      <c r="H52" s="1" t="s">
        <v>147</v>
      </c>
      <c r="I52" s="1">
        <v>1640</v>
      </c>
      <c r="J52" s="1">
        <v>570</v>
      </c>
    </row>
    <row r="53" spans="1:10" x14ac:dyDescent="0.25">
      <c r="A53" s="1" t="str">
        <f>[1]Feuil2!A53</f>
        <v>OPE</v>
      </c>
      <c r="B53" s="1" t="str">
        <f>[1]Feuil2!B53</f>
        <v>P1UO-</v>
      </c>
      <c r="C53" s="1" t="str">
        <f>[1]Feuil2!C53</f>
        <v>WS</v>
      </c>
      <c r="D53" s="7">
        <f>[1]Feuil2!D53</f>
        <v>1489</v>
      </c>
      <c r="E53" s="7">
        <f>[1]Feuil2!E53</f>
        <v>1066</v>
      </c>
      <c r="F53" s="9" t="s">
        <v>138</v>
      </c>
      <c r="G53" s="19" t="s">
        <v>146</v>
      </c>
      <c r="H53" s="19" t="s">
        <v>147</v>
      </c>
      <c r="I53" s="19">
        <v>1640</v>
      </c>
      <c r="J53" s="19">
        <v>570</v>
      </c>
    </row>
    <row r="54" spans="1:10" x14ac:dyDescent="0.25">
      <c r="A54" s="1" t="str">
        <f>[1]Feuil2!A54</f>
        <v>PEU</v>
      </c>
      <c r="B54" s="1" t="str">
        <f>[1]Feuil2!B54</f>
        <v>P8---</v>
      </c>
      <c r="C54" s="1" t="str">
        <f>[1]Feuil2!C54</f>
        <v>WS</v>
      </c>
      <c r="D54" s="7">
        <f>[1]Feuil2!D54</f>
        <v>1489</v>
      </c>
      <c r="E54" s="7">
        <f>[1]Feuil2!E54</f>
        <v>1066</v>
      </c>
      <c r="F54" s="9" t="s">
        <v>138</v>
      </c>
      <c r="G54" s="19" t="s">
        <v>152</v>
      </c>
    </row>
    <row r="55" spans="1:10" x14ac:dyDescent="0.25">
      <c r="A55" s="1" t="str">
        <f>[1]Feuil2!A55</f>
        <v>PEU</v>
      </c>
      <c r="B55" s="1" t="str">
        <f>[1]Feuil2!B55</f>
        <v>P8---</v>
      </c>
      <c r="C55" s="1" t="str">
        <f>[1]Feuil2!C55</f>
        <v>WS</v>
      </c>
      <c r="D55" s="7">
        <f>[1]Feuil2!D55</f>
        <v>1495</v>
      </c>
      <c r="E55" s="7">
        <f>[1]Feuil2!E55</f>
        <v>1066</v>
      </c>
      <c r="F55" s="9" t="s">
        <v>138</v>
      </c>
    </row>
    <row r="56" spans="1:10" x14ac:dyDescent="0.25">
      <c r="A56" s="1" t="str">
        <f>[1]Feuil2!A56</f>
        <v>PEU</v>
      </c>
      <c r="B56" s="1" t="str">
        <f>[1]Feuil2!B56</f>
        <v>P8---</v>
      </c>
      <c r="C56" s="1" t="str">
        <f>[1]Feuil2!C56</f>
        <v>WS</v>
      </c>
      <c r="D56" s="7">
        <f>[1]Feuil2!D56</f>
        <v>1495</v>
      </c>
      <c r="E56" s="7">
        <f>[1]Feuil2!E56</f>
        <v>1066</v>
      </c>
      <c r="F56" s="9" t="s">
        <v>138</v>
      </c>
    </row>
    <row r="57" spans="1:10" x14ac:dyDescent="0.25">
      <c r="A57" s="1" t="str">
        <f>[1]Feuil2!A57</f>
        <v>PEU</v>
      </c>
      <c r="B57" s="1" t="str">
        <f>[1]Feuil2!B57</f>
        <v>P84--</v>
      </c>
      <c r="C57" s="1" t="str">
        <f>[1]Feuil2!C57</f>
        <v>M1</v>
      </c>
      <c r="D57" s="7">
        <f>[1]Feuil2!D57</f>
        <v>843</v>
      </c>
      <c r="E57" s="7">
        <f>[1]Feuil2!E57</f>
        <v>567</v>
      </c>
      <c r="F57" s="9" t="s">
        <v>139</v>
      </c>
    </row>
    <row r="58" spans="1:10" x14ac:dyDescent="0.25">
      <c r="A58" s="1" t="str">
        <f>[1]Feuil2!A58</f>
        <v>PEU</v>
      </c>
      <c r="B58" s="1" t="str">
        <f>[1]Feuil2!B58</f>
        <v>P84--</v>
      </c>
      <c r="C58" s="1" t="str">
        <f>[1]Feuil2!C58</f>
        <v>M2</v>
      </c>
      <c r="D58" s="7">
        <f>[1]Feuil2!D58</f>
        <v>815</v>
      </c>
      <c r="E58" s="7">
        <f>[1]Feuil2!E58</f>
        <v>556</v>
      </c>
      <c r="F58" s="9" t="s">
        <v>139</v>
      </c>
    </row>
    <row r="59" spans="1:10" x14ac:dyDescent="0.25">
      <c r="A59" s="1" t="str">
        <f>[1]Feuil2!A59</f>
        <v>PEU</v>
      </c>
      <c r="B59" s="1" t="str">
        <f>[1]Feuil2!B59</f>
        <v>P87--</v>
      </c>
      <c r="C59" s="1" t="str">
        <f>[1]Feuil2!C59</f>
        <v>M2</v>
      </c>
      <c r="D59" s="7">
        <f>[1]Feuil2!D59</f>
        <v>815</v>
      </c>
      <c r="E59" s="7">
        <f>[1]Feuil2!E59</f>
        <v>612</v>
      </c>
      <c r="F59" s="9" t="s">
        <v>142</v>
      </c>
    </row>
    <row r="60" spans="1:10" x14ac:dyDescent="0.25">
      <c r="A60" s="1" t="str">
        <f>[1]Feuil2!A60</f>
        <v>PEU</v>
      </c>
      <c r="B60" s="1" t="str">
        <f>[1]Feuil2!B60</f>
        <v>R82--</v>
      </c>
      <c r="C60" s="1" t="str">
        <f>[1]Feuil2!C60</f>
        <v>BL</v>
      </c>
      <c r="D60" s="7">
        <f>[1]Feuil2!D60</f>
        <v>1243</v>
      </c>
      <c r="E60" s="7">
        <f>[1]Feuil2!E60</f>
        <v>553</v>
      </c>
      <c r="F60" s="9" t="s">
        <v>146</v>
      </c>
    </row>
    <row r="61" spans="1:10" x14ac:dyDescent="0.25">
      <c r="A61" s="1" t="str">
        <f>[1]Feuil2!A61</f>
        <v>PEU</v>
      </c>
      <c r="B61" s="1" t="str">
        <f>[1]Feuil2!B61</f>
        <v>R82--</v>
      </c>
      <c r="C61" s="1" t="str">
        <f>[1]Feuil2!C61</f>
        <v>SN</v>
      </c>
      <c r="D61" s="7">
        <f>[1]Feuil2!D61</f>
        <v>983</v>
      </c>
      <c r="E61" s="7">
        <f>[1]Feuil2!E61</f>
        <v>878</v>
      </c>
      <c r="F61" s="9" t="s">
        <v>115</v>
      </c>
    </row>
    <row r="62" spans="1:10" x14ac:dyDescent="0.25">
      <c r="A62" s="1" t="str">
        <f>[1]Feuil2!A62</f>
        <v>PEU</v>
      </c>
      <c r="B62" s="1" t="str">
        <f>[1]Feuil2!B62</f>
        <v>R83--</v>
      </c>
      <c r="C62" s="1" t="str">
        <f>[1]Feuil2!C62</f>
        <v>BL</v>
      </c>
      <c r="D62" s="7">
        <f>[1]Feuil2!D62</f>
        <v>1193</v>
      </c>
      <c r="E62" s="7">
        <f>[1]Feuil2!E62</f>
        <v>797</v>
      </c>
      <c r="F62" s="9" t="s">
        <v>114</v>
      </c>
    </row>
    <row r="63" spans="1:10" x14ac:dyDescent="0.25">
      <c r="A63" s="1" t="str">
        <f>[1]Feuil2!A63</f>
        <v>PEU</v>
      </c>
      <c r="B63" s="1" t="str">
        <f>[1]Feuil2!B63</f>
        <v>T9---</v>
      </c>
      <c r="C63" s="1" t="str">
        <f>[1]Feuil2!C63</f>
        <v>FD</v>
      </c>
      <c r="D63" s="7">
        <f>[1]Feuil2!D63</f>
        <v>943</v>
      </c>
      <c r="E63" s="7">
        <f>[1]Feuil2!E63</f>
        <v>594</v>
      </c>
      <c r="F63" s="9" t="s">
        <v>142</v>
      </c>
    </row>
    <row r="64" spans="1:10" x14ac:dyDescent="0.25">
      <c r="A64" s="1" t="str">
        <f>[1]Feuil2!A64</f>
        <v>PEU</v>
      </c>
      <c r="B64" s="1" t="str">
        <f>[1]Feuil2!B64</f>
        <v>T91--</v>
      </c>
      <c r="C64" s="1" t="str">
        <f>[1]Feuil2!C64</f>
        <v>CN</v>
      </c>
      <c r="D64" s="7">
        <f>[1]Feuil2!D64</f>
        <v>1143</v>
      </c>
      <c r="E64" s="7">
        <f>[1]Feuil2!E64</f>
        <v>1373</v>
      </c>
      <c r="F64" s="9" t="s">
        <v>142</v>
      </c>
    </row>
    <row r="65" spans="1:6" x14ac:dyDescent="0.25">
      <c r="A65" s="1" t="str">
        <f>[1]Feuil2!A65</f>
        <v>POR</v>
      </c>
      <c r="B65" s="1" t="str">
        <f>[1]Feuil2!B65</f>
        <v>PO625</v>
      </c>
      <c r="C65" s="1" t="str">
        <f>[1]Feuil2!C65</f>
        <v>M2</v>
      </c>
      <c r="D65" s="7">
        <f>[1]Feuil2!D65</f>
        <v>1052</v>
      </c>
      <c r="E65" s="7">
        <f>[1]Feuil2!E65</f>
        <v>892</v>
      </c>
      <c r="F65" s="9" t="s">
        <v>107</v>
      </c>
    </row>
    <row r="66" spans="1:6" x14ac:dyDescent="0.25">
      <c r="A66" s="1" t="str">
        <f>[1]Feuil2!A66</f>
        <v>REN</v>
      </c>
      <c r="B66" s="1" t="str">
        <f>[1]Feuil2!B66</f>
        <v>B10--</v>
      </c>
      <c r="C66" s="1" t="str">
        <f>[1]Feuil2!C66</f>
        <v>RD</v>
      </c>
      <c r="D66" s="7">
        <f>[1]Feuil2!D66</f>
        <v>764</v>
      </c>
      <c r="E66" s="7">
        <f>[1]Feuil2!E66</f>
        <v>563</v>
      </c>
      <c r="F66" s="9" t="s">
        <v>139</v>
      </c>
    </row>
    <row r="67" spans="1:6" x14ac:dyDescent="0.25">
      <c r="A67" s="1" t="str">
        <f>[1]Feuil2!A67</f>
        <v>REN</v>
      </c>
      <c r="B67" s="1" t="str">
        <f>[1]Feuil2!B67</f>
        <v>B84--</v>
      </c>
      <c r="C67" s="1" t="str">
        <f>[1]Feuil2!C67</f>
        <v>RQ</v>
      </c>
      <c r="D67" s="7">
        <f>[1]Feuil2!D67</f>
        <v>297</v>
      </c>
      <c r="E67" s="7">
        <f>[1]Feuil2!E67</f>
        <v>395</v>
      </c>
      <c r="F67" s="9" t="s">
        <v>143</v>
      </c>
    </row>
    <row r="68" spans="1:6" x14ac:dyDescent="0.25">
      <c r="A68" s="1" t="str">
        <f>[1]Feuil2!A68</f>
        <v>REN</v>
      </c>
      <c r="B68" s="1" t="str">
        <f>[1]Feuil2!B68</f>
        <v>B85--</v>
      </c>
      <c r="C68" s="1" t="str">
        <f>[1]Feuil2!C68</f>
        <v>FD</v>
      </c>
      <c r="D68" s="7">
        <f>[1]Feuil2!D68</f>
        <v>919</v>
      </c>
      <c r="E68" s="7">
        <f>[1]Feuil2!E68</f>
        <v>633</v>
      </c>
      <c r="F68" s="9" t="s">
        <v>142</v>
      </c>
    </row>
    <row r="69" spans="1:6" x14ac:dyDescent="0.25">
      <c r="A69" s="1" t="str">
        <f>[1]Feuil2!A69</f>
        <v>REN</v>
      </c>
      <c r="B69" s="1" t="str">
        <f>[1]Feuil2!B69</f>
        <v>B85--</v>
      </c>
      <c r="C69" s="1" t="str">
        <f>[1]Feuil2!C69</f>
        <v>RQ</v>
      </c>
      <c r="D69" s="7">
        <f>[1]Feuil2!D69</f>
        <v>365</v>
      </c>
      <c r="E69" s="7">
        <f>[1]Feuil2!E69</f>
        <v>290</v>
      </c>
      <c r="F69" s="9" t="s">
        <v>143</v>
      </c>
    </row>
    <row r="70" spans="1:6" x14ac:dyDescent="0.25">
      <c r="A70" s="1" t="str">
        <f>[1]Feuil2!A70</f>
        <v>REN</v>
      </c>
      <c r="B70" s="1" t="str">
        <f>[1]Feuil2!B70</f>
        <v>BFB--</v>
      </c>
      <c r="C70" s="1" t="str">
        <f>[1]Feuil2!C70</f>
        <v>RD</v>
      </c>
      <c r="D70" s="7">
        <f>[1]Feuil2!D70</f>
        <v>677</v>
      </c>
      <c r="E70" s="7">
        <f>[1]Feuil2!E70</f>
        <v>554</v>
      </c>
      <c r="F70" s="9" t="s">
        <v>139</v>
      </c>
    </row>
    <row r="71" spans="1:6" x14ac:dyDescent="0.25">
      <c r="A71" s="1" t="str">
        <f>[1]Feuil2!A71</f>
        <v>REN</v>
      </c>
      <c r="B71" s="1" t="str">
        <f>[1]Feuil2!B71</f>
        <v>C84--</v>
      </c>
      <c r="C71" s="1" t="str">
        <f>[1]Feuil2!C71</f>
        <v>S1</v>
      </c>
      <c r="D71" s="7">
        <f>[1]Feuil2!D71</f>
        <v>866</v>
      </c>
      <c r="E71" s="7">
        <f>[1]Feuil2!E71</f>
        <v>460</v>
      </c>
      <c r="F71" s="9" t="s">
        <v>145</v>
      </c>
    </row>
    <row r="72" spans="1:6" x14ac:dyDescent="0.25">
      <c r="A72" s="1" t="str">
        <f>[1]Feuil2!A72</f>
        <v>REN</v>
      </c>
      <c r="B72" s="1" t="str">
        <f>[1]Feuil2!B72</f>
        <v>H79--</v>
      </c>
      <c r="C72" s="1" t="str">
        <f>[1]Feuil2!C72</f>
        <v>RD</v>
      </c>
      <c r="D72" s="7">
        <f>[1]Feuil2!D72</f>
        <v>660</v>
      </c>
      <c r="E72" s="7">
        <f>[1]Feuil2!E72</f>
        <v>593</v>
      </c>
      <c r="F72" s="9" t="s">
        <v>140</v>
      </c>
    </row>
    <row r="73" spans="1:6" x14ac:dyDescent="0.25">
      <c r="A73" s="1" t="str">
        <f>[1]Feuil2!A73</f>
        <v>REN</v>
      </c>
      <c r="B73" s="1" t="str">
        <f>[1]Feuil2!B73</f>
        <v>HFE--</v>
      </c>
      <c r="C73" s="1" t="str">
        <f>[1]Feuil2!C73</f>
        <v>S1</v>
      </c>
      <c r="D73" s="7">
        <f>[1]Feuil2!D73</f>
        <v>478</v>
      </c>
      <c r="E73" s="7">
        <f>[1]Feuil2!E73</f>
        <v>285</v>
      </c>
      <c r="F73" s="9" t="s">
        <v>143</v>
      </c>
    </row>
    <row r="74" spans="1:6" x14ac:dyDescent="0.25">
      <c r="A74" s="1" t="str">
        <f>[1]Feuil2!A74</f>
        <v>REN</v>
      </c>
      <c r="B74" s="1" t="str">
        <f>[1]Feuil2!B74</f>
        <v>J77--</v>
      </c>
      <c r="C74" s="1" t="str">
        <f>[1]Feuil2!C74</f>
        <v>BL</v>
      </c>
      <c r="D74" s="7">
        <f>[1]Feuil2!D74</f>
        <v>1238</v>
      </c>
      <c r="E74" s="7">
        <f>[1]Feuil2!E74</f>
        <v>486</v>
      </c>
      <c r="F74" s="9" t="s">
        <v>140</v>
      </c>
    </row>
    <row r="75" spans="1:6" x14ac:dyDescent="0.25">
      <c r="A75" s="1" t="str">
        <f>[1]Feuil2!A75</f>
        <v>REN</v>
      </c>
      <c r="B75" s="1" t="str">
        <f>[1]Feuil2!B75</f>
        <v>J81--</v>
      </c>
      <c r="C75" s="1" t="str">
        <f>[1]Feuil2!C75</f>
        <v>BL</v>
      </c>
      <c r="D75" s="7">
        <f>[1]Feuil2!D75</f>
        <v>1428</v>
      </c>
      <c r="E75" s="7">
        <f>[1]Feuil2!E75</f>
        <v>564</v>
      </c>
      <c r="F75" s="9" t="s">
        <v>146</v>
      </c>
    </row>
    <row r="76" spans="1:6" x14ac:dyDescent="0.25">
      <c r="A76" s="1" t="str">
        <f>[1]Feuil2!A76</f>
        <v>REN</v>
      </c>
      <c r="B76" s="1" t="str">
        <f>[1]Feuil2!B76</f>
        <v>J81--</v>
      </c>
      <c r="C76" s="1" t="str">
        <f>[1]Feuil2!C76</f>
        <v>RQ</v>
      </c>
      <c r="D76" s="7">
        <f>[1]Feuil2!D76</f>
        <v>506</v>
      </c>
      <c r="E76" s="7">
        <f>[1]Feuil2!E76</f>
        <v>235</v>
      </c>
      <c r="F76" s="9" t="s">
        <v>143</v>
      </c>
    </row>
    <row r="77" spans="1:6" x14ac:dyDescent="0.25">
      <c r="A77" s="1" t="str">
        <f>[1]Feuil2!A77</f>
        <v>REN</v>
      </c>
      <c r="B77" s="1" t="str">
        <f>[1]Feuil2!B77</f>
        <v>J81--</v>
      </c>
      <c r="C77" s="1" t="str">
        <f>[1]Feuil2!C77</f>
        <v>WQ</v>
      </c>
      <c r="D77" s="7">
        <f>[1]Feuil2!D77</f>
        <v>861</v>
      </c>
      <c r="E77" s="7">
        <f>[1]Feuil2!E77</f>
        <v>451</v>
      </c>
      <c r="F77" s="9" t="s">
        <v>145</v>
      </c>
    </row>
    <row r="78" spans="1:6" x14ac:dyDescent="0.25">
      <c r="A78" s="1" t="str">
        <f>[1]Feuil2!A78</f>
        <v>REN</v>
      </c>
      <c r="B78" s="1" t="str">
        <f>[1]Feuil2!B78</f>
        <v>J87--</v>
      </c>
      <c r="C78" s="1" t="str">
        <f>[1]Feuil2!C78</f>
        <v>CN</v>
      </c>
      <c r="D78" s="7">
        <f>[1]Feuil2!D78</f>
        <v>1108</v>
      </c>
      <c r="E78" s="7">
        <f>[1]Feuil2!E78</f>
        <v>963</v>
      </c>
      <c r="F78" s="9" t="s">
        <v>111</v>
      </c>
    </row>
    <row r="79" spans="1:6" x14ac:dyDescent="0.25">
      <c r="A79" s="1" t="str">
        <f>[1]Feuil2!A79</f>
        <v>REN</v>
      </c>
      <c r="B79" s="1" t="str">
        <f>[1]Feuil2!B79</f>
        <v>JFA--</v>
      </c>
      <c r="C79" s="1" t="str">
        <f>[1]Feuil2!C79</f>
        <v>BL</v>
      </c>
      <c r="D79" s="7">
        <f>[1]Feuil2!D79</f>
        <v>1219</v>
      </c>
      <c r="E79" s="7">
        <f>[1]Feuil2!E79</f>
        <v>483</v>
      </c>
      <c r="F79" s="9" t="s">
        <v>140</v>
      </c>
    </row>
    <row r="80" spans="1:6" x14ac:dyDescent="0.25">
      <c r="A80" s="1" t="str">
        <f>[1]Feuil2!A80</f>
        <v>REN</v>
      </c>
      <c r="B80" s="1" t="str">
        <f>[1]Feuil2!B80</f>
        <v>JFA--</v>
      </c>
      <c r="C80" s="1" t="str">
        <f>[1]Feuil2!C80</f>
        <v>S1</v>
      </c>
      <c r="D80" s="7">
        <f>[1]Feuil2!D80</f>
        <v>420</v>
      </c>
      <c r="E80" s="7">
        <f>[1]Feuil2!E80</f>
        <v>301</v>
      </c>
      <c r="F80" s="9" t="s">
        <v>143</v>
      </c>
    </row>
    <row r="81" spans="1:6" x14ac:dyDescent="0.25">
      <c r="A81" s="1" t="str">
        <f>[1]Feuil2!A81</f>
        <v>REN</v>
      </c>
      <c r="B81" s="1" t="str">
        <f>[1]Feuil2!B81</f>
        <v>JFA--</v>
      </c>
      <c r="C81" s="1" t="str">
        <f>[1]Feuil2!C81</f>
        <v>WQ</v>
      </c>
      <c r="D81" s="7">
        <f>[1]Feuil2!D81</f>
        <v>859</v>
      </c>
      <c r="E81" s="7">
        <f>[1]Feuil2!E81</f>
        <v>364</v>
      </c>
      <c r="F81" s="9" t="s">
        <v>145</v>
      </c>
    </row>
    <row r="82" spans="1:6" x14ac:dyDescent="0.25">
      <c r="A82" s="1" t="str">
        <f>[1]Feuil2!A82</f>
        <v>REN</v>
      </c>
      <c r="B82" s="1" t="str">
        <f>[1]Feuil2!B82</f>
        <v>JFC--</v>
      </c>
      <c r="C82" s="1" t="str">
        <f>[1]Feuil2!C82</f>
        <v>BL</v>
      </c>
      <c r="D82" s="7">
        <f>[1]Feuil2!D82</f>
        <v>1282</v>
      </c>
      <c r="E82" s="7">
        <f>[1]Feuil2!E82</f>
        <v>449</v>
      </c>
      <c r="F82" s="9" t="s">
        <v>112</v>
      </c>
    </row>
    <row r="83" spans="1:6" x14ac:dyDescent="0.25">
      <c r="A83" s="1" t="str">
        <f>[1]Feuil2!A83</f>
        <v>REN</v>
      </c>
      <c r="B83" s="1" t="str">
        <f>[1]Feuil2!B83</f>
        <v>JFC--</v>
      </c>
      <c r="C83" s="1" t="str">
        <f>[1]Feuil2!C83</f>
        <v>FD</v>
      </c>
      <c r="D83" s="7">
        <f>[1]Feuil2!D83</f>
        <v>893</v>
      </c>
      <c r="E83" s="7">
        <f>[1]Feuil2!E83</f>
        <v>614</v>
      </c>
      <c r="F83" s="9" t="s">
        <v>145</v>
      </c>
    </row>
    <row r="84" spans="1:6" x14ac:dyDescent="0.25">
      <c r="A84" s="1" t="str">
        <f>[1]Feuil2!A84</f>
        <v>REN</v>
      </c>
      <c r="B84" s="1" t="str">
        <f>[1]Feuil2!B84</f>
        <v>KFD--</v>
      </c>
      <c r="C84" s="1" t="str">
        <f>[1]Feuil2!C84</f>
        <v>RD</v>
      </c>
      <c r="D84" s="7">
        <f>[1]Feuil2!D84</f>
        <v>751</v>
      </c>
      <c r="E84" s="7">
        <f>[1]Feuil2!E84</f>
        <v>507</v>
      </c>
      <c r="F84" s="9" t="s">
        <v>139</v>
      </c>
    </row>
    <row r="85" spans="1:6" x14ac:dyDescent="0.25">
      <c r="A85" s="1" t="str">
        <f>[1]Feuil2!A85</f>
        <v>REN</v>
      </c>
      <c r="B85" s="1" t="str">
        <f>[1]Feuil2!B85</f>
        <v>KFD--</v>
      </c>
      <c r="C85" s="1" t="str">
        <f>[1]Feuil2!C85</f>
        <v>RD</v>
      </c>
      <c r="D85" s="7">
        <f>[1]Feuil2!D85</f>
        <v>753</v>
      </c>
      <c r="E85" s="7">
        <f>[1]Feuil2!E85</f>
        <v>453</v>
      </c>
      <c r="F85" s="9" t="s">
        <v>139</v>
      </c>
    </row>
    <row r="86" spans="1:6" x14ac:dyDescent="0.25">
      <c r="A86" s="1" t="str">
        <f>[1]Feuil2!A86</f>
        <v>REN</v>
      </c>
      <c r="B86" s="1" t="str">
        <f>[1]Feuil2!B86</f>
        <v>KFD--</v>
      </c>
      <c r="C86" s="1" t="str">
        <f>[1]Feuil2!C86</f>
        <v>S1</v>
      </c>
      <c r="D86" s="7">
        <f>[1]Feuil2!D86</f>
        <v>781</v>
      </c>
      <c r="E86" s="7">
        <f>[1]Feuil2!E86</f>
        <v>311</v>
      </c>
      <c r="F86" s="9" t="s">
        <v>145</v>
      </c>
    </row>
    <row r="87" spans="1:6" x14ac:dyDescent="0.25">
      <c r="A87" s="1" t="str">
        <f>[1]Feuil2!A87</f>
        <v>REN</v>
      </c>
      <c r="B87" s="1" t="str">
        <f>[1]Feuil2!B87</f>
        <v>R77--</v>
      </c>
      <c r="C87" s="1" t="str">
        <f>[1]Feuil2!C87</f>
        <v>BL</v>
      </c>
      <c r="D87" s="7">
        <f>[1]Feuil2!D87</f>
        <v>1238</v>
      </c>
      <c r="E87" s="7">
        <f>[1]Feuil2!E87</f>
        <v>486</v>
      </c>
      <c r="F87" s="9" t="s">
        <v>140</v>
      </c>
    </row>
    <row r="88" spans="1:6" x14ac:dyDescent="0.25">
      <c r="A88" s="1" t="str">
        <f>[1]Feuil2!A88</f>
        <v>REN</v>
      </c>
      <c r="B88" s="1" t="str">
        <f>[1]Feuil2!B88</f>
        <v>RFA--</v>
      </c>
      <c r="C88" s="1" t="str">
        <f>[1]Feuil2!C88</f>
        <v>BL</v>
      </c>
      <c r="D88" s="7">
        <f>[1]Feuil2!D88</f>
        <v>1295</v>
      </c>
      <c r="E88" s="7">
        <f>[1]Feuil2!E88</f>
        <v>414</v>
      </c>
      <c r="F88" s="9" t="s">
        <v>112</v>
      </c>
    </row>
    <row r="89" spans="1:6" x14ac:dyDescent="0.25">
      <c r="A89" s="1" t="str">
        <f>[1]Feuil2!A89</f>
        <v>REN</v>
      </c>
      <c r="B89" s="1" t="str">
        <f>[1]Feuil2!B89</f>
        <v>RFA--</v>
      </c>
      <c r="C89" s="1" t="str">
        <f>[1]Feuil2!C89</f>
        <v>S1</v>
      </c>
      <c r="D89" s="7">
        <f>[1]Feuil2!D89</f>
        <v>633</v>
      </c>
      <c r="E89" s="7">
        <f>[1]Feuil2!E89</f>
        <v>325</v>
      </c>
      <c r="F89" s="9" t="s">
        <v>145</v>
      </c>
    </row>
    <row r="90" spans="1:6" x14ac:dyDescent="0.25">
      <c r="A90" s="1" t="str">
        <f>[1]Feuil2!A90</f>
        <v>REN</v>
      </c>
      <c r="B90" s="1" t="str">
        <f>[1]Feuil2!B90</f>
        <v>W73--</v>
      </c>
      <c r="C90" s="1" t="str">
        <f>[1]Feuil2!C90</f>
        <v>BL</v>
      </c>
      <c r="D90" s="7">
        <f>[1]Feuil2!D90</f>
        <v>1499</v>
      </c>
      <c r="E90" s="7">
        <f>[1]Feuil2!E90</f>
        <v>556</v>
      </c>
      <c r="F90" s="9" t="s">
        <v>146</v>
      </c>
    </row>
    <row r="91" spans="1:6" x14ac:dyDescent="0.25">
      <c r="A91" s="1" t="str">
        <f>[1]Feuil2!A91</f>
        <v>REN</v>
      </c>
      <c r="B91" s="1" t="str">
        <f>[1]Feuil2!B91</f>
        <v>W84--</v>
      </c>
      <c r="C91" s="1" t="str">
        <f>[1]Feuil2!C91</f>
        <v>BL</v>
      </c>
      <c r="D91" s="7">
        <f>[1]Feuil2!D91</f>
        <v>1328</v>
      </c>
      <c r="E91" s="7">
        <f>[1]Feuil2!E91</f>
        <v>399</v>
      </c>
      <c r="F91" s="9" t="s">
        <v>140</v>
      </c>
    </row>
    <row r="92" spans="1:6" x14ac:dyDescent="0.25">
      <c r="A92" s="1" t="str">
        <f>[1]Feuil2!A92</f>
        <v>REN</v>
      </c>
      <c r="B92" s="1" t="str">
        <f>[1]Feuil2!B92</f>
        <v>X61--</v>
      </c>
      <c r="C92" s="1" t="str">
        <f>[1]Feuil2!C92</f>
        <v>BL</v>
      </c>
      <c r="D92" s="7">
        <f>[1]Feuil2!D92</f>
        <v>744</v>
      </c>
      <c r="E92" s="7">
        <f>[1]Feuil2!E92</f>
        <v>549</v>
      </c>
      <c r="F92" s="9" t="s">
        <v>139</v>
      </c>
    </row>
    <row r="93" spans="1:6" x14ac:dyDescent="0.25">
      <c r="A93" s="1" t="str">
        <f>[1]Feuil2!A93</f>
        <v>REN</v>
      </c>
      <c r="B93" s="1" t="str">
        <f>[1]Feuil2!B93</f>
        <v>X82--</v>
      </c>
      <c r="C93" s="1" t="str">
        <f>[1]Feuil2!C93</f>
        <v>BL</v>
      </c>
      <c r="D93" s="7">
        <f>[1]Feuil2!D93</f>
        <v>1052</v>
      </c>
      <c r="E93" s="7">
        <f>[1]Feuil2!E93</f>
        <v>251</v>
      </c>
      <c r="F93" s="9" t="s">
        <v>106</v>
      </c>
    </row>
    <row r="94" spans="1:6" x14ac:dyDescent="0.25">
      <c r="A94" s="1" t="str">
        <f>[1]Feuil2!A94</f>
        <v>REN</v>
      </c>
      <c r="B94" s="1" t="str">
        <f>[1]Feuil2!B94</f>
        <v>X82--</v>
      </c>
      <c r="C94" s="1" t="str">
        <f>[1]Feuil2!C94</f>
        <v>BL</v>
      </c>
      <c r="D94" s="7">
        <f>[1]Feuil2!D94</f>
        <v>435</v>
      </c>
      <c r="E94" s="7">
        <f>[1]Feuil2!E94</f>
        <v>588</v>
      </c>
      <c r="F94" s="9" t="s">
        <v>140</v>
      </c>
    </row>
    <row r="95" spans="1:6" x14ac:dyDescent="0.25">
      <c r="A95" s="1" t="str">
        <f>[1]Feuil2!A95</f>
        <v>REN</v>
      </c>
      <c r="B95" s="1" t="str">
        <f>[1]Feuil2!B95</f>
        <v>X82--</v>
      </c>
      <c r="C95" s="1" t="str">
        <f>[1]Feuil2!C95</f>
        <v>FD</v>
      </c>
      <c r="D95" s="7">
        <f>[1]Feuil2!D95</f>
        <v>624</v>
      </c>
      <c r="E95" s="7">
        <f>[1]Feuil2!E95</f>
        <v>667</v>
      </c>
      <c r="F95" s="9" t="s">
        <v>142</v>
      </c>
    </row>
    <row r="96" spans="1:6" x14ac:dyDescent="0.25">
      <c r="A96" s="1" t="str">
        <f>[1]Feuil2!A96</f>
        <v>REN</v>
      </c>
      <c r="B96" s="1" t="str">
        <f>[1]Feuil2!B96</f>
        <v>X82--</v>
      </c>
      <c r="C96" s="1" t="str">
        <f>[1]Feuil2!C96</f>
        <v>FD</v>
      </c>
      <c r="D96" s="7">
        <f>[1]Feuil2!D96</f>
        <v>651</v>
      </c>
      <c r="E96" s="7">
        <f>[1]Feuil2!E96</f>
        <v>659</v>
      </c>
      <c r="F96" s="9" t="s">
        <v>142</v>
      </c>
    </row>
    <row r="97" spans="1:6" x14ac:dyDescent="0.25">
      <c r="A97" s="1" t="str">
        <f>[1]Feuil2!A97</f>
        <v>REN</v>
      </c>
      <c r="B97" s="1" t="str">
        <f>[1]Feuil2!B97</f>
        <v>X82--</v>
      </c>
      <c r="C97" s="1" t="str">
        <f>[1]Feuil2!C97</f>
        <v>FQ</v>
      </c>
      <c r="D97" s="7">
        <f>[1]Feuil2!D97</f>
        <v>435</v>
      </c>
      <c r="E97" s="7">
        <f>[1]Feuil2!E97</f>
        <v>588</v>
      </c>
      <c r="F97" s="9" t="s">
        <v>140</v>
      </c>
    </row>
    <row r="98" spans="1:6" x14ac:dyDescent="0.25">
      <c r="A98" s="1" t="str">
        <f>[1]Feuil2!A98</f>
        <v>REN</v>
      </c>
      <c r="B98" s="1" t="str">
        <f>[1]Feuil2!B98</f>
        <v>X82--</v>
      </c>
      <c r="C98" s="1" t="str">
        <f>[1]Feuil2!C98</f>
        <v>S1</v>
      </c>
      <c r="D98" s="7">
        <f>[1]Feuil2!D98</f>
        <v>1164</v>
      </c>
      <c r="E98" s="7">
        <f>[1]Feuil2!E98</f>
        <v>597</v>
      </c>
      <c r="F98" s="9" t="s">
        <v>140</v>
      </c>
    </row>
    <row r="99" spans="1:6" x14ac:dyDescent="0.25">
      <c r="A99" s="1" t="str">
        <f>[1]Feuil2!A99</f>
        <v>REN</v>
      </c>
      <c r="B99" s="1" t="str">
        <f>[1]Feuil2!B99</f>
        <v>X82--</v>
      </c>
      <c r="C99" s="1" t="str">
        <f>[1]Feuil2!C99</f>
        <v>S2</v>
      </c>
      <c r="D99" s="7">
        <f>[1]Feuil2!D99</f>
        <v>1318</v>
      </c>
      <c r="E99" s="7">
        <f>[1]Feuil2!E99</f>
        <v>577</v>
      </c>
      <c r="F99" s="9" t="s">
        <v>140</v>
      </c>
    </row>
    <row r="100" spans="1:6" x14ac:dyDescent="0.25">
      <c r="A100" s="1" t="str">
        <f>[1]Feuil2!A100</f>
        <v>REN</v>
      </c>
      <c r="B100" s="1" t="str">
        <f>[1]Feuil2!B100</f>
        <v>X82--</v>
      </c>
      <c r="C100" s="1" t="str">
        <f>[1]Feuil2!C100</f>
        <v>S2</v>
      </c>
      <c r="D100" s="7">
        <f>[1]Feuil2!D100</f>
        <v>918</v>
      </c>
      <c r="E100" s="7">
        <f>[1]Feuil2!E100</f>
        <v>577</v>
      </c>
      <c r="F100" s="9" t="s">
        <v>142</v>
      </c>
    </row>
    <row r="101" spans="1:6" x14ac:dyDescent="0.25">
      <c r="A101" s="1" t="str">
        <f>[1]Feuil2!A101</f>
        <v>REN</v>
      </c>
      <c r="B101" s="1" t="str">
        <f>[1]Feuil2!B101</f>
        <v>X82--</v>
      </c>
      <c r="C101" s="1" t="str">
        <f>[1]Feuil2!C101</f>
        <v>WS</v>
      </c>
      <c r="D101" s="7">
        <f>[1]Feuil2!D101</f>
        <v>1647</v>
      </c>
      <c r="E101" s="7">
        <f>[1]Feuil2!E101</f>
        <v>1141</v>
      </c>
      <c r="F101" s="9" t="s">
        <v>138</v>
      </c>
    </row>
    <row r="102" spans="1:6" x14ac:dyDescent="0.25">
      <c r="A102" s="1" t="str">
        <f>[1]Feuil2!A102</f>
        <v>REN</v>
      </c>
      <c r="B102" s="1" t="str">
        <f>[1]Feuil2!B102</f>
        <v>XFB--</v>
      </c>
      <c r="C102" s="1" t="str">
        <f>[1]Feuil2!C102</f>
        <v>FD</v>
      </c>
      <c r="D102" s="7">
        <f>[1]Feuil2!D102</f>
        <v>923</v>
      </c>
      <c r="E102" s="7">
        <f>[1]Feuil2!E102</f>
        <v>547</v>
      </c>
      <c r="F102" s="9" t="s">
        <v>142</v>
      </c>
    </row>
    <row r="103" spans="1:6" x14ac:dyDescent="0.25">
      <c r="A103" s="1" t="str">
        <f>[1]Feuil2!A103</f>
        <v>REN</v>
      </c>
      <c r="B103" s="1" t="str">
        <f>[1]Feuil2!B103</f>
        <v>XFD--</v>
      </c>
      <c r="C103" s="1" t="str">
        <f>[1]Feuil2!C103</f>
        <v>FD</v>
      </c>
      <c r="D103" s="7">
        <f>[1]Feuil2!D103</f>
        <v>910</v>
      </c>
      <c r="E103" s="7">
        <f>[1]Feuil2!E103</f>
        <v>511</v>
      </c>
      <c r="F103" s="9" t="s">
        <v>142</v>
      </c>
    </row>
    <row r="104" spans="1:6" x14ac:dyDescent="0.25">
      <c r="A104" s="1" t="str">
        <f>[1]Feuil2!A104</f>
        <v>REN</v>
      </c>
      <c r="B104" s="1" t="str">
        <f>[1]Feuil2!B104</f>
        <v>XFD--</v>
      </c>
      <c r="C104" s="1" t="str">
        <f>[1]Feuil2!C104</f>
        <v>FD</v>
      </c>
      <c r="D104" s="7">
        <f>[1]Feuil2!D104</f>
        <v>924</v>
      </c>
      <c r="E104" s="7">
        <f>[1]Feuil2!E104</f>
        <v>557</v>
      </c>
      <c r="F104" s="9" t="s">
        <v>139</v>
      </c>
    </row>
    <row r="105" spans="1:6" x14ac:dyDescent="0.25">
      <c r="A105" s="1" t="str">
        <f>[1]Feuil2!A105</f>
        <v>REN</v>
      </c>
      <c r="B105" s="1" t="str">
        <f>[1]Feuil2!B105</f>
        <v>XFD--</v>
      </c>
      <c r="C105" s="1" t="str">
        <f>[1]Feuil2!C105</f>
        <v>RD</v>
      </c>
      <c r="D105" s="7">
        <f>[1]Feuil2!D105</f>
        <v>724</v>
      </c>
      <c r="E105" s="7">
        <f>[1]Feuil2!E105</f>
        <v>502</v>
      </c>
      <c r="F105" s="9" t="s">
        <v>139</v>
      </c>
    </row>
    <row r="106" spans="1:6" x14ac:dyDescent="0.25">
      <c r="A106" s="1" t="str">
        <f>[1]Feuil2!A106</f>
        <v>REN</v>
      </c>
      <c r="B106" s="1" t="str">
        <f>[1]Feuil2!B106</f>
        <v>XFD--</v>
      </c>
      <c r="C106" s="1" t="str">
        <f>[1]Feuil2!C106</f>
        <v>RD</v>
      </c>
      <c r="D106" s="7">
        <f>[1]Feuil2!D106</f>
        <v>753</v>
      </c>
      <c r="E106" s="7">
        <f>[1]Feuil2!E106</f>
        <v>453</v>
      </c>
      <c r="F106" s="9" t="s">
        <v>139</v>
      </c>
    </row>
    <row r="107" spans="1:6" x14ac:dyDescent="0.25">
      <c r="A107" s="1" t="str">
        <f>[1]Feuil2!A107</f>
        <v>TOY</v>
      </c>
      <c r="B107" s="1" t="str">
        <f>[1]Feuil2!B107</f>
        <v>020L-</v>
      </c>
      <c r="C107" s="1" t="str">
        <f>[1]Feuil2!C107</f>
        <v>BL</v>
      </c>
      <c r="D107" s="7">
        <f>[1]Feuil2!D107</f>
        <v>1227</v>
      </c>
      <c r="E107" s="7">
        <f>[1]Feuil2!E107</f>
        <v>509</v>
      </c>
      <c r="F107" s="9" t="s">
        <v>140</v>
      </c>
    </row>
    <row r="108" spans="1:6" x14ac:dyDescent="0.25">
      <c r="A108" s="1" t="str">
        <f>[1]Feuil2!A108</f>
        <v>TOY</v>
      </c>
      <c r="B108" s="1" t="str">
        <f>[1]Feuil2!B108</f>
        <v>160B-</v>
      </c>
      <c r="C108" s="1" t="str">
        <f>[1]Feuil2!C108</f>
        <v>M1</v>
      </c>
      <c r="D108" s="7">
        <f>[1]Feuil2!D108</f>
        <v>1028</v>
      </c>
      <c r="E108" s="7">
        <f>[1]Feuil2!E108</f>
        <v>548</v>
      </c>
      <c r="F108" s="9" t="s">
        <v>139</v>
      </c>
    </row>
    <row r="109" spans="1:6" x14ac:dyDescent="0.25">
      <c r="A109" s="1" t="str">
        <f>[1]Feuil2!A109</f>
        <v>TOY</v>
      </c>
      <c r="B109" s="1" t="str">
        <f>[1]Feuil2!B109</f>
        <v>160B-</v>
      </c>
      <c r="C109" s="1" t="str">
        <f>[1]Feuil2!C109</f>
        <v>M1</v>
      </c>
      <c r="D109" s="7">
        <f>[1]Feuil2!D109</f>
        <v>1028</v>
      </c>
      <c r="E109" s="7">
        <f>[1]Feuil2!E109</f>
        <v>548</v>
      </c>
      <c r="F109" s="9" t="s">
        <v>139</v>
      </c>
    </row>
    <row r="110" spans="1:6" x14ac:dyDescent="0.25">
      <c r="A110" s="1" t="str">
        <f>[1]Feuil2!A110</f>
        <v>TOY</v>
      </c>
      <c r="B110" s="1" t="str">
        <f>[1]Feuil2!B110</f>
        <v>160B-</v>
      </c>
      <c r="C110" s="1" t="str">
        <f>[1]Feuil2!C110</f>
        <v>M2</v>
      </c>
      <c r="D110" s="7">
        <f>[1]Feuil2!D110</f>
        <v>985</v>
      </c>
      <c r="E110" s="7">
        <f>[1]Feuil2!E110</f>
        <v>577</v>
      </c>
      <c r="F110" s="9" t="s">
        <v>140</v>
      </c>
    </row>
    <row r="111" spans="1:6" x14ac:dyDescent="0.25">
      <c r="A111" s="1" t="str">
        <f>[1]Feuil2!A111</f>
        <v>TOY</v>
      </c>
      <c r="B111" s="1" t="str">
        <f>[1]Feuil2!B111</f>
        <v>162B-</v>
      </c>
      <c r="C111" s="1" t="str">
        <f>[1]Feuil2!C111</f>
        <v>M1</v>
      </c>
      <c r="D111" s="7">
        <f>[1]Feuil2!D111</f>
        <v>902</v>
      </c>
      <c r="E111" s="7">
        <f>[1]Feuil2!E111</f>
        <v>539</v>
      </c>
      <c r="F111" s="9" t="s">
        <v>139</v>
      </c>
    </row>
    <row r="112" spans="1:6" x14ac:dyDescent="0.25">
      <c r="A112" s="1" t="str">
        <f>[1]Feuil2!A112</f>
        <v>TOY</v>
      </c>
      <c r="B112" s="1" t="str">
        <f>[1]Feuil2!B112</f>
        <v>162B-</v>
      </c>
      <c r="C112" s="1" t="str">
        <f>[1]Feuil2!C112</f>
        <v>M2</v>
      </c>
      <c r="D112" s="7">
        <f>[1]Feuil2!D112</f>
        <v>933</v>
      </c>
      <c r="E112" s="7">
        <f>[1]Feuil2!E112</f>
        <v>780</v>
      </c>
      <c r="F112" s="9" t="s">
        <v>109</v>
      </c>
    </row>
    <row r="113" spans="1:7" x14ac:dyDescent="0.25">
      <c r="A113" s="1" t="str">
        <f>[1]Feuil2!A113</f>
        <v>TOY</v>
      </c>
      <c r="B113" s="1" t="str">
        <f>[1]Feuil2!B113</f>
        <v>223W-</v>
      </c>
      <c r="C113" s="1" t="str">
        <f>[1]Feuil2!C113</f>
        <v>BL</v>
      </c>
      <c r="D113" s="7">
        <f>[1]Feuil2!D113</f>
        <v>1248</v>
      </c>
      <c r="E113" s="7">
        <f>[1]Feuil2!E113</f>
        <v>900</v>
      </c>
      <c r="F113" s="9" t="s">
        <v>116</v>
      </c>
    </row>
    <row r="114" spans="1:7" x14ac:dyDescent="0.25">
      <c r="A114" s="1" t="str">
        <f>[1]Feuil2!A114</f>
        <v>TOY</v>
      </c>
      <c r="B114" s="1" t="str">
        <f>[1]Feuil2!B114</f>
        <v>238W-</v>
      </c>
      <c r="C114" s="1" t="str">
        <f>[1]Feuil2!C114</f>
        <v>FD</v>
      </c>
      <c r="D114" s="7">
        <f>[1]Feuil2!D114</f>
        <v>705</v>
      </c>
      <c r="E114" s="7">
        <f>[1]Feuil2!E114</f>
        <v>445</v>
      </c>
      <c r="F114" s="9" t="s">
        <v>139</v>
      </c>
    </row>
    <row r="115" spans="1:7" x14ac:dyDescent="0.25">
      <c r="A115" s="1" t="str">
        <f>[1]Feuil2!A115</f>
        <v>TOY</v>
      </c>
      <c r="B115" s="1" t="str">
        <f>[1]Feuil2!B115</f>
        <v>238W-</v>
      </c>
      <c r="C115" s="1" t="str">
        <f>[1]Feuil2!C115</f>
        <v>S1</v>
      </c>
      <c r="D115" s="7">
        <f>[1]Feuil2!D115</f>
        <v>785</v>
      </c>
      <c r="E115" s="7">
        <f>[1]Feuil2!E115</f>
        <v>430</v>
      </c>
      <c r="F115" s="9" t="s">
        <v>145</v>
      </c>
    </row>
    <row r="116" spans="1:7" x14ac:dyDescent="0.25">
      <c r="A116" s="1" t="str">
        <f>[1]Feuil2!A116</f>
        <v>TOY</v>
      </c>
      <c r="B116" s="1" t="str">
        <f>[1]Feuil2!B116</f>
        <v>312--</v>
      </c>
      <c r="C116" s="1" t="str">
        <f>[1]Feuil2!C116</f>
        <v>BL</v>
      </c>
      <c r="D116" s="7">
        <f>[1]Feuil2!D116</f>
        <v>1248</v>
      </c>
      <c r="E116" s="7">
        <f>[1]Feuil2!E116</f>
        <v>900</v>
      </c>
      <c r="F116" s="9" t="s">
        <v>116</v>
      </c>
    </row>
    <row r="117" spans="1:7" x14ac:dyDescent="0.25">
      <c r="A117" s="1" t="str">
        <f>[1]Feuil2!A117</f>
        <v>TOY</v>
      </c>
      <c r="B117" s="1" t="str">
        <f>[1]Feuil2!B117</f>
        <v>692N-</v>
      </c>
      <c r="C117" s="1" t="str">
        <f>[1]Feuil2!C117</f>
        <v>FD</v>
      </c>
      <c r="D117" s="7">
        <f>[1]Feuil2!D117</f>
        <v>785</v>
      </c>
      <c r="E117" s="7">
        <f>[1]Feuil2!E117</f>
        <v>430</v>
      </c>
      <c r="F117" s="9" t="s">
        <v>145</v>
      </c>
    </row>
    <row r="118" spans="1:7" x14ac:dyDescent="0.25">
      <c r="A118" s="1" t="str">
        <f>[1]Feuil2!A118</f>
        <v>TOY</v>
      </c>
      <c r="B118" s="1" t="str">
        <f>[1]Feuil2!B118</f>
        <v>COROL</v>
      </c>
      <c r="C118" s="1" t="str">
        <f>[1]Feuil2!C118</f>
        <v>FD</v>
      </c>
      <c r="D118" s="7">
        <f>[1]Feuil2!D118</f>
        <v>785</v>
      </c>
      <c r="E118" s="7">
        <f>[1]Feuil2!E118</f>
        <v>430</v>
      </c>
      <c r="F118" s="9" t="s">
        <v>145</v>
      </c>
    </row>
    <row r="119" spans="1:7" x14ac:dyDescent="0.25">
      <c r="A119" s="1" t="str">
        <f>[1]Feuil2!A119</f>
        <v>TOY</v>
      </c>
      <c r="B119" s="1" t="str">
        <f>[1]Feuil2!B119</f>
        <v>COROL</v>
      </c>
      <c r="C119" s="1" t="str">
        <f>[1]Feuil2!C119</f>
        <v>RD</v>
      </c>
      <c r="D119" s="7">
        <f>[1]Feuil2!D119</f>
        <v>705</v>
      </c>
      <c r="E119" s="7">
        <f>[1]Feuil2!E119</f>
        <v>445</v>
      </c>
      <c r="F119" s="9" t="s">
        <v>139</v>
      </c>
    </row>
    <row r="120" spans="1:7" x14ac:dyDescent="0.25">
      <c r="A120" s="1" t="str">
        <f>[1]Feuil2!A120</f>
        <v>VOL</v>
      </c>
      <c r="B120" s="1" t="str">
        <f>[1]Feuil2!B120</f>
        <v>P1338</v>
      </c>
      <c r="C120" s="1" t="str">
        <f>[1]Feuil2!C120</f>
        <v>M1</v>
      </c>
      <c r="D120" s="7">
        <f>[1]Feuil2!D120</f>
        <v>839</v>
      </c>
      <c r="E120" s="7">
        <f>[1]Feuil2!E120</f>
        <v>608</v>
      </c>
      <c r="F120" s="9" t="s">
        <v>142</v>
      </c>
    </row>
    <row r="121" spans="1:7" x14ac:dyDescent="0.25">
      <c r="A121" s="1" t="str">
        <f>[1]Feuil2!A121</f>
        <v>VOL</v>
      </c>
      <c r="B121" s="1" t="str">
        <f>[1]Feuil2!B121</f>
        <v>P1338</v>
      </c>
      <c r="C121" s="1" t="str">
        <f>[1]Feuil2!C121</f>
        <v>M2</v>
      </c>
      <c r="D121" s="7">
        <f>[1]Feuil2!D121</f>
        <v>812</v>
      </c>
      <c r="E121" s="7">
        <f>[1]Feuil2!E121</f>
        <v>697</v>
      </c>
      <c r="F121" s="9" t="s">
        <v>145</v>
      </c>
    </row>
    <row r="122" spans="1:7" x14ac:dyDescent="0.25">
      <c r="A122" s="1" t="str">
        <f>[1]Feuil2!A122</f>
        <v>VW-</v>
      </c>
      <c r="B122" s="1" t="str">
        <f>[1]Feuil2!B122</f>
        <v>VW120</v>
      </c>
      <c r="C122" s="1" t="str">
        <f>[1]Feuil2!C122</f>
        <v>FD</v>
      </c>
      <c r="D122" s="7">
        <f>[1]Feuil2!D122</f>
        <v>1147</v>
      </c>
      <c r="E122" s="7">
        <f>[1]Feuil2!E122</f>
        <v>539</v>
      </c>
      <c r="F122" s="9" t="s">
        <v>110</v>
      </c>
    </row>
    <row r="123" spans="1:7" x14ac:dyDescent="0.25">
      <c r="A123" s="1" t="str">
        <f>[1]Feuil2!A123</f>
        <v>VW-</v>
      </c>
      <c r="B123" s="1" t="str">
        <f>[1]Feuil2!B123</f>
        <v>VW120</v>
      </c>
      <c r="C123" s="1" t="str">
        <f>[1]Feuil2!C123</f>
        <v>FD</v>
      </c>
      <c r="D123" s="7">
        <f>[1]Feuil2!D123</f>
        <v>923</v>
      </c>
      <c r="E123" s="7">
        <f>[1]Feuil2!E123</f>
        <v>543</v>
      </c>
      <c r="F123" s="9" t="s">
        <v>142</v>
      </c>
    </row>
    <row r="124" spans="1:7" x14ac:dyDescent="0.25">
      <c r="A124" s="1" t="e">
        <f>[1]Feuil2!A124</f>
        <v>#REF!</v>
      </c>
      <c r="B124" s="1" t="str">
        <f>[1]Feuil2!B124</f>
        <v>VW120</v>
      </c>
      <c r="C124" s="1" t="str">
        <f>[1]Feuil2!C124</f>
        <v>FD</v>
      </c>
      <c r="D124" s="7">
        <f>[1]Feuil2!D124</f>
        <v>923</v>
      </c>
      <c r="E124" s="7">
        <f>[1]Feuil2!E124</f>
        <v>543</v>
      </c>
      <c r="F124" s="9" t="s">
        <v>142</v>
      </c>
    </row>
    <row r="125" spans="1:7" x14ac:dyDescent="0.25">
      <c r="A125" t="s">
        <v>135</v>
      </c>
      <c r="B125" t="s">
        <v>134</v>
      </c>
      <c r="C125" t="s">
        <v>16</v>
      </c>
      <c r="D125">
        <v>1248</v>
      </c>
      <c r="E125">
        <v>494</v>
      </c>
      <c r="F125" t="s">
        <v>140</v>
      </c>
    </row>
    <row r="126" spans="1:7" x14ac:dyDescent="0.25">
      <c r="A126" t="s">
        <v>156</v>
      </c>
      <c r="B126" t="s">
        <v>157</v>
      </c>
      <c r="C126" t="s">
        <v>17</v>
      </c>
      <c r="D126">
        <v>1030</v>
      </c>
      <c r="E126">
        <v>500</v>
      </c>
      <c r="F126" t="s">
        <v>139</v>
      </c>
      <c r="G126" t="s">
        <v>158</v>
      </c>
    </row>
    <row r="127" spans="1:7" x14ac:dyDescent="0.25">
      <c r="A127" t="s">
        <v>167</v>
      </c>
      <c r="B127" t="s">
        <v>167</v>
      </c>
      <c r="C127" t="s">
        <v>167</v>
      </c>
      <c r="D127">
        <v>800</v>
      </c>
      <c r="E127">
        <v>700</v>
      </c>
      <c r="F127" t="s">
        <v>145</v>
      </c>
    </row>
    <row r="128" spans="1:7" x14ac:dyDescent="0.25">
      <c r="A128" t="s">
        <v>168</v>
      </c>
      <c r="B128" t="s">
        <v>169</v>
      </c>
      <c r="C128" t="s">
        <v>170</v>
      </c>
      <c r="D128">
        <v>1236</v>
      </c>
      <c r="E128">
        <v>987</v>
      </c>
      <c r="F128" t="s">
        <v>113</v>
      </c>
    </row>
  </sheetData>
  <mergeCells count="3">
    <mergeCell ref="A1:E1"/>
    <mergeCell ref="G1:J1"/>
    <mergeCell ref="L2:M2"/>
  </mergeCells>
  <pageMargins left="0.7" right="0.7" top="0.75" bottom="0.75" header="0.3" footer="0.3"/>
  <pageSetup paperSize="9" orientation="portrait" horizontalDpi="90" verticalDpi="90"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aargh">
                <anchor moveWithCells="1" sizeWithCells="1">
                  <from>
                    <xdr:col>11</xdr:col>
                    <xdr:colOff>47625</xdr:colOff>
                    <xdr:row>2</xdr:row>
                    <xdr:rowOff>28575</xdr:rowOff>
                  </from>
                  <to>
                    <xdr:col>12</xdr:col>
                    <xdr:colOff>752475</xdr:colOff>
                    <xdr:row>6</xdr:row>
                    <xdr:rowOff>161925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133"/>
  <sheetViews>
    <sheetView topLeftCell="B1" workbookViewId="0">
      <selection activeCell="G7" sqref="G7"/>
    </sheetView>
  </sheetViews>
  <sheetFormatPr baseColWidth="10" defaultRowHeight="15" x14ac:dyDescent="0.25"/>
  <cols>
    <col min="2" max="2" width="17.42578125" customWidth="1"/>
    <col min="3" max="3" width="14.85546875" customWidth="1"/>
    <col min="6" max="6" width="43.5703125" hidden="1" customWidth="1"/>
    <col min="7" max="7" width="38.140625" customWidth="1"/>
    <col min="8" max="8" width="34.7109375" hidden="1" customWidth="1"/>
    <col min="9" max="9" width="19.140625" hidden="1" customWidth="1"/>
    <col min="10" max="10" width="27.28515625" hidden="1" customWidth="1"/>
  </cols>
  <sheetData>
    <row r="1" spans="1:10" x14ac:dyDescent="0.25">
      <c r="A1" s="1" t="s">
        <v>8</v>
      </c>
      <c r="B1" s="1"/>
      <c r="C1" s="1"/>
      <c r="D1" s="13" t="s">
        <v>104</v>
      </c>
      <c r="E1" s="14">
        <v>6</v>
      </c>
    </row>
    <row r="2" spans="1:10" x14ac:dyDescent="0.25">
      <c r="A2" s="1"/>
      <c r="B2" s="1"/>
      <c r="C2" s="1"/>
      <c r="D2" s="13" t="s">
        <v>125</v>
      </c>
      <c r="E2" s="14">
        <v>2</v>
      </c>
    </row>
    <row r="3" spans="1:10" x14ac:dyDescent="0.25">
      <c r="A3" s="1" t="s">
        <v>2</v>
      </c>
      <c r="B3" s="2" t="s">
        <v>3</v>
      </c>
      <c r="C3" s="2" t="s">
        <v>9</v>
      </c>
      <c r="D3" s="2" t="s">
        <v>0</v>
      </c>
      <c r="E3" s="2" t="s">
        <v>12</v>
      </c>
      <c r="F3" s="3" t="s">
        <v>102</v>
      </c>
      <c r="G3" s="3" t="s">
        <v>102</v>
      </c>
      <c r="H3" s="3" t="s">
        <v>103</v>
      </c>
      <c r="I3" s="3" t="s">
        <v>105</v>
      </c>
      <c r="J3" s="3" t="s">
        <v>117</v>
      </c>
    </row>
    <row r="4" spans="1:10" x14ac:dyDescent="0.25">
      <c r="A4" s="1" t="s">
        <v>14</v>
      </c>
      <c r="B4" s="1" t="s">
        <v>15</v>
      </c>
      <c r="C4" s="1" t="s">
        <v>16</v>
      </c>
      <c r="D4" s="1">
        <v>1342</v>
      </c>
      <c r="E4" s="1">
        <v>616</v>
      </c>
      <c r="F4" s="10">
        <v>3.15</v>
      </c>
      <c r="G4" s="1">
        <v>3.15</v>
      </c>
      <c r="H4" s="1"/>
      <c r="I4" s="1">
        <f>G4+H4+$E$1+$E$2</f>
        <v>11.15</v>
      </c>
      <c r="J4">
        <f>(893/I4)</f>
        <v>80.08968609865471</v>
      </c>
    </row>
    <row r="5" spans="1:10" x14ac:dyDescent="0.25">
      <c r="A5" s="1" t="s">
        <v>14</v>
      </c>
      <c r="B5" s="1" t="s">
        <v>15</v>
      </c>
      <c r="C5" s="1" t="s">
        <v>17</v>
      </c>
      <c r="D5" s="1">
        <v>943</v>
      </c>
      <c r="E5" s="1">
        <v>606</v>
      </c>
      <c r="F5" s="1">
        <v>3.85</v>
      </c>
      <c r="G5" s="1">
        <v>3.85</v>
      </c>
      <c r="H5" s="1"/>
      <c r="I5" s="1">
        <f t="shared" ref="I5:I68" si="0">G5+H5+$E$1+$E$2</f>
        <v>11.85</v>
      </c>
    </row>
    <row r="6" spans="1:10" x14ac:dyDescent="0.25">
      <c r="A6" s="1" t="s">
        <v>18</v>
      </c>
      <c r="B6" s="1" t="s">
        <v>19</v>
      </c>
      <c r="C6" s="1" t="s">
        <v>11</v>
      </c>
      <c r="D6" s="1">
        <v>1430</v>
      </c>
      <c r="E6" s="1">
        <v>1146</v>
      </c>
      <c r="F6" s="1">
        <f>2.1+1.6+0.76</f>
        <v>4.46</v>
      </c>
      <c r="G6" s="1">
        <f>2.1+1.6+0.76</f>
        <v>4.46</v>
      </c>
      <c r="H6" s="1"/>
      <c r="I6" s="1">
        <f t="shared" si="0"/>
        <v>12.46</v>
      </c>
    </row>
    <row r="7" spans="1:10" x14ac:dyDescent="0.25">
      <c r="A7" s="1" t="s">
        <v>18</v>
      </c>
      <c r="B7" s="1" t="s">
        <v>20</v>
      </c>
      <c r="C7" s="1" t="s">
        <v>21</v>
      </c>
      <c r="D7" s="1">
        <v>1144</v>
      </c>
      <c r="E7" s="1">
        <v>1118</v>
      </c>
      <c r="F7" s="1">
        <f>2.1+2.1+0.76</f>
        <v>4.96</v>
      </c>
      <c r="G7" s="1">
        <f>2.1+2.1+0.76</f>
        <v>4.96</v>
      </c>
      <c r="H7" s="1"/>
      <c r="I7" s="1">
        <f t="shared" si="0"/>
        <v>12.96</v>
      </c>
    </row>
    <row r="8" spans="1:10" x14ac:dyDescent="0.25">
      <c r="A8" s="1" t="s">
        <v>18</v>
      </c>
      <c r="B8" s="1" t="s">
        <v>22</v>
      </c>
      <c r="C8" s="1" t="s">
        <v>21</v>
      </c>
      <c r="D8" s="1">
        <v>1143</v>
      </c>
      <c r="E8" s="1">
        <v>1214</v>
      </c>
      <c r="F8" s="1">
        <f>2.1+2.1+0.76</f>
        <v>4.96</v>
      </c>
      <c r="G8" s="1">
        <f>2.1+2.1+0.76</f>
        <v>4.96</v>
      </c>
      <c r="H8" s="1"/>
      <c r="I8" s="1">
        <f t="shared" si="0"/>
        <v>12.96</v>
      </c>
    </row>
    <row r="9" spans="1:10" x14ac:dyDescent="0.25">
      <c r="A9" s="1" t="s">
        <v>18</v>
      </c>
      <c r="B9" s="1" t="s">
        <v>23</v>
      </c>
      <c r="C9" s="1" t="s">
        <v>17</v>
      </c>
      <c r="D9" s="1">
        <v>816</v>
      </c>
      <c r="E9" s="1">
        <v>656</v>
      </c>
      <c r="F9" s="1">
        <v>3.85</v>
      </c>
      <c r="G9" s="1">
        <v>3.85</v>
      </c>
      <c r="H9" s="1"/>
      <c r="I9" s="1">
        <f t="shared" si="0"/>
        <v>11.85</v>
      </c>
    </row>
    <row r="10" spans="1:10" x14ac:dyDescent="0.25">
      <c r="A10" s="1" t="s">
        <v>18</v>
      </c>
      <c r="B10" s="1" t="s">
        <v>23</v>
      </c>
      <c r="C10" s="1" t="s">
        <v>24</v>
      </c>
      <c r="D10" s="1">
        <v>644.29999999999995</v>
      </c>
      <c r="E10" s="1">
        <v>441.9</v>
      </c>
      <c r="F10" s="1">
        <v>3.85</v>
      </c>
      <c r="G10" s="1">
        <v>3.85</v>
      </c>
      <c r="H10" s="1"/>
      <c r="I10" s="1">
        <f t="shared" si="0"/>
        <v>11.85</v>
      </c>
    </row>
    <row r="11" spans="1:10" x14ac:dyDescent="0.25">
      <c r="A11" s="1" t="s">
        <v>18</v>
      </c>
      <c r="B11" s="1" t="s">
        <v>25</v>
      </c>
      <c r="C11" s="1" t="s">
        <v>24</v>
      </c>
      <c r="D11" s="1">
        <v>815</v>
      </c>
      <c r="E11" s="1">
        <v>488</v>
      </c>
      <c r="F11" s="1">
        <v>3.85</v>
      </c>
      <c r="G11" s="1">
        <v>3.85</v>
      </c>
      <c r="H11" s="1"/>
      <c r="I11" s="1">
        <f t="shared" si="0"/>
        <v>11.85</v>
      </c>
    </row>
    <row r="12" spans="1:10" x14ac:dyDescent="0.25">
      <c r="A12" s="1" t="s">
        <v>18</v>
      </c>
      <c r="B12" s="1" t="s">
        <v>26</v>
      </c>
      <c r="C12" s="1" t="s">
        <v>27</v>
      </c>
      <c r="D12" s="1">
        <v>786</v>
      </c>
      <c r="E12" s="1">
        <v>579</v>
      </c>
      <c r="F12" s="1">
        <f>1.6+1.6+0.76</f>
        <v>3.96</v>
      </c>
      <c r="G12" s="1">
        <f>1.6+1.6+0.76</f>
        <v>3.96</v>
      </c>
      <c r="H12" s="1"/>
      <c r="I12" s="1">
        <f t="shared" si="0"/>
        <v>11.96</v>
      </c>
    </row>
    <row r="13" spans="1:10" x14ac:dyDescent="0.25">
      <c r="A13" s="1" t="s">
        <v>18</v>
      </c>
      <c r="B13" s="1" t="s">
        <v>26</v>
      </c>
      <c r="C13" s="1" t="s">
        <v>27</v>
      </c>
      <c r="D13" s="1">
        <v>786</v>
      </c>
      <c r="E13" s="1">
        <v>579</v>
      </c>
      <c r="F13" s="1">
        <v>3.85</v>
      </c>
      <c r="G13" s="1">
        <v>3.85</v>
      </c>
      <c r="H13" s="1"/>
      <c r="I13" s="1">
        <f t="shared" si="0"/>
        <v>11.85</v>
      </c>
    </row>
    <row r="14" spans="1:10" x14ac:dyDescent="0.25">
      <c r="A14" s="1" t="s">
        <v>18</v>
      </c>
      <c r="B14" s="1" t="s">
        <v>26</v>
      </c>
      <c r="C14" s="1" t="s">
        <v>27</v>
      </c>
      <c r="D14" s="1">
        <v>788</v>
      </c>
      <c r="E14" s="1">
        <v>579</v>
      </c>
      <c r="F14" s="1">
        <v>3.85</v>
      </c>
      <c r="G14" s="1">
        <v>3.85</v>
      </c>
      <c r="H14" s="1"/>
      <c r="I14" s="1">
        <f t="shared" si="0"/>
        <v>11.85</v>
      </c>
    </row>
    <row r="15" spans="1:10" x14ac:dyDescent="0.25">
      <c r="A15" s="1" t="s">
        <v>18</v>
      </c>
      <c r="B15" s="1" t="s">
        <v>26</v>
      </c>
      <c r="C15" s="1" t="s">
        <v>11</v>
      </c>
      <c r="D15" s="1">
        <v>1489</v>
      </c>
      <c r="E15" s="1">
        <v>1066</v>
      </c>
      <c r="F15" s="1">
        <f>1.8+1.4+0.76</f>
        <v>3.96</v>
      </c>
      <c r="G15" s="1">
        <f>1.8+1.4+0.76</f>
        <v>3.96</v>
      </c>
      <c r="H15" s="1"/>
      <c r="I15" s="1">
        <f t="shared" si="0"/>
        <v>11.96</v>
      </c>
    </row>
    <row r="16" spans="1:10" x14ac:dyDescent="0.25">
      <c r="A16" s="1" t="s">
        <v>18</v>
      </c>
      <c r="B16" s="1" t="s">
        <v>26</v>
      </c>
      <c r="C16" s="1" t="s">
        <v>11</v>
      </c>
      <c r="D16" s="1">
        <v>1489</v>
      </c>
      <c r="E16" s="1">
        <v>1066</v>
      </c>
      <c r="F16" s="1">
        <f>2.1+1.6+0.76</f>
        <v>4.46</v>
      </c>
      <c r="G16" s="1">
        <f>2.1+1.6+0.76</f>
        <v>4.46</v>
      </c>
      <c r="H16" s="1"/>
      <c r="I16" s="1">
        <f t="shared" si="0"/>
        <v>12.46</v>
      </c>
    </row>
    <row r="17" spans="1:9" x14ac:dyDescent="0.25">
      <c r="A17" s="1" t="s">
        <v>18</v>
      </c>
      <c r="B17" s="1" t="s">
        <v>26</v>
      </c>
      <c r="C17" s="1" t="s">
        <v>11</v>
      </c>
      <c r="D17" s="1">
        <v>1495</v>
      </c>
      <c r="E17" s="1">
        <v>1066</v>
      </c>
      <c r="F17" s="1">
        <f>2.1+1.6+0.76</f>
        <v>4.46</v>
      </c>
      <c r="G17" s="1">
        <f>2.1+1.6+0.76</f>
        <v>4.46</v>
      </c>
      <c r="H17" s="1"/>
      <c r="I17" s="1">
        <f t="shared" si="0"/>
        <v>12.46</v>
      </c>
    </row>
    <row r="18" spans="1:9" x14ac:dyDescent="0.25">
      <c r="A18" s="1" t="s">
        <v>28</v>
      </c>
      <c r="B18" s="1" t="s">
        <v>29</v>
      </c>
      <c r="C18" s="1" t="s">
        <v>17</v>
      </c>
      <c r="D18" s="1">
        <v>909</v>
      </c>
      <c r="E18" s="1">
        <v>578</v>
      </c>
      <c r="F18" s="1">
        <v>4.8499999999999996</v>
      </c>
      <c r="G18" s="1">
        <v>4.8499999999999996</v>
      </c>
      <c r="H18" s="1"/>
      <c r="I18" s="1">
        <f t="shared" si="0"/>
        <v>12.85</v>
      </c>
    </row>
    <row r="19" spans="1:9" x14ac:dyDescent="0.25">
      <c r="A19" s="1" t="s">
        <v>30</v>
      </c>
      <c r="B19" s="1" t="s">
        <v>31</v>
      </c>
      <c r="C19" s="1" t="s">
        <v>17</v>
      </c>
      <c r="D19" s="1">
        <v>1192</v>
      </c>
      <c r="E19" s="1">
        <v>507</v>
      </c>
      <c r="F19" s="1">
        <v>3.5</v>
      </c>
      <c r="G19" s="1">
        <v>3.5</v>
      </c>
      <c r="H19" s="1"/>
      <c r="I19" s="1">
        <f t="shared" si="0"/>
        <v>11.5</v>
      </c>
    </row>
    <row r="20" spans="1:9" x14ac:dyDescent="0.25">
      <c r="A20" s="1" t="s">
        <v>30</v>
      </c>
      <c r="B20" s="1" t="s">
        <v>31</v>
      </c>
      <c r="C20" s="1" t="s">
        <v>32</v>
      </c>
      <c r="D20" s="1">
        <v>679</v>
      </c>
      <c r="E20" s="1">
        <v>403</v>
      </c>
      <c r="F20" s="1">
        <v>2.85</v>
      </c>
      <c r="G20" s="1">
        <v>2.85</v>
      </c>
      <c r="H20" s="1"/>
      <c r="I20" s="1">
        <f t="shared" si="0"/>
        <v>10.85</v>
      </c>
    </row>
    <row r="21" spans="1:9" x14ac:dyDescent="0.25">
      <c r="A21" s="1" t="s">
        <v>30</v>
      </c>
      <c r="B21" s="1" t="s">
        <v>31</v>
      </c>
      <c r="C21" s="1" t="s">
        <v>32</v>
      </c>
      <c r="D21" s="1">
        <v>679</v>
      </c>
      <c r="E21" s="1">
        <v>403</v>
      </c>
      <c r="F21" s="1">
        <v>3.15</v>
      </c>
      <c r="G21" s="1">
        <v>3.15</v>
      </c>
      <c r="H21" s="1"/>
      <c r="I21" s="1">
        <f t="shared" si="0"/>
        <v>11.15</v>
      </c>
    </row>
    <row r="22" spans="1:9" x14ac:dyDescent="0.25">
      <c r="A22" s="1" t="s">
        <v>30</v>
      </c>
      <c r="B22" s="1" t="s">
        <v>33</v>
      </c>
      <c r="C22" s="1" t="s">
        <v>17</v>
      </c>
      <c r="D22" s="1">
        <v>927</v>
      </c>
      <c r="E22" s="1">
        <v>514</v>
      </c>
      <c r="F22" s="1">
        <v>3.5</v>
      </c>
      <c r="G22" s="1">
        <v>3.5</v>
      </c>
      <c r="H22" s="1"/>
      <c r="I22" s="1">
        <f t="shared" si="0"/>
        <v>11.5</v>
      </c>
    </row>
    <row r="23" spans="1:9" x14ac:dyDescent="0.25">
      <c r="A23" s="1" t="s">
        <v>30</v>
      </c>
      <c r="B23" s="1" t="s">
        <v>34</v>
      </c>
      <c r="C23" s="1" t="s">
        <v>17</v>
      </c>
      <c r="D23" s="1">
        <v>1013</v>
      </c>
      <c r="E23" s="1">
        <v>531</v>
      </c>
      <c r="F23" s="1">
        <v>3.5</v>
      </c>
      <c r="G23" s="1">
        <v>3.5</v>
      </c>
      <c r="H23" s="1"/>
      <c r="I23" s="1">
        <f t="shared" si="0"/>
        <v>11.5</v>
      </c>
    </row>
    <row r="24" spans="1:9" x14ac:dyDescent="0.25">
      <c r="A24" s="1" t="s">
        <v>30</v>
      </c>
      <c r="B24" s="1" t="s">
        <v>34</v>
      </c>
      <c r="C24" s="1" t="s">
        <v>27</v>
      </c>
      <c r="D24" s="1">
        <v>777</v>
      </c>
      <c r="E24" s="1">
        <v>518</v>
      </c>
      <c r="F24" s="1">
        <v>3.15</v>
      </c>
      <c r="G24" s="1">
        <v>3.15</v>
      </c>
      <c r="H24" s="1"/>
      <c r="I24" s="1">
        <f t="shared" si="0"/>
        <v>11.15</v>
      </c>
    </row>
    <row r="25" spans="1:9" x14ac:dyDescent="0.25">
      <c r="A25" s="1" t="s">
        <v>30</v>
      </c>
      <c r="B25" s="1" t="s">
        <v>35</v>
      </c>
      <c r="C25" s="1" t="s">
        <v>17</v>
      </c>
      <c r="D25" s="1">
        <v>960</v>
      </c>
      <c r="E25" s="1">
        <v>513</v>
      </c>
      <c r="F25" s="1">
        <v>3.15</v>
      </c>
      <c r="G25" s="1">
        <v>3.15</v>
      </c>
      <c r="H25" s="1"/>
      <c r="I25" s="1">
        <f t="shared" si="0"/>
        <v>11.15</v>
      </c>
    </row>
    <row r="26" spans="1:9" x14ac:dyDescent="0.25">
      <c r="A26" s="1" t="s">
        <v>36</v>
      </c>
      <c r="B26" s="1" t="s">
        <v>37</v>
      </c>
      <c r="C26" s="1" t="s">
        <v>38</v>
      </c>
      <c r="D26" s="1">
        <v>1033</v>
      </c>
      <c r="E26" s="1">
        <v>159</v>
      </c>
      <c r="F26" s="1">
        <v>4.8499999999999996</v>
      </c>
      <c r="G26" s="1">
        <v>4.8499999999999996</v>
      </c>
      <c r="H26" s="1"/>
      <c r="I26" s="1">
        <f t="shared" si="0"/>
        <v>12.85</v>
      </c>
    </row>
    <row r="27" spans="1:9" x14ac:dyDescent="0.25">
      <c r="A27" s="1" t="s">
        <v>10</v>
      </c>
      <c r="B27" s="1" t="s">
        <v>39</v>
      </c>
      <c r="C27" s="1" t="s">
        <v>16</v>
      </c>
      <c r="D27" s="1">
        <v>1138</v>
      </c>
      <c r="E27" s="1">
        <v>501</v>
      </c>
      <c r="F27" s="1">
        <v>3.15</v>
      </c>
      <c r="G27" s="1">
        <v>3.15</v>
      </c>
      <c r="H27" s="1"/>
      <c r="I27" s="1">
        <f t="shared" si="0"/>
        <v>11.15</v>
      </c>
    </row>
    <row r="28" spans="1:9" x14ac:dyDescent="0.25">
      <c r="A28" s="1" t="s">
        <v>10</v>
      </c>
      <c r="B28" s="1" t="s">
        <v>39</v>
      </c>
      <c r="C28" s="1" t="s">
        <v>17</v>
      </c>
      <c r="D28" s="1">
        <v>790</v>
      </c>
      <c r="E28" s="1">
        <v>577</v>
      </c>
      <c r="F28" s="1">
        <v>3.85</v>
      </c>
      <c r="G28" s="1">
        <v>3.85</v>
      </c>
      <c r="H28" s="1"/>
      <c r="I28" s="1">
        <f t="shared" si="0"/>
        <v>11.85</v>
      </c>
    </row>
    <row r="29" spans="1:9" x14ac:dyDescent="0.25">
      <c r="A29" s="1" t="s">
        <v>10</v>
      </c>
      <c r="B29" s="1" t="s">
        <v>39</v>
      </c>
      <c r="C29" s="1" t="s">
        <v>17</v>
      </c>
      <c r="D29" s="1">
        <v>793</v>
      </c>
      <c r="E29" s="1">
        <v>550</v>
      </c>
      <c r="F29" s="1">
        <f>3.85</f>
        <v>3.85</v>
      </c>
      <c r="G29" s="1">
        <f>3.85</f>
        <v>3.85</v>
      </c>
      <c r="H29" s="1"/>
      <c r="I29" s="1">
        <f t="shared" si="0"/>
        <v>11.85</v>
      </c>
    </row>
    <row r="30" spans="1:9" x14ac:dyDescent="0.25">
      <c r="A30" s="1" t="s">
        <v>10</v>
      </c>
      <c r="B30" s="1" t="s">
        <v>39</v>
      </c>
      <c r="C30" s="1" t="s">
        <v>17</v>
      </c>
      <c r="D30" s="1">
        <v>793</v>
      </c>
      <c r="E30" s="1">
        <v>550</v>
      </c>
      <c r="F30" s="1">
        <v>3.5</v>
      </c>
      <c r="G30" s="1">
        <v>3.5</v>
      </c>
      <c r="H30" s="1"/>
      <c r="I30" s="1">
        <f t="shared" si="0"/>
        <v>11.5</v>
      </c>
    </row>
    <row r="31" spans="1:9" x14ac:dyDescent="0.25">
      <c r="A31" s="1" t="s">
        <v>10</v>
      </c>
      <c r="B31" s="1" t="s">
        <v>39</v>
      </c>
      <c r="C31" s="1" t="s">
        <v>17</v>
      </c>
      <c r="D31" s="1">
        <v>793</v>
      </c>
      <c r="E31" s="1">
        <v>550</v>
      </c>
      <c r="F31" s="1">
        <v>3.85</v>
      </c>
      <c r="G31" s="1">
        <v>3.85</v>
      </c>
      <c r="H31" s="1"/>
      <c r="I31" s="1">
        <f t="shared" si="0"/>
        <v>11.85</v>
      </c>
    </row>
    <row r="32" spans="1:9" x14ac:dyDescent="0.25">
      <c r="A32" s="1" t="s">
        <v>10</v>
      </c>
      <c r="B32" s="1" t="s">
        <v>39</v>
      </c>
      <c r="C32" s="1" t="s">
        <v>27</v>
      </c>
      <c r="D32" s="1">
        <v>622</v>
      </c>
      <c r="E32" s="1">
        <v>440</v>
      </c>
      <c r="F32" s="1">
        <v>3.15</v>
      </c>
      <c r="G32" s="1">
        <v>3.15</v>
      </c>
      <c r="H32" s="1"/>
      <c r="I32" s="1">
        <f t="shared" si="0"/>
        <v>11.15</v>
      </c>
    </row>
    <row r="33" spans="1:9" x14ac:dyDescent="0.25">
      <c r="A33" s="1" t="s">
        <v>10</v>
      </c>
      <c r="B33" s="1" t="s">
        <v>39</v>
      </c>
      <c r="C33" s="1" t="s">
        <v>27</v>
      </c>
      <c r="D33" s="1">
        <v>664</v>
      </c>
      <c r="E33" s="1">
        <v>440</v>
      </c>
      <c r="F33" s="1">
        <v>3.15</v>
      </c>
      <c r="G33" s="1">
        <v>3.15</v>
      </c>
      <c r="H33" s="1"/>
      <c r="I33" s="1">
        <f t="shared" si="0"/>
        <v>11.15</v>
      </c>
    </row>
    <row r="34" spans="1:9" x14ac:dyDescent="0.25">
      <c r="A34" s="1" t="s">
        <v>10</v>
      </c>
      <c r="B34" s="1" t="s">
        <v>40</v>
      </c>
      <c r="C34" s="1" t="s">
        <v>11</v>
      </c>
      <c r="D34" s="1">
        <v>1361</v>
      </c>
      <c r="E34" s="1">
        <v>1043</v>
      </c>
      <c r="F34" s="1">
        <f>2.1+2.1+0.76</f>
        <v>4.96</v>
      </c>
      <c r="G34" s="1">
        <f>2.1+2.1+0.76</f>
        <v>4.96</v>
      </c>
      <c r="H34" s="1"/>
      <c r="I34" s="1">
        <f t="shared" si="0"/>
        <v>12.96</v>
      </c>
    </row>
    <row r="35" spans="1:9" x14ac:dyDescent="0.25">
      <c r="A35" s="1" t="s">
        <v>10</v>
      </c>
      <c r="B35" s="1" t="s">
        <v>40</v>
      </c>
      <c r="C35" s="1" t="s">
        <v>11</v>
      </c>
      <c r="D35" s="1">
        <v>1362</v>
      </c>
      <c r="E35" s="1">
        <v>1062</v>
      </c>
      <c r="F35" s="1">
        <f>2.1+2.1+0.76</f>
        <v>4.96</v>
      </c>
      <c r="G35" s="1">
        <f>2.1+2.1+0.76</f>
        <v>4.96</v>
      </c>
      <c r="H35" s="1"/>
      <c r="I35" s="1">
        <f t="shared" si="0"/>
        <v>12.96</v>
      </c>
    </row>
    <row r="36" spans="1:9" x14ac:dyDescent="0.25">
      <c r="A36" s="1" t="s">
        <v>10</v>
      </c>
      <c r="B36" s="1" t="s">
        <v>41</v>
      </c>
      <c r="C36" s="1" t="s">
        <v>17</v>
      </c>
      <c r="D36" s="1">
        <v>908</v>
      </c>
      <c r="E36" s="1">
        <v>523</v>
      </c>
      <c r="F36" s="1">
        <v>3.85</v>
      </c>
      <c r="G36" s="1">
        <v>3.85</v>
      </c>
      <c r="H36" s="1"/>
      <c r="I36" s="1">
        <f t="shared" si="0"/>
        <v>11.85</v>
      </c>
    </row>
    <row r="37" spans="1:9" x14ac:dyDescent="0.25">
      <c r="A37" s="1" t="s">
        <v>10</v>
      </c>
      <c r="B37" s="1" t="s">
        <v>41</v>
      </c>
      <c r="C37" s="1" t="s">
        <v>27</v>
      </c>
      <c r="D37" s="1">
        <v>611</v>
      </c>
      <c r="E37" s="1">
        <v>474</v>
      </c>
      <c r="F37" s="1">
        <v>3.15</v>
      </c>
      <c r="G37" s="1">
        <v>3.15</v>
      </c>
      <c r="H37" s="1"/>
      <c r="I37" s="1">
        <f t="shared" si="0"/>
        <v>11.15</v>
      </c>
    </row>
    <row r="38" spans="1:9" x14ac:dyDescent="0.25">
      <c r="A38" s="1" t="s">
        <v>10</v>
      </c>
      <c r="B38" s="1" t="s">
        <v>41</v>
      </c>
      <c r="C38" s="1" t="s">
        <v>42</v>
      </c>
      <c r="D38" s="1">
        <v>237</v>
      </c>
      <c r="E38" s="1">
        <v>313</v>
      </c>
      <c r="F38" s="1">
        <v>3.15</v>
      </c>
      <c r="G38" s="1">
        <v>3.15</v>
      </c>
      <c r="H38" s="1"/>
      <c r="I38" s="1">
        <f t="shared" si="0"/>
        <v>11.15</v>
      </c>
    </row>
    <row r="39" spans="1:9" x14ac:dyDescent="0.25">
      <c r="A39" s="1" t="s">
        <v>10</v>
      </c>
      <c r="B39" s="1" t="s">
        <v>43</v>
      </c>
      <c r="C39" s="1" t="s">
        <v>32</v>
      </c>
      <c r="D39" s="1">
        <v>834</v>
      </c>
      <c r="E39" s="1">
        <v>443</v>
      </c>
      <c r="F39" s="1">
        <v>3.15</v>
      </c>
      <c r="G39" s="1">
        <v>3.15</v>
      </c>
      <c r="H39" s="1"/>
      <c r="I39" s="1">
        <f t="shared" si="0"/>
        <v>11.15</v>
      </c>
    </row>
    <row r="40" spans="1:9" x14ac:dyDescent="0.25">
      <c r="A40" s="1" t="s">
        <v>10</v>
      </c>
      <c r="B40" s="1" t="s">
        <v>44</v>
      </c>
      <c r="C40" s="1" t="s">
        <v>16</v>
      </c>
      <c r="D40" s="1">
        <v>1233</v>
      </c>
      <c r="E40" s="1">
        <v>419</v>
      </c>
      <c r="F40" s="1">
        <v>3.15</v>
      </c>
      <c r="G40" s="1">
        <v>3.15</v>
      </c>
      <c r="H40" s="1"/>
      <c r="I40" s="1">
        <f t="shared" si="0"/>
        <v>11.15</v>
      </c>
    </row>
    <row r="41" spans="1:9" x14ac:dyDescent="0.25">
      <c r="A41" s="1" t="s">
        <v>10</v>
      </c>
      <c r="B41" s="1" t="s">
        <v>44</v>
      </c>
      <c r="C41" s="1" t="s">
        <v>21</v>
      </c>
      <c r="D41" s="1">
        <v>1056</v>
      </c>
      <c r="E41" s="1">
        <v>711</v>
      </c>
      <c r="F41" s="1">
        <f>3.15+2.1+0.76</f>
        <v>6.01</v>
      </c>
      <c r="G41" s="1">
        <f>3.15+2.1+0.76</f>
        <v>6.01</v>
      </c>
      <c r="H41" s="1"/>
      <c r="I41" s="1">
        <f t="shared" si="0"/>
        <v>14.01</v>
      </c>
    </row>
    <row r="42" spans="1:9" x14ac:dyDescent="0.25">
      <c r="A42" s="1" t="s">
        <v>10</v>
      </c>
      <c r="B42" s="1" t="s">
        <v>45</v>
      </c>
      <c r="C42" s="1" t="s">
        <v>17</v>
      </c>
      <c r="D42" s="1">
        <v>922</v>
      </c>
      <c r="E42" s="1">
        <v>515</v>
      </c>
      <c r="F42" s="1">
        <v>3.5</v>
      </c>
      <c r="G42" s="1">
        <v>3.5</v>
      </c>
      <c r="H42" s="1"/>
      <c r="I42" s="1">
        <f t="shared" si="0"/>
        <v>11.5</v>
      </c>
    </row>
    <row r="43" spans="1:9" x14ac:dyDescent="0.25">
      <c r="A43" s="1" t="s">
        <v>10</v>
      </c>
      <c r="B43" s="1" t="s">
        <v>45</v>
      </c>
      <c r="C43" s="1" t="s">
        <v>27</v>
      </c>
      <c r="D43" s="1">
        <v>803</v>
      </c>
      <c r="E43" s="1">
        <v>485</v>
      </c>
      <c r="F43" s="1">
        <v>3.15</v>
      </c>
      <c r="G43" s="1">
        <v>3.15</v>
      </c>
      <c r="H43" s="1"/>
      <c r="I43" s="1">
        <f t="shared" si="0"/>
        <v>11.15</v>
      </c>
    </row>
    <row r="44" spans="1:9" x14ac:dyDescent="0.25">
      <c r="A44" s="1" t="s">
        <v>10</v>
      </c>
      <c r="B44" s="1" t="s">
        <v>45</v>
      </c>
      <c r="C44" s="1" t="s">
        <v>11</v>
      </c>
      <c r="D44" s="1">
        <v>1416</v>
      </c>
      <c r="E44" s="1">
        <v>1001</v>
      </c>
      <c r="F44" s="1">
        <f>2.1+2.1+0.76</f>
        <v>4.96</v>
      </c>
      <c r="G44" s="1">
        <f>2.1+2.1+0.76</f>
        <v>4.96</v>
      </c>
      <c r="H44" s="1"/>
      <c r="I44" s="1">
        <f t="shared" si="0"/>
        <v>12.96</v>
      </c>
    </row>
    <row r="45" spans="1:9" x14ac:dyDescent="0.25">
      <c r="A45" s="1" t="s">
        <v>10</v>
      </c>
      <c r="B45" s="1" t="s">
        <v>46</v>
      </c>
      <c r="C45" s="1" t="s">
        <v>21</v>
      </c>
      <c r="D45" s="1">
        <v>1134</v>
      </c>
      <c r="E45" s="1">
        <v>1366</v>
      </c>
      <c r="F45" s="1">
        <f>3.15+2.1+0.76</f>
        <v>6.01</v>
      </c>
      <c r="G45" s="1">
        <f>3.15+2.1+0.76</f>
        <v>6.01</v>
      </c>
      <c r="H45" s="1"/>
      <c r="I45" s="1">
        <f t="shared" si="0"/>
        <v>14.01</v>
      </c>
    </row>
    <row r="46" spans="1:9" x14ac:dyDescent="0.25">
      <c r="A46" s="1" t="s">
        <v>10</v>
      </c>
      <c r="B46" s="1" t="s">
        <v>47</v>
      </c>
      <c r="C46" s="1" t="s">
        <v>21</v>
      </c>
      <c r="D46" s="1">
        <v>1132</v>
      </c>
      <c r="E46" s="1">
        <v>1215</v>
      </c>
      <c r="F46" s="1">
        <f>3.15+2.1+0.76</f>
        <v>6.01</v>
      </c>
      <c r="G46" s="1">
        <f>3.15+2.1+0.76</f>
        <v>6.01</v>
      </c>
      <c r="H46" s="1"/>
      <c r="I46" s="1">
        <f t="shared" si="0"/>
        <v>14.01</v>
      </c>
    </row>
    <row r="47" spans="1:9" x14ac:dyDescent="0.25">
      <c r="A47" s="1" t="s">
        <v>10</v>
      </c>
      <c r="B47" s="1" t="s">
        <v>48</v>
      </c>
      <c r="C47" s="1" t="s">
        <v>21</v>
      </c>
      <c r="D47" s="1">
        <v>1162</v>
      </c>
      <c r="E47" s="1">
        <v>1316</v>
      </c>
      <c r="F47" s="1">
        <f>2.1+2.1+0.76</f>
        <v>4.96</v>
      </c>
      <c r="G47" s="1">
        <f>2.1+2.1+0.76</f>
        <v>4.96</v>
      </c>
      <c r="H47" s="1"/>
      <c r="I47" s="1">
        <f t="shared" si="0"/>
        <v>12.96</v>
      </c>
    </row>
    <row r="48" spans="1:9" x14ac:dyDescent="0.25">
      <c r="A48" s="1" t="s">
        <v>10</v>
      </c>
      <c r="B48" s="1" t="s">
        <v>48</v>
      </c>
      <c r="C48" s="1" t="s">
        <v>17</v>
      </c>
      <c r="D48" s="1">
        <v>958</v>
      </c>
      <c r="E48" s="1">
        <v>566</v>
      </c>
      <c r="F48" s="1">
        <v>3.85</v>
      </c>
      <c r="G48" s="1">
        <v>3.85</v>
      </c>
      <c r="H48" s="1"/>
      <c r="I48" s="1">
        <f t="shared" si="0"/>
        <v>11.85</v>
      </c>
    </row>
    <row r="49" spans="1:9" x14ac:dyDescent="0.25">
      <c r="A49" s="1" t="s">
        <v>10</v>
      </c>
      <c r="B49" s="1" t="s">
        <v>48</v>
      </c>
      <c r="C49" s="1" t="s">
        <v>11</v>
      </c>
      <c r="D49" s="1">
        <v>1434</v>
      </c>
      <c r="E49" s="1">
        <v>1032</v>
      </c>
      <c r="F49" s="1">
        <f>2.1+1.6</f>
        <v>3.7</v>
      </c>
      <c r="G49" s="1">
        <f>2.1+1.6+0.76</f>
        <v>4.46</v>
      </c>
      <c r="H49" s="1"/>
      <c r="I49" s="1">
        <f t="shared" si="0"/>
        <v>12.46</v>
      </c>
    </row>
    <row r="50" spans="1:9" x14ac:dyDescent="0.25">
      <c r="A50" s="1" t="s">
        <v>10</v>
      </c>
      <c r="B50" s="1" t="s">
        <v>49</v>
      </c>
      <c r="C50" s="1" t="s">
        <v>16</v>
      </c>
      <c r="D50" s="1">
        <v>1153</v>
      </c>
      <c r="E50" s="1">
        <v>446</v>
      </c>
      <c r="F50" s="1">
        <v>3.15</v>
      </c>
      <c r="G50" s="1">
        <v>3.15</v>
      </c>
      <c r="H50" s="1"/>
      <c r="I50" s="1">
        <f t="shared" si="0"/>
        <v>11.15</v>
      </c>
    </row>
    <row r="51" spans="1:9" x14ac:dyDescent="0.25">
      <c r="A51" s="1" t="s">
        <v>10</v>
      </c>
      <c r="B51" s="1" t="s">
        <v>49</v>
      </c>
      <c r="C51" s="1" t="s">
        <v>11</v>
      </c>
      <c r="D51" s="1">
        <v>1296</v>
      </c>
      <c r="E51" s="1">
        <v>876</v>
      </c>
      <c r="F51" s="1">
        <f>2.1+2.1+0.76</f>
        <v>4.96</v>
      </c>
      <c r="G51" s="1">
        <f>2.1+2.1+0.76</f>
        <v>4.96</v>
      </c>
      <c r="H51" s="1"/>
      <c r="I51" s="1">
        <f t="shared" si="0"/>
        <v>12.96</v>
      </c>
    </row>
    <row r="52" spans="1:9" x14ac:dyDescent="0.25">
      <c r="A52" s="1" t="s">
        <v>50</v>
      </c>
      <c r="B52" s="1" t="s">
        <v>51</v>
      </c>
      <c r="C52" s="1" t="s">
        <v>16</v>
      </c>
      <c r="D52" s="1">
        <v>1288</v>
      </c>
      <c r="E52" s="1">
        <v>490</v>
      </c>
      <c r="F52" s="1">
        <v>3.15</v>
      </c>
      <c r="G52" s="1">
        <v>3.15</v>
      </c>
      <c r="H52" s="1"/>
      <c r="I52" s="1">
        <f t="shared" si="0"/>
        <v>11.15</v>
      </c>
    </row>
    <row r="53" spans="1:9" x14ac:dyDescent="0.25">
      <c r="A53" s="1" t="s">
        <v>50</v>
      </c>
      <c r="B53" s="1" t="s">
        <v>51</v>
      </c>
      <c r="C53" s="1" t="s">
        <v>27</v>
      </c>
      <c r="D53" s="1">
        <v>682</v>
      </c>
      <c r="E53" s="1">
        <v>575</v>
      </c>
      <c r="F53" s="1">
        <v>3.85</v>
      </c>
      <c r="G53" s="1">
        <v>3.85</v>
      </c>
      <c r="H53" s="1"/>
      <c r="I53" s="1">
        <f t="shared" si="0"/>
        <v>11.85</v>
      </c>
    </row>
    <row r="54" spans="1:9" x14ac:dyDescent="0.25">
      <c r="A54" s="1" t="s">
        <v>50</v>
      </c>
      <c r="B54" s="1" t="s">
        <v>51</v>
      </c>
      <c r="C54" s="1" t="s">
        <v>11</v>
      </c>
      <c r="D54" s="1">
        <v>1489</v>
      </c>
      <c r="E54" s="1">
        <v>1066</v>
      </c>
      <c r="F54" s="1">
        <f>2.1+1.6+0.76</f>
        <v>4.46</v>
      </c>
      <c r="G54" s="1">
        <f>2.1+1.6+0.76</f>
        <v>4.46</v>
      </c>
      <c r="H54" s="1"/>
      <c r="I54" s="1">
        <f t="shared" si="0"/>
        <v>12.46</v>
      </c>
    </row>
    <row r="55" spans="1:9" x14ac:dyDescent="0.25">
      <c r="A55" s="1" t="s">
        <v>52</v>
      </c>
      <c r="B55" s="1" t="s">
        <v>53</v>
      </c>
      <c r="C55" s="1" t="s">
        <v>11</v>
      </c>
      <c r="D55" s="1">
        <v>1489</v>
      </c>
      <c r="E55" s="1">
        <v>1066</v>
      </c>
      <c r="F55" s="1">
        <f>2.1+1.6+0.76</f>
        <v>4.46</v>
      </c>
      <c r="G55" s="1">
        <f>2.1+1.6+0.76</f>
        <v>4.46</v>
      </c>
      <c r="H55" s="1"/>
      <c r="I55" s="1">
        <f t="shared" si="0"/>
        <v>12.46</v>
      </c>
    </row>
    <row r="56" spans="1:9" x14ac:dyDescent="0.25">
      <c r="A56" s="1" t="s">
        <v>52</v>
      </c>
      <c r="B56" s="1" t="s">
        <v>53</v>
      </c>
      <c r="C56" s="1" t="s">
        <v>11</v>
      </c>
      <c r="D56" s="1">
        <v>1495</v>
      </c>
      <c r="E56" s="1">
        <v>1066</v>
      </c>
      <c r="F56" s="1">
        <f>1.8+1.4+0.76</f>
        <v>3.96</v>
      </c>
      <c r="G56" s="1">
        <f>1.8+1.4+0.76</f>
        <v>3.96</v>
      </c>
      <c r="H56" s="1"/>
      <c r="I56" s="1">
        <f t="shared" si="0"/>
        <v>11.96</v>
      </c>
    </row>
    <row r="57" spans="1:9" x14ac:dyDescent="0.25">
      <c r="A57" s="1" t="s">
        <v>52</v>
      </c>
      <c r="B57" s="1" t="s">
        <v>53</v>
      </c>
      <c r="C57" s="1" t="s">
        <v>11</v>
      </c>
      <c r="D57" s="1">
        <v>1495</v>
      </c>
      <c r="E57" s="1">
        <v>1066</v>
      </c>
      <c r="F57" s="1">
        <f>2.1+1.6+0.76</f>
        <v>4.46</v>
      </c>
      <c r="G57" s="1">
        <f>2.1+1.6+0.76</f>
        <v>4.46</v>
      </c>
      <c r="H57" s="1"/>
      <c r="I57" s="1">
        <f t="shared" si="0"/>
        <v>12.46</v>
      </c>
    </row>
    <row r="58" spans="1:9" x14ac:dyDescent="0.25">
      <c r="A58" s="1" t="s">
        <v>52</v>
      </c>
      <c r="B58" s="1" t="s">
        <v>54</v>
      </c>
      <c r="C58" s="1" t="s">
        <v>55</v>
      </c>
      <c r="D58" s="1">
        <v>843</v>
      </c>
      <c r="E58" s="1">
        <v>567</v>
      </c>
      <c r="F58" s="1">
        <v>3.85</v>
      </c>
      <c r="G58" s="1">
        <v>3.85</v>
      </c>
      <c r="H58" s="1"/>
      <c r="I58" s="1">
        <f t="shared" si="0"/>
        <v>11.85</v>
      </c>
    </row>
    <row r="59" spans="1:9" x14ac:dyDescent="0.25">
      <c r="A59" s="1" t="s">
        <v>52</v>
      </c>
      <c r="B59" s="1" t="s">
        <v>54</v>
      </c>
      <c r="C59" s="1" t="s">
        <v>24</v>
      </c>
      <c r="D59" s="1">
        <v>815</v>
      </c>
      <c r="E59" s="1">
        <v>556</v>
      </c>
      <c r="F59" s="1">
        <v>3.85</v>
      </c>
      <c r="G59" s="1">
        <v>3.85</v>
      </c>
      <c r="H59" s="1"/>
      <c r="I59" s="1">
        <f t="shared" si="0"/>
        <v>11.85</v>
      </c>
    </row>
    <row r="60" spans="1:9" x14ac:dyDescent="0.25">
      <c r="A60" s="1" t="s">
        <v>52</v>
      </c>
      <c r="B60" s="1" t="s">
        <v>56</v>
      </c>
      <c r="C60" s="1" t="s">
        <v>24</v>
      </c>
      <c r="D60" s="1">
        <v>815</v>
      </c>
      <c r="E60" s="1">
        <v>612</v>
      </c>
      <c r="F60" s="1">
        <v>3.85</v>
      </c>
      <c r="G60" s="1">
        <v>3.85</v>
      </c>
      <c r="H60" s="1"/>
      <c r="I60" s="1">
        <f t="shared" si="0"/>
        <v>11.85</v>
      </c>
    </row>
    <row r="61" spans="1:9" x14ac:dyDescent="0.25">
      <c r="A61" s="1" t="s">
        <v>52</v>
      </c>
      <c r="B61" s="1" t="s">
        <v>57</v>
      </c>
      <c r="C61" s="1" t="s">
        <v>16</v>
      </c>
      <c r="D61" s="1">
        <v>1243</v>
      </c>
      <c r="E61" s="1">
        <v>553</v>
      </c>
      <c r="F61" s="1">
        <v>3.5</v>
      </c>
      <c r="G61" s="1">
        <v>3.5</v>
      </c>
      <c r="H61" s="1"/>
      <c r="I61" s="1">
        <f t="shared" si="0"/>
        <v>11.5</v>
      </c>
    </row>
    <row r="62" spans="1:9" x14ac:dyDescent="0.25">
      <c r="A62" s="1" t="s">
        <v>52</v>
      </c>
      <c r="B62" s="1" t="s">
        <v>57</v>
      </c>
      <c r="C62" s="1" t="s">
        <v>58</v>
      </c>
      <c r="D62" s="1">
        <v>983</v>
      </c>
      <c r="E62" s="1">
        <v>878</v>
      </c>
      <c r="F62" s="1">
        <v>3.85</v>
      </c>
      <c r="G62" s="1">
        <v>3.85</v>
      </c>
      <c r="H62" s="1"/>
      <c r="I62" s="1">
        <f t="shared" si="0"/>
        <v>11.85</v>
      </c>
    </row>
    <row r="63" spans="1:9" x14ac:dyDescent="0.25">
      <c r="A63" s="1" t="s">
        <v>52</v>
      </c>
      <c r="B63" s="1" t="s">
        <v>59</v>
      </c>
      <c r="C63" s="1" t="s">
        <v>16</v>
      </c>
      <c r="D63" s="1">
        <v>1193</v>
      </c>
      <c r="E63" s="1">
        <v>797</v>
      </c>
      <c r="F63" s="1">
        <v>3.5</v>
      </c>
      <c r="G63" s="1">
        <v>3.5</v>
      </c>
      <c r="H63" s="1"/>
      <c r="I63" s="1">
        <f t="shared" si="0"/>
        <v>11.5</v>
      </c>
    </row>
    <row r="64" spans="1:9" x14ac:dyDescent="0.25">
      <c r="A64" s="1" t="s">
        <v>52</v>
      </c>
      <c r="B64" s="1" t="s">
        <v>60</v>
      </c>
      <c r="C64" s="1" t="s">
        <v>17</v>
      </c>
      <c r="D64" s="1">
        <v>943</v>
      </c>
      <c r="E64" s="1">
        <v>594</v>
      </c>
      <c r="F64" s="1">
        <v>3.85</v>
      </c>
      <c r="G64" s="1">
        <v>3.85</v>
      </c>
      <c r="H64" s="1"/>
      <c r="I64" s="1">
        <f t="shared" si="0"/>
        <v>11.85</v>
      </c>
    </row>
    <row r="65" spans="1:9" x14ac:dyDescent="0.25">
      <c r="A65" s="1" t="s">
        <v>52</v>
      </c>
      <c r="B65" s="1" t="s">
        <v>61</v>
      </c>
      <c r="C65" s="1" t="s">
        <v>21</v>
      </c>
      <c r="D65" s="1">
        <v>1143</v>
      </c>
      <c r="E65" s="1">
        <v>1373</v>
      </c>
      <c r="F65" s="1">
        <f>2.1+2.1+0.76</f>
        <v>4.96</v>
      </c>
      <c r="G65" s="1">
        <f>2.1+2.1+0.76</f>
        <v>4.96</v>
      </c>
      <c r="H65" s="1"/>
      <c r="I65" s="1">
        <f t="shared" si="0"/>
        <v>12.96</v>
      </c>
    </row>
    <row r="66" spans="1:9" x14ac:dyDescent="0.25">
      <c r="A66" s="1" t="s">
        <v>62</v>
      </c>
      <c r="B66" s="1" t="s">
        <v>63</v>
      </c>
      <c r="C66" s="1" t="s">
        <v>24</v>
      </c>
      <c r="D66" s="1">
        <v>1052</v>
      </c>
      <c r="E66" s="1">
        <v>892</v>
      </c>
      <c r="F66" s="1">
        <v>3.85</v>
      </c>
      <c r="G66" s="1">
        <v>3.85</v>
      </c>
      <c r="H66" s="1"/>
      <c r="I66" s="1">
        <f t="shared" si="0"/>
        <v>11.85</v>
      </c>
    </row>
    <row r="67" spans="1:9" x14ac:dyDescent="0.25">
      <c r="A67" s="1" t="s">
        <v>64</v>
      </c>
      <c r="B67" s="1" t="s">
        <v>65</v>
      </c>
      <c r="C67" s="1" t="s">
        <v>27</v>
      </c>
      <c r="D67" s="1">
        <v>764</v>
      </c>
      <c r="E67" s="1">
        <v>563</v>
      </c>
      <c r="F67" s="1">
        <v>3.15</v>
      </c>
      <c r="G67" s="1">
        <v>3.15</v>
      </c>
      <c r="H67" s="1"/>
      <c r="I67" s="1">
        <f t="shared" si="0"/>
        <v>11.15</v>
      </c>
    </row>
    <row r="68" spans="1:9" x14ac:dyDescent="0.25">
      <c r="A68" s="1" t="s">
        <v>64</v>
      </c>
      <c r="B68" s="1" t="s">
        <v>66</v>
      </c>
      <c r="C68" s="1" t="s">
        <v>42</v>
      </c>
      <c r="D68" s="1">
        <v>297</v>
      </c>
      <c r="E68" s="1">
        <v>395</v>
      </c>
      <c r="F68" s="1">
        <v>3.15</v>
      </c>
      <c r="G68" s="1">
        <v>3.15</v>
      </c>
      <c r="H68" s="1"/>
      <c r="I68" s="1">
        <f t="shared" si="0"/>
        <v>11.15</v>
      </c>
    </row>
    <row r="69" spans="1:9" x14ac:dyDescent="0.25">
      <c r="A69" s="1" t="s">
        <v>64</v>
      </c>
      <c r="B69" s="1" t="s">
        <v>67</v>
      </c>
      <c r="C69" s="1" t="s">
        <v>17</v>
      </c>
      <c r="D69" s="1">
        <v>919</v>
      </c>
      <c r="E69" s="1">
        <v>633</v>
      </c>
      <c r="F69" s="1">
        <v>3.5</v>
      </c>
      <c r="G69" s="1">
        <v>3.5</v>
      </c>
      <c r="H69" s="1"/>
      <c r="I69" s="1">
        <f t="shared" ref="I69:I128" si="1">G69+H69+$E$1+$E$2</f>
        <v>11.5</v>
      </c>
    </row>
    <row r="70" spans="1:9" x14ac:dyDescent="0.25">
      <c r="A70" s="1" t="s">
        <v>64</v>
      </c>
      <c r="B70" s="1" t="s">
        <v>67</v>
      </c>
      <c r="C70" s="1" t="s">
        <v>42</v>
      </c>
      <c r="D70" s="1">
        <v>365</v>
      </c>
      <c r="E70" s="1">
        <v>290</v>
      </c>
      <c r="F70" s="1">
        <v>3.15</v>
      </c>
      <c r="G70" s="1">
        <v>3.15</v>
      </c>
      <c r="H70" s="1"/>
      <c r="I70" s="1">
        <f t="shared" si="1"/>
        <v>11.15</v>
      </c>
    </row>
    <row r="71" spans="1:9" x14ac:dyDescent="0.25">
      <c r="A71" s="1" t="s">
        <v>64</v>
      </c>
      <c r="B71" s="1" t="s">
        <v>68</v>
      </c>
      <c r="C71" s="1" t="s">
        <v>27</v>
      </c>
      <c r="D71" s="1">
        <v>677</v>
      </c>
      <c r="E71" s="1">
        <v>554</v>
      </c>
      <c r="F71" s="1">
        <v>3.5</v>
      </c>
      <c r="G71" s="1">
        <v>3.5</v>
      </c>
      <c r="H71" s="1"/>
      <c r="I71" s="1">
        <f t="shared" si="1"/>
        <v>11.5</v>
      </c>
    </row>
    <row r="72" spans="1:9" x14ac:dyDescent="0.25">
      <c r="A72" s="1" t="s">
        <v>64</v>
      </c>
      <c r="B72" s="1" t="s">
        <v>69</v>
      </c>
      <c r="C72" s="1" t="s">
        <v>32</v>
      </c>
      <c r="D72" s="1">
        <v>866</v>
      </c>
      <c r="E72" s="1">
        <v>460</v>
      </c>
      <c r="F72" s="1">
        <v>3.15</v>
      </c>
      <c r="G72" s="1">
        <v>3.15</v>
      </c>
      <c r="H72" s="1"/>
      <c r="I72" s="1">
        <f t="shared" si="1"/>
        <v>11.15</v>
      </c>
    </row>
    <row r="73" spans="1:9" x14ac:dyDescent="0.25">
      <c r="A73" s="1" t="s">
        <v>64</v>
      </c>
      <c r="B73" s="1" t="s">
        <v>70</v>
      </c>
      <c r="C73" s="1" t="s">
        <v>27</v>
      </c>
      <c r="D73" s="1">
        <v>660</v>
      </c>
      <c r="E73" s="1">
        <v>593</v>
      </c>
      <c r="F73" s="1">
        <v>3.15</v>
      </c>
      <c r="G73" s="1">
        <v>3.15</v>
      </c>
      <c r="H73" s="1"/>
      <c r="I73" s="1">
        <f t="shared" si="1"/>
        <v>11.15</v>
      </c>
    </row>
    <row r="74" spans="1:9" x14ac:dyDescent="0.25">
      <c r="A74" s="1" t="s">
        <v>64</v>
      </c>
      <c r="B74" s="1" t="s">
        <v>71</v>
      </c>
      <c r="C74" s="1" t="s">
        <v>32</v>
      </c>
      <c r="D74" s="1">
        <v>478</v>
      </c>
      <c r="E74" s="1">
        <v>285</v>
      </c>
      <c r="F74" s="1">
        <v>3.15</v>
      </c>
      <c r="G74" s="1">
        <v>3.15</v>
      </c>
      <c r="H74" s="1"/>
      <c r="I74" s="1">
        <f t="shared" si="1"/>
        <v>11.15</v>
      </c>
    </row>
    <row r="75" spans="1:9" x14ac:dyDescent="0.25">
      <c r="A75" s="1" t="s">
        <v>64</v>
      </c>
      <c r="B75" s="1" t="s">
        <v>72</v>
      </c>
      <c r="C75" s="1" t="s">
        <v>16</v>
      </c>
      <c r="D75" s="1">
        <v>1238</v>
      </c>
      <c r="E75" s="1">
        <v>486</v>
      </c>
      <c r="F75" s="1">
        <v>3.15</v>
      </c>
      <c r="G75" s="1">
        <v>3.15</v>
      </c>
      <c r="H75" s="1"/>
      <c r="I75" s="1">
        <f t="shared" si="1"/>
        <v>11.15</v>
      </c>
    </row>
    <row r="76" spans="1:9" x14ac:dyDescent="0.25">
      <c r="A76" s="1" t="s">
        <v>64</v>
      </c>
      <c r="B76" s="1" t="s">
        <v>73</v>
      </c>
      <c r="C76" s="1" t="s">
        <v>16</v>
      </c>
      <c r="D76" s="1">
        <v>1428</v>
      </c>
      <c r="E76" s="1">
        <v>564</v>
      </c>
      <c r="F76" s="1">
        <v>4.8499999999999996</v>
      </c>
      <c r="G76" s="1">
        <v>4.8499999999999996</v>
      </c>
      <c r="H76" s="1"/>
      <c r="I76" s="1">
        <f t="shared" si="1"/>
        <v>12.85</v>
      </c>
    </row>
    <row r="77" spans="1:9" x14ac:dyDescent="0.25">
      <c r="A77" s="1" t="s">
        <v>64</v>
      </c>
      <c r="B77" s="1" t="s">
        <v>73</v>
      </c>
      <c r="C77" s="1" t="s">
        <v>42</v>
      </c>
      <c r="D77" s="1">
        <v>506</v>
      </c>
      <c r="E77" s="1">
        <v>235</v>
      </c>
      <c r="F77" s="1">
        <v>3.85</v>
      </c>
      <c r="G77" s="1">
        <v>3.85</v>
      </c>
      <c r="H77" s="1"/>
      <c r="I77" s="1">
        <f t="shared" si="1"/>
        <v>11.85</v>
      </c>
    </row>
    <row r="78" spans="1:9" x14ac:dyDescent="0.25">
      <c r="A78" s="1" t="s">
        <v>64</v>
      </c>
      <c r="B78" s="1" t="s">
        <v>73</v>
      </c>
      <c r="C78" s="1" t="s">
        <v>74</v>
      </c>
      <c r="D78" s="1">
        <v>861</v>
      </c>
      <c r="E78" s="1">
        <v>451</v>
      </c>
      <c r="F78" s="1">
        <v>3.85</v>
      </c>
      <c r="G78" s="1">
        <v>3.85</v>
      </c>
      <c r="H78" s="1"/>
      <c r="I78" s="1">
        <f t="shared" si="1"/>
        <v>11.85</v>
      </c>
    </row>
    <row r="79" spans="1:9" x14ac:dyDescent="0.25">
      <c r="A79" s="1" t="s">
        <v>64</v>
      </c>
      <c r="B79" s="1" t="s">
        <v>75</v>
      </c>
      <c r="C79" s="1" t="s">
        <v>21</v>
      </c>
      <c r="D79" s="1">
        <v>1108</v>
      </c>
      <c r="E79" s="1">
        <v>963</v>
      </c>
      <c r="F79" s="1">
        <f>2.1+2.1+0.76</f>
        <v>4.96</v>
      </c>
      <c r="G79" s="1">
        <f>2.1+2.1+0.76</f>
        <v>4.96</v>
      </c>
      <c r="H79" s="1"/>
      <c r="I79" s="1">
        <f t="shared" si="1"/>
        <v>12.96</v>
      </c>
    </row>
    <row r="80" spans="1:9" x14ac:dyDescent="0.25">
      <c r="A80" s="1" t="s">
        <v>64</v>
      </c>
      <c r="B80" s="1" t="s">
        <v>76</v>
      </c>
      <c r="C80" s="1" t="s">
        <v>16</v>
      </c>
      <c r="D80" s="1">
        <v>1219</v>
      </c>
      <c r="E80" s="1">
        <v>483</v>
      </c>
      <c r="F80" s="1">
        <v>3.15</v>
      </c>
      <c r="G80" s="1">
        <v>3.15</v>
      </c>
      <c r="H80" s="1"/>
      <c r="I80" s="1">
        <f t="shared" si="1"/>
        <v>11.15</v>
      </c>
    </row>
    <row r="81" spans="1:9" x14ac:dyDescent="0.25">
      <c r="A81" s="1" t="s">
        <v>64</v>
      </c>
      <c r="B81" s="1" t="s">
        <v>76</v>
      </c>
      <c r="C81" s="1" t="s">
        <v>32</v>
      </c>
      <c r="D81" s="1">
        <v>420</v>
      </c>
      <c r="E81" s="1">
        <v>301</v>
      </c>
      <c r="F81" s="1">
        <v>3.5</v>
      </c>
      <c r="G81" s="1">
        <v>3.5</v>
      </c>
      <c r="H81" s="1"/>
      <c r="I81" s="1">
        <f t="shared" si="1"/>
        <v>11.5</v>
      </c>
    </row>
    <row r="82" spans="1:9" x14ac:dyDescent="0.25">
      <c r="A82" s="1" t="s">
        <v>64</v>
      </c>
      <c r="B82" s="1" t="s">
        <v>76</v>
      </c>
      <c r="C82" s="1" t="s">
        <v>74</v>
      </c>
      <c r="D82" s="1">
        <v>859</v>
      </c>
      <c r="E82" s="1">
        <v>364</v>
      </c>
      <c r="F82" s="1">
        <v>3.85</v>
      </c>
      <c r="G82" s="1">
        <v>3.85</v>
      </c>
      <c r="H82" s="1"/>
      <c r="I82" s="1">
        <f t="shared" si="1"/>
        <v>11.85</v>
      </c>
    </row>
    <row r="83" spans="1:9" x14ac:dyDescent="0.25">
      <c r="A83" s="1" t="s">
        <v>64</v>
      </c>
      <c r="B83" s="1" t="s">
        <v>77</v>
      </c>
      <c r="C83" s="1" t="s">
        <v>16</v>
      </c>
      <c r="D83" s="1">
        <v>1282</v>
      </c>
      <c r="E83" s="1">
        <v>449</v>
      </c>
      <c r="F83" s="1">
        <v>3.15</v>
      </c>
      <c r="G83" s="1">
        <v>3.15</v>
      </c>
      <c r="H83" s="1"/>
      <c r="I83" s="1">
        <f t="shared" si="1"/>
        <v>11.15</v>
      </c>
    </row>
    <row r="84" spans="1:9" x14ac:dyDescent="0.25">
      <c r="A84" s="1" t="s">
        <v>64</v>
      </c>
      <c r="B84" s="1" t="s">
        <v>77</v>
      </c>
      <c r="C84" s="1" t="s">
        <v>17</v>
      </c>
      <c r="D84" s="1">
        <v>893</v>
      </c>
      <c r="E84" s="1">
        <v>614</v>
      </c>
      <c r="F84" s="1">
        <v>3.85</v>
      </c>
      <c r="G84" s="1">
        <v>3.85</v>
      </c>
      <c r="H84" s="1"/>
      <c r="I84" s="1">
        <f t="shared" si="1"/>
        <v>11.85</v>
      </c>
    </row>
    <row r="85" spans="1:9" x14ac:dyDescent="0.25">
      <c r="A85" s="1" t="s">
        <v>64</v>
      </c>
      <c r="B85" s="1" t="s">
        <v>78</v>
      </c>
      <c r="C85" s="1" t="s">
        <v>27</v>
      </c>
      <c r="D85" s="1">
        <v>751</v>
      </c>
      <c r="E85" s="1">
        <v>507</v>
      </c>
      <c r="F85" s="1">
        <v>3.85</v>
      </c>
      <c r="G85" s="1">
        <v>3.85</v>
      </c>
      <c r="H85" s="1"/>
      <c r="I85" s="1">
        <f t="shared" si="1"/>
        <v>11.85</v>
      </c>
    </row>
    <row r="86" spans="1:9" x14ac:dyDescent="0.25">
      <c r="A86" s="1" t="s">
        <v>64</v>
      </c>
      <c r="B86" s="1" t="s">
        <v>78</v>
      </c>
      <c r="C86" s="1" t="s">
        <v>27</v>
      </c>
      <c r="D86" s="1">
        <v>753</v>
      </c>
      <c r="E86" s="1">
        <v>453</v>
      </c>
      <c r="F86" s="1">
        <f>1.6+1.6+0.76</f>
        <v>3.96</v>
      </c>
      <c r="G86" s="1">
        <f>1.6+1.6+0.76</f>
        <v>3.96</v>
      </c>
      <c r="H86" s="1"/>
      <c r="I86" s="1">
        <f t="shared" si="1"/>
        <v>11.96</v>
      </c>
    </row>
    <row r="87" spans="1:9" x14ac:dyDescent="0.25">
      <c r="A87" s="1" t="s">
        <v>64</v>
      </c>
      <c r="B87" s="1" t="s">
        <v>78</v>
      </c>
      <c r="C87" s="1" t="s">
        <v>32</v>
      </c>
      <c r="D87" s="1">
        <v>781</v>
      </c>
      <c r="E87" s="1">
        <v>311</v>
      </c>
      <c r="F87" s="1">
        <v>3.85</v>
      </c>
      <c r="G87" s="1">
        <v>3.85</v>
      </c>
      <c r="H87" s="1"/>
      <c r="I87" s="1">
        <f t="shared" si="1"/>
        <v>11.85</v>
      </c>
    </row>
    <row r="88" spans="1:9" x14ac:dyDescent="0.25">
      <c r="A88" s="1" t="s">
        <v>64</v>
      </c>
      <c r="B88" s="1" t="s">
        <v>79</v>
      </c>
      <c r="C88" s="1" t="s">
        <v>16</v>
      </c>
      <c r="D88" s="1">
        <v>1238</v>
      </c>
      <c r="E88" s="1">
        <v>486</v>
      </c>
      <c r="F88" s="1">
        <v>3.15</v>
      </c>
      <c r="G88" s="1">
        <v>3.15</v>
      </c>
      <c r="H88" s="1"/>
      <c r="I88" s="1">
        <f t="shared" si="1"/>
        <v>11.15</v>
      </c>
    </row>
    <row r="89" spans="1:9" x14ac:dyDescent="0.25">
      <c r="A89" s="1" t="s">
        <v>64</v>
      </c>
      <c r="B89" s="1" t="s">
        <v>80</v>
      </c>
      <c r="C89" s="1" t="s">
        <v>16</v>
      </c>
      <c r="D89" s="1">
        <v>1295</v>
      </c>
      <c r="E89" s="1">
        <v>414</v>
      </c>
      <c r="F89" s="1">
        <v>3.15</v>
      </c>
      <c r="G89" s="1">
        <v>3.15</v>
      </c>
      <c r="H89" s="1"/>
      <c r="I89" s="1">
        <f t="shared" si="1"/>
        <v>11.15</v>
      </c>
    </row>
    <row r="90" spans="1:9" x14ac:dyDescent="0.25">
      <c r="A90" s="1" t="s">
        <v>64</v>
      </c>
      <c r="B90" s="1" t="s">
        <v>80</v>
      </c>
      <c r="C90" s="1" t="s">
        <v>32</v>
      </c>
      <c r="D90" s="1">
        <v>633</v>
      </c>
      <c r="E90" s="1">
        <v>325</v>
      </c>
      <c r="F90" s="1">
        <v>3.5</v>
      </c>
      <c r="G90" s="1">
        <v>3.5</v>
      </c>
      <c r="H90" s="1"/>
      <c r="I90" s="1">
        <f t="shared" si="1"/>
        <v>11.5</v>
      </c>
    </row>
    <row r="91" spans="1:9" x14ac:dyDescent="0.25">
      <c r="A91" s="1" t="s">
        <v>64</v>
      </c>
      <c r="B91" s="1" t="s">
        <v>81</v>
      </c>
      <c r="C91" s="1" t="s">
        <v>16</v>
      </c>
      <c r="D91" s="1">
        <v>1499</v>
      </c>
      <c r="E91" s="1">
        <v>556</v>
      </c>
      <c r="F91" s="1">
        <v>3.85</v>
      </c>
      <c r="G91" s="1">
        <v>3.85</v>
      </c>
      <c r="H91" s="1"/>
      <c r="I91" s="1">
        <f t="shared" si="1"/>
        <v>11.85</v>
      </c>
    </row>
    <row r="92" spans="1:9" x14ac:dyDescent="0.25">
      <c r="A92" s="1" t="s">
        <v>64</v>
      </c>
      <c r="B92" s="1" t="s">
        <v>82</v>
      </c>
      <c r="C92" s="1" t="s">
        <v>16</v>
      </c>
      <c r="D92" s="1">
        <v>1328</v>
      </c>
      <c r="E92" s="1">
        <v>399</v>
      </c>
      <c r="F92" s="1">
        <v>3.15</v>
      </c>
      <c r="G92" s="1">
        <v>3.15</v>
      </c>
      <c r="H92" s="1"/>
      <c r="I92" s="1">
        <f t="shared" si="1"/>
        <v>11.15</v>
      </c>
    </row>
    <row r="93" spans="1:9" x14ac:dyDescent="0.25">
      <c r="A93" s="1" t="s">
        <v>64</v>
      </c>
      <c r="B93" s="1" t="s">
        <v>83</v>
      </c>
      <c r="C93" s="1" t="s">
        <v>16</v>
      </c>
      <c r="D93" s="1">
        <v>744</v>
      </c>
      <c r="E93" s="1">
        <v>549</v>
      </c>
      <c r="F93" s="1">
        <v>3.15</v>
      </c>
      <c r="G93" s="1">
        <v>3.15</v>
      </c>
      <c r="H93" s="1"/>
      <c r="I93" s="1">
        <f t="shared" si="1"/>
        <v>11.15</v>
      </c>
    </row>
    <row r="94" spans="1:9" x14ac:dyDescent="0.25">
      <c r="A94" s="1" t="s">
        <v>64</v>
      </c>
      <c r="B94" s="1" t="s">
        <v>84</v>
      </c>
      <c r="C94" s="1" t="s">
        <v>16</v>
      </c>
      <c r="D94" s="1">
        <v>1052</v>
      </c>
      <c r="E94" s="1">
        <v>251</v>
      </c>
      <c r="F94" s="1">
        <v>5.85</v>
      </c>
      <c r="G94" s="1">
        <v>5.85</v>
      </c>
      <c r="H94" s="1"/>
      <c r="I94" s="1">
        <f t="shared" si="1"/>
        <v>13.85</v>
      </c>
    </row>
    <row r="95" spans="1:9" x14ac:dyDescent="0.25">
      <c r="A95" s="1" t="s">
        <v>64</v>
      </c>
      <c r="B95" s="1" t="s">
        <v>84</v>
      </c>
      <c r="C95" s="1" t="s">
        <v>16</v>
      </c>
      <c r="D95" s="1">
        <v>435</v>
      </c>
      <c r="E95" s="1">
        <v>588</v>
      </c>
      <c r="F95" s="1">
        <v>3.15</v>
      </c>
      <c r="G95" s="1">
        <v>3.15</v>
      </c>
      <c r="H95" s="1"/>
      <c r="I95" s="1">
        <f t="shared" si="1"/>
        <v>11.15</v>
      </c>
    </row>
    <row r="96" spans="1:9" x14ac:dyDescent="0.25">
      <c r="A96" s="1" t="s">
        <v>64</v>
      </c>
      <c r="B96" s="1" t="s">
        <v>84</v>
      </c>
      <c r="C96" s="1" t="s">
        <v>17</v>
      </c>
      <c r="D96" s="1">
        <v>624</v>
      </c>
      <c r="E96" s="1">
        <v>667</v>
      </c>
      <c r="F96" s="1">
        <v>3.15</v>
      </c>
      <c r="G96" s="1">
        <v>3.15</v>
      </c>
      <c r="H96" s="1"/>
      <c r="I96" s="1">
        <f t="shared" si="1"/>
        <v>11.15</v>
      </c>
    </row>
    <row r="97" spans="1:9" x14ac:dyDescent="0.25">
      <c r="A97" s="1" t="s">
        <v>64</v>
      </c>
      <c r="B97" s="1" t="s">
        <v>84</v>
      </c>
      <c r="C97" s="1" t="s">
        <v>17</v>
      </c>
      <c r="D97" s="1">
        <v>651</v>
      </c>
      <c r="E97" s="1">
        <v>659</v>
      </c>
      <c r="F97" s="1">
        <v>3.15</v>
      </c>
      <c r="G97" s="1">
        <v>3.15</v>
      </c>
      <c r="H97" s="1"/>
      <c r="I97" s="1">
        <f t="shared" si="1"/>
        <v>11.15</v>
      </c>
    </row>
    <row r="98" spans="1:9" x14ac:dyDescent="0.25">
      <c r="A98" s="1" t="s">
        <v>64</v>
      </c>
      <c r="B98" s="1" t="s">
        <v>84</v>
      </c>
      <c r="C98" s="1" t="s">
        <v>85</v>
      </c>
      <c r="D98" s="1">
        <v>435</v>
      </c>
      <c r="E98" s="1">
        <v>588</v>
      </c>
      <c r="F98" s="1">
        <v>3.15</v>
      </c>
      <c r="G98" s="1">
        <v>3.15</v>
      </c>
      <c r="H98" s="1"/>
      <c r="I98" s="1">
        <f t="shared" si="1"/>
        <v>11.15</v>
      </c>
    </row>
    <row r="99" spans="1:9" x14ac:dyDescent="0.25">
      <c r="A99" s="1" t="s">
        <v>64</v>
      </c>
      <c r="B99" s="1" t="s">
        <v>84</v>
      </c>
      <c r="C99" s="1" t="s">
        <v>32</v>
      </c>
      <c r="D99" s="1">
        <v>1164</v>
      </c>
      <c r="E99" s="1">
        <v>597</v>
      </c>
      <c r="F99" s="1">
        <v>3.5</v>
      </c>
      <c r="G99" s="1">
        <v>3.5</v>
      </c>
      <c r="H99" s="1"/>
      <c r="I99" s="1">
        <f t="shared" si="1"/>
        <v>11.5</v>
      </c>
    </row>
    <row r="100" spans="1:9" x14ac:dyDescent="0.25">
      <c r="A100" s="1" t="s">
        <v>64</v>
      </c>
      <c r="B100" s="1" t="s">
        <v>84</v>
      </c>
      <c r="C100" s="1" t="s">
        <v>86</v>
      </c>
      <c r="D100" s="1">
        <v>1318</v>
      </c>
      <c r="E100" s="1">
        <v>577</v>
      </c>
      <c r="F100" s="1">
        <v>3.15</v>
      </c>
      <c r="G100" s="1">
        <v>3.15</v>
      </c>
      <c r="H100" s="1"/>
      <c r="I100" s="1">
        <f t="shared" si="1"/>
        <v>11.15</v>
      </c>
    </row>
    <row r="101" spans="1:9" x14ac:dyDescent="0.25">
      <c r="A101" s="1" t="s">
        <v>64</v>
      </c>
      <c r="B101" s="1" t="s">
        <v>84</v>
      </c>
      <c r="C101" s="1" t="s">
        <v>86</v>
      </c>
      <c r="D101" s="1">
        <v>918</v>
      </c>
      <c r="E101" s="1">
        <v>577</v>
      </c>
      <c r="F101" s="1">
        <v>3.15</v>
      </c>
      <c r="G101" s="1">
        <v>3.15</v>
      </c>
      <c r="H101" s="1"/>
      <c r="I101" s="1">
        <f t="shared" si="1"/>
        <v>11.15</v>
      </c>
    </row>
    <row r="102" spans="1:9" x14ac:dyDescent="0.25">
      <c r="A102" s="1" t="s">
        <v>64</v>
      </c>
      <c r="B102" s="1" t="s">
        <v>84</v>
      </c>
      <c r="C102" s="1" t="s">
        <v>11</v>
      </c>
      <c r="D102" s="1">
        <v>1647</v>
      </c>
      <c r="E102" s="1">
        <v>1141</v>
      </c>
      <c r="F102" s="1">
        <f>2.6+2.1+0.76</f>
        <v>5.46</v>
      </c>
      <c r="G102" s="1">
        <f>2.6+2.1+0.76</f>
        <v>5.46</v>
      </c>
      <c r="H102" s="1"/>
      <c r="I102" s="1">
        <f t="shared" si="1"/>
        <v>13.46</v>
      </c>
    </row>
    <row r="103" spans="1:9" x14ac:dyDescent="0.25">
      <c r="A103" s="1" t="s">
        <v>64</v>
      </c>
      <c r="B103" s="1" t="s">
        <v>87</v>
      </c>
      <c r="C103" s="1" t="s">
        <v>17</v>
      </c>
      <c r="D103" s="1">
        <v>923</v>
      </c>
      <c r="E103" s="1">
        <v>547</v>
      </c>
      <c r="F103" s="1">
        <v>3.85</v>
      </c>
      <c r="G103" s="1">
        <v>3.85</v>
      </c>
      <c r="H103" s="1"/>
      <c r="I103" s="1">
        <f t="shared" si="1"/>
        <v>11.85</v>
      </c>
    </row>
    <row r="104" spans="1:9" x14ac:dyDescent="0.25">
      <c r="A104" s="1" t="s">
        <v>64</v>
      </c>
      <c r="B104" s="1" t="s">
        <v>88</v>
      </c>
      <c r="C104" s="1" t="s">
        <v>17</v>
      </c>
      <c r="D104" s="1">
        <v>910</v>
      </c>
      <c r="E104" s="1">
        <v>511</v>
      </c>
      <c r="F104" s="1">
        <f>1.6+1.6+0.76</f>
        <v>3.96</v>
      </c>
      <c r="G104" s="1">
        <f>1.6+1.6+0.76</f>
        <v>3.96</v>
      </c>
      <c r="H104" s="1"/>
      <c r="I104" s="1">
        <f t="shared" si="1"/>
        <v>11.96</v>
      </c>
    </row>
    <row r="105" spans="1:9" x14ac:dyDescent="0.25">
      <c r="A105" s="1" t="s">
        <v>64</v>
      </c>
      <c r="B105" s="1" t="s">
        <v>88</v>
      </c>
      <c r="C105" s="1" t="s">
        <v>17</v>
      </c>
      <c r="D105" s="1">
        <v>924</v>
      </c>
      <c r="E105" s="1">
        <v>557</v>
      </c>
      <c r="F105" s="1">
        <v>3.85</v>
      </c>
      <c r="G105" s="1">
        <v>3.85</v>
      </c>
      <c r="H105" s="1"/>
      <c r="I105" s="1">
        <f t="shared" si="1"/>
        <v>11.85</v>
      </c>
    </row>
    <row r="106" spans="1:9" x14ac:dyDescent="0.25">
      <c r="A106" s="1" t="s">
        <v>64</v>
      </c>
      <c r="B106" s="1" t="s">
        <v>88</v>
      </c>
      <c r="C106" s="1" t="s">
        <v>27</v>
      </c>
      <c r="D106" s="1">
        <v>724</v>
      </c>
      <c r="E106" s="1">
        <v>502</v>
      </c>
      <c r="F106" s="1">
        <v>3.85</v>
      </c>
      <c r="G106" s="1">
        <v>3.85</v>
      </c>
      <c r="H106" s="1"/>
      <c r="I106" s="1">
        <f t="shared" si="1"/>
        <v>11.85</v>
      </c>
    </row>
    <row r="107" spans="1:9" x14ac:dyDescent="0.25">
      <c r="A107" s="1" t="s">
        <v>64</v>
      </c>
      <c r="B107" s="1" t="s">
        <v>88</v>
      </c>
      <c r="C107" s="1" t="s">
        <v>27</v>
      </c>
      <c r="D107" s="1">
        <v>753</v>
      </c>
      <c r="E107" s="1">
        <v>453</v>
      </c>
      <c r="F107" s="1">
        <f>1.6+1.6+0.76</f>
        <v>3.96</v>
      </c>
      <c r="G107" s="1">
        <f>1.6+1.6+0.76</f>
        <v>3.96</v>
      </c>
      <c r="H107" s="1"/>
      <c r="I107" s="1">
        <f t="shared" si="1"/>
        <v>11.96</v>
      </c>
    </row>
    <row r="108" spans="1:9" x14ac:dyDescent="0.25">
      <c r="A108" s="1" t="s">
        <v>89</v>
      </c>
      <c r="B108" s="1" t="s">
        <v>90</v>
      </c>
      <c r="C108" s="1" t="s">
        <v>16</v>
      </c>
      <c r="D108" s="1">
        <v>1227</v>
      </c>
      <c r="E108" s="1">
        <v>509</v>
      </c>
      <c r="F108" s="1">
        <v>3.15</v>
      </c>
      <c r="G108" s="1">
        <v>3.15</v>
      </c>
      <c r="H108" s="1"/>
      <c r="I108" s="1">
        <f t="shared" si="1"/>
        <v>11.15</v>
      </c>
    </row>
    <row r="109" spans="1:9" x14ac:dyDescent="0.25">
      <c r="A109" s="1" t="s">
        <v>89</v>
      </c>
      <c r="B109" s="1" t="s">
        <v>91</v>
      </c>
      <c r="C109" s="1" t="s">
        <v>55</v>
      </c>
      <c r="D109" s="1">
        <v>1028</v>
      </c>
      <c r="E109" s="1">
        <v>548</v>
      </c>
      <c r="F109" s="1">
        <f>3.85</f>
        <v>3.85</v>
      </c>
      <c r="G109" s="1">
        <f>3.85</f>
        <v>3.85</v>
      </c>
      <c r="H109" s="1"/>
      <c r="I109" s="1">
        <f t="shared" si="1"/>
        <v>11.85</v>
      </c>
    </row>
    <row r="110" spans="1:9" x14ac:dyDescent="0.25">
      <c r="A110" s="1" t="s">
        <v>89</v>
      </c>
      <c r="B110" s="1" t="s">
        <v>91</v>
      </c>
      <c r="C110" s="1" t="s">
        <v>55</v>
      </c>
      <c r="D110" s="1">
        <v>1028</v>
      </c>
      <c r="E110" s="1">
        <v>548</v>
      </c>
      <c r="F110" s="1">
        <v>3.85</v>
      </c>
      <c r="G110" s="1">
        <v>3.85</v>
      </c>
      <c r="H110" s="1"/>
      <c r="I110" s="1">
        <f t="shared" si="1"/>
        <v>11.85</v>
      </c>
    </row>
    <row r="111" spans="1:9" x14ac:dyDescent="0.25">
      <c r="A111" s="1" t="s">
        <v>89</v>
      </c>
      <c r="B111" s="1" t="s">
        <v>91</v>
      </c>
      <c r="C111" s="1" t="s">
        <v>24</v>
      </c>
      <c r="D111" s="1">
        <v>985</v>
      </c>
      <c r="E111" s="1">
        <v>577</v>
      </c>
      <c r="F111" s="1">
        <v>3.85</v>
      </c>
      <c r="G111" s="1">
        <v>3.85</v>
      </c>
      <c r="H111" s="1"/>
      <c r="I111" s="1">
        <f t="shared" si="1"/>
        <v>11.85</v>
      </c>
    </row>
    <row r="112" spans="1:9" x14ac:dyDescent="0.25">
      <c r="A112" s="1" t="s">
        <v>89</v>
      </c>
      <c r="B112" s="1" t="s">
        <v>92</v>
      </c>
      <c r="C112" s="1" t="s">
        <v>55</v>
      </c>
      <c r="D112" s="1">
        <v>902</v>
      </c>
      <c r="E112" s="1">
        <v>539</v>
      </c>
      <c r="F112" s="1">
        <v>3.85</v>
      </c>
      <c r="G112" s="1">
        <v>3.85</v>
      </c>
      <c r="H112" s="1"/>
      <c r="I112" s="1">
        <f t="shared" si="1"/>
        <v>11.85</v>
      </c>
    </row>
    <row r="113" spans="1:9" x14ac:dyDescent="0.25">
      <c r="A113" s="1" t="s">
        <v>89</v>
      </c>
      <c r="B113" s="1" t="s">
        <v>92</v>
      </c>
      <c r="C113" s="1" t="s">
        <v>24</v>
      </c>
      <c r="D113" s="1">
        <v>933</v>
      </c>
      <c r="E113" s="1">
        <v>780</v>
      </c>
      <c r="F113" s="1">
        <v>3.85</v>
      </c>
      <c r="G113" s="1">
        <v>3.85</v>
      </c>
      <c r="H113" s="1"/>
      <c r="I113" s="1">
        <f t="shared" si="1"/>
        <v>11.85</v>
      </c>
    </row>
    <row r="114" spans="1:9" x14ac:dyDescent="0.25">
      <c r="A114" s="1" t="s">
        <v>89</v>
      </c>
      <c r="B114" s="1" t="s">
        <v>93</v>
      </c>
      <c r="C114" s="1" t="s">
        <v>16</v>
      </c>
      <c r="D114" s="1">
        <v>1248</v>
      </c>
      <c r="E114" s="1">
        <v>900</v>
      </c>
      <c r="F114" s="1">
        <v>3.15</v>
      </c>
      <c r="G114" s="1">
        <v>3.15</v>
      </c>
      <c r="H114" s="1"/>
      <c r="I114" s="1">
        <f t="shared" si="1"/>
        <v>11.15</v>
      </c>
    </row>
    <row r="115" spans="1:9" x14ac:dyDescent="0.25">
      <c r="A115" s="1" t="s">
        <v>89</v>
      </c>
      <c r="B115" s="1" t="s">
        <v>94</v>
      </c>
      <c r="C115" s="1" t="s">
        <v>17</v>
      </c>
      <c r="D115" s="1">
        <v>705</v>
      </c>
      <c r="E115" s="1">
        <v>445</v>
      </c>
      <c r="F115" s="1">
        <v>3.15</v>
      </c>
      <c r="G115" s="1">
        <v>3.15</v>
      </c>
      <c r="H115" s="1"/>
      <c r="I115" s="1">
        <f t="shared" si="1"/>
        <v>11.15</v>
      </c>
    </row>
    <row r="116" spans="1:9" x14ac:dyDescent="0.25">
      <c r="A116" s="1" t="s">
        <v>89</v>
      </c>
      <c r="B116" s="1" t="s">
        <v>94</v>
      </c>
      <c r="C116" s="1" t="s">
        <v>32</v>
      </c>
      <c r="D116" s="1">
        <v>785</v>
      </c>
      <c r="E116" s="1">
        <v>430</v>
      </c>
      <c r="F116" s="1">
        <v>2.85</v>
      </c>
      <c r="G116" s="1">
        <v>2.85</v>
      </c>
      <c r="H116" s="1"/>
      <c r="I116" s="1">
        <f t="shared" si="1"/>
        <v>10.85</v>
      </c>
    </row>
    <row r="117" spans="1:9" x14ac:dyDescent="0.25">
      <c r="A117" s="1" t="s">
        <v>89</v>
      </c>
      <c r="B117" s="1" t="s">
        <v>95</v>
      </c>
      <c r="C117" s="1" t="s">
        <v>16</v>
      </c>
      <c r="D117" s="1">
        <v>1248</v>
      </c>
      <c r="E117" s="1">
        <v>900</v>
      </c>
      <c r="F117" s="1">
        <v>3.15</v>
      </c>
      <c r="G117" s="1">
        <v>3.15</v>
      </c>
      <c r="H117" s="1"/>
      <c r="I117" s="1">
        <f t="shared" si="1"/>
        <v>11.15</v>
      </c>
    </row>
    <row r="118" spans="1:9" x14ac:dyDescent="0.25">
      <c r="A118" s="1" t="s">
        <v>89</v>
      </c>
      <c r="B118" s="1" t="s">
        <v>96</v>
      </c>
      <c r="C118" s="1" t="s">
        <v>17</v>
      </c>
      <c r="D118" s="1">
        <v>785</v>
      </c>
      <c r="E118" s="1">
        <v>430</v>
      </c>
      <c r="F118" s="1">
        <v>3.5</v>
      </c>
      <c r="G118" s="1">
        <v>3.5</v>
      </c>
      <c r="H118" s="1"/>
      <c r="I118" s="1">
        <f t="shared" si="1"/>
        <v>11.5</v>
      </c>
    </row>
    <row r="119" spans="1:9" x14ac:dyDescent="0.25">
      <c r="A119" s="1" t="s">
        <v>89</v>
      </c>
      <c r="B119" s="1" t="s">
        <v>97</v>
      </c>
      <c r="C119" s="1" t="s">
        <v>17</v>
      </c>
      <c r="D119" s="1">
        <v>785</v>
      </c>
      <c r="E119" s="1">
        <v>430</v>
      </c>
      <c r="F119" s="1">
        <v>3.5</v>
      </c>
      <c r="G119" s="1">
        <v>3.5</v>
      </c>
      <c r="H119" s="1"/>
      <c r="I119" s="1">
        <f t="shared" si="1"/>
        <v>11.5</v>
      </c>
    </row>
    <row r="120" spans="1:9" x14ac:dyDescent="0.25">
      <c r="A120" s="1" t="s">
        <v>89</v>
      </c>
      <c r="B120" s="1" t="s">
        <v>97</v>
      </c>
      <c r="C120" s="1" t="s">
        <v>27</v>
      </c>
      <c r="D120" s="1">
        <v>705</v>
      </c>
      <c r="E120" s="1">
        <v>445</v>
      </c>
      <c r="F120" s="1">
        <v>3.15</v>
      </c>
      <c r="G120" s="1">
        <v>3.15</v>
      </c>
      <c r="H120" s="1"/>
      <c r="I120" s="1">
        <f t="shared" si="1"/>
        <v>11.15</v>
      </c>
    </row>
    <row r="121" spans="1:9" x14ac:dyDescent="0.25">
      <c r="A121" s="1" t="s">
        <v>98</v>
      </c>
      <c r="B121" s="1" t="s">
        <v>99</v>
      </c>
      <c r="C121" s="1" t="s">
        <v>55</v>
      </c>
      <c r="D121" s="1">
        <v>839</v>
      </c>
      <c r="E121" s="1">
        <v>608</v>
      </c>
      <c r="F121" s="1">
        <f>2.1+2.1+0.76</f>
        <v>4.96</v>
      </c>
      <c r="G121" s="1">
        <f>2.1+2.1+0.76</f>
        <v>4.96</v>
      </c>
      <c r="H121" s="1"/>
      <c r="I121" s="1">
        <f t="shared" si="1"/>
        <v>12.96</v>
      </c>
    </row>
    <row r="122" spans="1:9" x14ac:dyDescent="0.25">
      <c r="A122" s="1" t="s">
        <v>98</v>
      </c>
      <c r="B122" s="1" t="s">
        <v>99</v>
      </c>
      <c r="C122" s="1" t="s">
        <v>24</v>
      </c>
      <c r="D122" s="1">
        <v>812</v>
      </c>
      <c r="E122" s="1">
        <v>697</v>
      </c>
      <c r="F122" s="1">
        <f>2.1+2.1+0.76</f>
        <v>4.96</v>
      </c>
      <c r="G122" s="1">
        <f>2.1+2.1+0.76</f>
        <v>4.96</v>
      </c>
      <c r="H122" s="1"/>
      <c r="I122" s="1">
        <f t="shared" si="1"/>
        <v>12.96</v>
      </c>
    </row>
    <row r="123" spans="1:9" x14ac:dyDescent="0.25">
      <c r="A123" s="1" t="s">
        <v>100</v>
      </c>
      <c r="B123" s="1" t="s">
        <v>101</v>
      </c>
      <c r="C123" s="1" t="s">
        <v>17</v>
      </c>
      <c r="D123" s="1">
        <v>1147</v>
      </c>
      <c r="E123" s="1">
        <v>539</v>
      </c>
      <c r="F123" s="1">
        <v>3.15</v>
      </c>
      <c r="G123" s="1">
        <v>3.15</v>
      </c>
      <c r="H123" s="1"/>
      <c r="I123" s="1">
        <f t="shared" si="1"/>
        <v>11.15</v>
      </c>
    </row>
    <row r="124" spans="1:9" x14ac:dyDescent="0.25">
      <c r="A124" s="1" t="s">
        <v>100</v>
      </c>
      <c r="B124" s="1" t="s">
        <v>101</v>
      </c>
      <c r="C124" s="1" t="s">
        <v>17</v>
      </c>
      <c r="D124" s="1">
        <v>923</v>
      </c>
      <c r="E124" s="1">
        <v>543</v>
      </c>
      <c r="F124" s="1">
        <v>3.15</v>
      </c>
      <c r="G124" s="1">
        <v>3.15</v>
      </c>
      <c r="H124" s="1"/>
      <c r="I124" s="1">
        <f t="shared" si="1"/>
        <v>11.15</v>
      </c>
    </row>
    <row r="125" spans="1:9" x14ac:dyDescent="0.25">
      <c r="A125" s="19" t="s">
        <v>129</v>
      </c>
      <c r="B125" s="19" t="e">
        <v>#REF!</v>
      </c>
      <c r="C125" s="19" t="s">
        <v>101</v>
      </c>
      <c r="D125" s="19" t="s">
        <v>17</v>
      </c>
      <c r="E125" s="19">
        <v>923</v>
      </c>
      <c r="F125">
        <v>543</v>
      </c>
      <c r="G125" s="19">
        <v>3.95</v>
      </c>
      <c r="I125" s="19">
        <f t="shared" si="1"/>
        <v>11.95</v>
      </c>
    </row>
    <row r="126" spans="1:9" x14ac:dyDescent="0.25">
      <c r="B126" t="s">
        <v>130</v>
      </c>
      <c r="C126" t="s">
        <v>127</v>
      </c>
      <c r="D126" t="s">
        <v>128</v>
      </c>
      <c r="E126">
        <v>55000</v>
      </c>
      <c r="F126">
        <v>89000</v>
      </c>
      <c r="G126" s="19">
        <v>3.85</v>
      </c>
      <c r="I126" s="19">
        <f t="shared" si="1"/>
        <v>11.85</v>
      </c>
    </row>
    <row r="127" spans="1:9" x14ac:dyDescent="0.25">
      <c r="B127" t="s">
        <v>156</v>
      </c>
      <c r="C127" t="s">
        <v>157</v>
      </c>
      <c r="D127">
        <v>1030</v>
      </c>
      <c r="E127">
        <v>500</v>
      </c>
      <c r="F127">
        <v>90000</v>
      </c>
      <c r="G127" s="19">
        <v>3.85</v>
      </c>
      <c r="I127" s="19">
        <f t="shared" si="1"/>
        <v>11.85</v>
      </c>
    </row>
    <row r="128" spans="1:9" x14ac:dyDescent="0.25">
      <c r="B128" t="s">
        <v>132</v>
      </c>
      <c r="C128" t="s">
        <v>133</v>
      </c>
      <c r="D128">
        <v>40000</v>
      </c>
      <c r="E128">
        <v>23000</v>
      </c>
      <c r="F128">
        <v>23000</v>
      </c>
      <c r="G128" s="19">
        <v>3.3</v>
      </c>
      <c r="I128" s="19">
        <f t="shared" si="1"/>
        <v>11.3</v>
      </c>
    </row>
    <row r="129" spans="2:7" x14ac:dyDescent="0.25">
      <c r="B129" s="1" t="s">
        <v>148</v>
      </c>
      <c r="C129" s="1" t="s">
        <v>17</v>
      </c>
      <c r="D129" s="1">
        <v>923</v>
      </c>
      <c r="E129" s="1">
        <v>62090.5</v>
      </c>
      <c r="F129" s="1">
        <v>81144.44</v>
      </c>
      <c r="G129" s="1">
        <v>3.5550000000000002</v>
      </c>
    </row>
    <row r="130" spans="2:7" x14ac:dyDescent="0.25">
      <c r="B130" s="19" t="e">
        <v>#REF!</v>
      </c>
      <c r="C130" s="19" t="s">
        <v>148</v>
      </c>
      <c r="D130" s="19" t="s">
        <v>17</v>
      </c>
      <c r="E130" s="19">
        <v>73089.600000000006</v>
      </c>
      <c r="F130">
        <v>94689.51</v>
      </c>
      <c r="G130" s="19">
        <v>3.55</v>
      </c>
    </row>
    <row r="131" spans="2:7" x14ac:dyDescent="0.25">
      <c r="B131" t="s">
        <v>149</v>
      </c>
      <c r="C131" t="s">
        <v>127</v>
      </c>
      <c r="D131" t="s">
        <v>128</v>
      </c>
      <c r="E131">
        <v>84088.7</v>
      </c>
      <c r="F131">
        <v>108234.58</v>
      </c>
      <c r="G131" s="19">
        <v>3.5449999999999999</v>
      </c>
    </row>
    <row r="132" spans="2:7" x14ac:dyDescent="0.25">
      <c r="B132" t="s">
        <v>150</v>
      </c>
      <c r="C132" t="s">
        <v>131</v>
      </c>
      <c r="D132" t="s">
        <v>131</v>
      </c>
      <c r="E132">
        <v>95087.8</v>
      </c>
      <c r="F132">
        <v>121779.65</v>
      </c>
      <c r="G132" s="19">
        <v>3.54</v>
      </c>
    </row>
    <row r="133" spans="2:7" x14ac:dyDescent="0.25">
      <c r="F133">
        <v>500</v>
      </c>
      <c r="G133" s="19">
        <v>3.85</v>
      </c>
    </row>
  </sheetData>
  <pageMargins left="0.7" right="0.7" top="0.75" bottom="0.75" header="0.3" footer="0.3"/>
  <pageSetup paperSize="9" orientation="portrait" horizontalDpi="90" verticalDpi="9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M151"/>
  <sheetViews>
    <sheetView tabSelected="1" zoomScale="80" zoomScaleNormal="80" workbookViewId="0">
      <selection activeCell="L10" sqref="L10"/>
    </sheetView>
  </sheetViews>
  <sheetFormatPr baseColWidth="10" defaultRowHeight="15" x14ac:dyDescent="0.25"/>
  <cols>
    <col min="1" max="1" width="21.5703125" customWidth="1"/>
    <col min="3" max="3" width="13.140625" customWidth="1"/>
    <col min="4" max="4" width="13.42578125" customWidth="1"/>
    <col min="7" max="7" width="13.140625" customWidth="1"/>
    <col min="8" max="8" width="21.42578125" customWidth="1"/>
    <col min="9" max="9" width="29.85546875" customWidth="1"/>
    <col min="10" max="10" width="49.85546875" customWidth="1"/>
    <col min="11" max="11" width="13.140625" customWidth="1"/>
    <col min="12" max="12" width="19.42578125" customWidth="1"/>
  </cols>
  <sheetData>
    <row r="1" spans="1:12" x14ac:dyDescent="0.25">
      <c r="B1" s="1" t="s">
        <v>161</v>
      </c>
      <c r="C1" s="1">
        <v>6</v>
      </c>
      <c r="K1" t="s">
        <v>155</v>
      </c>
    </row>
    <row r="2" spans="1:12" ht="15.75" thickBot="1" x14ac:dyDescent="0.3">
      <c r="B2" s="1" t="s">
        <v>162</v>
      </c>
      <c r="C2" s="1">
        <v>2</v>
      </c>
      <c r="J2" t="s">
        <v>153</v>
      </c>
      <c r="K2" s="25">
        <v>950975</v>
      </c>
      <c r="L2" t="s">
        <v>154</v>
      </c>
    </row>
    <row r="3" spans="1:12" x14ac:dyDescent="0.25">
      <c r="B3" s="28" t="s">
        <v>118</v>
      </c>
      <c r="C3" s="29"/>
      <c r="D3" s="30"/>
      <c r="E3" s="31"/>
      <c r="F3" s="30"/>
      <c r="G3" s="31"/>
      <c r="H3" s="30"/>
      <c r="I3" s="31"/>
      <c r="J3" s="30"/>
      <c r="K3" s="31"/>
      <c r="L3" s="32"/>
    </row>
    <row r="4" spans="1:12" s="12" customFormat="1" x14ac:dyDescent="0.25">
      <c r="A4" s="12" t="s">
        <v>164</v>
      </c>
      <c r="B4" s="15" t="s">
        <v>2</v>
      </c>
      <c r="C4" s="15" t="s">
        <v>3</v>
      </c>
      <c r="D4" s="15" t="s">
        <v>9</v>
      </c>
      <c r="E4" s="15" t="s">
        <v>0</v>
      </c>
      <c r="F4" s="15" t="s">
        <v>12</v>
      </c>
      <c r="G4" s="15" t="s">
        <v>119</v>
      </c>
      <c r="H4" s="33" t="s">
        <v>124</v>
      </c>
      <c r="I4" s="34"/>
      <c r="J4" s="35"/>
      <c r="K4" s="15" t="s">
        <v>121</v>
      </c>
      <c r="L4" s="15" t="s">
        <v>120</v>
      </c>
    </row>
    <row r="5" spans="1:12" s="12" customFormat="1" x14ac:dyDescent="0.25">
      <c r="B5" s="11"/>
      <c r="C5" s="11"/>
      <c r="D5" s="11"/>
      <c r="E5" s="11"/>
      <c r="F5" s="11"/>
      <c r="G5" s="11"/>
      <c r="H5" s="11" t="s">
        <v>123</v>
      </c>
      <c r="I5" s="11" t="s">
        <v>122</v>
      </c>
      <c r="J5" s="11" t="s">
        <v>163</v>
      </c>
      <c r="K5" s="11"/>
      <c r="L5" s="11"/>
    </row>
    <row r="6" spans="1:12" x14ac:dyDescent="0.25">
      <c r="A6" t="s">
        <v>166</v>
      </c>
      <c r="B6" s="16" t="str">
        <f>Compatibilité_Verres_Racks!A3</f>
        <v>ALF</v>
      </c>
      <c r="C6" s="16" t="str">
        <f>Compatibilité_Verres_Racks!B3</f>
        <v>949--</v>
      </c>
      <c r="D6" s="16" t="str">
        <f>Compatibilité_Verres_Racks!C3</f>
        <v>BL</v>
      </c>
      <c r="E6" s="16">
        <f>Compatibilité_Verres_Racks!D3</f>
        <v>1342</v>
      </c>
      <c r="F6" s="16">
        <f>Compatibilité_Verres_Racks!E3</f>
        <v>616</v>
      </c>
      <c r="G6" s="16" t="str">
        <f>Compatibilité_Verres_Racks!F3</f>
        <v>P4</v>
      </c>
      <c r="H6" s="17">
        <f>'Calcul ep'!G4</f>
        <v>3.15</v>
      </c>
      <c r="I6" s="17">
        <f>IF(A6="T",(0),("Remplir manuelement"))</f>
        <v>0</v>
      </c>
      <c r="J6" s="17">
        <f>IF(A6="F",ROUND(H6+I6+'Calcul ep'!$E$1+'Calcul ep'!$E$2,0.5),(0))</f>
        <v>0</v>
      </c>
      <c r="K6" s="17">
        <v>993</v>
      </c>
      <c r="L6" s="18" t="b">
        <f>IF(A6="F",ROUNDDOWN((K6/J6),0))</f>
        <v>0</v>
      </c>
    </row>
    <row r="7" spans="1:12" x14ac:dyDescent="0.25">
      <c r="B7" s="16" t="str">
        <f>Compatibilité_Verres_Racks!A4</f>
        <v>ALF</v>
      </c>
      <c r="C7" s="16" t="str">
        <f>Compatibilité_Verres_Racks!B4</f>
        <v>949--</v>
      </c>
      <c r="D7" s="16" t="str">
        <f>Compatibilité_Verres_Racks!C4</f>
        <v>FD</v>
      </c>
      <c r="E7" s="16">
        <f>Compatibilité_Verres_Racks!D4</f>
        <v>943</v>
      </c>
      <c r="F7" s="16">
        <f>Compatibilité_Verres_Racks!E4</f>
        <v>606</v>
      </c>
      <c r="G7" s="16" t="str">
        <f>Compatibilité_Verres_Racks!F4</f>
        <v>NISSAN R0NF S18</v>
      </c>
      <c r="H7" s="17">
        <f>'Calcul ep'!G5</f>
        <v>3.85</v>
      </c>
      <c r="I7" s="17">
        <f>IF(A7="F",(0),(10))</f>
        <v>10</v>
      </c>
      <c r="J7" s="17">
        <f>ROUND(H7+I7+'Calcul ep'!$E$1+'Calcul ep'!$E$2,0.5)</f>
        <v>22</v>
      </c>
      <c r="K7" s="17">
        <v>820</v>
      </c>
      <c r="L7" s="18">
        <f t="shared" ref="L6:L37" si="0">ROUNDDOWN((K7/J7),0)</f>
        <v>37</v>
      </c>
    </row>
    <row r="8" spans="1:12" x14ac:dyDescent="0.25">
      <c r="B8" s="16" t="str">
        <f>Compatibilité_Verres_Racks!A5</f>
        <v>CIT</v>
      </c>
      <c r="C8" s="16" t="str">
        <f>Compatibilité_Verres_Racks!B5</f>
        <v>B71--</v>
      </c>
      <c r="D8" s="16" t="str">
        <f>Compatibilité_Verres_Racks!C5</f>
        <v>WS</v>
      </c>
      <c r="E8" s="16">
        <f>Compatibilité_Verres_Racks!D5</f>
        <v>1430</v>
      </c>
      <c r="F8" s="16">
        <f>Compatibilité_Verres_Racks!E5</f>
        <v>1146</v>
      </c>
      <c r="G8" s="16" t="str">
        <f>Compatibilité_Verres_Racks!F5</f>
        <v>R0PB,47</v>
      </c>
      <c r="H8" s="17">
        <f>'Calcul ep'!G6</f>
        <v>4.46</v>
      </c>
      <c r="I8" s="17">
        <f t="shared" ref="I7:I70" si="1">IF(A8="F",(0),(10))</f>
        <v>10</v>
      </c>
      <c r="J8" s="17">
        <f>ROUND(H8+I8+'Calcul ep'!$E$1+'Calcul ep'!$E$2,0.5)</f>
        <v>22</v>
      </c>
      <c r="K8" s="17">
        <v>993</v>
      </c>
      <c r="L8" s="18">
        <f t="shared" si="0"/>
        <v>45</v>
      </c>
    </row>
    <row r="9" spans="1:12" x14ac:dyDescent="0.25">
      <c r="B9" s="16" t="str">
        <f>Compatibilité_Verres_Racks!A6</f>
        <v>CIT</v>
      </c>
      <c r="C9" s="16" t="str">
        <f>Compatibilité_Verres_Racks!B6</f>
        <v>B785-</v>
      </c>
      <c r="D9" s="16" t="str">
        <f>Compatibilité_Verres_Racks!C6</f>
        <v>CN</v>
      </c>
      <c r="E9" s="16">
        <f>Compatibilité_Verres_Racks!D6</f>
        <v>1144</v>
      </c>
      <c r="F9" s="16">
        <f>Compatibilité_Verres_Racks!E6</f>
        <v>1118</v>
      </c>
      <c r="G9" s="16" t="str">
        <f>Compatibilité_Verres_Racks!F6</f>
        <v>R0PB,47</v>
      </c>
      <c r="H9" s="17">
        <f>'Calcul ep'!G7</f>
        <v>4.96</v>
      </c>
      <c r="I9" s="17">
        <f t="shared" si="1"/>
        <v>10</v>
      </c>
      <c r="J9" s="17">
        <f>ROUND(H9+I9+'Calcul ep'!$E$1+'Calcul ep'!$E$2,0.5)</f>
        <v>23</v>
      </c>
      <c r="K9" s="17">
        <v>993</v>
      </c>
      <c r="L9" s="18">
        <f>ROUNDDOWN((K9/J9),0)</f>
        <v>43</v>
      </c>
    </row>
    <row r="10" spans="1:12" x14ac:dyDescent="0.25">
      <c r="B10" s="16" t="str">
        <f>Compatibilité_Verres_Racks!A7</f>
        <v>CIT</v>
      </c>
      <c r="C10" s="16" t="str">
        <f>Compatibilité_Verres_Racks!B7</f>
        <v>B787-</v>
      </c>
      <c r="D10" s="16" t="str">
        <f>Compatibilité_Verres_Racks!C7</f>
        <v>CN</v>
      </c>
      <c r="E10" s="16">
        <f>Compatibilité_Verres_Racks!D7</f>
        <v>1143</v>
      </c>
      <c r="F10" s="16">
        <f>Compatibilité_Verres_Racks!E7</f>
        <v>1214</v>
      </c>
      <c r="G10" s="16" t="str">
        <f>Compatibilité_Verres_Racks!F7</f>
        <v>R0PB,47</v>
      </c>
      <c r="H10" s="17">
        <f>'Calcul ep'!G8</f>
        <v>4.96</v>
      </c>
      <c r="I10" s="17">
        <f t="shared" si="1"/>
        <v>10</v>
      </c>
      <c r="J10" s="17">
        <f>ROUND(H10+I10+'Calcul ep'!$E$1+'Calcul ep'!$E$2,0.5)</f>
        <v>23</v>
      </c>
      <c r="K10" s="17">
        <v>993</v>
      </c>
      <c r="L10" s="18">
        <f t="shared" si="0"/>
        <v>43</v>
      </c>
    </row>
    <row r="11" spans="1:12" x14ac:dyDescent="0.25">
      <c r="A11" t="s">
        <v>165</v>
      </c>
      <c r="B11" s="16" t="str">
        <f>Compatibilité_Verres_Racks!A8</f>
        <v>CIT</v>
      </c>
      <c r="C11" s="16" t="str">
        <f>Compatibilité_Verres_Racks!B8</f>
        <v>B9---</v>
      </c>
      <c r="D11" s="16" t="str">
        <f>Compatibilité_Verres_Racks!C8</f>
        <v>FD</v>
      </c>
      <c r="E11" s="16">
        <f>Compatibilité_Verres_Racks!D8</f>
        <v>816</v>
      </c>
      <c r="F11" s="16">
        <f>Compatibilité_Verres_Racks!E8</f>
        <v>656</v>
      </c>
      <c r="G11" s="16" t="str">
        <f>Compatibilité_Verres_Racks!F8</f>
        <v>NISSAN R0NF S18</v>
      </c>
      <c r="H11" s="17">
        <f>'Calcul ep'!G9</f>
        <v>3.85</v>
      </c>
      <c r="I11" s="17">
        <f t="shared" si="1"/>
        <v>0</v>
      </c>
      <c r="J11" s="17">
        <f>ROUND(H11+I11+'Calcul ep'!$E$1+'Calcul ep'!$E$2,0.5)</f>
        <v>12</v>
      </c>
      <c r="K11" s="17">
        <v>993</v>
      </c>
      <c r="L11" s="18">
        <f t="shared" si="0"/>
        <v>82</v>
      </c>
    </row>
    <row r="12" spans="1:12" x14ac:dyDescent="0.25">
      <c r="A12" t="s">
        <v>165</v>
      </c>
      <c r="B12" s="16" t="str">
        <f>Compatibilité_Verres_Racks!A9</f>
        <v>CIT</v>
      </c>
      <c r="C12" s="16" t="str">
        <f>Compatibilité_Verres_Racks!B9</f>
        <v>B9---</v>
      </c>
      <c r="D12" s="16" t="str">
        <f>Compatibilité_Verres_Racks!C9</f>
        <v>M2</v>
      </c>
      <c r="E12" s="16">
        <f>Compatibilité_Verres_Racks!D9</f>
        <v>644.29999999999995</v>
      </c>
      <c r="F12" s="16">
        <f>Compatibilité_Verres_Racks!E9</f>
        <v>441.9</v>
      </c>
      <c r="G12" s="16" t="str">
        <f>Compatibilité_Verres_Racks!F9</f>
        <v>R0NA S89</v>
      </c>
      <c r="H12" s="17">
        <f>'Calcul ep'!G10</f>
        <v>3.85</v>
      </c>
      <c r="I12" s="17">
        <f t="shared" si="1"/>
        <v>0</v>
      </c>
      <c r="J12" s="17">
        <f>ROUND(H12+I12+'Calcul ep'!$E$1+'Calcul ep'!$E$2,0.5)</f>
        <v>12</v>
      </c>
      <c r="K12" s="17">
        <v>993</v>
      </c>
      <c r="L12" s="18">
        <f t="shared" si="0"/>
        <v>82</v>
      </c>
    </row>
    <row r="13" spans="1:12" x14ac:dyDescent="0.25">
      <c r="A13" t="s">
        <v>166</v>
      </c>
      <c r="B13" s="16" t="str">
        <f>Compatibilité_Verres_Racks!A10</f>
        <v>CIT</v>
      </c>
      <c r="C13" s="16" t="str">
        <f>Compatibilité_Verres_Racks!B10</f>
        <v>P1MT-</v>
      </c>
      <c r="D13" s="16" t="str">
        <f>Compatibilité_Verres_Racks!C10</f>
        <v>M2</v>
      </c>
      <c r="E13" s="16">
        <f>Compatibilité_Verres_Racks!D10</f>
        <v>815</v>
      </c>
      <c r="F13" s="16">
        <f>Compatibilité_Verres_Racks!E10</f>
        <v>488</v>
      </c>
      <c r="G13" s="16" t="str">
        <f>Compatibilité_Verres_Racks!F10</f>
        <v>RONJ</v>
      </c>
      <c r="H13" s="17">
        <f>'Calcul ep'!G11</f>
        <v>3.85</v>
      </c>
      <c r="I13" s="17">
        <f t="shared" si="1"/>
        <v>10</v>
      </c>
      <c r="J13" s="17">
        <f>ROUND(H13+I13+'Calcul ep'!$E$1+'Calcul ep'!$E$2,0.5)</f>
        <v>22</v>
      </c>
      <c r="K13" s="17">
        <v>993</v>
      </c>
      <c r="L13" s="18">
        <f t="shared" si="0"/>
        <v>45</v>
      </c>
    </row>
    <row r="14" spans="1:12" x14ac:dyDescent="0.25">
      <c r="B14" s="16" t="str">
        <f>Compatibilité_Verres_Racks!A11</f>
        <v>CIT</v>
      </c>
      <c r="C14" s="16" t="str">
        <f>Compatibilité_Verres_Racks!B11</f>
        <v>X74--</v>
      </c>
      <c r="D14" s="16" t="str">
        <f>Compatibilité_Verres_Racks!C11</f>
        <v>RD</v>
      </c>
      <c r="E14" s="16">
        <f>Compatibilité_Verres_Racks!D11</f>
        <v>786</v>
      </c>
      <c r="F14" s="16">
        <f>Compatibilité_Verres_Racks!E11</f>
        <v>579</v>
      </c>
      <c r="G14" s="16" t="str">
        <f>Compatibilité_Verres_Racks!F11</f>
        <v>R365.--.VW</v>
      </c>
      <c r="H14" s="17">
        <f>'Calcul ep'!G12</f>
        <v>3.96</v>
      </c>
      <c r="I14" s="17">
        <f t="shared" si="1"/>
        <v>10</v>
      </c>
      <c r="J14" s="17">
        <f>ROUND(H14+I14+'Calcul ep'!$E$1+'Calcul ep'!$E$2,0.5)</f>
        <v>22</v>
      </c>
      <c r="K14" s="17">
        <v>993</v>
      </c>
      <c r="L14" s="18">
        <f t="shared" si="0"/>
        <v>45</v>
      </c>
    </row>
    <row r="15" spans="1:12" x14ac:dyDescent="0.25">
      <c r="A15" t="s">
        <v>165</v>
      </c>
      <c r="B15" s="16" t="str">
        <f>Compatibilité_Verres_Racks!A12</f>
        <v>CIT</v>
      </c>
      <c r="C15" s="16" t="str">
        <f>Compatibilité_Verres_Racks!B12</f>
        <v>X74--</v>
      </c>
      <c r="D15" s="16" t="str">
        <f>Compatibilité_Verres_Racks!C12</f>
        <v>RD</v>
      </c>
      <c r="E15" s="16">
        <f>Compatibilité_Verres_Racks!D12</f>
        <v>786</v>
      </c>
      <c r="F15" s="16">
        <f>Compatibilité_Verres_Racks!E12</f>
        <v>579</v>
      </c>
      <c r="G15" s="16" t="str">
        <f>Compatibilité_Verres_Racks!F12</f>
        <v>R365.--.VW</v>
      </c>
      <c r="H15" s="17">
        <f>'Calcul ep'!G13</f>
        <v>3.85</v>
      </c>
      <c r="I15" s="17">
        <f t="shared" si="1"/>
        <v>0</v>
      </c>
      <c r="J15" s="17">
        <f>ROUND(H15+I15+'Calcul ep'!$E$1+'Calcul ep'!$E$2,0.5)</f>
        <v>12</v>
      </c>
      <c r="K15" s="17">
        <v>993</v>
      </c>
      <c r="L15" s="18">
        <f t="shared" si="0"/>
        <v>82</v>
      </c>
    </row>
    <row r="16" spans="1:12" x14ac:dyDescent="0.25">
      <c r="B16" s="16" t="str">
        <f>Compatibilité_Verres_Racks!A13</f>
        <v>CIT</v>
      </c>
      <c r="C16" s="16" t="str">
        <f>Compatibilité_Verres_Racks!B13</f>
        <v>X74--</v>
      </c>
      <c r="D16" s="16" t="str">
        <f>Compatibilité_Verres_Racks!C13</f>
        <v>RD</v>
      </c>
      <c r="E16" s="16">
        <f>Compatibilité_Verres_Racks!D13</f>
        <v>788</v>
      </c>
      <c r="F16" s="16">
        <f>Compatibilité_Verres_Racks!E13</f>
        <v>579</v>
      </c>
      <c r="G16" s="16" t="str">
        <f>Compatibilité_Verres_Racks!F13</f>
        <v>R365.--.VW</v>
      </c>
      <c r="H16" s="17">
        <f>'Calcul ep'!G14</f>
        <v>3.85</v>
      </c>
      <c r="I16" s="17">
        <f t="shared" si="1"/>
        <v>10</v>
      </c>
      <c r="J16" s="17">
        <f>ROUND(H16+I16+'Calcul ep'!$E$1+'Calcul ep'!$E$2,0.5)</f>
        <v>22</v>
      </c>
      <c r="K16" s="17">
        <v>993</v>
      </c>
      <c r="L16" s="18">
        <f t="shared" si="0"/>
        <v>45</v>
      </c>
    </row>
    <row r="17" spans="1:12" x14ac:dyDescent="0.25">
      <c r="A17" t="s">
        <v>165</v>
      </c>
      <c r="B17" s="16" t="str">
        <f>Compatibilité_Verres_Racks!A14</f>
        <v>CIT</v>
      </c>
      <c r="C17" s="16" t="str">
        <f>Compatibilité_Verres_Racks!B14</f>
        <v>X74--</v>
      </c>
      <c r="D17" s="16" t="str">
        <f>Compatibilité_Verres_Racks!C14</f>
        <v>WS</v>
      </c>
      <c r="E17" s="16">
        <f>Compatibilité_Verres_Racks!D14</f>
        <v>1489</v>
      </c>
      <c r="F17" s="16">
        <f>Compatibilité_Verres_Racks!E14</f>
        <v>1066</v>
      </c>
      <c r="G17" s="16" t="str">
        <f>Compatibilité_Verres_Racks!F14</f>
        <v>R0PB,47</v>
      </c>
      <c r="H17" s="17">
        <f>'Calcul ep'!G15</f>
        <v>3.96</v>
      </c>
      <c r="I17" s="17">
        <f t="shared" si="1"/>
        <v>0</v>
      </c>
      <c r="J17" s="17">
        <f>ROUND(H17+I17+'Calcul ep'!$E$1+'Calcul ep'!$E$2,0.5)</f>
        <v>12</v>
      </c>
      <c r="K17" s="17">
        <v>993</v>
      </c>
      <c r="L17" s="18">
        <f t="shared" si="0"/>
        <v>82</v>
      </c>
    </row>
    <row r="18" spans="1:12" x14ac:dyDescent="0.25">
      <c r="B18" s="16" t="str">
        <f>Compatibilité_Verres_Racks!A15</f>
        <v>CIT</v>
      </c>
      <c r="C18" s="16" t="str">
        <f>Compatibilité_Verres_Racks!B15</f>
        <v>X74--</v>
      </c>
      <c r="D18" s="16" t="str">
        <f>Compatibilité_Verres_Racks!C15</f>
        <v>WS</v>
      </c>
      <c r="E18" s="16">
        <f>Compatibilité_Verres_Racks!D15</f>
        <v>1489</v>
      </c>
      <c r="F18" s="16">
        <f>Compatibilité_Verres_Racks!E15</f>
        <v>1066</v>
      </c>
      <c r="G18" s="16" t="str">
        <f>Compatibilité_Verres_Racks!F15</f>
        <v>R0PB,47</v>
      </c>
      <c r="H18" s="17">
        <f>'Calcul ep'!G16</f>
        <v>4.46</v>
      </c>
      <c r="I18" s="17">
        <f t="shared" si="1"/>
        <v>10</v>
      </c>
      <c r="J18" s="17">
        <f>ROUND(H18+I18+'Calcul ep'!$E$1+'Calcul ep'!$E$2,0.5)</f>
        <v>22</v>
      </c>
      <c r="K18" s="17">
        <v>993</v>
      </c>
      <c r="L18" s="18">
        <f t="shared" si="0"/>
        <v>45</v>
      </c>
    </row>
    <row r="19" spans="1:12" x14ac:dyDescent="0.25">
      <c r="B19" s="16" t="str">
        <f>Compatibilité_Verres_Racks!A16</f>
        <v>CIT</v>
      </c>
      <c r="C19" s="16" t="str">
        <f>Compatibilité_Verres_Racks!B16</f>
        <v>X74--</v>
      </c>
      <c r="D19" s="16" t="str">
        <f>Compatibilité_Verres_Racks!C16</f>
        <v>WS</v>
      </c>
      <c r="E19" s="16">
        <f>Compatibilité_Verres_Racks!D16</f>
        <v>1495</v>
      </c>
      <c r="F19" s="16">
        <f>Compatibilité_Verres_Racks!E16</f>
        <v>1066</v>
      </c>
      <c r="G19" s="16" t="str">
        <f>Compatibilité_Verres_Racks!F16</f>
        <v>R0PB,47</v>
      </c>
      <c r="H19" s="17">
        <f>'Calcul ep'!G17</f>
        <v>4.46</v>
      </c>
      <c r="I19" s="17">
        <f t="shared" si="1"/>
        <v>10</v>
      </c>
      <c r="J19" s="17">
        <f>ROUND(H19+I19+'Calcul ep'!$E$1+'Calcul ep'!$E$2,0.5)</f>
        <v>22</v>
      </c>
      <c r="K19" s="17">
        <v>993</v>
      </c>
      <c r="L19" s="18">
        <f t="shared" si="0"/>
        <v>45</v>
      </c>
    </row>
    <row r="20" spans="1:12" x14ac:dyDescent="0.25">
      <c r="B20" s="16" t="str">
        <f>Compatibilité_Verres_Racks!A17</f>
        <v>FOR</v>
      </c>
      <c r="C20" s="16" t="str">
        <f>Compatibilité_Verres_Racks!B17</f>
        <v>C519-</v>
      </c>
      <c r="D20" s="16" t="str">
        <f>Compatibilité_Verres_Racks!C17</f>
        <v>FD</v>
      </c>
      <c r="E20" s="16">
        <f>Compatibilité_Verres_Racks!D17</f>
        <v>909</v>
      </c>
      <c r="F20" s="16">
        <f>Compatibilité_Verres_Racks!E17</f>
        <v>578</v>
      </c>
      <c r="G20" s="16" t="str">
        <f>Compatibilité_Verres_Racks!F17</f>
        <v>NISSAN R0NF S18</v>
      </c>
      <c r="H20" s="17">
        <f>'Calcul ep'!G18</f>
        <v>4.8499999999999996</v>
      </c>
      <c r="I20" s="17">
        <f t="shared" si="1"/>
        <v>10</v>
      </c>
      <c r="J20" s="17">
        <f>ROUND(H20+I20+'Calcul ep'!$E$1+'Calcul ep'!$E$2,0.5)</f>
        <v>23</v>
      </c>
      <c r="K20" s="17">
        <v>993</v>
      </c>
      <c r="L20" s="18">
        <f t="shared" si="0"/>
        <v>43</v>
      </c>
    </row>
    <row r="21" spans="1:12" x14ac:dyDescent="0.25">
      <c r="B21" s="16" t="str">
        <f>Compatibilité_Verres_Racks!A18</f>
        <v>HON</v>
      </c>
      <c r="C21" s="16" t="str">
        <f>Compatibilité_Verres_Racks!B18</f>
        <v>07CIV</v>
      </c>
      <c r="D21" s="16" t="str">
        <f>Compatibilité_Verres_Racks!C18</f>
        <v>FD</v>
      </c>
      <c r="E21" s="16">
        <f>Compatibilité_Verres_Racks!D18</f>
        <v>1192</v>
      </c>
      <c r="F21" s="16">
        <f>Compatibilité_Verres_Racks!E18</f>
        <v>507</v>
      </c>
      <c r="G21" s="16" t="str">
        <f>Compatibilité_Verres_Racks!F18</f>
        <v>J02C BL</v>
      </c>
      <c r="H21" s="17">
        <f>'Calcul ep'!G19</f>
        <v>3.5</v>
      </c>
      <c r="I21" s="17">
        <f t="shared" si="1"/>
        <v>10</v>
      </c>
      <c r="J21" s="17">
        <f>ROUND(H21+I21+'Calcul ep'!$E$1+'Calcul ep'!$E$2,0.5)</f>
        <v>22</v>
      </c>
      <c r="K21" s="17">
        <v>993</v>
      </c>
      <c r="L21" s="18">
        <f t="shared" si="0"/>
        <v>45</v>
      </c>
    </row>
    <row r="22" spans="1:12" x14ac:dyDescent="0.25">
      <c r="B22" s="16" t="str">
        <f>Compatibilité_Verres_Racks!A19</f>
        <v>HON</v>
      </c>
      <c r="C22" s="16" t="str">
        <f>Compatibilité_Verres_Racks!B19</f>
        <v>07CIV</v>
      </c>
      <c r="D22" s="16" t="str">
        <f>Compatibilité_Verres_Racks!C19</f>
        <v>S1</v>
      </c>
      <c r="E22" s="16">
        <f>Compatibilité_Verres_Racks!D19</f>
        <v>679</v>
      </c>
      <c r="F22" s="16">
        <f>Compatibilité_Verres_Racks!E19</f>
        <v>403</v>
      </c>
      <c r="G22" s="16" t="str">
        <f>Compatibilité_Verres_Racks!F19</f>
        <v>R0NA S89</v>
      </c>
      <c r="H22" s="17">
        <f>'Calcul ep'!G20</f>
        <v>2.85</v>
      </c>
      <c r="I22" s="17">
        <f t="shared" si="1"/>
        <v>10</v>
      </c>
      <c r="J22" s="17">
        <f>ROUND(H22+I22+'Calcul ep'!$E$1+'Calcul ep'!$E$2,0.5)</f>
        <v>21</v>
      </c>
      <c r="K22" s="17">
        <v>993</v>
      </c>
      <c r="L22" s="18">
        <f t="shared" si="0"/>
        <v>47</v>
      </c>
    </row>
    <row r="23" spans="1:12" x14ac:dyDescent="0.25">
      <c r="B23" s="16" t="str">
        <f>Compatibilité_Verres_Racks!A20</f>
        <v>HON</v>
      </c>
      <c r="C23" s="16" t="str">
        <f>Compatibilité_Verres_Racks!B20</f>
        <v>07CIV</v>
      </c>
      <c r="D23" s="16" t="str">
        <f>Compatibilité_Verres_Racks!C20</f>
        <v>S1</v>
      </c>
      <c r="E23" s="16">
        <f>Compatibilité_Verres_Racks!D20</f>
        <v>679</v>
      </c>
      <c r="F23" s="16">
        <f>Compatibilité_Verres_Racks!E20</f>
        <v>403</v>
      </c>
      <c r="G23" s="16" t="str">
        <f>Compatibilité_Verres_Racks!F20</f>
        <v>R0NA S89</v>
      </c>
      <c r="H23" s="17">
        <f>'Calcul ep'!G21</f>
        <v>3.15</v>
      </c>
      <c r="I23" s="17">
        <f t="shared" si="1"/>
        <v>10</v>
      </c>
      <c r="J23" s="17">
        <f>ROUND(H23+I23+'Calcul ep'!$E$1+'Calcul ep'!$E$2,0.5)</f>
        <v>21</v>
      </c>
      <c r="K23" s="17">
        <v>993</v>
      </c>
      <c r="L23" s="18">
        <f t="shared" si="0"/>
        <v>47</v>
      </c>
    </row>
    <row r="24" spans="1:12" x14ac:dyDescent="0.25">
      <c r="B24" s="16" t="str">
        <f>Compatibilité_Verres_Racks!A21</f>
        <v>HON</v>
      </c>
      <c r="C24" s="16" t="str">
        <f>Compatibilité_Verres_Racks!B21</f>
        <v>CF---</v>
      </c>
      <c r="D24" s="16" t="str">
        <f>Compatibilité_Verres_Racks!C21</f>
        <v>FD</v>
      </c>
      <c r="E24" s="16">
        <f>Compatibilité_Verres_Racks!D21</f>
        <v>927</v>
      </c>
      <c r="F24" s="16">
        <f>Compatibilité_Verres_Racks!E21</f>
        <v>514</v>
      </c>
      <c r="G24" s="16" t="str">
        <f>Compatibilité_Verres_Racks!F21</f>
        <v>NISSAN R0NF S18</v>
      </c>
      <c r="H24" s="17">
        <f>'Calcul ep'!G22</f>
        <v>3.5</v>
      </c>
      <c r="I24" s="17">
        <f t="shared" si="1"/>
        <v>10</v>
      </c>
      <c r="J24" s="17">
        <f>ROUND(H24+I24+'Calcul ep'!$E$1+'Calcul ep'!$E$2,0.5)</f>
        <v>22</v>
      </c>
      <c r="K24" s="17">
        <v>993</v>
      </c>
      <c r="L24" s="18">
        <f t="shared" si="0"/>
        <v>45</v>
      </c>
    </row>
    <row r="25" spans="1:12" x14ac:dyDescent="0.25">
      <c r="B25" s="16" t="str">
        <f>Compatibilité_Verres_Racks!A22</f>
        <v>HON</v>
      </c>
      <c r="C25" s="16" t="str">
        <f>Compatibilité_Verres_Racks!B22</f>
        <v>CX---</v>
      </c>
      <c r="D25" s="16" t="str">
        <f>Compatibilité_Verres_Racks!C22</f>
        <v>FD</v>
      </c>
      <c r="E25" s="16">
        <f>Compatibilité_Verres_Racks!D22</f>
        <v>1013</v>
      </c>
      <c r="F25" s="16">
        <f>Compatibilité_Verres_Racks!E22</f>
        <v>531</v>
      </c>
      <c r="G25" s="16" t="str">
        <f>Compatibilité_Verres_Racks!F22</f>
        <v>R0NA S89</v>
      </c>
      <c r="H25" s="17">
        <f>'Calcul ep'!G23</f>
        <v>3.5</v>
      </c>
      <c r="I25" s="17">
        <f t="shared" si="1"/>
        <v>10</v>
      </c>
      <c r="J25" s="17">
        <f>ROUND(H25+I25+'Calcul ep'!$E$1+'Calcul ep'!$E$2,0.5)</f>
        <v>22</v>
      </c>
      <c r="K25" s="17">
        <v>993</v>
      </c>
      <c r="L25" s="18">
        <f t="shared" si="0"/>
        <v>45</v>
      </c>
    </row>
    <row r="26" spans="1:12" x14ac:dyDescent="0.25">
      <c r="B26" s="16" t="str">
        <f>Compatibilité_Verres_Racks!A23</f>
        <v>HON</v>
      </c>
      <c r="C26" s="16" t="str">
        <f>Compatibilité_Verres_Racks!B23</f>
        <v>CX---</v>
      </c>
      <c r="D26" s="16" t="str">
        <f>Compatibilité_Verres_Racks!C23</f>
        <v>RD</v>
      </c>
      <c r="E26" s="16">
        <f>Compatibilité_Verres_Racks!D23</f>
        <v>777</v>
      </c>
      <c r="F26" s="16">
        <f>Compatibilité_Verres_Racks!E23</f>
        <v>518</v>
      </c>
      <c r="G26" s="16" t="str">
        <f>Compatibilité_Verres_Racks!F23</f>
        <v>R0NA S89</v>
      </c>
      <c r="H26" s="17">
        <f>'Calcul ep'!G24</f>
        <v>3.15</v>
      </c>
      <c r="I26" s="17">
        <f t="shared" si="1"/>
        <v>10</v>
      </c>
      <c r="J26" s="17">
        <f>ROUND(H26+I26+'Calcul ep'!$E$1+'Calcul ep'!$E$2,0.5)</f>
        <v>21</v>
      </c>
      <c r="K26" s="17">
        <v>993</v>
      </c>
      <c r="L26" s="18">
        <f t="shared" si="0"/>
        <v>47</v>
      </c>
    </row>
    <row r="27" spans="1:12" x14ac:dyDescent="0.25">
      <c r="B27" s="16" t="str">
        <f>Compatibilité_Verres_Racks!A24</f>
        <v>HON</v>
      </c>
      <c r="C27" s="16" t="str">
        <f>Compatibilité_Verres_Racks!B24</f>
        <v>EZ---</v>
      </c>
      <c r="D27" s="16" t="str">
        <f>Compatibilité_Verres_Racks!C24</f>
        <v>FD</v>
      </c>
      <c r="E27" s="16">
        <f>Compatibilité_Verres_Racks!D24</f>
        <v>960</v>
      </c>
      <c r="F27" s="16">
        <f>Compatibilité_Verres_Racks!E24</f>
        <v>513</v>
      </c>
      <c r="G27" s="16" t="str">
        <f>Compatibilité_Verres_Racks!F24</f>
        <v>P5</v>
      </c>
      <c r="H27" s="17">
        <f>'Calcul ep'!G25</f>
        <v>3.15</v>
      </c>
      <c r="I27" s="17">
        <f t="shared" si="1"/>
        <v>10</v>
      </c>
      <c r="J27" s="17">
        <f>ROUND(H27+I27+'Calcul ep'!$E$1+'Calcul ep'!$E$2,0.5)</f>
        <v>21</v>
      </c>
      <c r="K27" s="17">
        <v>993</v>
      </c>
      <c r="L27" s="18">
        <f t="shared" si="0"/>
        <v>47</v>
      </c>
    </row>
    <row r="28" spans="1:12" x14ac:dyDescent="0.25">
      <c r="B28" s="16" t="str">
        <f>Compatibilité_Verres_Racks!A25</f>
        <v>LRO</v>
      </c>
      <c r="C28" s="16" t="str">
        <f>Compatibilité_Verres_Racks!B25</f>
        <v>LR405</v>
      </c>
      <c r="D28" s="16" t="str">
        <f>Compatibilité_Verres_Racks!C25</f>
        <v>L1</v>
      </c>
      <c r="E28" s="16">
        <f>Compatibilité_Verres_Racks!D25</f>
        <v>1033</v>
      </c>
      <c r="F28" s="16">
        <f>Compatibilité_Verres_Racks!E25</f>
        <v>159</v>
      </c>
      <c r="G28" s="16" t="str">
        <f>Compatibilité_Verres_Racks!F25</f>
        <v>S4</v>
      </c>
      <c r="H28" s="17">
        <f>'Calcul ep'!G26</f>
        <v>4.8499999999999996</v>
      </c>
      <c r="I28" s="17">
        <f t="shared" si="1"/>
        <v>10</v>
      </c>
      <c r="J28" s="17">
        <f>ROUND(H28+I28+'Calcul ep'!$E$1+'Calcul ep'!$E$2,0.5)</f>
        <v>23</v>
      </c>
      <c r="K28" s="17">
        <v>993</v>
      </c>
      <c r="L28" s="18">
        <f t="shared" si="0"/>
        <v>43</v>
      </c>
    </row>
    <row r="29" spans="1:12" x14ac:dyDescent="0.25">
      <c r="B29" s="16" t="str">
        <f>Compatibilité_Verres_Racks!A26</f>
        <v>NIS</v>
      </c>
      <c r="C29" s="16" t="str">
        <f>Compatibilité_Verres_Racks!B26</f>
        <v>B02E-</v>
      </c>
      <c r="D29" s="16" t="str">
        <f>Compatibilité_Verres_Racks!C26</f>
        <v>BL</v>
      </c>
      <c r="E29" s="16">
        <f>Compatibilité_Verres_Racks!D26</f>
        <v>1138</v>
      </c>
      <c r="F29" s="16">
        <f>Compatibilité_Verres_Racks!E26</f>
        <v>501</v>
      </c>
      <c r="G29" s="16" t="str">
        <f>Compatibilité_Verres_Racks!F26</f>
        <v>Caisse bois FD/RD</v>
      </c>
      <c r="H29" s="17">
        <f>'Calcul ep'!G27</f>
        <v>3.15</v>
      </c>
      <c r="I29" s="17">
        <f t="shared" si="1"/>
        <v>10</v>
      </c>
      <c r="J29" s="17">
        <f>ROUND(H29+I29+'Calcul ep'!$E$1+'Calcul ep'!$E$2,0.5)</f>
        <v>21</v>
      </c>
      <c r="K29" s="17">
        <v>993</v>
      </c>
      <c r="L29" s="18">
        <f t="shared" si="0"/>
        <v>47</v>
      </c>
    </row>
    <row r="30" spans="1:12" x14ac:dyDescent="0.25">
      <c r="B30" s="16" t="str">
        <f>Compatibilité_Verres_Racks!A27</f>
        <v>NIS</v>
      </c>
      <c r="C30" s="16" t="str">
        <f>Compatibilité_Verres_Racks!B27</f>
        <v>B02E-</v>
      </c>
      <c r="D30" s="16" t="str">
        <f>Compatibilité_Verres_Racks!C27</f>
        <v>FD</v>
      </c>
      <c r="E30" s="16">
        <f>Compatibilité_Verres_Racks!D27</f>
        <v>790</v>
      </c>
      <c r="F30" s="16">
        <f>Compatibilité_Verres_Racks!E27</f>
        <v>577</v>
      </c>
      <c r="G30" s="16" t="str">
        <f>Compatibilité_Verres_Racks!F27</f>
        <v>R365.--.VW</v>
      </c>
      <c r="H30" s="17">
        <f>'Calcul ep'!G28</f>
        <v>3.85</v>
      </c>
      <c r="I30" s="17">
        <f t="shared" si="1"/>
        <v>10</v>
      </c>
      <c r="J30" s="17">
        <f>ROUND(H30+I30+'Calcul ep'!$E$1+'Calcul ep'!$E$2,0.5)</f>
        <v>22</v>
      </c>
      <c r="K30" s="17">
        <v>993</v>
      </c>
      <c r="L30" s="18">
        <f t="shared" si="0"/>
        <v>45</v>
      </c>
    </row>
    <row r="31" spans="1:12" x14ac:dyDescent="0.25">
      <c r="B31" s="16" t="str">
        <f>Compatibilité_Verres_Racks!A28</f>
        <v>NIS</v>
      </c>
      <c r="C31" s="16" t="str">
        <f>Compatibilité_Verres_Racks!B28</f>
        <v>B02E-</v>
      </c>
      <c r="D31" s="16" t="str">
        <f>Compatibilité_Verres_Racks!C28</f>
        <v>FD</v>
      </c>
      <c r="E31" s="16">
        <f>Compatibilité_Verres_Racks!D28</f>
        <v>793</v>
      </c>
      <c r="F31" s="16">
        <f>Compatibilité_Verres_Racks!E28</f>
        <v>550</v>
      </c>
      <c r="G31" s="16" t="str">
        <f>Compatibilité_Verres_Racks!F28</f>
        <v>R0NA S89</v>
      </c>
      <c r="H31" s="17">
        <f>'Calcul ep'!G29</f>
        <v>3.85</v>
      </c>
      <c r="I31" s="17">
        <f t="shared" si="1"/>
        <v>10</v>
      </c>
      <c r="J31" s="17">
        <f>ROUND(H31+I31+'Calcul ep'!$E$1+'Calcul ep'!$E$2,0.5)</f>
        <v>22</v>
      </c>
      <c r="K31" s="17">
        <v>993</v>
      </c>
      <c r="L31" s="18">
        <f t="shared" si="0"/>
        <v>45</v>
      </c>
    </row>
    <row r="32" spans="1:12" x14ac:dyDescent="0.25">
      <c r="B32" s="16" t="str">
        <f>Compatibilité_Verres_Racks!A29</f>
        <v>NIS</v>
      </c>
      <c r="C32" s="16" t="str">
        <f>Compatibilité_Verres_Racks!B29</f>
        <v>B02E-</v>
      </c>
      <c r="D32" s="16" t="str">
        <f>Compatibilité_Verres_Racks!C29</f>
        <v>FD</v>
      </c>
      <c r="E32" s="16">
        <f>Compatibilité_Verres_Racks!D29</f>
        <v>793</v>
      </c>
      <c r="F32" s="16">
        <f>Compatibilité_Verres_Racks!E29</f>
        <v>550</v>
      </c>
      <c r="G32" s="16" t="str">
        <f>Compatibilité_Verres_Racks!F29</f>
        <v>R0NA S89</v>
      </c>
      <c r="H32" s="17">
        <f>'Calcul ep'!G30</f>
        <v>3.5</v>
      </c>
      <c r="I32" s="17">
        <f t="shared" si="1"/>
        <v>10</v>
      </c>
      <c r="J32" s="17">
        <f>ROUND(H32+I32+'Calcul ep'!$E$1+'Calcul ep'!$E$2,0.5)</f>
        <v>22</v>
      </c>
      <c r="K32" s="17">
        <v>993</v>
      </c>
      <c r="L32" s="18">
        <f t="shared" si="0"/>
        <v>45</v>
      </c>
    </row>
    <row r="33" spans="2:12" x14ac:dyDescent="0.25">
      <c r="B33" s="16" t="str">
        <f>Compatibilité_Verres_Racks!A30</f>
        <v>NIS</v>
      </c>
      <c r="C33" s="16" t="str">
        <f>Compatibilité_Verres_Racks!B30</f>
        <v>B02E-</v>
      </c>
      <c r="D33" s="16" t="str">
        <f>Compatibilité_Verres_Racks!C30</f>
        <v>FD</v>
      </c>
      <c r="E33" s="16">
        <f>Compatibilité_Verres_Racks!D30</f>
        <v>793</v>
      </c>
      <c r="F33" s="16">
        <f>Compatibilité_Verres_Racks!E30</f>
        <v>550</v>
      </c>
      <c r="G33" s="16" t="str">
        <f>Compatibilité_Verres_Racks!F30</f>
        <v>R0NA S89</v>
      </c>
      <c r="H33" s="17">
        <f>'Calcul ep'!G31</f>
        <v>3.85</v>
      </c>
      <c r="I33" s="17">
        <f t="shared" si="1"/>
        <v>10</v>
      </c>
      <c r="J33" s="17">
        <f>ROUND(H33+I33+'Calcul ep'!$E$1+'Calcul ep'!$E$2,0.5)</f>
        <v>22</v>
      </c>
      <c r="K33" s="17">
        <v>993</v>
      </c>
      <c r="L33" s="18">
        <f t="shared" si="0"/>
        <v>45</v>
      </c>
    </row>
    <row r="34" spans="2:12" x14ac:dyDescent="0.25">
      <c r="B34" s="16" t="str">
        <f>Compatibilité_Verres_Racks!A31</f>
        <v>NIS</v>
      </c>
      <c r="C34" s="16" t="str">
        <f>Compatibilité_Verres_Racks!B31</f>
        <v>B02E-</v>
      </c>
      <c r="D34" s="16" t="str">
        <f>Compatibilité_Verres_Racks!C31</f>
        <v>RD</v>
      </c>
      <c r="E34" s="16">
        <f>Compatibilité_Verres_Racks!D31</f>
        <v>622</v>
      </c>
      <c r="F34" s="16">
        <f>Compatibilité_Verres_Racks!E31</f>
        <v>440</v>
      </c>
      <c r="G34" s="16" t="str">
        <f>Compatibilité_Verres_Racks!F31</f>
        <v>R0NA S89</v>
      </c>
      <c r="H34" s="17">
        <f>'Calcul ep'!G32</f>
        <v>3.15</v>
      </c>
      <c r="I34" s="17">
        <f t="shared" si="1"/>
        <v>10</v>
      </c>
      <c r="J34" s="17">
        <f>ROUND(H34+I34+'Calcul ep'!$E$1+'Calcul ep'!$E$2,0.5)</f>
        <v>21</v>
      </c>
      <c r="K34" s="17">
        <v>993</v>
      </c>
      <c r="L34" s="18">
        <f t="shared" si="0"/>
        <v>47</v>
      </c>
    </row>
    <row r="35" spans="2:12" x14ac:dyDescent="0.25">
      <c r="B35" s="16" t="str">
        <f>Compatibilité_Verres_Racks!A32</f>
        <v>NIS</v>
      </c>
      <c r="C35" s="16" t="str">
        <f>Compatibilité_Verres_Racks!B32</f>
        <v>B02E-</v>
      </c>
      <c r="D35" s="16" t="str">
        <f>Compatibilité_Verres_Racks!C32</f>
        <v>RD</v>
      </c>
      <c r="E35" s="16">
        <f>Compatibilité_Verres_Racks!D32</f>
        <v>664</v>
      </c>
      <c r="F35" s="16">
        <f>Compatibilité_Verres_Racks!E32</f>
        <v>440</v>
      </c>
      <c r="G35" s="16" t="str">
        <f>Compatibilité_Verres_Racks!F32</f>
        <v>R0NA S89</v>
      </c>
      <c r="H35" s="17">
        <f>'Calcul ep'!G33</f>
        <v>3.15</v>
      </c>
      <c r="I35" s="17">
        <f t="shared" si="1"/>
        <v>10</v>
      </c>
      <c r="J35" s="17">
        <f>ROUND(H35+I35+'Calcul ep'!$E$1+'Calcul ep'!$E$2,0.5)</f>
        <v>21</v>
      </c>
      <c r="K35" s="17">
        <v>993</v>
      </c>
      <c r="L35" s="18">
        <f t="shared" si="0"/>
        <v>47</v>
      </c>
    </row>
    <row r="36" spans="2:12" x14ac:dyDescent="0.25">
      <c r="B36" s="16" t="str">
        <f>Compatibilité_Verres_Racks!A33</f>
        <v>NIS</v>
      </c>
      <c r="C36" s="16" t="str">
        <f>Compatibilité_Verres_Racks!B33</f>
        <v>B12G-</v>
      </c>
      <c r="D36" s="16" t="str">
        <f>Compatibilité_Verres_Racks!C33</f>
        <v>WS</v>
      </c>
      <c r="E36" s="16">
        <f>Compatibilité_Verres_Racks!D33</f>
        <v>1361</v>
      </c>
      <c r="F36" s="16">
        <f>Compatibilité_Verres_Racks!E33</f>
        <v>1043</v>
      </c>
      <c r="G36" s="16" t="str">
        <f>Compatibilité_Verres_Racks!F33</f>
        <v>R0PB,47</v>
      </c>
      <c r="H36" s="17">
        <f>'Calcul ep'!G34</f>
        <v>4.96</v>
      </c>
      <c r="I36" s="17">
        <f t="shared" si="1"/>
        <v>10</v>
      </c>
      <c r="J36" s="17">
        <f>ROUND(H36+I36+'Calcul ep'!$E$1+'Calcul ep'!$E$2,0.5)</f>
        <v>23</v>
      </c>
      <c r="K36" s="17">
        <v>993</v>
      </c>
      <c r="L36" s="18">
        <f t="shared" si="0"/>
        <v>43</v>
      </c>
    </row>
    <row r="37" spans="2:12" x14ac:dyDescent="0.25">
      <c r="B37" s="16" t="str">
        <f>Compatibilité_Verres_Racks!A34</f>
        <v>NIS</v>
      </c>
      <c r="C37" s="16" t="str">
        <f>Compatibilité_Verres_Racks!B34</f>
        <v>B12G-</v>
      </c>
      <c r="D37" s="16" t="str">
        <f>Compatibilité_Verres_Racks!C34</f>
        <v>WS</v>
      </c>
      <c r="E37" s="16">
        <f>Compatibilité_Verres_Racks!D34</f>
        <v>1362</v>
      </c>
      <c r="F37" s="16">
        <f>Compatibilité_Verres_Racks!E34</f>
        <v>1062</v>
      </c>
      <c r="G37" s="16" t="str">
        <f>Compatibilité_Verres_Racks!F34</f>
        <v>R0PB,47</v>
      </c>
      <c r="H37" s="17">
        <f>'Calcul ep'!G35</f>
        <v>4.96</v>
      </c>
      <c r="I37" s="17">
        <f t="shared" si="1"/>
        <v>10</v>
      </c>
      <c r="J37" s="17">
        <f>ROUND(H37+I37+'Calcul ep'!$E$1+'Calcul ep'!$E$2,0.5)</f>
        <v>23</v>
      </c>
      <c r="K37" s="17">
        <v>993</v>
      </c>
      <c r="L37" s="18">
        <f t="shared" si="0"/>
        <v>43</v>
      </c>
    </row>
    <row r="38" spans="2:12" x14ac:dyDescent="0.25">
      <c r="B38" s="16" t="str">
        <f>Compatibilité_Verres_Racks!A35</f>
        <v>NIS</v>
      </c>
      <c r="C38" s="16" t="str">
        <f>Compatibilité_Verres_Racks!B35</f>
        <v>GD1A-</v>
      </c>
      <c r="D38" s="16" t="str">
        <f>Compatibilité_Verres_Racks!C35</f>
        <v>FD</v>
      </c>
      <c r="E38" s="16">
        <f>Compatibilité_Verres_Racks!D35</f>
        <v>908</v>
      </c>
      <c r="F38" s="16">
        <f>Compatibilité_Verres_Racks!E35</f>
        <v>523</v>
      </c>
      <c r="G38" s="16" t="str">
        <f>Compatibilité_Verres_Racks!F35</f>
        <v>NISSAN R0NF S18</v>
      </c>
      <c r="H38" s="17">
        <f>'Calcul ep'!G36</f>
        <v>3.85</v>
      </c>
      <c r="I38" s="17">
        <f t="shared" si="1"/>
        <v>10</v>
      </c>
      <c r="J38" s="17">
        <f>ROUND(H38+I38+'Calcul ep'!$E$1+'Calcul ep'!$E$2,0.5)</f>
        <v>22</v>
      </c>
      <c r="K38" s="17">
        <v>993</v>
      </c>
      <c r="L38" s="18">
        <f t="shared" ref="L38:L69" si="2">ROUNDDOWN((K38/J38),0)</f>
        <v>45</v>
      </c>
    </row>
    <row r="39" spans="2:12" x14ac:dyDescent="0.25">
      <c r="B39" s="16" t="str">
        <f>Compatibilité_Verres_Racks!A36</f>
        <v>NIS</v>
      </c>
      <c r="C39" s="16" t="str">
        <f>Compatibilité_Verres_Racks!B36</f>
        <v>GD1A-</v>
      </c>
      <c r="D39" s="16" t="str">
        <f>Compatibilité_Verres_Racks!C36</f>
        <v>RD</v>
      </c>
      <c r="E39" s="16">
        <f>Compatibilité_Verres_Racks!D36</f>
        <v>611</v>
      </c>
      <c r="F39" s="16">
        <f>Compatibilité_Verres_Racks!E36</f>
        <v>474</v>
      </c>
      <c r="G39" s="16" t="str">
        <f>Compatibilité_Verres_Racks!F36</f>
        <v>R0NA S89</v>
      </c>
      <c r="H39" s="17">
        <f>'Calcul ep'!G37</f>
        <v>3.15</v>
      </c>
      <c r="I39" s="17">
        <f t="shared" si="1"/>
        <v>10</v>
      </c>
      <c r="J39" s="17">
        <f>ROUND(H39+I39+'Calcul ep'!$E$1+'Calcul ep'!$E$2,0.5)</f>
        <v>21</v>
      </c>
      <c r="K39" s="17">
        <v>993</v>
      </c>
      <c r="L39" s="18">
        <f t="shared" si="2"/>
        <v>47</v>
      </c>
    </row>
    <row r="40" spans="2:12" x14ac:dyDescent="0.25">
      <c r="B40" s="16" t="str">
        <f>Compatibilité_Verres_Racks!A37</f>
        <v>NIS</v>
      </c>
      <c r="C40" s="16" t="str">
        <f>Compatibilité_Verres_Racks!B37</f>
        <v>GD1A-</v>
      </c>
      <c r="D40" s="16" t="str">
        <f>Compatibilité_Verres_Racks!C37</f>
        <v>RQ</v>
      </c>
      <c r="E40" s="16">
        <f>Compatibilité_Verres_Racks!D37</f>
        <v>237</v>
      </c>
      <c r="F40" s="16">
        <f>Compatibilité_Verres_Racks!E37</f>
        <v>313</v>
      </c>
      <c r="G40" s="16" t="str">
        <f>Compatibilité_Verres_Racks!F37</f>
        <v>R0NG</v>
      </c>
      <c r="H40" s="17">
        <f>'Calcul ep'!G38</f>
        <v>3.15</v>
      </c>
      <c r="I40" s="17">
        <f t="shared" si="1"/>
        <v>10</v>
      </c>
      <c r="J40" s="17">
        <f>ROUND(H40+I40+'Calcul ep'!$E$1+'Calcul ep'!$E$2,0.5)</f>
        <v>21</v>
      </c>
      <c r="K40" s="17">
        <v>993</v>
      </c>
      <c r="L40" s="18">
        <f t="shared" si="2"/>
        <v>47</v>
      </c>
    </row>
    <row r="41" spans="2:12" x14ac:dyDescent="0.25">
      <c r="B41" s="16" t="str">
        <f>Compatibilité_Verres_Racks!A38</f>
        <v>NIS</v>
      </c>
      <c r="C41" s="16" t="str">
        <f>Compatibilité_Verres_Racks!B38</f>
        <v>HS---</v>
      </c>
      <c r="D41" s="16" t="str">
        <f>Compatibilité_Verres_Racks!C38</f>
        <v>S1</v>
      </c>
      <c r="E41" s="16">
        <f>Compatibilité_Verres_Racks!D38</f>
        <v>834</v>
      </c>
      <c r="F41" s="16">
        <f>Compatibilité_Verres_Racks!E38</f>
        <v>443</v>
      </c>
      <c r="G41" s="16" t="str">
        <f>Compatibilité_Verres_Racks!F38</f>
        <v>RONJ</v>
      </c>
      <c r="H41" s="17">
        <f>'Calcul ep'!G39</f>
        <v>3.15</v>
      </c>
      <c r="I41" s="17">
        <f t="shared" si="1"/>
        <v>10</v>
      </c>
      <c r="J41" s="17">
        <f>ROUND(H41+I41+'Calcul ep'!$E$1+'Calcul ep'!$E$2,0.5)</f>
        <v>21</v>
      </c>
      <c r="K41" s="17">
        <v>993</v>
      </c>
      <c r="L41" s="18">
        <f t="shared" si="2"/>
        <v>47</v>
      </c>
    </row>
    <row r="42" spans="2:12" x14ac:dyDescent="0.25">
      <c r="B42" s="16" t="str">
        <f>Compatibilité_Verres_Racks!A39</f>
        <v>NIS</v>
      </c>
      <c r="C42" s="16" t="str">
        <f>Compatibilité_Verres_Racks!B39</f>
        <v>J02C-</v>
      </c>
      <c r="D42" s="16" t="str">
        <f>Compatibilité_Verres_Racks!C39</f>
        <v>BL</v>
      </c>
      <c r="E42" s="16">
        <f>Compatibilité_Verres_Racks!D39</f>
        <v>1233</v>
      </c>
      <c r="F42" s="16">
        <f>Compatibilité_Verres_Racks!E39</f>
        <v>419</v>
      </c>
      <c r="G42" s="16" t="str">
        <f>Compatibilité_Verres_Racks!F39</f>
        <v>R365.--.VW</v>
      </c>
      <c r="H42" s="17">
        <f>'Calcul ep'!G40</f>
        <v>3.15</v>
      </c>
      <c r="I42" s="17">
        <f t="shared" si="1"/>
        <v>10</v>
      </c>
      <c r="J42" s="17">
        <f>ROUND(H42+I42+'Calcul ep'!$E$1+'Calcul ep'!$E$2,0.5)</f>
        <v>21</v>
      </c>
      <c r="K42" s="17">
        <v>993</v>
      </c>
      <c r="L42" s="18">
        <f t="shared" si="2"/>
        <v>47</v>
      </c>
    </row>
    <row r="43" spans="2:12" x14ac:dyDescent="0.25">
      <c r="B43" s="16" t="str">
        <f>Compatibilité_Verres_Racks!A40</f>
        <v>NIS</v>
      </c>
      <c r="C43" s="16" t="str">
        <f>Compatibilité_Verres_Racks!B40</f>
        <v>J02C-</v>
      </c>
      <c r="D43" s="16" t="str">
        <f>Compatibilité_Verres_Racks!C40</f>
        <v>CN</v>
      </c>
      <c r="E43" s="16">
        <f>Compatibilité_Verres_Racks!D40</f>
        <v>1056</v>
      </c>
      <c r="F43" s="16">
        <f>Compatibilité_Verres_Racks!E40</f>
        <v>711</v>
      </c>
      <c r="G43" s="16" t="str">
        <f>Compatibilité_Verres_Racks!F40</f>
        <v>S4</v>
      </c>
      <c r="H43" s="17">
        <f>'Calcul ep'!G41</f>
        <v>6.01</v>
      </c>
      <c r="I43" s="17">
        <f t="shared" si="1"/>
        <v>10</v>
      </c>
      <c r="J43" s="17">
        <f>ROUND(H43+I43+'Calcul ep'!$E$1+'Calcul ep'!$E$2,0.5)</f>
        <v>24</v>
      </c>
      <c r="K43" s="17">
        <v>993</v>
      </c>
      <c r="L43" s="18">
        <f t="shared" si="2"/>
        <v>41</v>
      </c>
    </row>
    <row r="44" spans="2:12" x14ac:dyDescent="0.25">
      <c r="B44" s="16" t="str">
        <f>Compatibilité_Verres_Racks!A41</f>
        <v>NIS</v>
      </c>
      <c r="C44" s="16" t="str">
        <f>Compatibilité_Verres_Racks!B41</f>
        <v>LB1A-</v>
      </c>
      <c r="D44" s="16" t="str">
        <f>Compatibilité_Verres_Racks!C41</f>
        <v>FD</v>
      </c>
      <c r="E44" s="16">
        <f>Compatibilité_Verres_Racks!D41</f>
        <v>922</v>
      </c>
      <c r="F44" s="16">
        <f>Compatibilité_Verres_Racks!E41</f>
        <v>515</v>
      </c>
      <c r="G44" s="16" t="str">
        <f>Compatibilité_Verres_Racks!F41</f>
        <v>NISSAN R0NF S18</v>
      </c>
      <c r="H44" s="17">
        <f>'Calcul ep'!G42</f>
        <v>3.5</v>
      </c>
      <c r="I44" s="17">
        <f t="shared" si="1"/>
        <v>10</v>
      </c>
      <c r="J44" s="17">
        <f>ROUND(H44+I44+'Calcul ep'!$E$1+'Calcul ep'!$E$2,0.5)</f>
        <v>22</v>
      </c>
      <c r="K44" s="17">
        <v>993</v>
      </c>
      <c r="L44" s="18">
        <f t="shared" si="2"/>
        <v>45</v>
      </c>
    </row>
    <row r="45" spans="2:12" x14ac:dyDescent="0.25">
      <c r="B45" s="16" t="str">
        <f>Compatibilité_Verres_Racks!A42</f>
        <v>NIS</v>
      </c>
      <c r="C45" s="16" t="str">
        <f>Compatibilité_Verres_Racks!B42</f>
        <v>LB1A-</v>
      </c>
      <c r="D45" s="16" t="str">
        <f>Compatibilité_Verres_Racks!C42</f>
        <v>RD</v>
      </c>
      <c r="E45" s="16">
        <f>Compatibilité_Verres_Racks!D42</f>
        <v>803</v>
      </c>
      <c r="F45" s="16">
        <f>Compatibilité_Verres_Racks!E42</f>
        <v>485</v>
      </c>
      <c r="G45" s="16" t="str">
        <f>Compatibilité_Verres_Racks!F42</f>
        <v>RONJ</v>
      </c>
      <c r="H45" s="17">
        <f>'Calcul ep'!G43</f>
        <v>3.15</v>
      </c>
      <c r="I45" s="17">
        <f t="shared" si="1"/>
        <v>10</v>
      </c>
      <c r="J45" s="17">
        <f>ROUND(H45+I45+'Calcul ep'!$E$1+'Calcul ep'!$E$2,0.5)</f>
        <v>21</v>
      </c>
      <c r="K45" s="17">
        <v>993</v>
      </c>
      <c r="L45" s="18">
        <f t="shared" si="2"/>
        <v>47</v>
      </c>
    </row>
    <row r="46" spans="2:12" x14ac:dyDescent="0.25">
      <c r="B46" s="16" t="str">
        <f>Compatibilité_Verres_Racks!A43</f>
        <v>NIS</v>
      </c>
      <c r="C46" s="16" t="str">
        <f>Compatibilité_Verres_Racks!B43</f>
        <v>LB1A-</v>
      </c>
      <c r="D46" s="16" t="str">
        <f>Compatibilité_Verres_Racks!C43</f>
        <v>WS</v>
      </c>
      <c r="E46" s="16">
        <f>Compatibilité_Verres_Racks!D43</f>
        <v>1416</v>
      </c>
      <c r="F46" s="16">
        <f>Compatibilité_Verres_Racks!E43</f>
        <v>1001</v>
      </c>
      <c r="G46" s="16" t="str">
        <f>Compatibilité_Verres_Racks!F43</f>
        <v>ETM1700</v>
      </c>
      <c r="H46" s="17">
        <f>'Calcul ep'!G44</f>
        <v>4.96</v>
      </c>
      <c r="I46" s="17">
        <f t="shared" si="1"/>
        <v>10</v>
      </c>
      <c r="J46" s="17">
        <f>ROUND(H46+I46+'Calcul ep'!$E$1+'Calcul ep'!$E$2,0.5)</f>
        <v>23</v>
      </c>
      <c r="K46" s="17">
        <v>993</v>
      </c>
      <c r="L46" s="18">
        <f t="shared" si="2"/>
        <v>43</v>
      </c>
    </row>
    <row r="47" spans="2:12" x14ac:dyDescent="0.25">
      <c r="B47" s="16" t="str">
        <f>Compatibilité_Verres_Racks!A44</f>
        <v>NIS</v>
      </c>
      <c r="C47" s="16" t="str">
        <f>Compatibilité_Verres_Racks!B44</f>
        <v>N32L-</v>
      </c>
      <c r="D47" s="16" t="str">
        <f>Compatibilité_Verres_Racks!C44</f>
        <v>CN</v>
      </c>
      <c r="E47" s="16">
        <f>Compatibilité_Verres_Racks!D44</f>
        <v>1134</v>
      </c>
      <c r="F47" s="16">
        <f>Compatibilité_Verres_Racks!E44</f>
        <v>1366</v>
      </c>
      <c r="G47" s="16" t="str">
        <f>Compatibilité_Verres_Racks!F44</f>
        <v>ETM1700</v>
      </c>
      <c r="H47" s="17">
        <f>'Calcul ep'!G45</f>
        <v>6.01</v>
      </c>
      <c r="I47" s="17">
        <f t="shared" si="1"/>
        <v>10</v>
      </c>
      <c r="J47" s="17">
        <f>ROUND(H47+I47+'Calcul ep'!$E$1+'Calcul ep'!$E$2,0.5)</f>
        <v>24</v>
      </c>
      <c r="K47" s="17">
        <v>993</v>
      </c>
      <c r="L47" s="18">
        <f t="shared" si="2"/>
        <v>41</v>
      </c>
    </row>
    <row r="48" spans="2:12" x14ac:dyDescent="0.25">
      <c r="B48" s="16" t="str">
        <f>Compatibilité_Verres_Racks!A45</f>
        <v>NIS</v>
      </c>
      <c r="C48" s="16" t="str">
        <f>Compatibilité_Verres_Racks!B45</f>
        <v>P32L-</v>
      </c>
      <c r="D48" s="16" t="str">
        <f>Compatibilité_Verres_Racks!C45</f>
        <v>CN</v>
      </c>
      <c r="E48" s="16">
        <f>Compatibilité_Verres_Racks!D45</f>
        <v>1132</v>
      </c>
      <c r="F48" s="16">
        <f>Compatibilité_Verres_Racks!E45</f>
        <v>1215</v>
      </c>
      <c r="G48" s="16" t="str">
        <f>Compatibilité_Verres_Racks!F45</f>
        <v>R0PB,47</v>
      </c>
      <c r="H48" s="17">
        <f>'Calcul ep'!G46</f>
        <v>6.01</v>
      </c>
      <c r="I48" s="17">
        <f t="shared" si="1"/>
        <v>10</v>
      </c>
      <c r="J48" s="17">
        <f>ROUND(H48+I48+'Calcul ep'!$E$1+'Calcul ep'!$E$2,0.5)</f>
        <v>24</v>
      </c>
      <c r="K48" s="17">
        <v>993</v>
      </c>
      <c r="L48" s="18">
        <f t="shared" si="2"/>
        <v>41</v>
      </c>
    </row>
    <row r="49" spans="2:12" x14ac:dyDescent="0.25">
      <c r="B49" s="16" t="str">
        <f>Compatibilité_Verres_Racks!A46</f>
        <v>NIS</v>
      </c>
      <c r="C49" s="16" t="str">
        <f>Compatibilité_Verres_Racks!B46</f>
        <v>P32S-</v>
      </c>
      <c r="D49" s="16" t="str">
        <f>Compatibilité_Verres_Racks!C46</f>
        <v>CN</v>
      </c>
      <c r="E49" s="16">
        <f>Compatibilité_Verres_Racks!D46</f>
        <v>1162</v>
      </c>
      <c r="F49" s="16">
        <f>Compatibilité_Verres_Racks!E46</f>
        <v>1316</v>
      </c>
      <c r="G49" s="16" t="str">
        <f>Compatibilité_Verres_Racks!F46</f>
        <v>palette P50</v>
      </c>
      <c r="H49" s="17">
        <f>'Calcul ep'!G47</f>
        <v>4.96</v>
      </c>
      <c r="I49" s="17">
        <f t="shared" si="1"/>
        <v>10</v>
      </c>
      <c r="J49" s="17">
        <f>ROUND(H49+I49+'Calcul ep'!$E$1+'Calcul ep'!$E$2,0.5)</f>
        <v>23</v>
      </c>
      <c r="K49" s="17">
        <v>993</v>
      </c>
      <c r="L49" s="18">
        <f t="shared" si="2"/>
        <v>43</v>
      </c>
    </row>
    <row r="50" spans="2:12" x14ac:dyDescent="0.25">
      <c r="B50" s="16" t="str">
        <f>Compatibilité_Verres_Racks!A47</f>
        <v>NIS</v>
      </c>
      <c r="C50" s="16" t="str">
        <f>Compatibilité_Verres_Racks!B47</f>
        <v>P32S-</v>
      </c>
      <c r="D50" s="16" t="str">
        <f>Compatibilité_Verres_Racks!C47</f>
        <v>FD</v>
      </c>
      <c r="E50" s="16">
        <f>Compatibilité_Verres_Racks!D47</f>
        <v>958</v>
      </c>
      <c r="F50" s="16">
        <f>Compatibilité_Verres_Racks!E47</f>
        <v>566</v>
      </c>
      <c r="G50" s="16" t="str">
        <f>Compatibilité_Verres_Racks!F47</f>
        <v>P5</v>
      </c>
      <c r="H50" s="17">
        <f>'Calcul ep'!G48</f>
        <v>3.85</v>
      </c>
      <c r="I50" s="17">
        <f t="shared" si="1"/>
        <v>10</v>
      </c>
      <c r="J50" s="17">
        <f>ROUND(H50+I50+'Calcul ep'!$E$1+'Calcul ep'!$E$2,0.5)</f>
        <v>22</v>
      </c>
      <c r="K50" s="17">
        <v>993</v>
      </c>
      <c r="L50" s="18">
        <f t="shared" si="2"/>
        <v>45</v>
      </c>
    </row>
    <row r="51" spans="2:12" x14ac:dyDescent="0.25">
      <c r="B51" s="16" t="str">
        <f>Compatibilité_Verres_Racks!A48</f>
        <v>NIS</v>
      </c>
      <c r="C51" s="16" t="str">
        <f>Compatibilité_Verres_Racks!B48</f>
        <v>P32S-</v>
      </c>
      <c r="D51" s="16" t="str">
        <f>Compatibilité_Verres_Racks!C48</f>
        <v>WS</v>
      </c>
      <c r="E51" s="16">
        <f>Compatibilité_Verres_Racks!D48</f>
        <v>1434</v>
      </c>
      <c r="F51" s="16">
        <f>Compatibilité_Verres_Racks!E48</f>
        <v>1032</v>
      </c>
      <c r="G51" s="16" t="str">
        <f>Compatibilité_Verres_Racks!F48</f>
        <v>ETM1700</v>
      </c>
      <c r="H51" s="17">
        <f>'Calcul ep'!G49</f>
        <v>4.46</v>
      </c>
      <c r="I51" s="17">
        <f t="shared" si="1"/>
        <v>10</v>
      </c>
      <c r="J51" s="17">
        <f>ROUND(H51+I51+'Calcul ep'!$E$1+'Calcul ep'!$E$2,0.5)</f>
        <v>22</v>
      </c>
      <c r="K51" s="17">
        <v>993</v>
      </c>
      <c r="L51" s="18">
        <f t="shared" si="2"/>
        <v>45</v>
      </c>
    </row>
    <row r="52" spans="2:12" x14ac:dyDescent="0.25">
      <c r="B52" s="16" t="str">
        <f>Compatibilité_Verres_Racks!A49</f>
        <v>NIS</v>
      </c>
      <c r="C52" s="16" t="str">
        <f>Compatibilité_Verres_Racks!B49</f>
        <v>X11E-</v>
      </c>
      <c r="D52" s="16" t="str">
        <f>Compatibilité_Verres_Racks!C49</f>
        <v>BL</v>
      </c>
      <c r="E52" s="16">
        <f>Compatibilité_Verres_Racks!D49</f>
        <v>1153</v>
      </c>
      <c r="F52" s="16">
        <f>Compatibilité_Verres_Racks!E49</f>
        <v>446</v>
      </c>
      <c r="G52" s="16" t="str">
        <f>Compatibilité_Verres_Racks!F49</f>
        <v>J81 TOITS</v>
      </c>
      <c r="H52" s="17">
        <f>'Calcul ep'!G50</f>
        <v>3.15</v>
      </c>
      <c r="I52" s="17">
        <f t="shared" si="1"/>
        <v>10</v>
      </c>
      <c r="J52" s="17">
        <f>ROUND(H52+I52+'Calcul ep'!$E$1+'Calcul ep'!$E$2,0.5)</f>
        <v>21</v>
      </c>
      <c r="K52" s="17">
        <v>993</v>
      </c>
      <c r="L52" s="18">
        <f t="shared" si="2"/>
        <v>47</v>
      </c>
    </row>
    <row r="53" spans="2:12" x14ac:dyDescent="0.25">
      <c r="B53" s="16" t="str">
        <f>Compatibilité_Verres_Racks!A50</f>
        <v>NIS</v>
      </c>
      <c r="C53" s="16" t="str">
        <f>Compatibilité_Verres_Racks!B50</f>
        <v>X11E-</v>
      </c>
      <c r="D53" s="16" t="str">
        <f>Compatibilité_Verres_Racks!C50</f>
        <v>WS</v>
      </c>
      <c r="E53" s="16">
        <f>Compatibilité_Verres_Racks!D50</f>
        <v>1296</v>
      </c>
      <c r="F53" s="16">
        <f>Compatibilité_Verres_Racks!E50</f>
        <v>876</v>
      </c>
      <c r="G53" s="16" t="str">
        <f>Compatibilité_Verres_Racks!F50</f>
        <v>Caisse bois</v>
      </c>
      <c r="H53" s="17">
        <f>'Calcul ep'!G51</f>
        <v>4.96</v>
      </c>
      <c r="I53" s="17">
        <f t="shared" si="1"/>
        <v>10</v>
      </c>
      <c r="J53" s="17">
        <f>ROUND(H53+I53+'Calcul ep'!$E$1+'Calcul ep'!$E$2,0.5)</f>
        <v>23</v>
      </c>
      <c r="K53" s="17">
        <v>993</v>
      </c>
      <c r="L53" s="18">
        <f t="shared" si="2"/>
        <v>43</v>
      </c>
    </row>
    <row r="54" spans="2:12" x14ac:dyDescent="0.25">
      <c r="B54" s="16" t="str">
        <f>Compatibilité_Verres_Racks!A51</f>
        <v>OPE</v>
      </c>
      <c r="C54" s="16" t="str">
        <f>Compatibilité_Verres_Racks!B51</f>
        <v>P1UO-</v>
      </c>
      <c r="D54" s="16" t="str">
        <f>Compatibilité_Verres_Racks!C51</f>
        <v>BL</v>
      </c>
      <c r="E54" s="16">
        <f>Compatibilité_Verres_Racks!D51</f>
        <v>1288</v>
      </c>
      <c r="F54" s="16">
        <f>Compatibilité_Verres_Racks!E51</f>
        <v>490</v>
      </c>
      <c r="G54" s="16" t="str">
        <f>Compatibilité_Verres_Racks!F51</f>
        <v>Caisse bois</v>
      </c>
      <c r="H54" s="17">
        <f>'Calcul ep'!G52</f>
        <v>3.15</v>
      </c>
      <c r="I54" s="17">
        <f t="shared" si="1"/>
        <v>10</v>
      </c>
      <c r="J54" s="17">
        <f>ROUND(H54+I54+'Calcul ep'!$E$1+'Calcul ep'!$E$2,0.5)</f>
        <v>21</v>
      </c>
      <c r="K54" s="17">
        <v>993</v>
      </c>
      <c r="L54" s="18">
        <f t="shared" si="2"/>
        <v>47</v>
      </c>
    </row>
    <row r="55" spans="2:12" x14ac:dyDescent="0.25">
      <c r="B55" s="16" t="str">
        <f>Compatibilité_Verres_Racks!A52</f>
        <v>OPE</v>
      </c>
      <c r="C55" s="16" t="str">
        <f>Compatibilité_Verres_Racks!B52</f>
        <v>P1UO-</v>
      </c>
      <c r="D55" s="16" t="str">
        <f>Compatibilité_Verres_Racks!C52</f>
        <v>RD</v>
      </c>
      <c r="E55" s="16">
        <f>Compatibilité_Verres_Racks!D52</f>
        <v>682</v>
      </c>
      <c r="F55" s="16">
        <f>Compatibilité_Verres_Racks!E52</f>
        <v>575</v>
      </c>
      <c r="G55" s="16" t="str">
        <f>Compatibilité_Verres_Racks!F52</f>
        <v>R365.--.VW</v>
      </c>
      <c r="H55" s="17">
        <f>'Calcul ep'!G53</f>
        <v>3.85</v>
      </c>
      <c r="I55" s="17">
        <f t="shared" si="1"/>
        <v>10</v>
      </c>
      <c r="J55" s="17">
        <f>ROUND(H55+I55+'Calcul ep'!$E$1+'Calcul ep'!$E$2,0.5)</f>
        <v>22</v>
      </c>
      <c r="K55" s="17">
        <v>993</v>
      </c>
      <c r="L55" s="18">
        <f t="shared" si="2"/>
        <v>45</v>
      </c>
    </row>
    <row r="56" spans="2:12" x14ac:dyDescent="0.25">
      <c r="B56" s="16" t="str">
        <f>Compatibilité_Verres_Racks!A53</f>
        <v>OPE</v>
      </c>
      <c r="C56" s="16" t="str">
        <f>Compatibilité_Verres_Racks!B53</f>
        <v>P1UO-</v>
      </c>
      <c r="D56" s="16" t="str">
        <f>Compatibilité_Verres_Racks!C53</f>
        <v>WS</v>
      </c>
      <c r="E56" s="16">
        <f>Compatibilité_Verres_Racks!D53</f>
        <v>1489</v>
      </c>
      <c r="F56" s="16">
        <f>Compatibilité_Verres_Racks!E53</f>
        <v>1066</v>
      </c>
      <c r="G56" s="16" t="str">
        <f>Compatibilité_Verres_Racks!F53</f>
        <v>R0PB,47</v>
      </c>
      <c r="H56" s="17">
        <f>'Calcul ep'!G54</f>
        <v>4.46</v>
      </c>
      <c r="I56" s="17">
        <f t="shared" si="1"/>
        <v>10</v>
      </c>
      <c r="J56" s="17">
        <f>ROUND(H56+I56+'Calcul ep'!$E$1+'Calcul ep'!$E$2,0.5)</f>
        <v>22</v>
      </c>
      <c r="K56" s="17">
        <v>993</v>
      </c>
      <c r="L56" s="18">
        <f t="shared" si="2"/>
        <v>45</v>
      </c>
    </row>
    <row r="57" spans="2:12" x14ac:dyDescent="0.25">
      <c r="B57" s="16" t="str">
        <f>Compatibilité_Verres_Racks!A54</f>
        <v>PEU</v>
      </c>
      <c r="C57" s="16" t="str">
        <f>Compatibilité_Verres_Racks!B54</f>
        <v>P8---</v>
      </c>
      <c r="D57" s="16" t="str">
        <f>Compatibilité_Verres_Racks!C54</f>
        <v>WS</v>
      </c>
      <c r="E57" s="16">
        <f>Compatibilité_Verres_Racks!D54</f>
        <v>1489</v>
      </c>
      <c r="F57" s="16">
        <f>Compatibilité_Verres_Racks!E54</f>
        <v>1066</v>
      </c>
      <c r="G57" s="16" t="str">
        <f>Compatibilité_Verres_Racks!F54</f>
        <v>R0PB,47</v>
      </c>
      <c r="H57" s="17">
        <f>'Calcul ep'!G55</f>
        <v>4.46</v>
      </c>
      <c r="I57" s="17">
        <f t="shared" si="1"/>
        <v>10</v>
      </c>
      <c r="J57" s="17">
        <f>ROUND(H57+I57+'Calcul ep'!$E$1+'Calcul ep'!$E$2,0.5)</f>
        <v>22</v>
      </c>
      <c r="K57" s="17">
        <v>993</v>
      </c>
      <c r="L57" s="18">
        <f t="shared" si="2"/>
        <v>45</v>
      </c>
    </row>
    <row r="58" spans="2:12" x14ac:dyDescent="0.25">
      <c r="B58" s="16" t="str">
        <f>Compatibilité_Verres_Racks!A55</f>
        <v>PEU</v>
      </c>
      <c r="C58" s="16" t="str">
        <f>Compatibilité_Verres_Racks!B55</f>
        <v>P8---</v>
      </c>
      <c r="D58" s="16" t="str">
        <f>Compatibilité_Verres_Racks!C55</f>
        <v>WS</v>
      </c>
      <c r="E58" s="16">
        <f>Compatibilité_Verres_Racks!D55</f>
        <v>1495</v>
      </c>
      <c r="F58" s="16">
        <f>Compatibilité_Verres_Racks!E55</f>
        <v>1066</v>
      </c>
      <c r="G58" s="16" t="str">
        <f>Compatibilité_Verres_Racks!F55</f>
        <v>R0PB,47</v>
      </c>
      <c r="H58" s="17">
        <f>'Calcul ep'!G56</f>
        <v>3.96</v>
      </c>
      <c r="I58" s="17">
        <f t="shared" si="1"/>
        <v>10</v>
      </c>
      <c r="J58" s="17">
        <f>ROUND(H58+I58+'Calcul ep'!$E$1+'Calcul ep'!$E$2,0.5)</f>
        <v>22</v>
      </c>
      <c r="K58" s="17">
        <v>993</v>
      </c>
      <c r="L58" s="18">
        <f t="shared" si="2"/>
        <v>45</v>
      </c>
    </row>
    <row r="59" spans="2:12" x14ac:dyDescent="0.25">
      <c r="B59" s="16" t="str">
        <f>Compatibilité_Verres_Racks!A56</f>
        <v>PEU</v>
      </c>
      <c r="C59" s="16" t="str">
        <f>Compatibilité_Verres_Racks!B56</f>
        <v>P8---</v>
      </c>
      <c r="D59" s="16" t="str">
        <f>Compatibilité_Verres_Racks!C56</f>
        <v>WS</v>
      </c>
      <c r="E59" s="16">
        <f>Compatibilité_Verres_Racks!D56</f>
        <v>1495</v>
      </c>
      <c r="F59" s="16">
        <f>Compatibilité_Verres_Racks!E56</f>
        <v>1066</v>
      </c>
      <c r="G59" s="16" t="str">
        <f>Compatibilité_Verres_Racks!F56</f>
        <v>R0PB,47</v>
      </c>
      <c r="H59" s="17">
        <f>'Calcul ep'!G57</f>
        <v>4.46</v>
      </c>
      <c r="I59" s="17">
        <f t="shared" si="1"/>
        <v>10</v>
      </c>
      <c r="J59" s="17">
        <f>ROUND(H59+I59+'Calcul ep'!$E$1+'Calcul ep'!$E$2,0.5)</f>
        <v>22</v>
      </c>
      <c r="K59" s="17">
        <v>993</v>
      </c>
      <c r="L59" s="18">
        <f t="shared" si="2"/>
        <v>45</v>
      </c>
    </row>
    <row r="60" spans="2:12" x14ac:dyDescent="0.25">
      <c r="B60" s="16" t="str">
        <f>Compatibilité_Verres_Racks!A57</f>
        <v>PEU</v>
      </c>
      <c r="C60" s="16" t="str">
        <f>Compatibilité_Verres_Racks!B57</f>
        <v>P84--</v>
      </c>
      <c r="D60" s="16" t="str">
        <f>Compatibilité_Verres_Racks!C57</f>
        <v>M1</v>
      </c>
      <c r="E60" s="16">
        <f>Compatibilité_Verres_Racks!D57</f>
        <v>843</v>
      </c>
      <c r="F60" s="16">
        <f>Compatibilité_Verres_Racks!E57</f>
        <v>567</v>
      </c>
      <c r="G60" s="16" t="str">
        <f>Compatibilité_Verres_Racks!F57</f>
        <v>R0NA S89</v>
      </c>
      <c r="H60" s="17">
        <f>'Calcul ep'!G58</f>
        <v>3.85</v>
      </c>
      <c r="I60" s="17">
        <f t="shared" si="1"/>
        <v>10</v>
      </c>
      <c r="J60" s="17">
        <f>ROUND(H60+I60+'Calcul ep'!$E$1+'Calcul ep'!$E$2,0.5)</f>
        <v>22</v>
      </c>
      <c r="K60" s="17">
        <v>993</v>
      </c>
      <c r="L60" s="18">
        <f t="shared" si="2"/>
        <v>45</v>
      </c>
    </row>
    <row r="61" spans="2:12" x14ac:dyDescent="0.25">
      <c r="B61" s="16" t="str">
        <f>Compatibilité_Verres_Racks!A58</f>
        <v>PEU</v>
      </c>
      <c r="C61" s="16" t="str">
        <f>Compatibilité_Verres_Racks!B58</f>
        <v>P84--</v>
      </c>
      <c r="D61" s="16" t="str">
        <f>Compatibilité_Verres_Racks!C58</f>
        <v>M2</v>
      </c>
      <c r="E61" s="16">
        <f>Compatibilité_Verres_Racks!D58</f>
        <v>815</v>
      </c>
      <c r="F61" s="16">
        <f>Compatibilité_Verres_Racks!E58</f>
        <v>556</v>
      </c>
      <c r="G61" s="16" t="str">
        <f>Compatibilité_Verres_Racks!F58</f>
        <v>R0NA S89</v>
      </c>
      <c r="H61" s="17">
        <f>'Calcul ep'!G59</f>
        <v>3.85</v>
      </c>
      <c r="I61" s="17">
        <f t="shared" si="1"/>
        <v>10</v>
      </c>
      <c r="J61" s="17">
        <f>ROUND(H61+I61+'Calcul ep'!$E$1+'Calcul ep'!$E$2,0.5)</f>
        <v>22</v>
      </c>
      <c r="K61" s="17">
        <v>993</v>
      </c>
      <c r="L61" s="18">
        <f t="shared" si="2"/>
        <v>45</v>
      </c>
    </row>
    <row r="62" spans="2:12" x14ac:dyDescent="0.25">
      <c r="B62" s="16" t="str">
        <f>Compatibilité_Verres_Racks!A59</f>
        <v>PEU</v>
      </c>
      <c r="C62" s="16" t="str">
        <f>Compatibilité_Verres_Racks!B59</f>
        <v>P87--</v>
      </c>
      <c r="D62" s="16" t="str">
        <f>Compatibilité_Verres_Racks!C59</f>
        <v>M2</v>
      </c>
      <c r="E62" s="16">
        <f>Compatibilité_Verres_Racks!D59</f>
        <v>815</v>
      </c>
      <c r="F62" s="16">
        <f>Compatibilité_Verres_Racks!E59</f>
        <v>612</v>
      </c>
      <c r="G62" s="16" t="str">
        <f>Compatibilité_Verres_Racks!F59</f>
        <v>NISSAN R0NF S18</v>
      </c>
      <c r="H62" s="17">
        <f>'Calcul ep'!G60</f>
        <v>3.85</v>
      </c>
      <c r="I62" s="17">
        <f t="shared" si="1"/>
        <v>10</v>
      </c>
      <c r="J62" s="17">
        <f>ROUND(H62+I62+'Calcul ep'!$E$1+'Calcul ep'!$E$2,0.5)</f>
        <v>22</v>
      </c>
      <c r="K62" s="17">
        <v>993</v>
      </c>
      <c r="L62" s="18">
        <f t="shared" si="2"/>
        <v>45</v>
      </c>
    </row>
    <row r="63" spans="2:12" x14ac:dyDescent="0.25">
      <c r="B63" s="16" t="str">
        <f>Compatibilité_Verres_Racks!A60</f>
        <v>PEU</v>
      </c>
      <c r="C63" s="16" t="str">
        <f>Compatibilité_Verres_Racks!B60</f>
        <v>R82--</v>
      </c>
      <c r="D63" s="16" t="str">
        <f>Compatibilité_Verres_Racks!C60</f>
        <v>BL</v>
      </c>
      <c r="E63" s="16">
        <f>Compatibilité_Verres_Racks!D60</f>
        <v>1243</v>
      </c>
      <c r="F63" s="16">
        <f>Compatibilité_Verres_Racks!E60</f>
        <v>553</v>
      </c>
      <c r="G63" s="16" t="str">
        <f>Compatibilité_Verres_Racks!F60</f>
        <v>B6</v>
      </c>
      <c r="H63" s="17">
        <f>'Calcul ep'!G61</f>
        <v>3.5</v>
      </c>
      <c r="I63" s="17">
        <f t="shared" si="1"/>
        <v>10</v>
      </c>
      <c r="J63" s="17">
        <f>ROUND(H63+I63+'Calcul ep'!$E$1+'Calcul ep'!$E$2,0.5)</f>
        <v>22</v>
      </c>
      <c r="K63" s="17">
        <v>993</v>
      </c>
      <c r="L63" s="18">
        <f t="shared" si="2"/>
        <v>45</v>
      </c>
    </row>
    <row r="64" spans="2:12" x14ac:dyDescent="0.25">
      <c r="B64" s="16" t="str">
        <f>Compatibilité_Verres_Racks!A61</f>
        <v>PEU</v>
      </c>
      <c r="C64" s="16" t="str">
        <f>Compatibilité_Verres_Racks!B61</f>
        <v>R82--</v>
      </c>
      <c r="D64" s="16" t="str">
        <f>Compatibilité_Verres_Racks!C61</f>
        <v>SN</v>
      </c>
      <c r="E64" s="16">
        <f>Compatibilité_Verres_Racks!D61</f>
        <v>983</v>
      </c>
      <c r="F64" s="16">
        <f>Compatibilité_Verres_Racks!E61</f>
        <v>878</v>
      </c>
      <c r="G64" s="16" t="str">
        <f>Compatibilité_Verres_Racks!F61</f>
        <v>SLI_JFA</v>
      </c>
      <c r="H64" s="17">
        <f>'Calcul ep'!G62</f>
        <v>3.85</v>
      </c>
      <c r="I64" s="17">
        <f t="shared" si="1"/>
        <v>10</v>
      </c>
      <c r="J64" s="17">
        <f>ROUND(H64+I64+'Calcul ep'!$E$1+'Calcul ep'!$E$2,0.5)</f>
        <v>22</v>
      </c>
      <c r="K64" s="17">
        <v>993</v>
      </c>
      <c r="L64" s="18">
        <f t="shared" si="2"/>
        <v>45</v>
      </c>
    </row>
    <row r="65" spans="2:12" x14ac:dyDescent="0.25">
      <c r="B65" s="16" t="str">
        <f>Compatibilité_Verres_Racks!A62</f>
        <v>PEU</v>
      </c>
      <c r="C65" s="16" t="str">
        <f>Compatibilité_Verres_Racks!B62</f>
        <v>R83--</v>
      </c>
      <c r="D65" s="16" t="str">
        <f>Compatibilité_Verres_Racks!C62</f>
        <v>BL</v>
      </c>
      <c r="E65" s="16">
        <f>Compatibilité_Verres_Racks!D62</f>
        <v>1193</v>
      </c>
      <c r="F65" s="16">
        <f>Compatibilité_Verres_Racks!E62</f>
        <v>797</v>
      </c>
      <c r="G65" s="16" t="str">
        <f>Compatibilité_Verres_Racks!F62</f>
        <v>J81 TOITS</v>
      </c>
      <c r="H65" s="17">
        <f>'Calcul ep'!G63</f>
        <v>3.5</v>
      </c>
      <c r="I65" s="17">
        <f t="shared" si="1"/>
        <v>10</v>
      </c>
      <c r="J65" s="17">
        <f>ROUND(H65+I65+'Calcul ep'!$E$1+'Calcul ep'!$E$2,0.5)</f>
        <v>22</v>
      </c>
      <c r="K65" s="17">
        <v>993</v>
      </c>
      <c r="L65" s="18">
        <f t="shared" si="2"/>
        <v>45</v>
      </c>
    </row>
    <row r="66" spans="2:12" x14ac:dyDescent="0.25">
      <c r="B66" s="16" t="str">
        <f>Compatibilité_Verres_Racks!A63</f>
        <v>PEU</v>
      </c>
      <c r="C66" s="16" t="str">
        <f>Compatibilité_Verres_Racks!B63</f>
        <v>T9---</v>
      </c>
      <c r="D66" s="16" t="str">
        <f>Compatibilité_Verres_Racks!C63</f>
        <v>FD</v>
      </c>
      <c r="E66" s="16">
        <f>Compatibilité_Verres_Racks!D63</f>
        <v>943</v>
      </c>
      <c r="F66" s="16">
        <f>Compatibilité_Verres_Racks!E63</f>
        <v>594</v>
      </c>
      <c r="G66" s="16" t="str">
        <f>Compatibilité_Verres_Racks!F63</f>
        <v>NISSAN R0NF S18</v>
      </c>
      <c r="H66" s="17">
        <f>'Calcul ep'!G64</f>
        <v>3.85</v>
      </c>
      <c r="I66" s="17">
        <f t="shared" si="1"/>
        <v>10</v>
      </c>
      <c r="J66" s="17">
        <f>ROUND(H66+I66+'Calcul ep'!$E$1+'Calcul ep'!$E$2,0.5)</f>
        <v>22</v>
      </c>
      <c r="K66" s="17">
        <v>993</v>
      </c>
      <c r="L66" s="18">
        <f t="shared" si="2"/>
        <v>45</v>
      </c>
    </row>
    <row r="67" spans="2:12" x14ac:dyDescent="0.25">
      <c r="B67" s="16" t="str">
        <f>Compatibilité_Verres_Racks!A64</f>
        <v>PEU</v>
      </c>
      <c r="C67" s="16" t="str">
        <f>Compatibilité_Verres_Racks!B64</f>
        <v>T91--</v>
      </c>
      <c r="D67" s="16" t="str">
        <f>Compatibilité_Verres_Racks!C64</f>
        <v>CN</v>
      </c>
      <c r="E67" s="16">
        <f>Compatibilité_Verres_Racks!D64</f>
        <v>1143</v>
      </c>
      <c r="F67" s="16">
        <f>Compatibilité_Verres_Racks!E64</f>
        <v>1373</v>
      </c>
      <c r="G67" s="16" t="str">
        <f>Compatibilité_Verres_Racks!F64</f>
        <v>NISSAN R0NF S18</v>
      </c>
      <c r="H67" s="17">
        <f>'Calcul ep'!G65</f>
        <v>4.96</v>
      </c>
      <c r="I67" s="17">
        <f t="shared" si="1"/>
        <v>10</v>
      </c>
      <c r="J67" s="17">
        <f>ROUND(H67+I67+'Calcul ep'!$E$1+'Calcul ep'!$E$2,0.5)</f>
        <v>23</v>
      </c>
      <c r="K67" s="17">
        <v>993</v>
      </c>
      <c r="L67" s="18">
        <f t="shared" si="2"/>
        <v>43</v>
      </c>
    </row>
    <row r="68" spans="2:12" x14ac:dyDescent="0.25">
      <c r="B68" s="16" t="str">
        <f>Compatibilité_Verres_Racks!A65</f>
        <v>POR</v>
      </c>
      <c r="C68" s="16" t="str">
        <f>Compatibilité_Verres_Racks!B65</f>
        <v>PO625</v>
      </c>
      <c r="D68" s="16" t="str">
        <f>Compatibilité_Verres_Racks!C65</f>
        <v>M2</v>
      </c>
      <c r="E68" s="16">
        <f>Compatibilité_Verres_Racks!D65</f>
        <v>1052</v>
      </c>
      <c r="F68" s="16">
        <f>Compatibilité_Verres_Racks!E65</f>
        <v>892</v>
      </c>
      <c r="G68" s="16" t="str">
        <f>Compatibilité_Verres_Racks!F65</f>
        <v>RLFA</v>
      </c>
      <c r="H68" s="17">
        <f>'Calcul ep'!G66</f>
        <v>3.85</v>
      </c>
      <c r="I68" s="17">
        <f t="shared" si="1"/>
        <v>10</v>
      </c>
      <c r="J68" s="17">
        <f>ROUND(H68+I68+'Calcul ep'!$E$1+'Calcul ep'!$E$2,0.5)</f>
        <v>22</v>
      </c>
      <c r="K68" s="17">
        <v>993</v>
      </c>
      <c r="L68" s="18">
        <f t="shared" si="2"/>
        <v>45</v>
      </c>
    </row>
    <row r="69" spans="2:12" x14ac:dyDescent="0.25">
      <c r="B69" s="16" t="str">
        <f>Compatibilité_Verres_Racks!A66</f>
        <v>REN</v>
      </c>
      <c r="C69" s="16" t="str">
        <f>Compatibilité_Verres_Racks!B66</f>
        <v>B10--</v>
      </c>
      <c r="D69" s="16" t="str">
        <f>Compatibilité_Verres_Racks!C66</f>
        <v>RD</v>
      </c>
      <c r="E69" s="16">
        <f>Compatibilité_Verres_Racks!D66</f>
        <v>764</v>
      </c>
      <c r="F69" s="16">
        <f>Compatibilité_Verres_Racks!E66</f>
        <v>563</v>
      </c>
      <c r="G69" s="16" t="str">
        <f>Compatibilité_Verres_Racks!F66</f>
        <v>R0NA S89</v>
      </c>
      <c r="H69" s="17">
        <f>'Calcul ep'!G67</f>
        <v>3.15</v>
      </c>
      <c r="I69" s="17">
        <f t="shared" si="1"/>
        <v>10</v>
      </c>
      <c r="J69" s="17">
        <f>ROUND(H69+I69+'Calcul ep'!$E$1+'Calcul ep'!$E$2,0.5)</f>
        <v>21</v>
      </c>
      <c r="K69" s="17">
        <v>993</v>
      </c>
      <c r="L69" s="18">
        <f t="shared" si="2"/>
        <v>47</v>
      </c>
    </row>
    <row r="70" spans="2:12" x14ac:dyDescent="0.25">
      <c r="B70" s="16" t="str">
        <f>Compatibilité_Verres_Racks!A67</f>
        <v>REN</v>
      </c>
      <c r="C70" s="16" t="str">
        <f>Compatibilité_Verres_Racks!B67</f>
        <v>B84--</v>
      </c>
      <c r="D70" s="16" t="str">
        <f>Compatibilité_Verres_Racks!C67</f>
        <v>RQ</v>
      </c>
      <c r="E70" s="16">
        <f>Compatibilité_Verres_Racks!D67</f>
        <v>297</v>
      </c>
      <c r="F70" s="16">
        <f>Compatibilité_Verres_Racks!E67</f>
        <v>395</v>
      </c>
      <c r="G70" s="16" t="str">
        <f>Compatibilité_Verres_Racks!F67</f>
        <v>R0NG</v>
      </c>
      <c r="H70" s="17">
        <f>'Calcul ep'!G68</f>
        <v>3.15</v>
      </c>
      <c r="I70" s="17">
        <f t="shared" si="1"/>
        <v>10</v>
      </c>
      <c r="J70" s="17">
        <f>ROUND(H70+I70+'Calcul ep'!$E$1+'Calcul ep'!$E$2,0.5)</f>
        <v>21</v>
      </c>
      <c r="K70" s="17">
        <v>993</v>
      </c>
      <c r="L70" s="18">
        <f t="shared" ref="L70:L101" si="3">ROUNDDOWN((K70/J70),0)</f>
        <v>47</v>
      </c>
    </row>
    <row r="71" spans="2:12" x14ac:dyDescent="0.25">
      <c r="B71" s="16" t="str">
        <f>Compatibilité_Verres_Racks!A68</f>
        <v>REN</v>
      </c>
      <c r="C71" s="16" t="str">
        <f>Compatibilité_Verres_Racks!B68</f>
        <v>B85--</v>
      </c>
      <c r="D71" s="16" t="str">
        <f>Compatibilité_Verres_Racks!C68</f>
        <v>FD</v>
      </c>
      <c r="E71" s="16">
        <f>Compatibilité_Verres_Racks!D68</f>
        <v>919</v>
      </c>
      <c r="F71" s="16">
        <f>Compatibilité_Verres_Racks!E68</f>
        <v>633</v>
      </c>
      <c r="G71" s="16" t="str">
        <f>Compatibilité_Verres_Racks!F68</f>
        <v>NISSAN R0NF S18</v>
      </c>
      <c r="H71" s="17">
        <f>'Calcul ep'!G69</f>
        <v>3.5</v>
      </c>
      <c r="I71" s="17">
        <f t="shared" ref="I71:I129" si="4">IF(A71="F",(0),(10))</f>
        <v>10</v>
      </c>
      <c r="J71" s="17">
        <f>ROUND(H71+I71+'Calcul ep'!$E$1+'Calcul ep'!$E$2,0.5)</f>
        <v>22</v>
      </c>
      <c r="K71" s="17">
        <v>993</v>
      </c>
      <c r="L71" s="18">
        <f t="shared" si="3"/>
        <v>45</v>
      </c>
    </row>
    <row r="72" spans="2:12" x14ac:dyDescent="0.25">
      <c r="B72" s="16" t="str">
        <f>Compatibilité_Verres_Racks!A69</f>
        <v>REN</v>
      </c>
      <c r="C72" s="16" t="str">
        <f>Compatibilité_Verres_Racks!B69</f>
        <v>B85--</v>
      </c>
      <c r="D72" s="16" t="str">
        <f>Compatibilité_Verres_Racks!C69</f>
        <v>RQ</v>
      </c>
      <c r="E72" s="16">
        <f>Compatibilité_Verres_Racks!D69</f>
        <v>365</v>
      </c>
      <c r="F72" s="16">
        <f>Compatibilité_Verres_Racks!E69</f>
        <v>290</v>
      </c>
      <c r="G72" s="16" t="str">
        <f>Compatibilité_Verres_Racks!F69</f>
        <v>R0NG</v>
      </c>
      <c r="H72" s="17">
        <f>'Calcul ep'!G70</f>
        <v>3.15</v>
      </c>
      <c r="I72" s="17">
        <f t="shared" si="4"/>
        <v>10</v>
      </c>
      <c r="J72" s="17">
        <f>ROUND(H72+I72+'Calcul ep'!$E$1+'Calcul ep'!$E$2,0.5)</f>
        <v>21</v>
      </c>
      <c r="K72" s="17">
        <v>993</v>
      </c>
      <c r="L72" s="18">
        <f t="shared" si="3"/>
        <v>47</v>
      </c>
    </row>
    <row r="73" spans="2:12" x14ac:dyDescent="0.25">
      <c r="B73" s="16" t="str">
        <f>Compatibilité_Verres_Racks!A70</f>
        <v>REN</v>
      </c>
      <c r="C73" s="16" t="str">
        <f>Compatibilité_Verres_Racks!B70</f>
        <v>BFB--</v>
      </c>
      <c r="D73" s="16" t="str">
        <f>Compatibilité_Verres_Racks!C70</f>
        <v>RD</v>
      </c>
      <c r="E73" s="16">
        <f>Compatibilité_Verres_Racks!D70</f>
        <v>677</v>
      </c>
      <c r="F73" s="16">
        <f>Compatibilité_Verres_Racks!E70</f>
        <v>554</v>
      </c>
      <c r="G73" s="16" t="str">
        <f>Compatibilité_Verres_Racks!F70</f>
        <v>R0NA S89</v>
      </c>
      <c r="H73" s="17">
        <f>'Calcul ep'!G71</f>
        <v>3.5</v>
      </c>
      <c r="I73" s="17">
        <f t="shared" si="4"/>
        <v>10</v>
      </c>
      <c r="J73" s="17">
        <f>ROUND(H73+I73+'Calcul ep'!$E$1+'Calcul ep'!$E$2,0.5)</f>
        <v>22</v>
      </c>
      <c r="K73" s="17">
        <v>993</v>
      </c>
      <c r="L73" s="18">
        <f t="shared" si="3"/>
        <v>45</v>
      </c>
    </row>
    <row r="74" spans="2:12" x14ac:dyDescent="0.25">
      <c r="B74" s="16" t="str">
        <f>Compatibilité_Verres_Racks!A71</f>
        <v>REN</v>
      </c>
      <c r="C74" s="16" t="str">
        <f>Compatibilité_Verres_Racks!B71</f>
        <v>C84--</v>
      </c>
      <c r="D74" s="16" t="str">
        <f>Compatibilité_Verres_Racks!C71</f>
        <v>S1</v>
      </c>
      <c r="E74" s="16">
        <f>Compatibilité_Verres_Racks!D71</f>
        <v>866</v>
      </c>
      <c r="F74" s="16">
        <f>Compatibilité_Verres_Racks!E71</f>
        <v>460</v>
      </c>
      <c r="G74" s="16" t="str">
        <f>Compatibilité_Verres_Racks!F71</f>
        <v>RONJ</v>
      </c>
      <c r="H74" s="17">
        <f>'Calcul ep'!G72</f>
        <v>3.15</v>
      </c>
      <c r="I74" s="17">
        <f t="shared" si="4"/>
        <v>10</v>
      </c>
      <c r="J74" s="17">
        <f>ROUND(H74+I74+'Calcul ep'!$E$1+'Calcul ep'!$E$2,0.5)</f>
        <v>21</v>
      </c>
      <c r="K74" s="17">
        <v>993</v>
      </c>
      <c r="L74" s="18">
        <f t="shared" si="3"/>
        <v>47</v>
      </c>
    </row>
    <row r="75" spans="2:12" x14ac:dyDescent="0.25">
      <c r="B75" s="16" t="str">
        <f>Compatibilité_Verres_Racks!A72</f>
        <v>REN</v>
      </c>
      <c r="C75" s="16" t="str">
        <f>Compatibilité_Verres_Racks!B72</f>
        <v>H79--</v>
      </c>
      <c r="D75" s="16" t="str">
        <f>Compatibilité_Verres_Racks!C72</f>
        <v>RD</v>
      </c>
      <c r="E75" s="16">
        <f>Compatibilité_Verres_Racks!D72</f>
        <v>660</v>
      </c>
      <c r="F75" s="16">
        <f>Compatibilité_Verres_Racks!E72</f>
        <v>593</v>
      </c>
      <c r="G75" s="16" t="str">
        <f>Compatibilité_Verres_Racks!F72</f>
        <v>R365.--.VW</v>
      </c>
      <c r="H75" s="17">
        <f>'Calcul ep'!G73</f>
        <v>3.15</v>
      </c>
      <c r="I75" s="17">
        <f t="shared" si="4"/>
        <v>10</v>
      </c>
      <c r="J75" s="17">
        <f>ROUND(H75+I75+'Calcul ep'!$E$1+'Calcul ep'!$E$2,0.5)</f>
        <v>21</v>
      </c>
      <c r="K75" s="17">
        <v>993</v>
      </c>
      <c r="L75" s="18">
        <f t="shared" si="3"/>
        <v>47</v>
      </c>
    </row>
    <row r="76" spans="2:12" x14ac:dyDescent="0.25">
      <c r="B76" s="16" t="str">
        <f>Compatibilité_Verres_Racks!A73</f>
        <v>REN</v>
      </c>
      <c r="C76" s="16" t="str">
        <f>Compatibilité_Verres_Racks!B73</f>
        <v>HFE--</v>
      </c>
      <c r="D76" s="16" t="str">
        <f>Compatibilité_Verres_Racks!C73</f>
        <v>S1</v>
      </c>
      <c r="E76" s="16">
        <f>Compatibilité_Verres_Racks!D73</f>
        <v>478</v>
      </c>
      <c r="F76" s="16">
        <f>Compatibilité_Verres_Racks!E73</f>
        <v>285</v>
      </c>
      <c r="G76" s="16" t="str">
        <f>Compatibilité_Verres_Racks!F73</f>
        <v>R0NG</v>
      </c>
      <c r="H76" s="17">
        <f>'Calcul ep'!G74</f>
        <v>3.15</v>
      </c>
      <c r="I76" s="17">
        <f t="shared" si="4"/>
        <v>10</v>
      </c>
      <c r="J76" s="17">
        <f>ROUND(H76+I76+'Calcul ep'!$E$1+'Calcul ep'!$E$2,0.5)</f>
        <v>21</v>
      </c>
      <c r="K76" s="17">
        <v>993</v>
      </c>
      <c r="L76" s="18">
        <f t="shared" si="3"/>
        <v>47</v>
      </c>
    </row>
    <row r="77" spans="2:12" x14ac:dyDescent="0.25">
      <c r="B77" s="16" t="str">
        <f>Compatibilité_Verres_Racks!A74</f>
        <v>REN</v>
      </c>
      <c r="C77" s="16" t="str">
        <f>Compatibilité_Verres_Racks!B74</f>
        <v>J77--</v>
      </c>
      <c r="D77" s="16" t="str">
        <f>Compatibilité_Verres_Racks!C74</f>
        <v>BL</v>
      </c>
      <c r="E77" s="16">
        <f>Compatibilité_Verres_Racks!D74</f>
        <v>1238</v>
      </c>
      <c r="F77" s="16">
        <f>Compatibilité_Verres_Racks!E74</f>
        <v>486</v>
      </c>
      <c r="G77" s="16" t="str">
        <f>Compatibilité_Verres_Racks!F74</f>
        <v>R365.--.VW</v>
      </c>
      <c r="H77" s="17">
        <f>'Calcul ep'!G75</f>
        <v>3.15</v>
      </c>
      <c r="I77" s="17">
        <f t="shared" si="4"/>
        <v>10</v>
      </c>
      <c r="J77" s="17">
        <f>ROUND(H77+I77+'Calcul ep'!$E$1+'Calcul ep'!$E$2,0.5)</f>
        <v>21</v>
      </c>
      <c r="K77" s="17">
        <v>993</v>
      </c>
      <c r="L77" s="18">
        <f t="shared" si="3"/>
        <v>47</v>
      </c>
    </row>
    <row r="78" spans="2:12" x14ac:dyDescent="0.25">
      <c r="B78" s="16" t="str">
        <f>Compatibilité_Verres_Racks!A75</f>
        <v>REN</v>
      </c>
      <c r="C78" s="16" t="str">
        <f>Compatibilité_Verres_Racks!B75</f>
        <v>J81--</v>
      </c>
      <c r="D78" s="16" t="str">
        <f>Compatibilité_Verres_Racks!C75</f>
        <v>BL</v>
      </c>
      <c r="E78" s="16">
        <f>Compatibilité_Verres_Racks!D75</f>
        <v>1428</v>
      </c>
      <c r="F78" s="16">
        <f>Compatibilité_Verres_Racks!E75</f>
        <v>564</v>
      </c>
      <c r="G78" s="16" t="str">
        <f>Compatibilité_Verres_Racks!F75</f>
        <v>B6</v>
      </c>
      <c r="H78" s="17">
        <f>'Calcul ep'!G76</f>
        <v>4.8499999999999996</v>
      </c>
      <c r="I78" s="17">
        <f t="shared" si="4"/>
        <v>10</v>
      </c>
      <c r="J78" s="17">
        <f>ROUND(H78+I78+'Calcul ep'!$E$1+'Calcul ep'!$E$2,0.5)</f>
        <v>23</v>
      </c>
      <c r="K78" s="17">
        <v>993</v>
      </c>
      <c r="L78" s="18">
        <f t="shared" si="3"/>
        <v>43</v>
      </c>
    </row>
    <row r="79" spans="2:12" x14ac:dyDescent="0.25">
      <c r="B79" s="16" t="str">
        <f>Compatibilité_Verres_Racks!A76</f>
        <v>REN</v>
      </c>
      <c r="C79" s="16" t="str">
        <f>Compatibilité_Verres_Racks!B76</f>
        <v>J81--</v>
      </c>
      <c r="D79" s="16" t="str">
        <f>Compatibilité_Verres_Racks!C76</f>
        <v>RQ</v>
      </c>
      <c r="E79" s="16">
        <f>Compatibilité_Verres_Racks!D76</f>
        <v>506</v>
      </c>
      <c r="F79" s="16">
        <f>Compatibilité_Verres_Racks!E76</f>
        <v>235</v>
      </c>
      <c r="G79" s="16" t="str">
        <f>Compatibilité_Verres_Racks!F76</f>
        <v>R0NG</v>
      </c>
      <c r="H79" s="17">
        <f>'Calcul ep'!G77</f>
        <v>3.85</v>
      </c>
      <c r="I79" s="17">
        <f t="shared" si="4"/>
        <v>10</v>
      </c>
      <c r="J79" s="17">
        <f>ROUND(H79+I79+'Calcul ep'!$E$1+'Calcul ep'!$E$2,0.5)</f>
        <v>22</v>
      </c>
      <c r="K79" s="17">
        <v>993</v>
      </c>
      <c r="L79" s="18">
        <f t="shared" si="3"/>
        <v>45</v>
      </c>
    </row>
    <row r="80" spans="2:12" x14ac:dyDescent="0.25">
      <c r="B80" s="16" t="str">
        <f>Compatibilité_Verres_Racks!A77</f>
        <v>REN</v>
      </c>
      <c r="C80" s="16" t="str">
        <f>Compatibilité_Verres_Racks!B77</f>
        <v>J81--</v>
      </c>
      <c r="D80" s="16" t="str">
        <f>Compatibilité_Verres_Racks!C77</f>
        <v>WQ</v>
      </c>
      <c r="E80" s="16">
        <f>Compatibilité_Verres_Racks!D77</f>
        <v>861</v>
      </c>
      <c r="F80" s="16">
        <f>Compatibilité_Verres_Racks!E77</f>
        <v>451</v>
      </c>
      <c r="G80" s="16" t="str">
        <f>Compatibilité_Verres_Racks!F77</f>
        <v>RONJ</v>
      </c>
      <c r="H80" s="17">
        <f>'Calcul ep'!G78</f>
        <v>3.85</v>
      </c>
      <c r="I80" s="17">
        <f t="shared" si="4"/>
        <v>10</v>
      </c>
      <c r="J80" s="17">
        <f>ROUND(H80+I80+'Calcul ep'!$E$1+'Calcul ep'!$E$2,0.5)</f>
        <v>22</v>
      </c>
      <c r="K80" s="17">
        <v>993</v>
      </c>
      <c r="L80" s="18">
        <f t="shared" si="3"/>
        <v>45</v>
      </c>
    </row>
    <row r="81" spans="2:12" x14ac:dyDescent="0.25">
      <c r="B81" s="16" t="str">
        <f>Compatibilité_Verres_Racks!A78</f>
        <v>REN</v>
      </c>
      <c r="C81" s="16" t="str">
        <f>Compatibilité_Verres_Racks!B78</f>
        <v>J87--</v>
      </c>
      <c r="D81" s="16" t="str">
        <f>Compatibilité_Verres_Racks!C78</f>
        <v>CN</v>
      </c>
      <c r="E81" s="16">
        <f>Compatibilité_Verres_Racks!D78</f>
        <v>1108</v>
      </c>
      <c r="F81" s="16">
        <f>Compatibilité_Verres_Racks!E78</f>
        <v>963</v>
      </c>
      <c r="G81" s="16" t="str">
        <f>Compatibilité_Verres_Racks!F78</f>
        <v>J02C BL</v>
      </c>
      <c r="H81" s="17">
        <f>'Calcul ep'!G79</f>
        <v>4.96</v>
      </c>
      <c r="I81" s="17">
        <f t="shared" si="4"/>
        <v>10</v>
      </c>
      <c r="J81" s="17">
        <f>ROUND(H81+I81+'Calcul ep'!$E$1+'Calcul ep'!$E$2,0.5)</f>
        <v>23</v>
      </c>
      <c r="K81" s="17">
        <v>993</v>
      </c>
      <c r="L81" s="18">
        <f t="shared" si="3"/>
        <v>43</v>
      </c>
    </row>
    <row r="82" spans="2:12" x14ac:dyDescent="0.25">
      <c r="B82" s="16" t="str">
        <f>Compatibilité_Verres_Racks!A79</f>
        <v>REN</v>
      </c>
      <c r="C82" s="16" t="str">
        <f>Compatibilité_Verres_Racks!B79</f>
        <v>JFA--</v>
      </c>
      <c r="D82" s="16" t="str">
        <f>Compatibilité_Verres_Racks!C79</f>
        <v>BL</v>
      </c>
      <c r="E82" s="16">
        <f>Compatibilité_Verres_Racks!D79</f>
        <v>1219</v>
      </c>
      <c r="F82" s="16">
        <f>Compatibilité_Verres_Racks!E79</f>
        <v>483</v>
      </c>
      <c r="G82" s="16" t="str">
        <f>Compatibilité_Verres_Racks!F79</f>
        <v>R365.--.VW</v>
      </c>
      <c r="H82" s="17">
        <f>'Calcul ep'!G80</f>
        <v>3.15</v>
      </c>
      <c r="I82" s="17">
        <f t="shared" si="4"/>
        <v>10</v>
      </c>
      <c r="J82" s="17">
        <f>ROUND(H82+I82+'Calcul ep'!$E$1+'Calcul ep'!$E$2,0.5)</f>
        <v>21</v>
      </c>
      <c r="K82" s="17">
        <v>993</v>
      </c>
      <c r="L82" s="18">
        <f t="shared" si="3"/>
        <v>47</v>
      </c>
    </row>
    <row r="83" spans="2:12" x14ac:dyDescent="0.25">
      <c r="B83" s="16" t="str">
        <f>Compatibilité_Verres_Racks!A80</f>
        <v>REN</v>
      </c>
      <c r="C83" s="16" t="str">
        <f>Compatibilité_Verres_Racks!B80</f>
        <v>JFA--</v>
      </c>
      <c r="D83" s="16" t="str">
        <f>Compatibilité_Verres_Racks!C80</f>
        <v>S1</v>
      </c>
      <c r="E83" s="16">
        <f>Compatibilité_Verres_Racks!D80</f>
        <v>420</v>
      </c>
      <c r="F83" s="16">
        <f>Compatibilité_Verres_Racks!E80</f>
        <v>301</v>
      </c>
      <c r="G83" s="16" t="str">
        <f>Compatibilité_Verres_Racks!F80</f>
        <v>R0NG</v>
      </c>
      <c r="H83" s="17">
        <f>'Calcul ep'!G81</f>
        <v>3.5</v>
      </c>
      <c r="I83" s="17">
        <f t="shared" si="4"/>
        <v>10</v>
      </c>
      <c r="J83" s="17">
        <f>ROUND(H83+I83+'Calcul ep'!$E$1+'Calcul ep'!$E$2,0.5)</f>
        <v>22</v>
      </c>
      <c r="K83" s="17">
        <v>993</v>
      </c>
      <c r="L83" s="18">
        <f t="shared" si="3"/>
        <v>45</v>
      </c>
    </row>
    <row r="84" spans="2:12" x14ac:dyDescent="0.25">
      <c r="B84" s="16" t="str">
        <f>Compatibilité_Verres_Racks!A81</f>
        <v>REN</v>
      </c>
      <c r="C84" s="16" t="str">
        <f>Compatibilité_Verres_Racks!B81</f>
        <v>JFA--</v>
      </c>
      <c r="D84" s="16" t="str">
        <f>Compatibilité_Verres_Racks!C81</f>
        <v>WQ</v>
      </c>
      <c r="E84" s="16">
        <f>Compatibilité_Verres_Racks!D81</f>
        <v>859</v>
      </c>
      <c r="F84" s="16">
        <f>Compatibilité_Verres_Racks!E81</f>
        <v>364</v>
      </c>
      <c r="G84" s="16" t="str">
        <f>Compatibilité_Verres_Racks!F81</f>
        <v>RONJ</v>
      </c>
      <c r="H84" s="17">
        <f>'Calcul ep'!G82</f>
        <v>3.85</v>
      </c>
      <c r="I84" s="17">
        <f t="shared" si="4"/>
        <v>10</v>
      </c>
      <c r="J84" s="17">
        <f>ROUND(H84+I84+'Calcul ep'!$E$1+'Calcul ep'!$E$2,0.5)</f>
        <v>22</v>
      </c>
      <c r="K84" s="17">
        <v>993</v>
      </c>
      <c r="L84" s="18">
        <f t="shared" si="3"/>
        <v>45</v>
      </c>
    </row>
    <row r="85" spans="2:12" x14ac:dyDescent="0.25">
      <c r="B85" s="16" t="str">
        <f>Compatibilité_Verres_Racks!A82</f>
        <v>REN</v>
      </c>
      <c r="C85" s="16" t="str">
        <f>Compatibilité_Verres_Racks!B82</f>
        <v>JFC--</v>
      </c>
      <c r="D85" s="16" t="str">
        <f>Compatibilité_Verres_Racks!C82</f>
        <v>BL</v>
      </c>
      <c r="E85" s="16">
        <f>Compatibilité_Verres_Racks!D82</f>
        <v>1282</v>
      </c>
      <c r="F85" s="16">
        <f>Compatibilité_Verres_Racks!E82</f>
        <v>449</v>
      </c>
      <c r="G85" s="16" t="str">
        <f>Compatibilité_Verres_Racks!F82</f>
        <v>Caisse bois</v>
      </c>
      <c r="H85" s="17">
        <f>'Calcul ep'!G83</f>
        <v>3.15</v>
      </c>
      <c r="I85" s="17">
        <f t="shared" si="4"/>
        <v>10</v>
      </c>
      <c r="J85" s="17">
        <f>ROUND(H85+I85+'Calcul ep'!$E$1+'Calcul ep'!$E$2,0.5)</f>
        <v>21</v>
      </c>
      <c r="K85" s="17">
        <v>993</v>
      </c>
      <c r="L85" s="18">
        <f t="shared" si="3"/>
        <v>47</v>
      </c>
    </row>
    <row r="86" spans="2:12" x14ac:dyDescent="0.25">
      <c r="B86" s="16" t="str">
        <f>Compatibilité_Verres_Racks!A83</f>
        <v>REN</v>
      </c>
      <c r="C86" s="16" t="str">
        <f>Compatibilité_Verres_Racks!B83</f>
        <v>JFC--</v>
      </c>
      <c r="D86" s="16" t="str">
        <f>Compatibilité_Verres_Racks!C83</f>
        <v>FD</v>
      </c>
      <c r="E86" s="16">
        <f>Compatibilité_Verres_Racks!D83</f>
        <v>893</v>
      </c>
      <c r="F86" s="16">
        <f>Compatibilité_Verres_Racks!E83</f>
        <v>614</v>
      </c>
      <c r="G86" s="16" t="str">
        <f>Compatibilité_Verres_Racks!F83</f>
        <v>RONJ</v>
      </c>
      <c r="H86" s="17">
        <f>'Calcul ep'!G84</f>
        <v>3.85</v>
      </c>
      <c r="I86" s="17">
        <f t="shared" si="4"/>
        <v>10</v>
      </c>
      <c r="J86" s="17">
        <f>ROUND(H86+I86+'Calcul ep'!$E$1+'Calcul ep'!$E$2,0.5)</f>
        <v>22</v>
      </c>
      <c r="K86" s="17">
        <v>993</v>
      </c>
      <c r="L86" s="18">
        <f t="shared" si="3"/>
        <v>45</v>
      </c>
    </row>
    <row r="87" spans="2:12" x14ac:dyDescent="0.25">
      <c r="B87" s="16" t="str">
        <f>Compatibilité_Verres_Racks!A84</f>
        <v>REN</v>
      </c>
      <c r="C87" s="16" t="str">
        <f>Compatibilité_Verres_Racks!B84</f>
        <v>KFD--</v>
      </c>
      <c r="D87" s="16" t="str">
        <f>Compatibilité_Verres_Racks!C84</f>
        <v>RD</v>
      </c>
      <c r="E87" s="16">
        <f>Compatibilité_Verres_Racks!D84</f>
        <v>751</v>
      </c>
      <c r="F87" s="16">
        <f>Compatibilité_Verres_Racks!E84</f>
        <v>507</v>
      </c>
      <c r="G87" s="16" t="str">
        <f>Compatibilité_Verres_Racks!F84</f>
        <v>R0NA S89</v>
      </c>
      <c r="H87" s="17">
        <f>'Calcul ep'!G85</f>
        <v>3.85</v>
      </c>
      <c r="I87" s="17">
        <f t="shared" si="4"/>
        <v>10</v>
      </c>
      <c r="J87" s="17">
        <f>ROUND(H87+I87+'Calcul ep'!$E$1+'Calcul ep'!$E$2,0.5)</f>
        <v>22</v>
      </c>
      <c r="K87" s="17">
        <v>993</v>
      </c>
      <c r="L87" s="18">
        <f t="shared" si="3"/>
        <v>45</v>
      </c>
    </row>
    <row r="88" spans="2:12" x14ac:dyDescent="0.25">
      <c r="B88" s="16" t="str">
        <f>Compatibilité_Verres_Racks!A85</f>
        <v>REN</v>
      </c>
      <c r="C88" s="16" t="str">
        <f>Compatibilité_Verres_Racks!B85</f>
        <v>KFD--</v>
      </c>
      <c r="D88" s="16" t="str">
        <f>Compatibilité_Verres_Racks!C85</f>
        <v>RD</v>
      </c>
      <c r="E88" s="16">
        <f>Compatibilité_Verres_Racks!D85</f>
        <v>753</v>
      </c>
      <c r="F88" s="16">
        <f>Compatibilité_Verres_Racks!E85</f>
        <v>453</v>
      </c>
      <c r="G88" s="16" t="str">
        <f>Compatibilité_Verres_Racks!F85</f>
        <v>R0NA S89</v>
      </c>
      <c r="H88" s="17">
        <f>'Calcul ep'!G86</f>
        <v>3.96</v>
      </c>
      <c r="I88" s="17">
        <f t="shared" si="4"/>
        <v>10</v>
      </c>
      <c r="J88" s="17">
        <f>ROUND(H88+I88+'Calcul ep'!$E$1+'Calcul ep'!$E$2,0.5)</f>
        <v>22</v>
      </c>
      <c r="K88" s="17">
        <v>993</v>
      </c>
      <c r="L88" s="18">
        <f t="shared" si="3"/>
        <v>45</v>
      </c>
    </row>
    <row r="89" spans="2:12" x14ac:dyDescent="0.25">
      <c r="B89" s="16" t="str">
        <f>Compatibilité_Verres_Racks!A86</f>
        <v>REN</v>
      </c>
      <c r="C89" s="16" t="str">
        <f>Compatibilité_Verres_Racks!B86</f>
        <v>KFD--</v>
      </c>
      <c r="D89" s="16" t="str">
        <f>Compatibilité_Verres_Racks!C86</f>
        <v>S1</v>
      </c>
      <c r="E89" s="16">
        <f>Compatibilité_Verres_Racks!D86</f>
        <v>781</v>
      </c>
      <c r="F89" s="16">
        <f>Compatibilité_Verres_Racks!E86</f>
        <v>311</v>
      </c>
      <c r="G89" s="16" t="str">
        <f>Compatibilité_Verres_Racks!F86</f>
        <v>RONJ</v>
      </c>
      <c r="H89" s="17">
        <f>'Calcul ep'!G87</f>
        <v>3.85</v>
      </c>
      <c r="I89" s="17">
        <f t="shared" si="4"/>
        <v>10</v>
      </c>
      <c r="J89" s="17">
        <f>ROUND(H89+I89+'Calcul ep'!$E$1+'Calcul ep'!$E$2,0.5)</f>
        <v>22</v>
      </c>
      <c r="K89" s="17">
        <v>993</v>
      </c>
      <c r="L89" s="18">
        <f t="shared" si="3"/>
        <v>45</v>
      </c>
    </row>
    <row r="90" spans="2:12" x14ac:dyDescent="0.25">
      <c r="B90" s="16" t="str">
        <f>Compatibilité_Verres_Racks!A87</f>
        <v>REN</v>
      </c>
      <c r="C90" s="16" t="str">
        <f>Compatibilité_Verres_Racks!B87</f>
        <v>R77--</v>
      </c>
      <c r="D90" s="16" t="str">
        <f>Compatibilité_Verres_Racks!C87</f>
        <v>BL</v>
      </c>
      <c r="E90" s="16">
        <f>Compatibilité_Verres_Racks!D87</f>
        <v>1238</v>
      </c>
      <c r="F90" s="16">
        <f>Compatibilité_Verres_Racks!E87</f>
        <v>486</v>
      </c>
      <c r="G90" s="16" t="str">
        <f>Compatibilité_Verres_Racks!F87</f>
        <v>R365.--.VW</v>
      </c>
      <c r="H90" s="17">
        <f>'Calcul ep'!G88</f>
        <v>3.15</v>
      </c>
      <c r="I90" s="17">
        <f t="shared" si="4"/>
        <v>10</v>
      </c>
      <c r="J90" s="17">
        <f>ROUND(H90+I90+'Calcul ep'!$E$1+'Calcul ep'!$E$2,0.5)</f>
        <v>21</v>
      </c>
      <c r="K90" s="17">
        <v>993</v>
      </c>
      <c r="L90" s="18">
        <f t="shared" si="3"/>
        <v>47</v>
      </c>
    </row>
    <row r="91" spans="2:12" x14ac:dyDescent="0.25">
      <c r="B91" s="16" t="str">
        <f>Compatibilité_Verres_Racks!A88</f>
        <v>REN</v>
      </c>
      <c r="C91" s="16" t="str">
        <f>Compatibilité_Verres_Racks!B88</f>
        <v>RFA--</v>
      </c>
      <c r="D91" s="16" t="str">
        <f>Compatibilité_Verres_Racks!C88</f>
        <v>BL</v>
      </c>
      <c r="E91" s="16">
        <f>Compatibilité_Verres_Racks!D88</f>
        <v>1295</v>
      </c>
      <c r="F91" s="16">
        <f>Compatibilité_Verres_Racks!E88</f>
        <v>414</v>
      </c>
      <c r="G91" s="16" t="str">
        <f>Compatibilité_Verres_Racks!F88</f>
        <v>Caisse bois</v>
      </c>
      <c r="H91" s="17">
        <f>'Calcul ep'!G89</f>
        <v>3.15</v>
      </c>
      <c r="I91" s="17">
        <f t="shared" si="4"/>
        <v>10</v>
      </c>
      <c r="J91" s="17">
        <f>ROUND(H91+I91+'Calcul ep'!$E$1+'Calcul ep'!$E$2,0.5)</f>
        <v>21</v>
      </c>
      <c r="K91" s="17">
        <v>993</v>
      </c>
      <c r="L91" s="18">
        <f t="shared" si="3"/>
        <v>47</v>
      </c>
    </row>
    <row r="92" spans="2:12" x14ac:dyDescent="0.25">
      <c r="B92" s="16" t="str">
        <f>Compatibilité_Verres_Racks!A89</f>
        <v>REN</v>
      </c>
      <c r="C92" s="16" t="str">
        <f>Compatibilité_Verres_Racks!B89</f>
        <v>RFA--</v>
      </c>
      <c r="D92" s="16" t="str">
        <f>Compatibilité_Verres_Racks!C89</f>
        <v>S1</v>
      </c>
      <c r="E92" s="16">
        <f>Compatibilité_Verres_Racks!D89</f>
        <v>633</v>
      </c>
      <c r="F92" s="16">
        <f>Compatibilité_Verres_Racks!E89</f>
        <v>325</v>
      </c>
      <c r="G92" s="16" t="str">
        <f>Compatibilité_Verres_Racks!F89</f>
        <v>RONJ</v>
      </c>
      <c r="H92" s="17">
        <f>'Calcul ep'!G90</f>
        <v>3.5</v>
      </c>
      <c r="I92" s="17">
        <f t="shared" si="4"/>
        <v>10</v>
      </c>
      <c r="J92" s="17">
        <f>ROUND(H92+I92+'Calcul ep'!$E$1+'Calcul ep'!$E$2,0.5)</f>
        <v>22</v>
      </c>
      <c r="K92" s="17">
        <v>993</v>
      </c>
      <c r="L92" s="18">
        <f t="shared" si="3"/>
        <v>45</v>
      </c>
    </row>
    <row r="93" spans="2:12" x14ac:dyDescent="0.25">
      <c r="B93" s="16" t="str">
        <f>Compatibilité_Verres_Racks!A90</f>
        <v>REN</v>
      </c>
      <c r="C93" s="16" t="str">
        <f>Compatibilité_Verres_Racks!B90</f>
        <v>W73--</v>
      </c>
      <c r="D93" s="16" t="str">
        <f>Compatibilité_Verres_Racks!C90</f>
        <v>BL</v>
      </c>
      <c r="E93" s="16">
        <f>Compatibilité_Verres_Racks!D90</f>
        <v>1499</v>
      </c>
      <c r="F93" s="16">
        <f>Compatibilité_Verres_Racks!E90</f>
        <v>556</v>
      </c>
      <c r="G93" s="16" t="str">
        <f>Compatibilité_Verres_Racks!F90</f>
        <v>B6</v>
      </c>
      <c r="H93" s="17">
        <f>'Calcul ep'!G91</f>
        <v>3.85</v>
      </c>
      <c r="I93" s="17">
        <f t="shared" si="4"/>
        <v>10</v>
      </c>
      <c r="J93" s="17">
        <f>ROUND(H93+I93+'Calcul ep'!$E$1+'Calcul ep'!$E$2,0.5)</f>
        <v>22</v>
      </c>
      <c r="K93" s="17">
        <v>993</v>
      </c>
      <c r="L93" s="18">
        <f t="shared" si="3"/>
        <v>45</v>
      </c>
    </row>
    <row r="94" spans="2:12" x14ac:dyDescent="0.25">
      <c r="B94" s="16" t="str">
        <f>Compatibilité_Verres_Racks!A91</f>
        <v>REN</v>
      </c>
      <c r="C94" s="16" t="str">
        <f>Compatibilité_Verres_Racks!B91</f>
        <v>W84--</v>
      </c>
      <c r="D94" s="16" t="str">
        <f>Compatibilité_Verres_Racks!C91</f>
        <v>BL</v>
      </c>
      <c r="E94" s="16">
        <f>Compatibilité_Verres_Racks!D91</f>
        <v>1328</v>
      </c>
      <c r="F94" s="16">
        <f>Compatibilité_Verres_Racks!E91</f>
        <v>399</v>
      </c>
      <c r="G94" s="16" t="str">
        <f>Compatibilité_Verres_Racks!F91</f>
        <v>R365.--.VW</v>
      </c>
      <c r="H94" s="17">
        <f>'Calcul ep'!G92</f>
        <v>3.15</v>
      </c>
      <c r="I94" s="17">
        <f t="shared" si="4"/>
        <v>10</v>
      </c>
      <c r="J94" s="17">
        <f>ROUND(H94+I94+'Calcul ep'!$E$1+'Calcul ep'!$E$2,0.5)</f>
        <v>21</v>
      </c>
      <c r="K94" s="17">
        <v>993</v>
      </c>
      <c r="L94" s="18">
        <f t="shared" si="3"/>
        <v>47</v>
      </c>
    </row>
    <row r="95" spans="2:12" x14ac:dyDescent="0.25">
      <c r="B95" s="16" t="str">
        <f>Compatibilité_Verres_Racks!A92</f>
        <v>REN</v>
      </c>
      <c r="C95" s="16" t="str">
        <f>Compatibilité_Verres_Racks!B92</f>
        <v>X61--</v>
      </c>
      <c r="D95" s="16" t="str">
        <f>Compatibilité_Verres_Racks!C92</f>
        <v>BL</v>
      </c>
      <c r="E95" s="16">
        <f>Compatibilité_Verres_Racks!D92</f>
        <v>744</v>
      </c>
      <c r="F95" s="16">
        <f>Compatibilité_Verres_Racks!E92</f>
        <v>549</v>
      </c>
      <c r="G95" s="16" t="str">
        <f>Compatibilité_Verres_Racks!F92</f>
        <v>R0NA S89</v>
      </c>
      <c r="H95" s="17">
        <f>'Calcul ep'!G93</f>
        <v>3.15</v>
      </c>
      <c r="I95" s="17">
        <f t="shared" si="4"/>
        <v>10</v>
      </c>
      <c r="J95" s="17">
        <f>ROUND(H95+I95+'Calcul ep'!$E$1+'Calcul ep'!$E$2,0.5)</f>
        <v>21</v>
      </c>
      <c r="K95" s="17">
        <v>993</v>
      </c>
      <c r="L95" s="18">
        <f t="shared" si="3"/>
        <v>47</v>
      </c>
    </row>
    <row r="96" spans="2:12" x14ac:dyDescent="0.25">
      <c r="B96" s="16" t="str">
        <f>Compatibilité_Verres_Racks!A93</f>
        <v>REN</v>
      </c>
      <c r="C96" s="16" t="str">
        <f>Compatibilité_Verres_Racks!B93</f>
        <v>X82--</v>
      </c>
      <c r="D96" s="16" t="str">
        <f>Compatibilité_Verres_Racks!C93</f>
        <v>BL</v>
      </c>
      <c r="E96" s="16">
        <f>Compatibilité_Verres_Racks!D93</f>
        <v>1052</v>
      </c>
      <c r="F96" s="16">
        <f>Compatibilité_Verres_Racks!E93</f>
        <v>251</v>
      </c>
      <c r="G96" s="16" t="str">
        <f>Compatibilité_Verres_Racks!F93</f>
        <v>S4</v>
      </c>
      <c r="H96" s="17">
        <f>'Calcul ep'!G94</f>
        <v>5.85</v>
      </c>
      <c r="I96" s="17">
        <f t="shared" si="4"/>
        <v>10</v>
      </c>
      <c r="J96" s="17">
        <f>ROUND(H96+I96+'Calcul ep'!$E$1+'Calcul ep'!$E$2,0.5)</f>
        <v>24</v>
      </c>
      <c r="K96" s="17">
        <v>993</v>
      </c>
      <c r="L96" s="18">
        <f t="shared" si="3"/>
        <v>41</v>
      </c>
    </row>
    <row r="97" spans="2:12" x14ac:dyDescent="0.25">
      <c r="B97" s="16" t="str">
        <f>Compatibilité_Verres_Racks!A94</f>
        <v>REN</v>
      </c>
      <c r="C97" s="16" t="str">
        <f>Compatibilité_Verres_Racks!B94</f>
        <v>X82--</v>
      </c>
      <c r="D97" s="16" t="str">
        <f>Compatibilité_Verres_Racks!C94</f>
        <v>BL</v>
      </c>
      <c r="E97" s="16">
        <f>Compatibilité_Verres_Racks!D94</f>
        <v>435</v>
      </c>
      <c r="F97" s="16">
        <f>Compatibilité_Verres_Racks!E94</f>
        <v>588</v>
      </c>
      <c r="G97" s="16" t="str">
        <f>Compatibilité_Verres_Racks!F94</f>
        <v>R365.--.VW</v>
      </c>
      <c r="H97" s="17">
        <f>'Calcul ep'!G95</f>
        <v>3.15</v>
      </c>
      <c r="I97" s="17">
        <f t="shared" si="4"/>
        <v>10</v>
      </c>
      <c r="J97" s="17">
        <f>ROUND(H97+I97+'Calcul ep'!$E$1+'Calcul ep'!$E$2,0.5)</f>
        <v>21</v>
      </c>
      <c r="K97" s="17">
        <v>993</v>
      </c>
      <c r="L97" s="18">
        <f t="shared" si="3"/>
        <v>47</v>
      </c>
    </row>
    <row r="98" spans="2:12" x14ac:dyDescent="0.25">
      <c r="B98" s="16" t="str">
        <f>Compatibilité_Verres_Racks!A95</f>
        <v>REN</v>
      </c>
      <c r="C98" s="16" t="str">
        <f>Compatibilité_Verres_Racks!B95</f>
        <v>X82--</v>
      </c>
      <c r="D98" s="16" t="str">
        <f>Compatibilité_Verres_Racks!C95</f>
        <v>FD</v>
      </c>
      <c r="E98" s="16">
        <f>Compatibilité_Verres_Racks!D95</f>
        <v>624</v>
      </c>
      <c r="F98" s="16">
        <f>Compatibilité_Verres_Racks!E95</f>
        <v>667</v>
      </c>
      <c r="G98" s="16" t="str">
        <f>Compatibilité_Verres_Racks!F95</f>
        <v>NISSAN R0NF S18</v>
      </c>
      <c r="H98" s="17">
        <f>'Calcul ep'!G96</f>
        <v>3.15</v>
      </c>
      <c r="I98" s="17">
        <f t="shared" si="4"/>
        <v>10</v>
      </c>
      <c r="J98" s="17">
        <f>ROUND(H98+I98+'Calcul ep'!$E$1+'Calcul ep'!$E$2,0.5)</f>
        <v>21</v>
      </c>
      <c r="K98" s="17">
        <v>993</v>
      </c>
      <c r="L98" s="18">
        <f t="shared" si="3"/>
        <v>47</v>
      </c>
    </row>
    <row r="99" spans="2:12" x14ac:dyDescent="0.25">
      <c r="B99" s="16" t="str">
        <f>Compatibilité_Verres_Racks!A96</f>
        <v>REN</v>
      </c>
      <c r="C99" s="16" t="str">
        <f>Compatibilité_Verres_Racks!B96</f>
        <v>X82--</v>
      </c>
      <c r="D99" s="16" t="str">
        <f>Compatibilité_Verres_Racks!C96</f>
        <v>FD</v>
      </c>
      <c r="E99" s="16">
        <f>Compatibilité_Verres_Racks!D96</f>
        <v>651</v>
      </c>
      <c r="F99" s="16">
        <f>Compatibilité_Verres_Racks!E96</f>
        <v>659</v>
      </c>
      <c r="G99" s="16" t="str">
        <f>Compatibilité_Verres_Racks!F96</f>
        <v>NISSAN R0NF S18</v>
      </c>
      <c r="H99" s="17">
        <f>'Calcul ep'!G97</f>
        <v>3.15</v>
      </c>
      <c r="I99" s="17">
        <f t="shared" si="4"/>
        <v>10</v>
      </c>
      <c r="J99" s="17">
        <f>ROUND(H99+I99+'Calcul ep'!$E$1+'Calcul ep'!$E$2,0.5)</f>
        <v>21</v>
      </c>
      <c r="K99" s="17">
        <v>993</v>
      </c>
      <c r="L99" s="18">
        <f t="shared" si="3"/>
        <v>47</v>
      </c>
    </row>
    <row r="100" spans="2:12" x14ac:dyDescent="0.25">
      <c r="B100" s="16" t="str">
        <f>Compatibilité_Verres_Racks!A97</f>
        <v>REN</v>
      </c>
      <c r="C100" s="16" t="str">
        <f>Compatibilité_Verres_Racks!B97</f>
        <v>X82--</v>
      </c>
      <c r="D100" s="16" t="str">
        <f>Compatibilité_Verres_Racks!C97</f>
        <v>FQ</v>
      </c>
      <c r="E100" s="16">
        <f>Compatibilité_Verres_Racks!D97</f>
        <v>435</v>
      </c>
      <c r="F100" s="16">
        <f>Compatibilité_Verres_Racks!E97</f>
        <v>588</v>
      </c>
      <c r="G100" s="16" t="str">
        <f>Compatibilité_Verres_Racks!F97</f>
        <v>R365.--.VW</v>
      </c>
      <c r="H100" s="17">
        <f>'Calcul ep'!G98</f>
        <v>3.15</v>
      </c>
      <c r="I100" s="17">
        <f t="shared" si="4"/>
        <v>10</v>
      </c>
      <c r="J100" s="17">
        <f>ROUND(H100+I100+'Calcul ep'!$E$1+'Calcul ep'!$E$2,0.5)</f>
        <v>21</v>
      </c>
      <c r="K100" s="17">
        <v>993</v>
      </c>
      <c r="L100" s="18">
        <f t="shared" si="3"/>
        <v>47</v>
      </c>
    </row>
    <row r="101" spans="2:12" x14ac:dyDescent="0.25">
      <c r="B101" s="16" t="str">
        <f>Compatibilité_Verres_Racks!A98</f>
        <v>REN</v>
      </c>
      <c r="C101" s="16" t="str">
        <f>Compatibilité_Verres_Racks!B98</f>
        <v>X82--</v>
      </c>
      <c r="D101" s="16" t="str">
        <f>Compatibilité_Verres_Racks!C98</f>
        <v>S1</v>
      </c>
      <c r="E101" s="16">
        <f>Compatibilité_Verres_Racks!D98</f>
        <v>1164</v>
      </c>
      <c r="F101" s="16">
        <f>Compatibilité_Verres_Racks!E98</f>
        <v>597</v>
      </c>
      <c r="G101" s="16" t="str">
        <f>Compatibilité_Verres_Racks!F98</f>
        <v>R365.--.VW</v>
      </c>
      <c r="H101" s="17">
        <f>'Calcul ep'!G99</f>
        <v>3.5</v>
      </c>
      <c r="I101" s="17">
        <f t="shared" si="4"/>
        <v>10</v>
      </c>
      <c r="J101" s="17">
        <f>ROUND(H101+I101+'Calcul ep'!$E$1+'Calcul ep'!$E$2,0.5)</f>
        <v>22</v>
      </c>
      <c r="K101" s="17">
        <v>993</v>
      </c>
      <c r="L101" s="18">
        <f t="shared" si="3"/>
        <v>45</v>
      </c>
    </row>
    <row r="102" spans="2:12" x14ac:dyDescent="0.25">
      <c r="B102" s="16" t="str">
        <f>Compatibilité_Verres_Racks!A99</f>
        <v>REN</v>
      </c>
      <c r="C102" s="16" t="str">
        <f>Compatibilité_Verres_Racks!B99</f>
        <v>X82--</v>
      </c>
      <c r="D102" s="16" t="str">
        <f>Compatibilité_Verres_Racks!C99</f>
        <v>S2</v>
      </c>
      <c r="E102" s="16">
        <f>Compatibilité_Verres_Racks!D99</f>
        <v>1318</v>
      </c>
      <c r="F102" s="16">
        <f>Compatibilité_Verres_Racks!E99</f>
        <v>577</v>
      </c>
      <c r="G102" s="16" t="str">
        <f>Compatibilité_Verres_Racks!F99</f>
        <v>R365.--.VW</v>
      </c>
      <c r="H102" s="17">
        <f>'Calcul ep'!G100</f>
        <v>3.15</v>
      </c>
      <c r="I102" s="17">
        <f t="shared" si="4"/>
        <v>10</v>
      </c>
      <c r="J102" s="17">
        <f>ROUND(H102+I102+'Calcul ep'!$E$1+'Calcul ep'!$E$2,0.5)</f>
        <v>21</v>
      </c>
      <c r="K102" s="17">
        <v>993</v>
      </c>
      <c r="L102" s="18">
        <f t="shared" ref="L102:L130" si="5">ROUNDDOWN((K102/J102),0)</f>
        <v>47</v>
      </c>
    </row>
    <row r="103" spans="2:12" x14ac:dyDescent="0.25">
      <c r="B103" s="16" t="str">
        <f>Compatibilité_Verres_Racks!A100</f>
        <v>REN</v>
      </c>
      <c r="C103" s="16" t="str">
        <f>Compatibilité_Verres_Racks!B100</f>
        <v>X82--</v>
      </c>
      <c r="D103" s="16" t="str">
        <f>Compatibilité_Verres_Racks!C100</f>
        <v>S2</v>
      </c>
      <c r="E103" s="16">
        <f>Compatibilité_Verres_Racks!D100</f>
        <v>918</v>
      </c>
      <c r="F103" s="16">
        <f>Compatibilité_Verres_Racks!E100</f>
        <v>577</v>
      </c>
      <c r="G103" s="16" t="str">
        <f>Compatibilité_Verres_Racks!F100</f>
        <v>NISSAN R0NF S18</v>
      </c>
      <c r="H103" s="17">
        <f>'Calcul ep'!G101</f>
        <v>3.15</v>
      </c>
      <c r="I103" s="17">
        <f t="shared" si="4"/>
        <v>10</v>
      </c>
      <c r="J103" s="17">
        <f>ROUND(H103+I103+'Calcul ep'!$E$1+'Calcul ep'!$E$2,0.5)</f>
        <v>21</v>
      </c>
      <c r="K103" s="17">
        <v>993</v>
      </c>
      <c r="L103" s="18">
        <f t="shared" si="5"/>
        <v>47</v>
      </c>
    </row>
    <row r="104" spans="2:12" x14ac:dyDescent="0.25">
      <c r="B104" s="16" t="str">
        <f>Compatibilité_Verres_Racks!A101</f>
        <v>REN</v>
      </c>
      <c r="C104" s="16" t="str">
        <f>Compatibilité_Verres_Racks!B101</f>
        <v>X82--</v>
      </c>
      <c r="D104" s="16" t="str">
        <f>Compatibilité_Verres_Racks!C101</f>
        <v>WS</v>
      </c>
      <c r="E104" s="16">
        <f>Compatibilité_Verres_Racks!D101</f>
        <v>1647</v>
      </c>
      <c r="F104" s="16">
        <f>Compatibilité_Verres_Racks!E101</f>
        <v>1141</v>
      </c>
      <c r="G104" s="16" t="str">
        <f>Compatibilité_Verres_Racks!F101</f>
        <v>R0PB,47</v>
      </c>
      <c r="H104" s="17">
        <f>'Calcul ep'!G102</f>
        <v>5.46</v>
      </c>
      <c r="I104" s="17">
        <f t="shared" si="4"/>
        <v>10</v>
      </c>
      <c r="J104" s="17">
        <f>ROUND(H104+I104+'Calcul ep'!$E$1+'Calcul ep'!$E$2,0.5)</f>
        <v>23</v>
      </c>
      <c r="K104" s="17">
        <v>993</v>
      </c>
      <c r="L104" s="18">
        <f t="shared" si="5"/>
        <v>43</v>
      </c>
    </row>
    <row r="105" spans="2:12" x14ac:dyDescent="0.25">
      <c r="B105" s="16" t="str">
        <f>Compatibilité_Verres_Racks!A102</f>
        <v>REN</v>
      </c>
      <c r="C105" s="16" t="str">
        <f>Compatibilité_Verres_Racks!B102</f>
        <v>XFB--</v>
      </c>
      <c r="D105" s="16" t="str">
        <f>Compatibilité_Verres_Racks!C102</f>
        <v>FD</v>
      </c>
      <c r="E105" s="16">
        <f>Compatibilité_Verres_Racks!D102</f>
        <v>923</v>
      </c>
      <c r="F105" s="16">
        <f>Compatibilité_Verres_Racks!E102</f>
        <v>547</v>
      </c>
      <c r="G105" s="16" t="str">
        <f>Compatibilité_Verres_Racks!F102</f>
        <v>NISSAN R0NF S18</v>
      </c>
      <c r="H105" s="17">
        <f>'Calcul ep'!G103</f>
        <v>3.85</v>
      </c>
      <c r="I105" s="17">
        <f t="shared" si="4"/>
        <v>10</v>
      </c>
      <c r="J105" s="17">
        <f>ROUND(H105+I105+'Calcul ep'!$E$1+'Calcul ep'!$E$2,0.5)</f>
        <v>22</v>
      </c>
      <c r="K105" s="17">
        <v>993</v>
      </c>
      <c r="L105" s="18">
        <f t="shared" si="5"/>
        <v>45</v>
      </c>
    </row>
    <row r="106" spans="2:12" x14ac:dyDescent="0.25">
      <c r="B106" s="16" t="str">
        <f>Compatibilité_Verres_Racks!A103</f>
        <v>REN</v>
      </c>
      <c r="C106" s="16" t="str">
        <f>Compatibilité_Verres_Racks!B103</f>
        <v>XFD--</v>
      </c>
      <c r="D106" s="16" t="str">
        <f>Compatibilité_Verres_Racks!C103</f>
        <v>FD</v>
      </c>
      <c r="E106" s="16">
        <f>Compatibilité_Verres_Racks!D103</f>
        <v>910</v>
      </c>
      <c r="F106" s="16">
        <f>Compatibilité_Verres_Racks!E103</f>
        <v>511</v>
      </c>
      <c r="G106" s="16" t="str">
        <f>Compatibilité_Verres_Racks!F103</f>
        <v>NISSAN R0NF S18</v>
      </c>
      <c r="H106" s="17">
        <f>'Calcul ep'!G104</f>
        <v>3.96</v>
      </c>
      <c r="I106" s="17">
        <f t="shared" si="4"/>
        <v>10</v>
      </c>
      <c r="J106" s="17">
        <f>ROUND(H106+I106+'Calcul ep'!$E$1+'Calcul ep'!$E$2,0.5)</f>
        <v>22</v>
      </c>
      <c r="K106" s="17">
        <v>993</v>
      </c>
      <c r="L106" s="18">
        <f t="shared" si="5"/>
        <v>45</v>
      </c>
    </row>
    <row r="107" spans="2:12" x14ac:dyDescent="0.25">
      <c r="B107" s="16" t="str">
        <f>Compatibilité_Verres_Racks!A104</f>
        <v>REN</v>
      </c>
      <c r="C107" s="16" t="str">
        <f>Compatibilité_Verres_Racks!B104</f>
        <v>XFD--</v>
      </c>
      <c r="D107" s="16" t="str">
        <f>Compatibilité_Verres_Racks!C104</f>
        <v>FD</v>
      </c>
      <c r="E107" s="16">
        <f>Compatibilité_Verres_Racks!D104</f>
        <v>924</v>
      </c>
      <c r="F107" s="16">
        <f>Compatibilité_Verres_Racks!E104</f>
        <v>557</v>
      </c>
      <c r="G107" s="16" t="str">
        <f>Compatibilité_Verres_Racks!F104</f>
        <v>R0NA S89</v>
      </c>
      <c r="H107" s="17">
        <f>'Calcul ep'!G105</f>
        <v>3.85</v>
      </c>
      <c r="I107" s="17">
        <f t="shared" si="4"/>
        <v>10</v>
      </c>
      <c r="J107" s="17">
        <f>ROUND(H107+I107+'Calcul ep'!$E$1+'Calcul ep'!$E$2,0.5)</f>
        <v>22</v>
      </c>
      <c r="K107" s="17">
        <v>993</v>
      </c>
      <c r="L107" s="18">
        <f t="shared" si="5"/>
        <v>45</v>
      </c>
    </row>
    <row r="108" spans="2:12" x14ac:dyDescent="0.25">
      <c r="B108" s="16" t="str">
        <f>Compatibilité_Verres_Racks!A105</f>
        <v>REN</v>
      </c>
      <c r="C108" s="16" t="str">
        <f>Compatibilité_Verres_Racks!B105</f>
        <v>XFD--</v>
      </c>
      <c r="D108" s="16" t="str">
        <f>Compatibilité_Verres_Racks!C105</f>
        <v>RD</v>
      </c>
      <c r="E108" s="16">
        <f>Compatibilité_Verres_Racks!D105</f>
        <v>724</v>
      </c>
      <c r="F108" s="16">
        <f>Compatibilité_Verres_Racks!E105</f>
        <v>502</v>
      </c>
      <c r="G108" s="16" t="str">
        <f>Compatibilité_Verres_Racks!F105</f>
        <v>R0NA S89</v>
      </c>
      <c r="H108" s="17">
        <f>'Calcul ep'!G106</f>
        <v>3.85</v>
      </c>
      <c r="I108" s="17">
        <f t="shared" si="4"/>
        <v>10</v>
      </c>
      <c r="J108" s="17">
        <f>ROUND(H108+I108+'Calcul ep'!$E$1+'Calcul ep'!$E$2,0.5)</f>
        <v>22</v>
      </c>
      <c r="K108" s="17">
        <v>993</v>
      </c>
      <c r="L108" s="18">
        <f t="shared" si="5"/>
        <v>45</v>
      </c>
    </row>
    <row r="109" spans="2:12" x14ac:dyDescent="0.25">
      <c r="B109" s="16" t="str">
        <f>Compatibilité_Verres_Racks!A106</f>
        <v>REN</v>
      </c>
      <c r="C109" s="16" t="str">
        <f>Compatibilité_Verres_Racks!B106</f>
        <v>XFD--</v>
      </c>
      <c r="D109" s="16" t="str">
        <f>Compatibilité_Verres_Racks!C106</f>
        <v>RD</v>
      </c>
      <c r="E109" s="16">
        <f>Compatibilité_Verres_Racks!D106</f>
        <v>753</v>
      </c>
      <c r="F109" s="16">
        <f>Compatibilité_Verres_Racks!E106</f>
        <v>453</v>
      </c>
      <c r="G109" s="16" t="str">
        <f>Compatibilité_Verres_Racks!F106</f>
        <v>R0NA S89</v>
      </c>
      <c r="H109" s="17">
        <f>'Calcul ep'!G107</f>
        <v>3.96</v>
      </c>
      <c r="I109" s="17">
        <f t="shared" si="4"/>
        <v>10</v>
      </c>
      <c r="J109" s="17">
        <f>ROUND(H109+I109+'Calcul ep'!$E$1+'Calcul ep'!$E$2,0.5)</f>
        <v>22</v>
      </c>
      <c r="K109" s="17">
        <v>993</v>
      </c>
      <c r="L109" s="18">
        <f t="shared" si="5"/>
        <v>45</v>
      </c>
    </row>
    <row r="110" spans="2:12" x14ac:dyDescent="0.25">
      <c r="B110" s="16" t="str">
        <f>Compatibilité_Verres_Racks!A107</f>
        <v>TOY</v>
      </c>
      <c r="C110" s="16" t="str">
        <f>Compatibilité_Verres_Racks!B107</f>
        <v>020L-</v>
      </c>
      <c r="D110" s="16" t="str">
        <f>Compatibilité_Verres_Racks!C107</f>
        <v>BL</v>
      </c>
      <c r="E110" s="16">
        <f>Compatibilité_Verres_Racks!D107</f>
        <v>1227</v>
      </c>
      <c r="F110" s="16">
        <f>Compatibilité_Verres_Racks!E107</f>
        <v>509</v>
      </c>
      <c r="G110" s="16" t="str">
        <f>Compatibilité_Verres_Racks!F107</f>
        <v>R365.--.VW</v>
      </c>
      <c r="H110" s="17">
        <f>'Calcul ep'!G108</f>
        <v>3.15</v>
      </c>
      <c r="I110" s="17">
        <f t="shared" si="4"/>
        <v>10</v>
      </c>
      <c r="J110" s="17">
        <f>ROUND(H110+I110+'Calcul ep'!$E$1+'Calcul ep'!$E$2,0.5)</f>
        <v>21</v>
      </c>
      <c r="K110" s="17">
        <v>993</v>
      </c>
      <c r="L110" s="18">
        <f t="shared" si="5"/>
        <v>47</v>
      </c>
    </row>
    <row r="111" spans="2:12" x14ac:dyDescent="0.25">
      <c r="B111" s="16" t="str">
        <f>Compatibilité_Verres_Racks!A108</f>
        <v>TOY</v>
      </c>
      <c r="C111" s="16" t="str">
        <f>Compatibilité_Verres_Racks!B108</f>
        <v>160B-</v>
      </c>
      <c r="D111" s="16" t="str">
        <f>Compatibilité_Verres_Racks!C108</f>
        <v>M1</v>
      </c>
      <c r="E111" s="16">
        <f>Compatibilité_Verres_Racks!D108</f>
        <v>1028</v>
      </c>
      <c r="F111" s="16">
        <f>Compatibilité_Verres_Racks!E108</f>
        <v>548</v>
      </c>
      <c r="G111" s="16" t="str">
        <f>Compatibilité_Verres_Racks!F108</f>
        <v>R0NA S89</v>
      </c>
      <c r="H111" s="17">
        <f>'Calcul ep'!G109</f>
        <v>3.85</v>
      </c>
      <c r="I111" s="17">
        <f t="shared" si="4"/>
        <v>10</v>
      </c>
      <c r="J111" s="17">
        <f>ROUND(H111+I111+'Calcul ep'!$E$1+'Calcul ep'!$E$2,0.5)</f>
        <v>22</v>
      </c>
      <c r="K111" s="17">
        <v>993</v>
      </c>
      <c r="L111" s="18">
        <f t="shared" si="5"/>
        <v>45</v>
      </c>
    </row>
    <row r="112" spans="2:12" x14ac:dyDescent="0.25">
      <c r="B112" s="16" t="str">
        <f>Compatibilité_Verres_Racks!A109</f>
        <v>TOY</v>
      </c>
      <c r="C112" s="16" t="str">
        <f>Compatibilité_Verres_Racks!B109</f>
        <v>160B-</v>
      </c>
      <c r="D112" s="16" t="str">
        <f>Compatibilité_Verres_Racks!C109</f>
        <v>M1</v>
      </c>
      <c r="E112" s="16">
        <f>Compatibilité_Verres_Racks!D109</f>
        <v>1028</v>
      </c>
      <c r="F112" s="16">
        <f>Compatibilité_Verres_Racks!E109</f>
        <v>548</v>
      </c>
      <c r="G112" s="16" t="str">
        <f>Compatibilité_Verres_Racks!F109</f>
        <v>R0NA S89</v>
      </c>
      <c r="H112" s="17">
        <f>'Calcul ep'!G110</f>
        <v>3.85</v>
      </c>
      <c r="I112" s="17">
        <f t="shared" si="4"/>
        <v>10</v>
      </c>
      <c r="J112" s="17">
        <f>ROUND(H112+I112+'Calcul ep'!$E$1+'Calcul ep'!$E$2,0.5)</f>
        <v>22</v>
      </c>
      <c r="K112" s="17">
        <v>993</v>
      </c>
      <c r="L112" s="18">
        <f t="shared" si="5"/>
        <v>45</v>
      </c>
    </row>
    <row r="113" spans="2:13" x14ac:dyDescent="0.25">
      <c r="B113" s="16" t="str">
        <f>Compatibilité_Verres_Racks!A110</f>
        <v>TOY</v>
      </c>
      <c r="C113" s="16" t="str">
        <f>Compatibilité_Verres_Racks!B110</f>
        <v>160B-</v>
      </c>
      <c r="D113" s="16" t="str">
        <f>Compatibilité_Verres_Racks!C110</f>
        <v>M2</v>
      </c>
      <c r="E113" s="16">
        <f>Compatibilité_Verres_Racks!D110</f>
        <v>985</v>
      </c>
      <c r="F113" s="16">
        <f>Compatibilité_Verres_Racks!E110</f>
        <v>577</v>
      </c>
      <c r="G113" s="16" t="str">
        <f>Compatibilité_Verres_Racks!F110</f>
        <v>R365.--.VW</v>
      </c>
      <c r="H113" s="17">
        <f>'Calcul ep'!G111</f>
        <v>3.85</v>
      </c>
      <c r="I113" s="17">
        <f t="shared" si="4"/>
        <v>10</v>
      </c>
      <c r="J113" s="17">
        <f>ROUND(H113+I113+'Calcul ep'!$E$1+'Calcul ep'!$E$2,0.5)</f>
        <v>22</v>
      </c>
      <c r="K113" s="17">
        <v>993</v>
      </c>
      <c r="L113" s="18">
        <f t="shared" si="5"/>
        <v>45</v>
      </c>
    </row>
    <row r="114" spans="2:13" x14ac:dyDescent="0.25">
      <c r="B114" s="16" t="str">
        <f>Compatibilité_Verres_Racks!A111</f>
        <v>TOY</v>
      </c>
      <c r="C114" s="16" t="str">
        <f>Compatibilité_Verres_Racks!B111</f>
        <v>162B-</v>
      </c>
      <c r="D114" s="16" t="str">
        <f>Compatibilité_Verres_Racks!C111</f>
        <v>M1</v>
      </c>
      <c r="E114" s="16">
        <f>Compatibilité_Verres_Racks!D111</f>
        <v>902</v>
      </c>
      <c r="F114" s="16">
        <f>Compatibilité_Verres_Racks!E111</f>
        <v>539</v>
      </c>
      <c r="G114" s="16" t="str">
        <f>Compatibilité_Verres_Racks!F111</f>
        <v>R0NA S89</v>
      </c>
      <c r="H114" s="17">
        <f>'Calcul ep'!G112</f>
        <v>3.85</v>
      </c>
      <c r="I114" s="17">
        <f t="shared" si="4"/>
        <v>10</v>
      </c>
      <c r="J114" s="17">
        <f>ROUND(H114+I114+'Calcul ep'!$E$1+'Calcul ep'!$E$2,0.5)</f>
        <v>22</v>
      </c>
      <c r="K114" s="17">
        <v>993</v>
      </c>
      <c r="L114" s="18">
        <f t="shared" si="5"/>
        <v>45</v>
      </c>
    </row>
    <row r="115" spans="2:13" x14ac:dyDescent="0.25">
      <c r="B115" s="16" t="str">
        <f>Compatibilité_Verres_Racks!A112</f>
        <v>TOY</v>
      </c>
      <c r="C115" s="16" t="str">
        <f>Compatibilité_Verres_Racks!B112</f>
        <v>162B-</v>
      </c>
      <c r="D115" s="16" t="str">
        <f>Compatibilité_Verres_Racks!C112</f>
        <v>M2</v>
      </c>
      <c r="E115" s="16">
        <f>Compatibilité_Verres_Racks!D112</f>
        <v>933</v>
      </c>
      <c r="F115" s="16">
        <f>Compatibilité_Verres_Racks!E112</f>
        <v>780</v>
      </c>
      <c r="G115" s="16" t="str">
        <f>Compatibilité_Verres_Racks!F112</f>
        <v>P5</v>
      </c>
      <c r="H115" s="17">
        <f>'Calcul ep'!G113</f>
        <v>3.85</v>
      </c>
      <c r="I115" s="17">
        <f t="shared" si="4"/>
        <v>10</v>
      </c>
      <c r="J115" s="17">
        <f>ROUND(H115+I115+'Calcul ep'!$E$1+'Calcul ep'!$E$2,0.5)</f>
        <v>22</v>
      </c>
      <c r="K115" s="17">
        <v>993</v>
      </c>
      <c r="L115" s="18">
        <f t="shared" si="5"/>
        <v>45</v>
      </c>
    </row>
    <row r="116" spans="2:13" x14ac:dyDescent="0.25">
      <c r="B116" s="16" t="str">
        <f>Compatibilité_Verres_Racks!A113</f>
        <v>TOY</v>
      </c>
      <c r="C116" s="16" t="str">
        <f>Compatibilité_Verres_Racks!B113</f>
        <v>223W-</v>
      </c>
      <c r="D116" s="16" t="str">
        <f>Compatibilité_Verres_Racks!C113</f>
        <v>BL</v>
      </c>
      <c r="E116" s="16">
        <f>Compatibilité_Verres_Racks!D113</f>
        <v>1248</v>
      </c>
      <c r="F116" s="16">
        <f>Compatibilité_Verres_Racks!E113</f>
        <v>900</v>
      </c>
      <c r="G116" s="16" t="str">
        <f>Compatibilité_Verres_Racks!F113</f>
        <v>P9</v>
      </c>
      <c r="H116" s="17">
        <f>'Calcul ep'!G114</f>
        <v>3.15</v>
      </c>
      <c r="I116" s="17">
        <f t="shared" si="4"/>
        <v>10</v>
      </c>
      <c r="J116" s="17">
        <f>ROUND(H116+I116+'Calcul ep'!$E$1+'Calcul ep'!$E$2,0.5)</f>
        <v>21</v>
      </c>
      <c r="K116" s="17">
        <v>993</v>
      </c>
      <c r="L116" s="18">
        <f t="shared" si="5"/>
        <v>47</v>
      </c>
    </row>
    <row r="117" spans="2:13" x14ac:dyDescent="0.25">
      <c r="B117" s="16" t="str">
        <f>Compatibilité_Verres_Racks!A114</f>
        <v>TOY</v>
      </c>
      <c r="C117" s="16" t="str">
        <f>Compatibilité_Verres_Racks!B114</f>
        <v>238W-</v>
      </c>
      <c r="D117" s="16" t="str">
        <f>Compatibilité_Verres_Racks!C114</f>
        <v>FD</v>
      </c>
      <c r="E117" s="16">
        <f>Compatibilité_Verres_Racks!D114</f>
        <v>705</v>
      </c>
      <c r="F117" s="16">
        <f>Compatibilité_Verres_Racks!E114</f>
        <v>445</v>
      </c>
      <c r="G117" s="16" t="str">
        <f>Compatibilité_Verres_Racks!F114</f>
        <v>R0NA S89</v>
      </c>
      <c r="H117" s="17">
        <f>'Calcul ep'!G115</f>
        <v>3.15</v>
      </c>
      <c r="I117" s="17">
        <f t="shared" si="4"/>
        <v>10</v>
      </c>
      <c r="J117" s="17">
        <f>ROUND(H117+I117+'Calcul ep'!$E$1+'Calcul ep'!$E$2,0.5)</f>
        <v>21</v>
      </c>
      <c r="K117" s="17">
        <v>993</v>
      </c>
      <c r="L117" s="18">
        <f t="shared" si="5"/>
        <v>47</v>
      </c>
    </row>
    <row r="118" spans="2:13" x14ac:dyDescent="0.25">
      <c r="B118" s="16" t="str">
        <f>Compatibilité_Verres_Racks!A115</f>
        <v>TOY</v>
      </c>
      <c r="C118" s="16" t="str">
        <f>Compatibilité_Verres_Racks!B115</f>
        <v>238W-</v>
      </c>
      <c r="D118" s="16" t="str">
        <f>Compatibilité_Verres_Racks!C115</f>
        <v>S1</v>
      </c>
      <c r="E118" s="16">
        <f>Compatibilité_Verres_Racks!D115</f>
        <v>785</v>
      </c>
      <c r="F118" s="16">
        <f>Compatibilité_Verres_Racks!E115</f>
        <v>430</v>
      </c>
      <c r="G118" s="16" t="str">
        <f>Compatibilité_Verres_Racks!F115</f>
        <v>RONJ</v>
      </c>
      <c r="H118" s="17">
        <f>'Calcul ep'!G116</f>
        <v>2.85</v>
      </c>
      <c r="I118" s="17">
        <f t="shared" si="4"/>
        <v>10</v>
      </c>
      <c r="J118" s="17">
        <f>ROUND(H118+I118+'Calcul ep'!$E$1+'Calcul ep'!$E$2,0.5)</f>
        <v>21</v>
      </c>
      <c r="K118" s="17">
        <v>993</v>
      </c>
      <c r="L118" s="18">
        <f t="shared" si="5"/>
        <v>47</v>
      </c>
    </row>
    <row r="119" spans="2:13" x14ac:dyDescent="0.25">
      <c r="B119" s="16" t="str">
        <f>Compatibilité_Verres_Racks!A116</f>
        <v>TOY</v>
      </c>
      <c r="C119" s="16" t="str">
        <f>Compatibilité_Verres_Racks!B116</f>
        <v>312--</v>
      </c>
      <c r="D119" s="16" t="str">
        <f>Compatibilité_Verres_Racks!C116</f>
        <v>BL</v>
      </c>
      <c r="E119" s="16">
        <f>Compatibilité_Verres_Racks!D116</f>
        <v>1248</v>
      </c>
      <c r="F119" s="16">
        <f>Compatibilité_Verres_Racks!E116</f>
        <v>900</v>
      </c>
      <c r="G119" s="16" t="str">
        <f>Compatibilité_Verres_Racks!F116</f>
        <v>P9</v>
      </c>
      <c r="H119" s="17">
        <f>'Calcul ep'!G117</f>
        <v>3.15</v>
      </c>
      <c r="I119" s="17">
        <f t="shared" si="4"/>
        <v>10</v>
      </c>
      <c r="J119" s="17">
        <f>ROUND(H119+I119+'Calcul ep'!$E$1+'Calcul ep'!$E$2,0.5)</f>
        <v>21</v>
      </c>
      <c r="K119" s="17">
        <v>993</v>
      </c>
      <c r="L119" s="18">
        <f t="shared" si="5"/>
        <v>47</v>
      </c>
    </row>
    <row r="120" spans="2:13" x14ac:dyDescent="0.25">
      <c r="B120" s="16" t="str">
        <f>Compatibilité_Verres_Racks!A117</f>
        <v>TOY</v>
      </c>
      <c r="C120" s="16" t="str">
        <f>Compatibilité_Verres_Racks!B117</f>
        <v>692N-</v>
      </c>
      <c r="D120" s="16" t="str">
        <f>Compatibilité_Verres_Racks!C117</f>
        <v>FD</v>
      </c>
      <c r="E120" s="16">
        <f>Compatibilité_Verres_Racks!D117</f>
        <v>785</v>
      </c>
      <c r="F120" s="16">
        <f>Compatibilité_Verres_Racks!E117</f>
        <v>430</v>
      </c>
      <c r="G120" s="16" t="str">
        <f>Compatibilité_Verres_Racks!F117</f>
        <v>RONJ</v>
      </c>
      <c r="H120" s="17">
        <f>'Calcul ep'!G118</f>
        <v>3.5</v>
      </c>
      <c r="I120" s="17">
        <f t="shared" si="4"/>
        <v>10</v>
      </c>
      <c r="J120" s="17">
        <f>ROUND(H120+I120+'Calcul ep'!$E$1+'Calcul ep'!$E$2,0.5)</f>
        <v>22</v>
      </c>
      <c r="K120" s="17">
        <v>993</v>
      </c>
      <c r="L120" s="18">
        <f t="shared" si="5"/>
        <v>45</v>
      </c>
    </row>
    <row r="121" spans="2:13" x14ac:dyDescent="0.25">
      <c r="B121" s="16" t="str">
        <f>Compatibilité_Verres_Racks!A118</f>
        <v>TOY</v>
      </c>
      <c r="C121" s="16" t="str">
        <f>Compatibilité_Verres_Racks!B118</f>
        <v>COROL</v>
      </c>
      <c r="D121" s="16" t="str">
        <f>Compatibilité_Verres_Racks!C118</f>
        <v>FD</v>
      </c>
      <c r="E121" s="16">
        <f>Compatibilité_Verres_Racks!D118</f>
        <v>785</v>
      </c>
      <c r="F121" s="16">
        <f>Compatibilité_Verres_Racks!E118</f>
        <v>430</v>
      </c>
      <c r="G121" s="16" t="str">
        <f>Compatibilité_Verres_Racks!F118</f>
        <v>RONJ</v>
      </c>
      <c r="H121" s="17">
        <f>'Calcul ep'!G119</f>
        <v>3.5</v>
      </c>
      <c r="I121" s="17">
        <f t="shared" si="4"/>
        <v>10</v>
      </c>
      <c r="J121" s="17">
        <f>ROUND(H121+I121+'Calcul ep'!$E$1+'Calcul ep'!$E$2,0.5)</f>
        <v>22</v>
      </c>
      <c r="K121" s="17">
        <v>993</v>
      </c>
      <c r="L121" s="18">
        <f t="shared" si="5"/>
        <v>45</v>
      </c>
    </row>
    <row r="122" spans="2:13" x14ac:dyDescent="0.25">
      <c r="B122" s="16" t="str">
        <f>Compatibilité_Verres_Racks!A119</f>
        <v>TOY</v>
      </c>
      <c r="C122" s="16" t="str">
        <f>Compatibilité_Verres_Racks!B119</f>
        <v>COROL</v>
      </c>
      <c r="D122" s="16" t="str">
        <f>Compatibilité_Verres_Racks!C119</f>
        <v>RD</v>
      </c>
      <c r="E122" s="16">
        <f>Compatibilité_Verres_Racks!D119</f>
        <v>705</v>
      </c>
      <c r="F122" s="16">
        <f>Compatibilité_Verres_Racks!E119</f>
        <v>445</v>
      </c>
      <c r="G122" s="16" t="str">
        <f>Compatibilité_Verres_Racks!F119</f>
        <v>R0NA S89</v>
      </c>
      <c r="H122" s="17">
        <f>'Calcul ep'!G120</f>
        <v>3.15</v>
      </c>
      <c r="I122" s="17">
        <f t="shared" si="4"/>
        <v>10</v>
      </c>
      <c r="J122" s="17">
        <f>ROUND(H122+I122+'Calcul ep'!$E$1+'Calcul ep'!$E$2,0.5)</f>
        <v>21</v>
      </c>
      <c r="K122" s="17">
        <v>993</v>
      </c>
      <c r="L122" s="18">
        <f t="shared" si="5"/>
        <v>47</v>
      </c>
    </row>
    <row r="123" spans="2:13" x14ac:dyDescent="0.25">
      <c r="B123" s="16" t="str">
        <f>Compatibilité_Verres_Racks!A120</f>
        <v>VOL</v>
      </c>
      <c r="C123" s="16" t="str">
        <f>Compatibilité_Verres_Racks!B120</f>
        <v>P1338</v>
      </c>
      <c r="D123" s="16" t="str">
        <f>Compatibilité_Verres_Racks!C120</f>
        <v>M1</v>
      </c>
      <c r="E123" s="16">
        <f>Compatibilité_Verres_Racks!D120</f>
        <v>839</v>
      </c>
      <c r="F123" s="16">
        <f>Compatibilité_Verres_Racks!E120</f>
        <v>608</v>
      </c>
      <c r="G123" s="16" t="str">
        <f>Compatibilité_Verres_Racks!F120</f>
        <v>NISSAN R0NF S18</v>
      </c>
      <c r="H123" s="17">
        <f>'Calcul ep'!G121</f>
        <v>4.96</v>
      </c>
      <c r="I123" s="17">
        <f t="shared" si="4"/>
        <v>10</v>
      </c>
      <c r="J123" s="17">
        <f>ROUND(H123+I123+'Calcul ep'!$E$1+'Calcul ep'!$E$2,0.5)</f>
        <v>23</v>
      </c>
      <c r="K123" s="17">
        <v>993</v>
      </c>
      <c r="L123" s="18">
        <f t="shared" si="5"/>
        <v>43</v>
      </c>
    </row>
    <row r="124" spans="2:13" x14ac:dyDescent="0.25">
      <c r="B124" s="16" t="str">
        <f>Compatibilité_Verres_Racks!A121</f>
        <v>VOL</v>
      </c>
      <c r="C124" s="16" t="str">
        <f>Compatibilité_Verres_Racks!B121</f>
        <v>P1338</v>
      </c>
      <c r="D124" s="16" t="str">
        <f>Compatibilité_Verres_Racks!C121</f>
        <v>M2</v>
      </c>
      <c r="E124" s="16">
        <f>Compatibilité_Verres_Racks!D121</f>
        <v>812</v>
      </c>
      <c r="F124" s="16">
        <f>Compatibilité_Verres_Racks!E121</f>
        <v>697</v>
      </c>
      <c r="G124" s="16" t="str">
        <f>Compatibilité_Verres_Racks!F121</f>
        <v>RONJ</v>
      </c>
      <c r="H124" s="17">
        <f>'Calcul ep'!G122</f>
        <v>4.96</v>
      </c>
      <c r="I124" s="17">
        <f t="shared" si="4"/>
        <v>10</v>
      </c>
      <c r="J124" s="17">
        <f>ROUND(H124+I124+'Calcul ep'!$E$1+'Calcul ep'!$E$2,0.5)</f>
        <v>23</v>
      </c>
      <c r="K124" s="17">
        <v>993</v>
      </c>
      <c r="L124" s="18">
        <f t="shared" si="5"/>
        <v>43</v>
      </c>
    </row>
    <row r="125" spans="2:13" x14ac:dyDescent="0.25">
      <c r="B125" s="16" t="str">
        <f>Compatibilité_Verres_Racks!A122</f>
        <v>VW-</v>
      </c>
      <c r="C125" s="16" t="str">
        <f>Compatibilité_Verres_Racks!B122</f>
        <v>VW120</v>
      </c>
      <c r="D125" s="16" t="str">
        <f>Compatibilité_Verres_Racks!C122</f>
        <v>FD</v>
      </c>
      <c r="E125" s="16">
        <f>Compatibilité_Verres_Racks!D122</f>
        <v>1147</v>
      </c>
      <c r="F125" s="16">
        <f>Compatibilité_Verres_Racks!E122</f>
        <v>539</v>
      </c>
      <c r="G125" s="16" t="str">
        <f>Compatibilité_Verres_Racks!F122</f>
        <v>Caisse bois FD/RD</v>
      </c>
      <c r="H125" s="17">
        <f>'Calcul ep'!G123</f>
        <v>3.15</v>
      </c>
      <c r="I125" s="17">
        <f t="shared" si="4"/>
        <v>10</v>
      </c>
      <c r="J125" s="17">
        <f>ROUND(H125+I125+'Calcul ep'!$E$1+'Calcul ep'!$E$2,0.5)</f>
        <v>21</v>
      </c>
      <c r="K125" s="17">
        <v>993</v>
      </c>
      <c r="L125" s="18">
        <f t="shared" si="5"/>
        <v>47</v>
      </c>
    </row>
    <row r="126" spans="2:13" x14ac:dyDescent="0.25">
      <c r="B126" s="16" t="str">
        <f>Compatibilité_Verres_Racks!A123</f>
        <v>VW-</v>
      </c>
      <c r="C126" s="16" t="str">
        <f>Compatibilité_Verres_Racks!B123</f>
        <v>VW120</v>
      </c>
      <c r="D126" s="16" t="str">
        <f>Compatibilité_Verres_Racks!C123</f>
        <v>FD</v>
      </c>
      <c r="E126" s="16">
        <f>Compatibilité_Verres_Racks!D123</f>
        <v>923</v>
      </c>
      <c r="F126" s="16">
        <f>Compatibilité_Verres_Racks!E123</f>
        <v>543</v>
      </c>
      <c r="G126" s="16" t="str">
        <f>Compatibilité_Verres_Racks!F123</f>
        <v>NISSAN R0NF S18</v>
      </c>
      <c r="H126" s="17">
        <f>'Calcul ep'!G124</f>
        <v>3.15</v>
      </c>
      <c r="I126" s="17">
        <f t="shared" si="4"/>
        <v>10</v>
      </c>
      <c r="J126" s="17">
        <f>ROUND(H126+I126+'Calcul ep'!$E$1+'Calcul ep'!$E$2,0.5)</f>
        <v>21</v>
      </c>
      <c r="K126" s="17">
        <v>993</v>
      </c>
      <c r="L126" s="18">
        <f t="shared" si="5"/>
        <v>47</v>
      </c>
    </row>
    <row r="127" spans="2:13" x14ac:dyDescent="0.25">
      <c r="B127" s="16" t="e">
        <f>Compatibilité_Verres_Racks!A124</f>
        <v>#REF!</v>
      </c>
      <c r="C127" s="16" t="str">
        <f>Compatibilité_Verres_Racks!B124</f>
        <v>VW120</v>
      </c>
      <c r="D127" s="16" t="str">
        <f>Compatibilité_Verres_Racks!C124</f>
        <v>FD</v>
      </c>
      <c r="E127" s="16">
        <f>Compatibilité_Verres_Racks!D124</f>
        <v>923</v>
      </c>
      <c r="F127" s="16">
        <f>Compatibilité_Verres_Racks!E124</f>
        <v>543</v>
      </c>
      <c r="G127" s="16" t="str">
        <f>Compatibilité_Verres_Racks!F124</f>
        <v>NISSAN R0NF S18</v>
      </c>
      <c r="H127" s="17">
        <f>'Calcul ep'!G125</f>
        <v>3.95</v>
      </c>
      <c r="I127" s="17">
        <f t="shared" si="4"/>
        <v>10</v>
      </c>
      <c r="J127" s="17">
        <f>ROUND(H127+I127+'Calcul ep'!$E$1+'Calcul ep'!$E$2,0.5)</f>
        <v>22</v>
      </c>
      <c r="K127" s="17">
        <v>993</v>
      </c>
      <c r="L127" s="18">
        <f t="shared" si="5"/>
        <v>45</v>
      </c>
    </row>
    <row r="128" spans="2:13" s="22" customFormat="1" x14ac:dyDescent="0.25">
      <c r="B128" s="20" t="str">
        <f>Compatibilité_Verres_Racks!A125</f>
        <v>NISS</v>
      </c>
      <c r="C128" s="20" t="str">
        <f>Compatibilité_Verres_Racks!B125</f>
        <v>P33B</v>
      </c>
      <c r="D128" s="20" t="str">
        <f>Compatibilité_Verres_Racks!C125</f>
        <v>BL</v>
      </c>
      <c r="E128" s="20">
        <f>Compatibilité_Verres_Racks!D125</f>
        <v>1248</v>
      </c>
      <c r="F128" s="20">
        <f>Compatibilité_Verres_Racks!E125</f>
        <v>494</v>
      </c>
      <c r="G128" s="20" t="str">
        <f>Compatibilité_Verres_Racks!F125</f>
        <v>R365.--.VW</v>
      </c>
      <c r="H128" s="21">
        <f>3.15</f>
        <v>3.15</v>
      </c>
      <c r="I128" s="17">
        <f t="shared" si="4"/>
        <v>10</v>
      </c>
      <c r="J128" s="17">
        <f>ROUND(H128+I128+'Calcul ep'!$E$1+'Calcul ep'!$E$2,0.5)</f>
        <v>21</v>
      </c>
      <c r="K128" s="21">
        <v>893</v>
      </c>
      <c r="L128" s="18">
        <f t="shared" si="5"/>
        <v>42</v>
      </c>
      <c r="M128" s="22" t="s">
        <v>151</v>
      </c>
    </row>
    <row r="129" spans="2:12" x14ac:dyDescent="0.25">
      <c r="B129" s="16" t="str">
        <f>Compatibilité_Verres_Racks!A126</f>
        <v>TEST</v>
      </c>
      <c r="C129" s="16" t="str">
        <f>Compatibilité_Verres_Racks!B126</f>
        <v>FFF</v>
      </c>
      <c r="D129" s="16" t="str">
        <f>Compatibilité_Verres_Racks!C126</f>
        <v>FD</v>
      </c>
      <c r="E129" s="16">
        <f>Compatibilité_Verres_Racks!D126</f>
        <v>1030</v>
      </c>
      <c r="F129" s="16">
        <f>Compatibilité_Verres_Racks!E126</f>
        <v>500</v>
      </c>
      <c r="G129" s="16" t="str">
        <f>Compatibilité_Verres_Racks!F126</f>
        <v>R0NA S89</v>
      </c>
      <c r="H129" s="17">
        <f>'Calcul ep'!G127</f>
        <v>3.85</v>
      </c>
      <c r="I129" s="17">
        <f t="shared" si="4"/>
        <v>10</v>
      </c>
      <c r="J129" s="17">
        <f>ROUND(H129+I129+'Calcul ep'!$E$1+'Calcul ep'!$E$2,0.5)</f>
        <v>22</v>
      </c>
      <c r="K129" s="17">
        <v>790</v>
      </c>
      <c r="L129" s="18">
        <f t="shared" si="5"/>
        <v>35</v>
      </c>
    </row>
    <row r="130" spans="2:12" x14ac:dyDescent="0.25">
      <c r="B130" s="16" t="str">
        <f>Compatibilité_Verres_Racks!A127</f>
        <v>rr</v>
      </c>
      <c r="C130" s="16" t="str">
        <f>Compatibilité_Verres_Racks!B127</f>
        <v>rr</v>
      </c>
      <c r="D130" s="16" t="str">
        <f>Compatibilité_Verres_Racks!C127</f>
        <v>rr</v>
      </c>
      <c r="E130" s="16">
        <f>Compatibilité_Verres_Racks!D127</f>
        <v>800</v>
      </c>
      <c r="F130" s="16">
        <f>Compatibilité_Verres_Racks!E127</f>
        <v>700</v>
      </c>
      <c r="G130" s="16" t="str">
        <f>Compatibilité_Verres_Racks!F127</f>
        <v>RONJ</v>
      </c>
      <c r="H130" s="17">
        <f>'Calcul ep'!G128</f>
        <v>3.3</v>
      </c>
      <c r="J130" s="17">
        <f>ROUND(H130+I130+'Calcul ep'!$E$1+'Calcul ep'!$E$2,0.5)</f>
        <v>11</v>
      </c>
      <c r="K130" s="17">
        <v>993</v>
      </c>
      <c r="L130" s="18">
        <f t="shared" si="5"/>
        <v>90</v>
      </c>
    </row>
    <row r="131" spans="2:12" x14ac:dyDescent="0.25">
      <c r="B131" s="16" t="str">
        <f>Compatibilité_Verres_Racks!A128</f>
        <v>totoAZ</v>
      </c>
      <c r="C131" s="16" t="str">
        <f>Compatibilité_Verres_Racks!B128</f>
        <v>AZ</v>
      </c>
      <c r="D131" s="16" t="str">
        <f>Compatibilité_Verres_Racks!C128</f>
        <v>ER</v>
      </c>
      <c r="E131" s="16">
        <f>Compatibilité_Verres_Racks!D128</f>
        <v>1236</v>
      </c>
      <c r="F131" s="16">
        <f>Compatibilité_Verres_Racks!E128</f>
        <v>987</v>
      </c>
      <c r="G131" s="16" t="str">
        <f>Compatibilité_Verres_Racks!F128</f>
        <v>ETM1700</v>
      </c>
      <c r="I131" t="s">
        <v>159</v>
      </c>
    </row>
    <row r="132" spans="2:12" x14ac:dyDescent="0.25">
      <c r="B132" s="16">
        <f>Compatibilité_Verres_Racks!A129</f>
        <v>0</v>
      </c>
      <c r="C132" s="16">
        <f>Compatibilité_Verres_Racks!B129</f>
        <v>0</v>
      </c>
      <c r="D132" s="16">
        <f>Compatibilité_Verres_Racks!C129</f>
        <v>0</v>
      </c>
      <c r="E132" s="16">
        <f>Compatibilité_Verres_Racks!D129</f>
        <v>0</v>
      </c>
      <c r="F132" s="16">
        <f>Compatibilité_Verres_Racks!E129</f>
        <v>0</v>
      </c>
      <c r="G132" s="16">
        <f>Compatibilité_Verres_Racks!F129</f>
        <v>0</v>
      </c>
      <c r="I132" t="s">
        <v>160</v>
      </c>
    </row>
    <row r="133" spans="2:12" x14ac:dyDescent="0.25">
      <c r="B133" s="16">
        <f>Compatibilité_Verres_Racks!A130</f>
        <v>0</v>
      </c>
      <c r="C133" s="16">
        <f>Compatibilité_Verres_Racks!B130</f>
        <v>0</v>
      </c>
      <c r="D133" s="16">
        <f>Compatibilité_Verres_Racks!C130</f>
        <v>0</v>
      </c>
      <c r="E133" s="16">
        <f>Compatibilité_Verres_Racks!D130</f>
        <v>0</v>
      </c>
      <c r="F133" s="16">
        <f>Compatibilité_Verres_Racks!E130</f>
        <v>0</v>
      </c>
      <c r="G133" s="16">
        <f>Compatibilité_Verres_Racks!F130</f>
        <v>0</v>
      </c>
    </row>
    <row r="134" spans="2:12" x14ac:dyDescent="0.25">
      <c r="B134" s="16">
        <f>Compatibilité_Verres_Racks!A131</f>
        <v>0</v>
      </c>
      <c r="C134" s="16">
        <f>Compatibilité_Verres_Racks!B131</f>
        <v>0</v>
      </c>
      <c r="D134" s="16">
        <f>Compatibilité_Verres_Racks!C131</f>
        <v>0</v>
      </c>
      <c r="E134" s="16">
        <f>Compatibilité_Verres_Racks!D131</f>
        <v>0</v>
      </c>
      <c r="F134" s="16">
        <f>Compatibilité_Verres_Racks!E131</f>
        <v>0</v>
      </c>
      <c r="G134" s="16">
        <f>Compatibilité_Verres_Racks!F131</f>
        <v>0</v>
      </c>
    </row>
    <row r="135" spans="2:12" x14ac:dyDescent="0.25">
      <c r="B135" s="16">
        <f>Compatibilité_Verres_Racks!A132</f>
        <v>0</v>
      </c>
      <c r="C135" s="16">
        <f>Compatibilité_Verres_Racks!B132</f>
        <v>0</v>
      </c>
      <c r="D135" s="16">
        <f>Compatibilité_Verres_Racks!C132</f>
        <v>0</v>
      </c>
      <c r="E135" s="16">
        <f>Compatibilité_Verres_Racks!D132</f>
        <v>0</v>
      </c>
      <c r="F135" s="16">
        <f>Compatibilité_Verres_Racks!E132</f>
        <v>0</v>
      </c>
      <c r="G135" s="16">
        <f>Compatibilité_Verres_Racks!F132</f>
        <v>0</v>
      </c>
    </row>
    <row r="136" spans="2:12" x14ac:dyDescent="0.25">
      <c r="B136" s="16">
        <f>Compatibilité_Verres_Racks!A133</f>
        <v>0</v>
      </c>
      <c r="C136" s="16">
        <f>Compatibilité_Verres_Racks!B133</f>
        <v>0</v>
      </c>
      <c r="D136" s="16">
        <f>Compatibilité_Verres_Racks!C133</f>
        <v>0</v>
      </c>
      <c r="E136" s="16">
        <f>Compatibilité_Verres_Racks!D133</f>
        <v>0</v>
      </c>
      <c r="F136" s="16">
        <f>Compatibilité_Verres_Racks!E133</f>
        <v>0</v>
      </c>
      <c r="G136" s="16">
        <f>Compatibilité_Verres_Racks!F133</f>
        <v>0</v>
      </c>
    </row>
    <row r="137" spans="2:12" x14ac:dyDescent="0.25">
      <c r="B137" s="16">
        <f>Compatibilité_Verres_Racks!A134</f>
        <v>0</v>
      </c>
      <c r="C137" s="16">
        <f>Compatibilité_Verres_Racks!B134</f>
        <v>0</v>
      </c>
      <c r="D137" s="16">
        <f>Compatibilité_Verres_Racks!C134</f>
        <v>0</v>
      </c>
      <c r="E137" s="16">
        <f>Compatibilité_Verres_Racks!D134</f>
        <v>0</v>
      </c>
      <c r="F137" s="16">
        <f>Compatibilité_Verres_Racks!E134</f>
        <v>0</v>
      </c>
      <c r="G137" s="16">
        <f>Compatibilité_Verres_Racks!F134</f>
        <v>0</v>
      </c>
    </row>
    <row r="138" spans="2:12" x14ac:dyDescent="0.25">
      <c r="B138" s="16">
        <f>Compatibilité_Verres_Racks!A135</f>
        <v>0</v>
      </c>
      <c r="C138" s="16">
        <f>Compatibilité_Verres_Racks!B135</f>
        <v>0</v>
      </c>
      <c r="D138" s="16">
        <f>Compatibilité_Verres_Racks!C135</f>
        <v>0</v>
      </c>
      <c r="E138" s="16">
        <f>Compatibilité_Verres_Racks!D135</f>
        <v>0</v>
      </c>
      <c r="F138" s="16">
        <f>Compatibilité_Verres_Racks!E135</f>
        <v>0</v>
      </c>
      <c r="G138" s="16">
        <f>Compatibilité_Verres_Racks!F135</f>
        <v>0</v>
      </c>
    </row>
    <row r="139" spans="2:12" x14ac:dyDescent="0.25">
      <c r="B139" s="16">
        <f>Compatibilité_Verres_Racks!A136</f>
        <v>0</v>
      </c>
      <c r="C139" s="16">
        <f>Compatibilité_Verres_Racks!B136</f>
        <v>0</v>
      </c>
      <c r="D139" s="16">
        <f>Compatibilité_Verres_Racks!C136</f>
        <v>0</v>
      </c>
      <c r="E139" s="16">
        <f>Compatibilité_Verres_Racks!D136</f>
        <v>0</v>
      </c>
      <c r="F139" s="16">
        <f>Compatibilité_Verres_Racks!E136</f>
        <v>0</v>
      </c>
      <c r="G139" s="16">
        <f>Compatibilité_Verres_Racks!F136</f>
        <v>0</v>
      </c>
    </row>
    <row r="140" spans="2:12" x14ac:dyDescent="0.25">
      <c r="B140" s="16">
        <f>Compatibilité_Verres_Racks!A137</f>
        <v>0</v>
      </c>
      <c r="C140" s="16">
        <f>Compatibilité_Verres_Racks!B137</f>
        <v>0</v>
      </c>
      <c r="D140" s="16">
        <f>Compatibilité_Verres_Racks!C137</f>
        <v>0</v>
      </c>
      <c r="E140" s="16">
        <f>Compatibilité_Verres_Racks!D137</f>
        <v>0</v>
      </c>
      <c r="F140" s="16">
        <f>Compatibilité_Verres_Racks!E137</f>
        <v>0</v>
      </c>
      <c r="G140" s="16">
        <f>Compatibilité_Verres_Racks!F137</f>
        <v>0</v>
      </c>
    </row>
    <row r="141" spans="2:12" x14ac:dyDescent="0.25">
      <c r="B141" s="16">
        <f>Compatibilité_Verres_Racks!A138</f>
        <v>0</v>
      </c>
      <c r="C141" s="16">
        <f>Compatibilité_Verres_Racks!B138</f>
        <v>0</v>
      </c>
      <c r="D141" s="16">
        <f>Compatibilité_Verres_Racks!C138</f>
        <v>0</v>
      </c>
      <c r="E141" s="16">
        <f>Compatibilité_Verres_Racks!D138</f>
        <v>0</v>
      </c>
      <c r="F141" s="16">
        <f>Compatibilité_Verres_Racks!E138</f>
        <v>0</v>
      </c>
      <c r="G141" s="16">
        <f>Compatibilité_Verres_Racks!F138</f>
        <v>0</v>
      </c>
    </row>
    <row r="142" spans="2:12" x14ac:dyDescent="0.25">
      <c r="B142" s="16">
        <f>Compatibilité_Verres_Racks!A139</f>
        <v>0</v>
      </c>
      <c r="C142" s="16">
        <f>Compatibilité_Verres_Racks!B139</f>
        <v>0</v>
      </c>
      <c r="D142" s="16">
        <f>Compatibilité_Verres_Racks!C139</f>
        <v>0</v>
      </c>
      <c r="E142" s="16">
        <f>Compatibilité_Verres_Racks!D139</f>
        <v>0</v>
      </c>
      <c r="F142" s="16">
        <f>Compatibilité_Verres_Racks!E139</f>
        <v>0</v>
      </c>
      <c r="G142" s="16">
        <f>Compatibilité_Verres_Racks!F139</f>
        <v>0</v>
      </c>
    </row>
    <row r="143" spans="2:12" x14ac:dyDescent="0.25">
      <c r="B143" s="16">
        <f>Compatibilité_Verres_Racks!A140</f>
        <v>0</v>
      </c>
      <c r="C143" s="16">
        <f>Compatibilité_Verres_Racks!B140</f>
        <v>0</v>
      </c>
      <c r="D143" s="16">
        <f>Compatibilité_Verres_Racks!C140</f>
        <v>0</v>
      </c>
      <c r="E143" s="16">
        <f>Compatibilité_Verres_Racks!D140</f>
        <v>0</v>
      </c>
      <c r="F143" s="16">
        <f>Compatibilité_Verres_Racks!E140</f>
        <v>0</v>
      </c>
      <c r="G143" s="16">
        <f>Compatibilité_Verres_Racks!F140</f>
        <v>0</v>
      </c>
    </row>
    <row r="144" spans="2:12" x14ac:dyDescent="0.25">
      <c r="B144" s="16">
        <f>Compatibilité_Verres_Racks!A141</f>
        <v>0</v>
      </c>
      <c r="C144" s="16">
        <f>Compatibilité_Verres_Racks!B141</f>
        <v>0</v>
      </c>
      <c r="D144" s="16">
        <f>Compatibilité_Verres_Racks!C141</f>
        <v>0</v>
      </c>
      <c r="E144" s="16">
        <f>Compatibilité_Verres_Racks!D141</f>
        <v>0</v>
      </c>
      <c r="F144" s="16">
        <f>Compatibilité_Verres_Racks!E141</f>
        <v>0</v>
      </c>
      <c r="G144" s="16">
        <f>Compatibilité_Verres_Racks!F141</f>
        <v>0</v>
      </c>
    </row>
    <row r="145" spans="2:7" x14ac:dyDescent="0.25">
      <c r="B145" s="16">
        <f>Compatibilité_Verres_Racks!A142</f>
        <v>0</v>
      </c>
      <c r="C145" s="16">
        <f>Compatibilité_Verres_Racks!B142</f>
        <v>0</v>
      </c>
      <c r="D145" s="16">
        <f>Compatibilité_Verres_Racks!C142</f>
        <v>0</v>
      </c>
      <c r="E145" s="16">
        <f>Compatibilité_Verres_Racks!D142</f>
        <v>0</v>
      </c>
      <c r="F145" s="16">
        <f>Compatibilité_Verres_Racks!E142</f>
        <v>0</v>
      </c>
      <c r="G145" s="16">
        <f>Compatibilité_Verres_Racks!F142</f>
        <v>0</v>
      </c>
    </row>
    <row r="146" spans="2:7" x14ac:dyDescent="0.25">
      <c r="B146" s="16">
        <f>Compatibilité_Verres_Racks!A143</f>
        <v>0</v>
      </c>
      <c r="C146" s="16">
        <f>Compatibilité_Verres_Racks!B143</f>
        <v>0</v>
      </c>
      <c r="D146" s="16">
        <f>Compatibilité_Verres_Racks!C143</f>
        <v>0</v>
      </c>
      <c r="E146" s="16">
        <f>Compatibilité_Verres_Racks!D143</f>
        <v>0</v>
      </c>
      <c r="F146" s="16">
        <f>Compatibilité_Verres_Racks!E143</f>
        <v>0</v>
      </c>
      <c r="G146" s="16">
        <f>Compatibilité_Verres_Racks!F143</f>
        <v>0</v>
      </c>
    </row>
    <row r="147" spans="2:7" x14ac:dyDescent="0.25">
      <c r="B147" s="16">
        <f>Compatibilité_Verres_Racks!A144</f>
        <v>0</v>
      </c>
      <c r="C147" s="16">
        <f>Compatibilité_Verres_Racks!B144</f>
        <v>0</v>
      </c>
      <c r="D147" s="16">
        <f>Compatibilité_Verres_Racks!C144</f>
        <v>0</v>
      </c>
      <c r="E147" s="16">
        <f>Compatibilité_Verres_Racks!D144</f>
        <v>0</v>
      </c>
      <c r="F147" s="16">
        <f>Compatibilité_Verres_Racks!E144</f>
        <v>0</v>
      </c>
      <c r="G147" s="16">
        <f>Compatibilité_Verres_Racks!F144</f>
        <v>0</v>
      </c>
    </row>
    <row r="148" spans="2:7" x14ac:dyDescent="0.25">
      <c r="B148" s="16">
        <f>Compatibilité_Verres_Racks!A145</f>
        <v>0</v>
      </c>
      <c r="C148" s="16">
        <f>Compatibilité_Verres_Racks!B145</f>
        <v>0</v>
      </c>
      <c r="D148" s="16">
        <f>Compatibilité_Verres_Racks!C145</f>
        <v>0</v>
      </c>
      <c r="E148" s="16">
        <f>Compatibilité_Verres_Racks!D145</f>
        <v>0</v>
      </c>
      <c r="F148" s="16">
        <f>Compatibilité_Verres_Racks!E145</f>
        <v>0</v>
      </c>
      <c r="G148" s="16">
        <f>Compatibilité_Verres_Racks!F145</f>
        <v>0</v>
      </c>
    </row>
    <row r="149" spans="2:7" x14ac:dyDescent="0.25">
      <c r="B149" s="16">
        <f>Compatibilité_Verres_Racks!A146</f>
        <v>0</v>
      </c>
      <c r="C149" s="16">
        <f>Compatibilité_Verres_Racks!B146</f>
        <v>0</v>
      </c>
      <c r="D149" s="16">
        <f>Compatibilité_Verres_Racks!C146</f>
        <v>0</v>
      </c>
      <c r="E149" s="16">
        <f>Compatibilité_Verres_Racks!D146</f>
        <v>0</v>
      </c>
      <c r="F149" s="16">
        <f>Compatibilité_Verres_Racks!E146</f>
        <v>0</v>
      </c>
      <c r="G149" s="16">
        <f>Compatibilité_Verres_Racks!F146</f>
        <v>0</v>
      </c>
    </row>
    <row r="150" spans="2:7" x14ac:dyDescent="0.25">
      <c r="B150" s="16">
        <f>Compatibilité_Verres_Racks!A147</f>
        <v>0</v>
      </c>
      <c r="C150" s="16">
        <f>Compatibilité_Verres_Racks!B147</f>
        <v>0</v>
      </c>
      <c r="D150" s="16">
        <f>Compatibilité_Verres_Racks!C147</f>
        <v>0</v>
      </c>
      <c r="E150" s="16">
        <f>Compatibilité_Verres_Racks!D147</f>
        <v>0</v>
      </c>
      <c r="F150" s="16">
        <f>Compatibilité_Verres_Racks!E147</f>
        <v>0</v>
      </c>
      <c r="G150" s="16">
        <f>Compatibilité_Verres_Racks!F147</f>
        <v>0</v>
      </c>
    </row>
    <row r="151" spans="2:7" x14ac:dyDescent="0.25">
      <c r="B151" s="16">
        <f>Compatibilité_Verres_Racks!A148</f>
        <v>0</v>
      </c>
      <c r="C151" s="16">
        <f>Compatibilité_Verres_Racks!B148</f>
        <v>0</v>
      </c>
      <c r="D151" s="16">
        <f>Compatibilité_Verres_Racks!C148</f>
        <v>0</v>
      </c>
      <c r="E151" s="16">
        <f>Compatibilité_Verres_Racks!D148</f>
        <v>0</v>
      </c>
      <c r="F151" s="16">
        <f>Compatibilité_Verres_Racks!E148</f>
        <v>0</v>
      </c>
      <c r="G151" s="16">
        <f>Compatibilité_Verres_Racks!F148</f>
        <v>0</v>
      </c>
    </row>
  </sheetData>
  <mergeCells count="2">
    <mergeCell ref="B3:L3"/>
    <mergeCell ref="H4:J4"/>
  </mergeCells>
  <dataValidations count="3">
    <dataValidation type="list" allowBlank="1" showInputMessage="1" showErrorMessage="1" sqref="K7:K130">
      <formula1>"893,993,820,790"</formula1>
    </dataValidation>
    <dataValidation type="list" allowBlank="1" showInputMessage="1" showErrorMessage="1" sqref="K6">
      <formula1>"893,993,820,790,950,975"</formula1>
    </dataValidation>
    <dataValidation type="list" allowBlank="1" showInputMessage="1" showErrorMessage="1" sqref="A6:A129">
      <formula1>"T,F"</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Guide d'utilisation + MAJ </vt:lpstr>
      <vt:lpstr>Compatibilité_Verres_Racks</vt:lpstr>
      <vt:lpstr>Calcul ep</vt:lpstr>
      <vt:lpstr>Feuille de synthèse</vt:lpstr>
    </vt:vector>
  </TitlesOfParts>
  <Company>SAINT-GOBAIN 1.1</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Nanga, Daniel</dc:creator>
  <cp:lastModifiedBy>Nanga, Daniel</cp:lastModifiedBy>
  <dcterms:created xsi:type="dcterms:W3CDTF">2017-10-31T17:09:19Z</dcterms:created>
  <dcterms:modified xsi:type="dcterms:W3CDTF">2018-02-14T17:32:03Z</dcterms:modified>
</cp:coreProperties>
</file>