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radoxjo\Desktop\"/>
    </mc:Choice>
  </mc:AlternateContent>
  <bookViews>
    <workbookView xWindow="0" yWindow="0" windowWidth="24000" windowHeight="9600" activeTab="1"/>
  </bookViews>
  <sheets>
    <sheet name="Table Déductions" sheetId="1" r:id="rId1"/>
    <sheet name="Calcul Paie" sheetId="2" r:id="rId2"/>
  </sheets>
  <definedNames>
    <definedName name="De_263">Tab263.371[[#Headers],[De  ]]</definedName>
    <definedName name="Déductions_263.371">Tab263.371[[#Headers],[Déductions]]</definedName>
    <definedName name="Fed_1031_1691">'Table Déductions'!$M$4</definedName>
    <definedName name="Fed_1691_2571">'Table Déductions'!$Q$4</definedName>
    <definedName name="Fed_2571_3671">'Table Déductions'!$U$4</definedName>
    <definedName name="Fed_263_371">'Table Déductions'!$A$4</definedName>
    <definedName name="Fed_371_591">'Table Déductions'!$E$4</definedName>
    <definedName name="Fed_591_1031">'Table Déductions'!$I$4</definedName>
    <definedName name="Moins_de_371">Tab263.371[[#Headers],[Moins de]]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1" i="1" l="1"/>
  <c r="W72" i="1" s="1"/>
  <c r="W73" i="1" s="1"/>
  <c r="W74" i="1" s="1"/>
  <c r="W75" i="1" s="1"/>
  <c r="V71" i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U71" i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S71" i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R71" i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Q71" i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O96" i="1"/>
  <c r="O97" i="1" s="1"/>
  <c r="O98" i="1" s="1"/>
  <c r="O99" i="1" s="1"/>
  <c r="O100" i="1" s="1"/>
  <c r="O101" i="1" s="1"/>
  <c r="O102" i="1" s="1"/>
  <c r="O103" i="1" s="1"/>
  <c r="O104" i="1" s="1"/>
  <c r="N71" i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M71" i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J71" i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I71" i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F71" i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E71" i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B71" i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A71" i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F18" i="2" l="1"/>
  <c r="G17" i="2"/>
  <c r="G14" i="2"/>
  <c r="G13" i="2"/>
  <c r="G18" i="2" s="1"/>
  <c r="G8" i="2"/>
  <c r="F8" i="2"/>
  <c r="G7" i="2"/>
  <c r="G10" i="2" s="1"/>
  <c r="F7" i="2"/>
  <c r="F10" i="2" s="1"/>
  <c r="F20" i="2" l="1"/>
  <c r="G20" i="2"/>
  <c r="V8" i="1" l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U8" i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R8" i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Q8" i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N8" i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M8" i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J8" i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I8" i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G61" i="1"/>
  <c r="G59" i="1"/>
  <c r="G58" i="1"/>
  <c r="G56" i="1"/>
  <c r="G55" i="1"/>
  <c r="G51" i="1"/>
  <c r="G52" i="1" s="1"/>
  <c r="G53" i="1" s="1"/>
  <c r="G48" i="1"/>
  <c r="G49" i="1" s="1"/>
  <c r="G46" i="1"/>
  <c r="G41" i="1"/>
  <c r="G42" i="1" s="1"/>
  <c r="G43" i="1" s="1"/>
  <c r="G44" i="1" s="1"/>
  <c r="G38" i="1"/>
  <c r="G39" i="1" s="1"/>
  <c r="G34" i="1"/>
  <c r="G35" i="1" s="1"/>
  <c r="G36" i="1" s="1"/>
  <c r="G31" i="1"/>
  <c r="G32" i="1" s="1"/>
  <c r="G28" i="1"/>
  <c r="G29" i="1" s="1"/>
  <c r="G25" i="1"/>
  <c r="G26" i="1" s="1"/>
  <c r="G24" i="1"/>
  <c r="G22" i="1"/>
  <c r="G21" i="1"/>
  <c r="G19" i="1"/>
  <c r="G18" i="1"/>
  <c r="G14" i="1"/>
  <c r="G15" i="1" s="1"/>
  <c r="G16" i="1" s="1"/>
  <c r="G11" i="1"/>
  <c r="G12" i="1" s="1"/>
  <c r="E9" i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G8" i="1"/>
  <c r="G9" i="1" s="1"/>
  <c r="F8" i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C61" i="1"/>
  <c r="C59" i="1"/>
  <c r="C58" i="1"/>
  <c r="C56" i="1"/>
  <c r="C55" i="1"/>
  <c r="C53" i="1"/>
  <c r="C52" i="1"/>
  <c r="C50" i="1"/>
  <c r="C49" i="1"/>
  <c r="C47" i="1"/>
  <c r="C46" i="1"/>
  <c r="C44" i="1"/>
  <c r="C43" i="1"/>
  <c r="C38" i="1"/>
  <c r="C39" i="1" s="1"/>
  <c r="C40" i="1" s="1"/>
  <c r="C35" i="1"/>
  <c r="C36" i="1" s="1"/>
  <c r="C32" i="1"/>
  <c r="C33" i="1" s="1"/>
  <c r="C29" i="1"/>
  <c r="C30" i="1" s="1"/>
  <c r="C26" i="1"/>
  <c r="C27" i="1" s="1"/>
  <c r="C24" i="1"/>
  <c r="C21" i="1"/>
  <c r="C18" i="1"/>
  <c r="C19" i="1" s="1"/>
  <c r="C15" i="1"/>
  <c r="C16" i="1" s="1"/>
  <c r="A14" i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C12" i="1"/>
  <c r="C13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C9" i="1"/>
  <c r="C10" i="1" s="1"/>
</calcChain>
</file>

<file path=xl/sharedStrings.xml><?xml version="1.0" encoding="utf-8"?>
<sst xmlns="http://schemas.openxmlformats.org/spreadsheetml/2006/main" count="68" uniqueCount="40">
  <si>
    <t>FÉDÉRAL 263 - 371</t>
  </si>
  <si>
    <t xml:space="preserve">De  </t>
  </si>
  <si>
    <t>Moins de</t>
  </si>
  <si>
    <t>Déductions</t>
  </si>
  <si>
    <t>De</t>
  </si>
  <si>
    <t>FÉDÉRAL 371 - 591</t>
  </si>
  <si>
    <t>FÉDÉRAL 591 - 1031</t>
  </si>
  <si>
    <t xml:space="preserve">Moins de </t>
  </si>
  <si>
    <t>FÉDÉRAL 1031 - 1691</t>
  </si>
  <si>
    <t xml:space="preserve">Déductions </t>
  </si>
  <si>
    <t>FÉDÉRAL 1691 - 2571</t>
  </si>
  <si>
    <t>FÉDÉRAL 2571 - 3671</t>
  </si>
  <si>
    <t>Colonne3</t>
  </si>
  <si>
    <t>Date d'embauche:</t>
  </si>
  <si>
    <t>Période finissant le:</t>
  </si>
  <si>
    <t>REVENUS</t>
  </si>
  <si>
    <t>TAUX HORAIRE</t>
  </si>
  <si>
    <t>NOMBRE HEURES</t>
  </si>
  <si>
    <t>SALAIRE COURANT</t>
  </si>
  <si>
    <t>CUMULATIF</t>
  </si>
  <si>
    <t>Normal</t>
  </si>
  <si>
    <t>Congé</t>
  </si>
  <si>
    <t>SALAIRE BRUT</t>
  </si>
  <si>
    <t>DÉDUCTIONS</t>
  </si>
  <si>
    <t>R.R.Q.</t>
  </si>
  <si>
    <t>Assurance emploi</t>
  </si>
  <si>
    <t>Impôt fédéral</t>
  </si>
  <si>
    <t>Impôt provincial</t>
  </si>
  <si>
    <t>Assurance parentale</t>
  </si>
  <si>
    <t>TOTAL DÉDUCTIONS</t>
  </si>
  <si>
    <t>SALAIRE NET</t>
  </si>
  <si>
    <t>Table Provincial</t>
  </si>
  <si>
    <t>Moins De</t>
  </si>
  <si>
    <t>Table Fédéral</t>
  </si>
  <si>
    <t>FÉDÉRAL 150,00 - 219,99</t>
  </si>
  <si>
    <t>FÉDÉRAL 220,00 - 379,99</t>
  </si>
  <si>
    <t>FÉDÉRAL 380,00 - 679,99</t>
  </si>
  <si>
    <t>FÉDÉRAL 680,00 - 1029,99</t>
  </si>
  <si>
    <t>FÉDÉRAL 1030,00 - 1529,99</t>
  </si>
  <si>
    <t>FÉDÉRAL 1530,00 - 2429,99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</si>
</sst>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_$"/>
    <numFmt numFmtId="165" formatCode="#,##0.00\ &quot;$&quot;"/>
    <numFmt numFmtId="166" formatCode="_-* #,##0.00\ _$_-;_-* #,##0.00\ _$\-;_-* &quot;-&quot;??\ _$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double"/>
      <sz val="11"/>
      <name val="Tahoma"/>
      <family val="2"/>
    </font>
    <font>
      <sz val="16"/>
      <color theme="1"/>
      <name val="Britannic Bold"/>
      <family val="2"/>
    </font>
    <font>
      <b/>
      <u val="double"/>
      <sz val="12"/>
      <name val="Tahoma"/>
      <family val="2"/>
    </font>
    <font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4"/>
      <name val="Arial Black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26"/>
      <color theme="0"/>
      <name val="Bernard MT Condensed"/>
      <family val="1"/>
    </font>
    <font>
      <sz val="16"/>
      <color theme="0"/>
      <name val="Britannic Bold"/>
      <family val="2"/>
    </font>
    <font>
      <b/>
      <sz val="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A2B26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2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15" fontId="6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/>
    <xf numFmtId="165" fontId="6" fillId="0" borderId="2" xfId="0" applyNumberFormat="1" applyFont="1" applyBorder="1" applyAlignment="1">
      <alignment horizont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166" fontId="6" fillId="0" borderId="4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0" fontId="6" fillId="0" borderId="6" xfId="0" applyFont="1" applyBorder="1"/>
    <xf numFmtId="165" fontId="6" fillId="0" borderId="6" xfId="0" applyNumberFormat="1" applyFont="1" applyBorder="1" applyAlignment="1">
      <alignment horizontal="center"/>
    </xf>
    <xf numFmtId="166" fontId="6" fillId="0" borderId="6" xfId="0" applyNumberFormat="1" applyFont="1" applyBorder="1" applyAlignment="1">
      <alignment horizontal="center"/>
    </xf>
    <xf numFmtId="165" fontId="6" fillId="0" borderId="5" xfId="0" applyNumberFormat="1" applyFont="1" applyBorder="1" applyAlignment="1">
      <alignment horizontal="center"/>
    </xf>
    <xf numFmtId="166" fontId="6" fillId="0" borderId="5" xfId="0" applyNumberFormat="1" applyFont="1" applyBorder="1" applyAlignment="1">
      <alignment horizontal="center"/>
    </xf>
    <xf numFmtId="166" fontId="6" fillId="0" borderId="2" xfId="0" applyNumberFormat="1" applyFont="1" applyFill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/>
    </xf>
    <xf numFmtId="166" fontId="8" fillId="0" borderId="8" xfId="0" applyNumberFormat="1" applyFont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2" fontId="0" fillId="0" borderId="0" xfId="0" applyNumberFormat="1"/>
    <xf numFmtId="2" fontId="10" fillId="0" borderId="0" xfId="0" applyNumberFormat="1" applyFont="1"/>
    <xf numFmtId="0" fontId="0" fillId="0" borderId="0" xfId="0" applyFont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2" fontId="11" fillId="0" borderId="0" xfId="0" applyNumberFormat="1" applyFont="1"/>
    <xf numFmtId="2" fontId="15" fillId="0" borderId="0" xfId="0" applyNumberFormat="1" applyFont="1"/>
    <xf numFmtId="2" fontId="9" fillId="0" borderId="0" xfId="0" applyNumberFormat="1" applyFont="1"/>
    <xf numFmtId="2" fontId="11" fillId="0" borderId="0" xfId="0" applyNumberFormat="1" applyFont="1" applyBorder="1" applyAlignment="1">
      <alignment horizontal="right" vertical="top"/>
    </xf>
    <xf numFmtId="0" fontId="3" fillId="4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6" fillId="0" borderId="10" xfId="0" applyNumberFormat="1" applyFont="1" applyBorder="1" applyAlignment="1">
      <alignment horizontal="center"/>
    </xf>
    <xf numFmtId="165" fontId="8" fillId="0" borderId="8" xfId="0" applyNumberFormat="1" applyFont="1" applyBorder="1" applyAlignment="1">
      <alignment horizontal="center" vertical="center"/>
    </xf>
    <xf numFmtId="166" fontId="6" fillId="5" borderId="3" xfId="0" applyNumberFormat="1" applyFont="1" applyFill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50">
    <dxf>
      <font>
        <b/>
        <strike val="0"/>
        <outline val="0"/>
        <shadow val="0"/>
        <u val="none"/>
        <vertAlign val="baseline"/>
        <color theme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color theme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color theme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color theme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color theme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color theme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color theme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color auto="1"/>
        <name val="Tahoma"/>
        <scheme val="none"/>
      </font>
    </dxf>
    <dxf>
      <font>
        <b/>
        <strike val="0"/>
        <outline val="0"/>
        <shadow val="0"/>
        <u val="none"/>
        <vertAlign val="baseline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color auto="1"/>
        <name val="Tahoma"/>
        <scheme val="none"/>
      </font>
    </dxf>
    <dxf>
      <font>
        <b/>
        <strike val="0"/>
        <outline val="0"/>
        <shadow val="0"/>
        <u val="none"/>
        <vertAlign val="baseline"/>
        <sz val="12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sz val="12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sz val="12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sz val="12"/>
        <color auto="1"/>
        <name val="Tahoma"/>
        <scheme val="none"/>
      </font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sz val="11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sz val="11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sz val="11"/>
        <color auto="1"/>
        <name val="Tahoma"/>
        <scheme val="none"/>
      </font>
      <numFmt numFmtId="2" formatCode="0.00"/>
    </dxf>
    <dxf>
      <font>
        <b/>
        <strike val="0"/>
        <outline val="0"/>
        <shadow val="0"/>
        <u val="none"/>
        <vertAlign val="baseline"/>
        <sz val="11"/>
        <color auto="1"/>
        <name val="Tahoma"/>
        <scheme val="none"/>
      </font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right" vertical="top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strike val="0"/>
        <outline val="0"/>
        <shadow val="0"/>
        <u val="double"/>
        <vertAlign val="baseline"/>
        <sz val="12"/>
        <color auto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strike val="0"/>
        <outline val="0"/>
        <shadow val="0"/>
        <u val="double"/>
        <vertAlign val="baseline"/>
        <sz val="12"/>
        <color auto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strike val="0"/>
        <outline val="0"/>
        <shadow val="0"/>
        <u val="double"/>
        <vertAlign val="baseline"/>
        <sz val="12"/>
        <color auto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color auto="1"/>
      </font>
      <numFmt numFmtId="2" formatCode="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/>
        <strike val="0"/>
        <outline val="0"/>
        <shadow val="0"/>
        <u val="double"/>
        <vertAlign val="baseline"/>
        <sz val="11"/>
        <color auto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2" formatCode="0.00"/>
      <alignment horizontal="right" vertical="top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2" formatCode="0.0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2" formatCode="0.00"/>
    </dxf>
    <dxf>
      <font>
        <b/>
        <strike val="0"/>
        <outline val="0"/>
        <shadow val="0"/>
        <u/>
        <vertAlign val="baseline"/>
        <sz val="11"/>
        <color auto="1"/>
        <name val="Tahoma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A2B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263.371" displayName="Tab263.371" ref="A6:C61" totalsRowShown="0" headerRowDxfId="49">
  <autoFilter ref="A6:C61"/>
  <tableColumns count="3">
    <tableColumn id="1" name="De  " dataDxfId="48">
      <calculatedColumnFormula>A6+2</calculatedColumnFormula>
    </tableColumn>
    <tableColumn id="2" name="Moins de" dataDxfId="47">
      <calculatedColumnFormula>B6+2</calculatedColumnFormula>
    </tableColumn>
    <tableColumn id="3" name="Déductions" dataDxfId="4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E6:G61" totalsRowShown="0" headerRowDxfId="45">
  <autoFilter ref="E6:G61"/>
  <tableColumns count="3">
    <tableColumn id="1" name="De" dataDxfId="44">
      <calculatedColumnFormula>E6+4</calculatedColumnFormula>
    </tableColumn>
    <tableColumn id="2" name="Moins de" dataDxfId="43">
      <calculatedColumnFormula>F6+4</calculatedColumnFormula>
    </tableColumn>
    <tableColumn id="3" name="Déductions" dataDxfId="4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I6:K61" totalsRowShown="0" headerRowDxfId="41">
  <autoFilter ref="I6:K61"/>
  <tableColumns count="3">
    <tableColumn id="1" name="De" dataDxfId="40">
      <calculatedColumnFormula>I6+8</calculatedColumnFormula>
    </tableColumn>
    <tableColumn id="2" name="Moins de" dataDxfId="39">
      <calculatedColumnFormula>J6+8</calculatedColumnFormula>
    </tableColumn>
    <tableColumn id="3" name="Déductions" dataDxfId="38" dataCellStyle="Monétaire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M6:O61" totalsRowShown="0" headerRowDxfId="37">
  <autoFilter ref="M6:O61"/>
  <tableColumns count="3">
    <tableColumn id="1" name="De" dataDxfId="36">
      <calculatedColumnFormula>M6+12</calculatedColumnFormula>
    </tableColumn>
    <tableColumn id="2" name="Moins de " dataDxfId="35">
      <calculatedColumnFormula>N6+12</calculatedColumnFormula>
    </tableColumn>
    <tableColumn id="3" name="Déductions" dataDxfId="34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5" name="Tableau6" displayName="Tableau6" ref="Q6:S61" totalsRowShown="0" headerRowDxfId="33">
  <autoFilter ref="Q6:S61"/>
  <tableColumns count="3">
    <tableColumn id="1" name="De" dataDxfId="32">
      <calculatedColumnFormula>Q6+16</calculatedColumnFormula>
    </tableColumn>
    <tableColumn id="2" name="Moins de" dataDxfId="31">
      <calculatedColumnFormula>R6+16</calculatedColumnFormula>
    </tableColumn>
    <tableColumn id="3" name="Déductions " dataDxfId="30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6" name="Tableau7" displayName="Tableau7" ref="U6:W61" totalsRowShown="0" dataDxfId="29">
  <autoFilter ref="U6:W61"/>
  <tableColumns count="3">
    <tableColumn id="1" name="De" dataDxfId="28">
      <calculatedColumnFormula>U7+20</calculatedColumnFormula>
    </tableColumn>
    <tableColumn id="2" name="Moins de" dataDxfId="27">
      <calculatedColumnFormula>V7+20</calculatedColumnFormula>
    </tableColumn>
    <tableColumn id="3" name="Colonne3" dataDxfId="2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7" name="Tableau2" displayName="Tableau2" ref="A69:C104" totalsRowShown="0" headerRowDxfId="25" dataDxfId="24">
  <autoFilter ref="A69:C104"/>
  <tableColumns count="3">
    <tableColumn id="1" name="De" dataDxfId="23">
      <calculatedColumnFormula>A69+2</calculatedColumnFormula>
    </tableColumn>
    <tableColumn id="2" name="Moins de" dataDxfId="22">
      <calculatedColumnFormula>B69+2</calculatedColumnFormula>
    </tableColumn>
    <tableColumn id="3" name="Déductions" dataDxfId="21"/>
  </tableColumns>
  <tableStyleInfo name="TableStyleDark2" showFirstColumn="0" showLastColumn="0" showRowStripes="1" showColumnStripes="0"/>
</table>
</file>

<file path=xl/tables/table8.xml><?xml version="1.0" encoding="utf-8"?>
<table xmlns="http://schemas.openxmlformats.org/spreadsheetml/2006/main" id="8" name="Tableau29" displayName="Tableau29" ref="E69:G104" totalsRowShown="0" headerRowDxfId="20" dataDxfId="19">
  <autoFilter ref="E69:G104"/>
  <tableColumns count="3">
    <tableColumn id="1" name="De" dataDxfId="18"/>
    <tableColumn id="2" name="Moins de" dataDxfId="17"/>
    <tableColumn id="3" name="Déductions" dataDxfId="16"/>
  </tableColumns>
  <tableStyleInfo name="TableStyleDark3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I69:K104" totalsRowShown="0" dataDxfId="15">
  <autoFilter ref="I69:K104"/>
  <tableColumns count="3">
    <tableColumn id="1" name="De" dataDxfId="14">
      <calculatedColumnFormula>I69+10</calculatedColumnFormula>
    </tableColumn>
    <tableColumn id="2" name="Moins De" dataDxfId="13">
      <calculatedColumnFormula>J69+10</calculatedColumnFormula>
    </tableColumn>
    <tableColumn id="3" name="Déductions" dataDxfId="12"/>
  </tableColumns>
  <tableStyleInfo name="TableStyleDark4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M69:O104" totalsRowShown="0" dataDxfId="11">
  <autoFilter ref="M69:O104"/>
  <tableColumns count="3">
    <tableColumn id="1" name="De" dataDxfId="10"/>
    <tableColumn id="2" name="Moins De" dataDxfId="9"/>
    <tableColumn id="3" name="Déductions" dataDxfId="8"/>
  </tableColumns>
  <tableStyleInfo name="TableStyleDark5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Q69:S104" totalsRowShown="0" dataDxfId="7">
  <autoFilter ref="Q69:S104"/>
  <tableColumns count="3">
    <tableColumn id="1" name="De" dataDxfId="6"/>
    <tableColumn id="2" name="Moins De" dataDxfId="5"/>
    <tableColumn id="3" name="Déductions" dataDxfId="4"/>
  </tableColumns>
  <tableStyleInfo name="TableStyleDark6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U69:W104" totalsRowShown="0" dataDxfId="3">
  <autoFilter ref="U69:W104"/>
  <tableColumns count="3">
    <tableColumn id="1" name="De" dataDxfId="2"/>
    <tableColumn id="2" name="Moins De" dataDxfId="1"/>
    <tableColumn id="3" name="Déductions" dataDxfId="0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0"/>
  <sheetViews>
    <sheetView topLeftCell="A44" zoomScale="70" zoomScaleNormal="70" workbookViewId="0">
      <selection activeCell="C6" sqref="C6"/>
    </sheetView>
  </sheetViews>
  <sheetFormatPr baseColWidth="10" defaultRowHeight="15" x14ac:dyDescent="0.25"/>
  <cols>
    <col min="1" max="23" width="13.28515625" customWidth="1"/>
  </cols>
  <sheetData>
    <row r="1" spans="1:23" ht="15" customHeight="1" x14ac:dyDescent="0.25">
      <c r="A1" s="46" t="s">
        <v>33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</row>
    <row r="2" spans="1:23" ht="15" customHeight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5" customHeight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</row>
    <row r="4" spans="1:23" ht="24.95" customHeight="1" x14ac:dyDescent="0.25">
      <c r="A4" s="45" t="s">
        <v>0</v>
      </c>
      <c r="B4" s="45"/>
      <c r="C4" s="45"/>
      <c r="E4" s="45" t="s">
        <v>5</v>
      </c>
      <c r="F4" s="45"/>
      <c r="G4" s="45"/>
      <c r="I4" s="45" t="s">
        <v>6</v>
      </c>
      <c r="J4" s="45"/>
      <c r="K4" s="45"/>
      <c r="M4" s="45" t="s">
        <v>8</v>
      </c>
      <c r="N4" s="45"/>
      <c r="O4" s="45"/>
      <c r="Q4" s="45" t="s">
        <v>10</v>
      </c>
      <c r="R4" s="45"/>
      <c r="S4" s="45"/>
      <c r="U4" s="45" t="s">
        <v>11</v>
      </c>
      <c r="V4" s="45"/>
      <c r="W4" s="45"/>
    </row>
    <row r="5" spans="1:23" ht="10.5" customHeight="1" x14ac:dyDescent="0.25">
      <c r="A5" s="45"/>
      <c r="B5" s="45"/>
      <c r="C5" s="45"/>
      <c r="E5" s="45"/>
      <c r="F5" s="45"/>
      <c r="G5" s="45"/>
      <c r="I5" s="45"/>
      <c r="J5" s="45"/>
      <c r="K5" s="45"/>
      <c r="M5" s="45"/>
      <c r="N5" s="45"/>
      <c r="O5" s="45"/>
      <c r="Q5" s="45"/>
      <c r="R5" s="45"/>
      <c r="S5" s="45"/>
      <c r="U5" s="45"/>
      <c r="V5" s="45"/>
      <c r="W5" s="45"/>
    </row>
    <row r="6" spans="1:23" ht="24.95" customHeight="1" x14ac:dyDescent="0.25">
      <c r="A6" s="1" t="s">
        <v>1</v>
      </c>
      <c r="B6" s="1" t="s">
        <v>2</v>
      </c>
      <c r="C6" s="2" t="s">
        <v>3</v>
      </c>
      <c r="E6" s="1" t="s">
        <v>4</v>
      </c>
      <c r="F6" s="1" t="s">
        <v>2</v>
      </c>
      <c r="G6" s="3" t="s">
        <v>3</v>
      </c>
      <c r="I6" s="4" t="s">
        <v>4</v>
      </c>
      <c r="J6" s="4" t="s">
        <v>2</v>
      </c>
      <c r="K6" s="5" t="s">
        <v>3</v>
      </c>
      <c r="M6" s="4" t="s">
        <v>4</v>
      </c>
      <c r="N6" s="4" t="s">
        <v>7</v>
      </c>
      <c r="O6" s="6" t="s">
        <v>3</v>
      </c>
      <c r="Q6" s="4" t="s">
        <v>4</v>
      </c>
      <c r="R6" s="4" t="s">
        <v>2</v>
      </c>
      <c r="S6" s="6" t="s">
        <v>9</v>
      </c>
      <c r="U6" s="4" t="s">
        <v>4</v>
      </c>
      <c r="V6" s="4" t="s">
        <v>2</v>
      </c>
      <c r="W6" s="6" t="s">
        <v>12</v>
      </c>
    </row>
    <row r="7" spans="1:23" ht="24.95" customHeight="1" x14ac:dyDescent="0.25">
      <c r="A7" s="41">
        <v>263</v>
      </c>
      <c r="B7" s="41"/>
      <c r="C7" s="44">
        <v>0</v>
      </c>
      <c r="E7" s="41">
        <v>371</v>
      </c>
      <c r="F7" s="41">
        <v>375</v>
      </c>
      <c r="G7" s="44">
        <v>12.95</v>
      </c>
      <c r="I7" s="41">
        <v>591</v>
      </c>
      <c r="J7" s="41">
        <v>599</v>
      </c>
      <c r="K7" s="44">
        <v>38.75</v>
      </c>
      <c r="M7" s="41">
        <v>1031</v>
      </c>
      <c r="N7" s="41">
        <v>1043</v>
      </c>
      <c r="O7" s="44">
        <v>97.25</v>
      </c>
      <c r="Q7" s="41">
        <v>1691</v>
      </c>
      <c r="R7" s="41">
        <v>1707</v>
      </c>
      <c r="S7" s="44">
        <v>210.15</v>
      </c>
      <c r="U7" s="41">
        <v>2571</v>
      </c>
      <c r="V7" s="41">
        <v>2591</v>
      </c>
      <c r="W7" s="44">
        <v>398.55</v>
      </c>
    </row>
    <row r="8" spans="1:23" ht="24.95" customHeight="1" x14ac:dyDescent="0.25">
      <c r="A8" s="41">
        <v>263</v>
      </c>
      <c r="B8" s="41">
        <v>265</v>
      </c>
      <c r="C8" s="44">
        <v>0.25</v>
      </c>
      <c r="E8" s="41">
        <v>375</v>
      </c>
      <c r="F8" s="41">
        <f>F7+4</f>
        <v>379</v>
      </c>
      <c r="G8" s="44">
        <f>G7+0.45</f>
        <v>13.399999999999999</v>
      </c>
      <c r="I8" s="41">
        <f>I7+8</f>
        <v>599</v>
      </c>
      <c r="J8" s="41">
        <f>J7+8</f>
        <v>607</v>
      </c>
      <c r="K8" s="44">
        <v>39.65</v>
      </c>
      <c r="M8" s="41">
        <f>M7+12</f>
        <v>1043</v>
      </c>
      <c r="N8" s="41">
        <f>N7+12</f>
        <v>1055</v>
      </c>
      <c r="O8" s="44">
        <v>99.25</v>
      </c>
      <c r="Q8" s="41">
        <f>Q7+16</f>
        <v>1707</v>
      </c>
      <c r="R8" s="41">
        <f>R7+16</f>
        <v>1723</v>
      </c>
      <c r="S8" s="44">
        <v>210.16</v>
      </c>
      <c r="U8" s="41">
        <f>U7+20</f>
        <v>2591</v>
      </c>
      <c r="V8" s="41">
        <f>V7+20</f>
        <v>2611</v>
      </c>
      <c r="W8" s="44">
        <v>402.9</v>
      </c>
    </row>
    <row r="9" spans="1:23" ht="24.95" customHeight="1" x14ac:dyDescent="0.25">
      <c r="A9" s="41">
        <v>265</v>
      </c>
      <c r="B9" s="41">
        <v>267</v>
      </c>
      <c r="C9" s="44">
        <f>C8+0.25</f>
        <v>0.5</v>
      </c>
      <c r="E9" s="41">
        <f>E8+4</f>
        <v>379</v>
      </c>
      <c r="F9" s="41">
        <f t="shared" ref="F9:F61" si="0">F8+4</f>
        <v>383</v>
      </c>
      <c r="G9" s="44">
        <f t="shared" ref="G9:G61" si="1">G8+0.45</f>
        <v>13.849999999999998</v>
      </c>
      <c r="I9" s="41">
        <f t="shared" ref="I9:J24" si="2">I8+8</f>
        <v>607</v>
      </c>
      <c r="J9" s="41">
        <f t="shared" si="2"/>
        <v>615</v>
      </c>
      <c r="K9" s="44">
        <v>40.6</v>
      </c>
      <c r="M9" s="41">
        <f t="shared" ref="M9:N24" si="3">M8+12</f>
        <v>1055</v>
      </c>
      <c r="N9" s="41">
        <f t="shared" si="3"/>
        <v>1067</v>
      </c>
      <c r="O9" s="44">
        <v>101.2</v>
      </c>
      <c r="Q9" s="41">
        <f t="shared" ref="Q9:R24" si="4">Q8+16</f>
        <v>1723</v>
      </c>
      <c r="R9" s="41">
        <f t="shared" si="4"/>
        <v>1739</v>
      </c>
      <c r="S9" s="44">
        <v>210.17</v>
      </c>
      <c r="U9" s="41">
        <f t="shared" ref="U9:V24" si="5">U8+20</f>
        <v>2611</v>
      </c>
      <c r="V9" s="41">
        <f t="shared" si="5"/>
        <v>2631</v>
      </c>
      <c r="W9" s="44">
        <v>407.25</v>
      </c>
    </row>
    <row r="10" spans="1:23" ht="24.95" customHeight="1" x14ac:dyDescent="0.25">
      <c r="A10" s="41">
        <v>267</v>
      </c>
      <c r="B10" s="41">
        <v>269</v>
      </c>
      <c r="C10" s="44">
        <f>C9+0.25</f>
        <v>0.75</v>
      </c>
      <c r="E10" s="41">
        <f t="shared" ref="E10:E61" si="6">E9+4</f>
        <v>383</v>
      </c>
      <c r="F10" s="41">
        <f t="shared" si="0"/>
        <v>387</v>
      </c>
      <c r="G10" s="44">
        <v>14.35</v>
      </c>
      <c r="I10" s="41">
        <f t="shared" si="2"/>
        <v>615</v>
      </c>
      <c r="J10" s="41">
        <f t="shared" si="2"/>
        <v>623</v>
      </c>
      <c r="K10" s="44">
        <v>41.55</v>
      </c>
      <c r="M10" s="41">
        <f t="shared" si="3"/>
        <v>1067</v>
      </c>
      <c r="N10" s="41">
        <f t="shared" si="3"/>
        <v>1079</v>
      </c>
      <c r="O10" s="44">
        <v>103.2</v>
      </c>
      <c r="Q10" s="41">
        <f t="shared" si="4"/>
        <v>1739</v>
      </c>
      <c r="R10" s="41">
        <f t="shared" si="4"/>
        <v>1755</v>
      </c>
      <c r="S10" s="44">
        <v>210.18</v>
      </c>
      <c r="U10" s="41">
        <f t="shared" si="5"/>
        <v>2631</v>
      </c>
      <c r="V10" s="41">
        <f t="shared" si="5"/>
        <v>2651</v>
      </c>
      <c r="W10" s="44">
        <v>411.6</v>
      </c>
    </row>
    <row r="11" spans="1:23" ht="24.95" customHeight="1" x14ac:dyDescent="0.25">
      <c r="A11" s="41">
        <v>269</v>
      </c>
      <c r="B11" s="41">
        <v>271</v>
      </c>
      <c r="C11" s="44">
        <v>0.95</v>
      </c>
      <c r="E11" s="41">
        <f t="shared" si="6"/>
        <v>387</v>
      </c>
      <c r="F11" s="41">
        <f t="shared" si="0"/>
        <v>391</v>
      </c>
      <c r="G11" s="44">
        <f t="shared" si="1"/>
        <v>14.799999999999999</v>
      </c>
      <c r="I11" s="41">
        <f t="shared" si="2"/>
        <v>623</v>
      </c>
      <c r="J11" s="41">
        <f t="shared" si="2"/>
        <v>631</v>
      </c>
      <c r="K11" s="44">
        <v>42.45</v>
      </c>
      <c r="M11" s="41">
        <f t="shared" si="3"/>
        <v>1079</v>
      </c>
      <c r="N11" s="41">
        <f t="shared" si="3"/>
        <v>1091</v>
      </c>
      <c r="O11" s="44">
        <v>105.25</v>
      </c>
      <c r="Q11" s="41">
        <f t="shared" si="4"/>
        <v>1755</v>
      </c>
      <c r="R11" s="41">
        <f t="shared" si="4"/>
        <v>1771</v>
      </c>
      <c r="S11" s="44">
        <v>210.19</v>
      </c>
      <c r="U11" s="41">
        <f t="shared" si="5"/>
        <v>2651</v>
      </c>
      <c r="V11" s="41">
        <f t="shared" si="5"/>
        <v>2671</v>
      </c>
      <c r="W11" s="44">
        <v>415.9</v>
      </c>
    </row>
    <row r="12" spans="1:23" ht="24.95" customHeight="1" x14ac:dyDescent="0.25">
      <c r="A12" s="41">
        <v>271</v>
      </c>
      <c r="B12" s="41">
        <f>B11+2</f>
        <v>273</v>
      </c>
      <c r="C12" s="44">
        <f t="shared" ref="C12:C61" si="7">C11+0.25</f>
        <v>1.2</v>
      </c>
      <c r="E12" s="41">
        <f t="shared" si="6"/>
        <v>391</v>
      </c>
      <c r="F12" s="41">
        <f t="shared" si="0"/>
        <v>395</v>
      </c>
      <c r="G12" s="44">
        <f t="shared" si="1"/>
        <v>15.249999999999998</v>
      </c>
      <c r="I12" s="41">
        <f t="shared" si="2"/>
        <v>631</v>
      </c>
      <c r="J12" s="41">
        <f t="shared" si="2"/>
        <v>639</v>
      </c>
      <c r="K12" s="44">
        <v>43.4</v>
      </c>
      <c r="M12" s="41">
        <f t="shared" si="3"/>
        <v>1091</v>
      </c>
      <c r="N12" s="41">
        <f t="shared" si="3"/>
        <v>1103</v>
      </c>
      <c r="O12" s="44">
        <v>107.3</v>
      </c>
      <c r="Q12" s="41">
        <f t="shared" si="4"/>
        <v>1771</v>
      </c>
      <c r="R12" s="41">
        <f t="shared" si="4"/>
        <v>1787</v>
      </c>
      <c r="S12" s="44">
        <v>210.2</v>
      </c>
      <c r="U12" s="41">
        <f t="shared" si="5"/>
        <v>2671</v>
      </c>
      <c r="V12" s="41">
        <f t="shared" si="5"/>
        <v>2691</v>
      </c>
      <c r="W12" s="44">
        <v>420.25</v>
      </c>
    </row>
    <row r="13" spans="1:23" ht="24.95" customHeight="1" x14ac:dyDescent="0.25">
      <c r="A13" s="41">
        <v>273</v>
      </c>
      <c r="B13" s="41">
        <f>B12+2</f>
        <v>275</v>
      </c>
      <c r="C13" s="44">
        <f t="shared" si="7"/>
        <v>1.45</v>
      </c>
      <c r="E13" s="41">
        <f t="shared" si="6"/>
        <v>395</v>
      </c>
      <c r="F13" s="41">
        <f t="shared" si="0"/>
        <v>399</v>
      </c>
      <c r="G13" s="44">
        <v>15.75</v>
      </c>
      <c r="I13" s="41">
        <f t="shared" si="2"/>
        <v>639</v>
      </c>
      <c r="J13" s="41">
        <f t="shared" si="2"/>
        <v>647</v>
      </c>
      <c r="K13" s="44">
        <v>44.3</v>
      </c>
      <c r="M13" s="41">
        <f t="shared" si="3"/>
        <v>1103</v>
      </c>
      <c r="N13" s="41">
        <f t="shared" si="3"/>
        <v>1115</v>
      </c>
      <c r="O13" s="44">
        <v>109.35</v>
      </c>
      <c r="Q13" s="41">
        <f t="shared" si="4"/>
        <v>1787</v>
      </c>
      <c r="R13" s="41">
        <f t="shared" si="4"/>
        <v>1803</v>
      </c>
      <c r="S13" s="44">
        <v>210.21</v>
      </c>
      <c r="U13" s="41">
        <f t="shared" si="5"/>
        <v>2691</v>
      </c>
      <c r="V13" s="41">
        <f t="shared" si="5"/>
        <v>2711</v>
      </c>
      <c r="W13" s="44">
        <v>424.6</v>
      </c>
    </row>
    <row r="14" spans="1:23" ht="24.95" customHeight="1" x14ac:dyDescent="0.25">
      <c r="A14" s="41">
        <f>A13+2</f>
        <v>275</v>
      </c>
      <c r="B14" s="41">
        <f t="shared" ref="B14:B60" si="8">B13+2</f>
        <v>277</v>
      </c>
      <c r="C14" s="44">
        <v>1.65</v>
      </c>
      <c r="E14" s="41">
        <f t="shared" si="6"/>
        <v>399</v>
      </c>
      <c r="F14" s="41">
        <f t="shared" si="0"/>
        <v>403</v>
      </c>
      <c r="G14" s="44">
        <f t="shared" si="1"/>
        <v>16.2</v>
      </c>
      <c r="I14" s="41">
        <f t="shared" si="2"/>
        <v>647</v>
      </c>
      <c r="J14" s="41">
        <f t="shared" si="2"/>
        <v>655</v>
      </c>
      <c r="K14" s="44">
        <v>45.25</v>
      </c>
      <c r="M14" s="41">
        <f t="shared" si="3"/>
        <v>1115</v>
      </c>
      <c r="N14" s="41">
        <f t="shared" si="3"/>
        <v>1127</v>
      </c>
      <c r="O14" s="44">
        <v>111.4</v>
      </c>
      <c r="Q14" s="41">
        <f t="shared" si="4"/>
        <v>1803</v>
      </c>
      <c r="R14" s="41">
        <f t="shared" si="4"/>
        <v>1819</v>
      </c>
      <c r="S14" s="44">
        <v>210.22</v>
      </c>
      <c r="U14" s="41">
        <f t="shared" si="5"/>
        <v>2711</v>
      </c>
      <c r="V14" s="41">
        <f t="shared" si="5"/>
        <v>2731</v>
      </c>
      <c r="W14" s="44">
        <v>428.95</v>
      </c>
    </row>
    <row r="15" spans="1:23" ht="24.95" customHeight="1" x14ac:dyDescent="0.25">
      <c r="A15" s="41">
        <f>A14+2</f>
        <v>277</v>
      </c>
      <c r="B15" s="41">
        <f t="shared" si="8"/>
        <v>279</v>
      </c>
      <c r="C15" s="44">
        <f t="shared" si="7"/>
        <v>1.9</v>
      </c>
      <c r="E15" s="41">
        <f t="shared" si="6"/>
        <v>403</v>
      </c>
      <c r="F15" s="41">
        <f t="shared" si="0"/>
        <v>407</v>
      </c>
      <c r="G15" s="44">
        <f t="shared" si="1"/>
        <v>16.649999999999999</v>
      </c>
      <c r="I15" s="41">
        <f t="shared" si="2"/>
        <v>655</v>
      </c>
      <c r="J15" s="41">
        <f t="shared" si="2"/>
        <v>663</v>
      </c>
      <c r="K15" s="44">
        <v>46.2</v>
      </c>
      <c r="M15" s="41">
        <f t="shared" si="3"/>
        <v>1127</v>
      </c>
      <c r="N15" s="41">
        <f t="shared" si="3"/>
        <v>1139</v>
      </c>
      <c r="O15" s="44">
        <v>113.45</v>
      </c>
      <c r="Q15" s="41">
        <f t="shared" si="4"/>
        <v>1819</v>
      </c>
      <c r="R15" s="41">
        <f t="shared" si="4"/>
        <v>1835</v>
      </c>
      <c r="S15" s="44">
        <v>210.23</v>
      </c>
      <c r="U15" s="41">
        <f t="shared" si="5"/>
        <v>2731</v>
      </c>
      <c r="V15" s="41">
        <f t="shared" si="5"/>
        <v>2751</v>
      </c>
      <c r="W15" s="44">
        <v>433.35</v>
      </c>
    </row>
    <row r="16" spans="1:23" ht="24.95" customHeight="1" x14ac:dyDescent="0.25">
      <c r="A16" s="41">
        <f t="shared" ref="A16:A49" si="9">A15+2</f>
        <v>279</v>
      </c>
      <c r="B16" s="41">
        <f t="shared" si="8"/>
        <v>281</v>
      </c>
      <c r="C16" s="44">
        <f t="shared" si="7"/>
        <v>2.15</v>
      </c>
      <c r="E16" s="41">
        <f t="shared" si="6"/>
        <v>407</v>
      </c>
      <c r="F16" s="41">
        <f t="shared" si="0"/>
        <v>411</v>
      </c>
      <c r="G16" s="44">
        <f t="shared" si="1"/>
        <v>17.099999999999998</v>
      </c>
      <c r="I16" s="41">
        <f t="shared" si="2"/>
        <v>663</v>
      </c>
      <c r="J16" s="41">
        <f t="shared" si="2"/>
        <v>671</v>
      </c>
      <c r="K16" s="44">
        <v>47.1</v>
      </c>
      <c r="M16" s="41">
        <f t="shared" si="3"/>
        <v>1139</v>
      </c>
      <c r="N16" s="41">
        <f t="shared" si="3"/>
        <v>1151</v>
      </c>
      <c r="O16" s="44">
        <v>115.5</v>
      </c>
      <c r="Q16" s="41">
        <f t="shared" si="4"/>
        <v>1835</v>
      </c>
      <c r="R16" s="41">
        <f t="shared" si="4"/>
        <v>1851</v>
      </c>
      <c r="S16" s="44">
        <v>210.24</v>
      </c>
      <c r="U16" s="41">
        <f t="shared" si="5"/>
        <v>2751</v>
      </c>
      <c r="V16" s="41">
        <f t="shared" si="5"/>
        <v>2771</v>
      </c>
      <c r="W16" s="44">
        <v>438.2</v>
      </c>
    </row>
    <row r="17" spans="1:23" ht="24.95" customHeight="1" x14ac:dyDescent="0.25">
      <c r="A17" s="41">
        <f t="shared" si="9"/>
        <v>281</v>
      </c>
      <c r="B17" s="41">
        <f t="shared" si="8"/>
        <v>283</v>
      </c>
      <c r="C17" s="44">
        <v>2.35</v>
      </c>
      <c r="E17" s="41">
        <f t="shared" si="6"/>
        <v>411</v>
      </c>
      <c r="F17" s="41">
        <f t="shared" si="0"/>
        <v>415</v>
      </c>
      <c r="G17" s="44">
        <v>17.600000000000001</v>
      </c>
      <c r="I17" s="41">
        <f t="shared" si="2"/>
        <v>671</v>
      </c>
      <c r="J17" s="41">
        <f t="shared" si="2"/>
        <v>679</v>
      </c>
      <c r="K17" s="44">
        <v>48.05</v>
      </c>
      <c r="M17" s="41">
        <f t="shared" si="3"/>
        <v>1151</v>
      </c>
      <c r="N17" s="41">
        <f t="shared" si="3"/>
        <v>1163</v>
      </c>
      <c r="O17" s="44">
        <v>117.55</v>
      </c>
      <c r="Q17" s="41">
        <f t="shared" si="4"/>
        <v>1851</v>
      </c>
      <c r="R17" s="41">
        <f t="shared" si="4"/>
        <v>1867</v>
      </c>
      <c r="S17" s="44">
        <v>210.25</v>
      </c>
      <c r="U17" s="41">
        <f t="shared" si="5"/>
        <v>2771</v>
      </c>
      <c r="V17" s="41">
        <f t="shared" si="5"/>
        <v>2791</v>
      </c>
      <c r="W17" s="44">
        <v>443.05</v>
      </c>
    </row>
    <row r="18" spans="1:23" ht="24.95" customHeight="1" x14ac:dyDescent="0.25">
      <c r="A18" s="41">
        <f t="shared" si="9"/>
        <v>283</v>
      </c>
      <c r="B18" s="41">
        <f t="shared" si="8"/>
        <v>285</v>
      </c>
      <c r="C18" s="44">
        <f t="shared" si="7"/>
        <v>2.6</v>
      </c>
      <c r="E18" s="41">
        <f t="shared" si="6"/>
        <v>415</v>
      </c>
      <c r="F18" s="41">
        <f t="shared" si="0"/>
        <v>419</v>
      </c>
      <c r="G18" s="44">
        <f t="shared" si="1"/>
        <v>18.05</v>
      </c>
      <c r="I18" s="41">
        <f t="shared" si="2"/>
        <v>679</v>
      </c>
      <c r="J18" s="41">
        <f t="shared" si="2"/>
        <v>687</v>
      </c>
      <c r="K18" s="44">
        <v>48.95</v>
      </c>
      <c r="M18" s="41">
        <f t="shared" si="3"/>
        <v>1163</v>
      </c>
      <c r="N18" s="41">
        <f t="shared" si="3"/>
        <v>1175</v>
      </c>
      <c r="O18" s="44">
        <v>119.6</v>
      </c>
      <c r="Q18" s="41">
        <f t="shared" si="4"/>
        <v>1867</v>
      </c>
      <c r="R18" s="41">
        <f t="shared" si="4"/>
        <v>1883</v>
      </c>
      <c r="S18" s="44">
        <v>210.26</v>
      </c>
      <c r="U18" s="41">
        <f t="shared" si="5"/>
        <v>2791</v>
      </c>
      <c r="V18" s="41">
        <f t="shared" si="5"/>
        <v>2811</v>
      </c>
      <c r="W18" s="44">
        <v>447.9</v>
      </c>
    </row>
    <row r="19" spans="1:23" ht="24.95" customHeight="1" x14ac:dyDescent="0.25">
      <c r="A19" s="41">
        <f t="shared" si="9"/>
        <v>285</v>
      </c>
      <c r="B19" s="41">
        <f t="shared" si="8"/>
        <v>287</v>
      </c>
      <c r="C19" s="44">
        <f t="shared" si="7"/>
        <v>2.85</v>
      </c>
      <c r="E19" s="41">
        <f t="shared" si="6"/>
        <v>419</v>
      </c>
      <c r="F19" s="41">
        <f t="shared" si="0"/>
        <v>423</v>
      </c>
      <c r="G19" s="44">
        <f t="shared" si="1"/>
        <v>18.5</v>
      </c>
      <c r="I19" s="41">
        <f t="shared" si="2"/>
        <v>687</v>
      </c>
      <c r="J19" s="41">
        <f t="shared" si="2"/>
        <v>695</v>
      </c>
      <c r="K19" s="44">
        <v>49.9</v>
      </c>
      <c r="M19" s="41">
        <f t="shared" si="3"/>
        <v>1175</v>
      </c>
      <c r="N19" s="41">
        <f t="shared" si="3"/>
        <v>1187</v>
      </c>
      <c r="O19" s="44">
        <v>121.65</v>
      </c>
      <c r="Q19" s="41">
        <f t="shared" si="4"/>
        <v>1883</v>
      </c>
      <c r="R19" s="41">
        <f t="shared" si="4"/>
        <v>1899</v>
      </c>
      <c r="S19" s="44">
        <v>210.27</v>
      </c>
      <c r="U19" s="41">
        <f t="shared" si="5"/>
        <v>2811</v>
      </c>
      <c r="V19" s="41">
        <f t="shared" si="5"/>
        <v>2831</v>
      </c>
      <c r="W19" s="44">
        <v>452.75</v>
      </c>
    </row>
    <row r="20" spans="1:23" ht="24.95" customHeight="1" x14ac:dyDescent="0.25">
      <c r="A20" s="41">
        <f t="shared" si="9"/>
        <v>287</v>
      </c>
      <c r="B20" s="41">
        <f t="shared" si="8"/>
        <v>289</v>
      </c>
      <c r="C20" s="44">
        <v>3.05</v>
      </c>
      <c r="E20" s="41">
        <f t="shared" si="6"/>
        <v>423</v>
      </c>
      <c r="F20" s="41">
        <f t="shared" si="0"/>
        <v>427</v>
      </c>
      <c r="G20" s="44">
        <v>19</v>
      </c>
      <c r="I20" s="41">
        <f t="shared" si="2"/>
        <v>695</v>
      </c>
      <c r="J20" s="41">
        <f t="shared" si="2"/>
        <v>703</v>
      </c>
      <c r="K20" s="44">
        <v>50.8</v>
      </c>
      <c r="M20" s="41">
        <f t="shared" si="3"/>
        <v>1187</v>
      </c>
      <c r="N20" s="41">
        <f t="shared" si="3"/>
        <v>1199</v>
      </c>
      <c r="O20" s="44">
        <v>123.7</v>
      </c>
      <c r="Q20" s="41">
        <f t="shared" si="4"/>
        <v>1899</v>
      </c>
      <c r="R20" s="41">
        <f t="shared" si="4"/>
        <v>1915</v>
      </c>
      <c r="S20" s="44">
        <v>210.28</v>
      </c>
      <c r="U20" s="41">
        <f t="shared" si="5"/>
        <v>2831</v>
      </c>
      <c r="V20" s="41">
        <f t="shared" si="5"/>
        <v>2851</v>
      </c>
      <c r="W20" s="44">
        <v>457.6</v>
      </c>
    </row>
    <row r="21" spans="1:23" ht="24.95" customHeight="1" x14ac:dyDescent="0.25">
      <c r="A21" s="41">
        <f t="shared" si="9"/>
        <v>289</v>
      </c>
      <c r="B21" s="41">
        <f t="shared" si="8"/>
        <v>291</v>
      </c>
      <c r="C21" s="44">
        <f t="shared" si="7"/>
        <v>3.3</v>
      </c>
      <c r="E21" s="41">
        <f t="shared" si="6"/>
        <v>427</v>
      </c>
      <c r="F21" s="41">
        <f t="shared" si="0"/>
        <v>431</v>
      </c>
      <c r="G21" s="44">
        <f t="shared" si="1"/>
        <v>19.45</v>
      </c>
      <c r="I21" s="41">
        <f t="shared" si="2"/>
        <v>703</v>
      </c>
      <c r="J21" s="41">
        <f t="shared" si="2"/>
        <v>711</v>
      </c>
      <c r="K21" s="44">
        <v>51.75</v>
      </c>
      <c r="M21" s="41">
        <f t="shared" si="3"/>
        <v>1199</v>
      </c>
      <c r="N21" s="41">
        <f t="shared" si="3"/>
        <v>1211</v>
      </c>
      <c r="O21" s="44">
        <v>125.7</v>
      </c>
      <c r="Q21" s="41">
        <f t="shared" si="4"/>
        <v>1915</v>
      </c>
      <c r="R21" s="41">
        <f t="shared" si="4"/>
        <v>1931</v>
      </c>
      <c r="S21" s="44">
        <v>210.29</v>
      </c>
      <c r="U21" s="41">
        <f t="shared" si="5"/>
        <v>2851</v>
      </c>
      <c r="V21" s="41">
        <f t="shared" si="5"/>
        <v>2871</v>
      </c>
      <c r="W21" s="44">
        <v>462.45</v>
      </c>
    </row>
    <row r="22" spans="1:23" ht="24.95" customHeight="1" x14ac:dyDescent="0.25">
      <c r="A22" s="41">
        <f t="shared" si="9"/>
        <v>291</v>
      </c>
      <c r="B22" s="41">
        <f t="shared" si="8"/>
        <v>293</v>
      </c>
      <c r="C22" s="44">
        <v>3.55</v>
      </c>
      <c r="E22" s="41">
        <f t="shared" si="6"/>
        <v>431</v>
      </c>
      <c r="F22" s="41">
        <f t="shared" si="0"/>
        <v>435</v>
      </c>
      <c r="G22" s="44">
        <f t="shared" si="1"/>
        <v>19.899999999999999</v>
      </c>
      <c r="I22" s="41">
        <f t="shared" si="2"/>
        <v>711</v>
      </c>
      <c r="J22" s="41">
        <f t="shared" si="2"/>
        <v>719</v>
      </c>
      <c r="K22" s="44">
        <v>52.7</v>
      </c>
      <c r="M22" s="41">
        <f t="shared" si="3"/>
        <v>1211</v>
      </c>
      <c r="N22" s="41">
        <f t="shared" si="3"/>
        <v>1223</v>
      </c>
      <c r="O22" s="44">
        <v>127.75</v>
      </c>
      <c r="Q22" s="41">
        <f t="shared" si="4"/>
        <v>1931</v>
      </c>
      <c r="R22" s="41">
        <f t="shared" si="4"/>
        <v>1947</v>
      </c>
      <c r="S22" s="44">
        <v>210.3</v>
      </c>
      <c r="U22" s="41">
        <f t="shared" si="5"/>
        <v>2871</v>
      </c>
      <c r="V22" s="41">
        <f t="shared" si="5"/>
        <v>2891</v>
      </c>
      <c r="W22" s="44">
        <v>467.25</v>
      </c>
    </row>
    <row r="23" spans="1:23" ht="24.95" customHeight="1" x14ac:dyDescent="0.25">
      <c r="A23" s="41">
        <f t="shared" si="9"/>
        <v>293</v>
      </c>
      <c r="B23" s="41">
        <f t="shared" si="8"/>
        <v>295</v>
      </c>
      <c r="C23" s="44">
        <v>3.75</v>
      </c>
      <c r="E23" s="41">
        <f t="shared" si="6"/>
        <v>435</v>
      </c>
      <c r="F23" s="41">
        <f t="shared" si="0"/>
        <v>439</v>
      </c>
      <c r="G23" s="44">
        <v>20.399999999999999</v>
      </c>
      <c r="I23" s="41">
        <f t="shared" si="2"/>
        <v>719</v>
      </c>
      <c r="J23" s="41">
        <f t="shared" si="2"/>
        <v>727</v>
      </c>
      <c r="K23" s="44">
        <v>53.6</v>
      </c>
      <c r="M23" s="41">
        <f t="shared" si="3"/>
        <v>1223</v>
      </c>
      <c r="N23" s="41">
        <f t="shared" si="3"/>
        <v>1235</v>
      </c>
      <c r="O23" s="44">
        <v>129.80000000000001</v>
      </c>
      <c r="Q23" s="41">
        <f t="shared" si="4"/>
        <v>1947</v>
      </c>
      <c r="R23" s="41">
        <f t="shared" si="4"/>
        <v>1963</v>
      </c>
      <c r="S23" s="44">
        <v>210.31</v>
      </c>
      <c r="U23" s="41">
        <f t="shared" si="5"/>
        <v>2891</v>
      </c>
      <c r="V23" s="41">
        <f t="shared" si="5"/>
        <v>2911</v>
      </c>
      <c r="W23" s="44">
        <v>472.1</v>
      </c>
    </row>
    <row r="24" spans="1:23" ht="24.95" customHeight="1" x14ac:dyDescent="0.25">
      <c r="A24" s="41">
        <f t="shared" si="9"/>
        <v>295</v>
      </c>
      <c r="B24" s="41">
        <f t="shared" si="8"/>
        <v>297</v>
      </c>
      <c r="C24" s="44">
        <f t="shared" si="7"/>
        <v>4</v>
      </c>
      <c r="E24" s="41">
        <f t="shared" si="6"/>
        <v>439</v>
      </c>
      <c r="F24" s="41">
        <f t="shared" si="0"/>
        <v>443</v>
      </c>
      <c r="G24" s="44">
        <f t="shared" si="1"/>
        <v>20.849999999999998</v>
      </c>
      <c r="I24" s="41">
        <f t="shared" si="2"/>
        <v>727</v>
      </c>
      <c r="J24" s="41">
        <f t="shared" si="2"/>
        <v>735</v>
      </c>
      <c r="K24" s="44">
        <v>54.55</v>
      </c>
      <c r="M24" s="41">
        <f t="shared" si="3"/>
        <v>1235</v>
      </c>
      <c r="N24" s="41">
        <f t="shared" si="3"/>
        <v>1247</v>
      </c>
      <c r="O24" s="44">
        <v>131.85</v>
      </c>
      <c r="Q24" s="41">
        <f t="shared" si="4"/>
        <v>1963</v>
      </c>
      <c r="R24" s="41">
        <f t="shared" si="4"/>
        <v>1979</v>
      </c>
      <c r="S24" s="44">
        <v>210.32</v>
      </c>
      <c r="U24" s="41">
        <f t="shared" si="5"/>
        <v>2911</v>
      </c>
      <c r="V24" s="41">
        <f t="shared" si="5"/>
        <v>2931</v>
      </c>
      <c r="W24" s="44">
        <v>476.95</v>
      </c>
    </row>
    <row r="25" spans="1:23" ht="24.95" customHeight="1" x14ac:dyDescent="0.25">
      <c r="A25" s="41">
        <f t="shared" si="9"/>
        <v>297</v>
      </c>
      <c r="B25" s="41">
        <f t="shared" si="8"/>
        <v>299</v>
      </c>
      <c r="C25" s="44">
        <v>4.2</v>
      </c>
      <c r="E25" s="41">
        <f t="shared" si="6"/>
        <v>443</v>
      </c>
      <c r="F25" s="41">
        <f t="shared" si="0"/>
        <v>447</v>
      </c>
      <c r="G25" s="44">
        <f t="shared" si="1"/>
        <v>21.299999999999997</v>
      </c>
      <c r="I25" s="41">
        <f t="shared" ref="I25:J40" si="10">I24+8</f>
        <v>735</v>
      </c>
      <c r="J25" s="41">
        <f t="shared" si="10"/>
        <v>743</v>
      </c>
      <c r="K25" s="44">
        <v>55.45</v>
      </c>
      <c r="M25" s="41">
        <f t="shared" ref="M25:N40" si="11">M24+12</f>
        <v>1247</v>
      </c>
      <c r="N25" s="41">
        <f t="shared" si="11"/>
        <v>1259</v>
      </c>
      <c r="O25" s="44">
        <v>133.9</v>
      </c>
      <c r="Q25" s="41">
        <f t="shared" ref="Q25:R40" si="12">Q24+16</f>
        <v>1979</v>
      </c>
      <c r="R25" s="41">
        <f t="shared" si="12"/>
        <v>1995</v>
      </c>
      <c r="S25" s="44">
        <v>210.33</v>
      </c>
      <c r="U25" s="41">
        <f t="shared" ref="U25:V40" si="13">U24+20</f>
        <v>2931</v>
      </c>
      <c r="V25" s="41">
        <f t="shared" si="13"/>
        <v>2951</v>
      </c>
      <c r="W25" s="44">
        <v>481.8</v>
      </c>
    </row>
    <row r="26" spans="1:23" ht="24.95" customHeight="1" x14ac:dyDescent="0.25">
      <c r="A26" s="41">
        <f t="shared" si="9"/>
        <v>299</v>
      </c>
      <c r="B26" s="41">
        <f t="shared" si="8"/>
        <v>301</v>
      </c>
      <c r="C26" s="44">
        <f t="shared" si="7"/>
        <v>4.45</v>
      </c>
      <c r="E26" s="41">
        <f t="shared" si="6"/>
        <v>447</v>
      </c>
      <c r="F26" s="41">
        <f t="shared" si="0"/>
        <v>451</v>
      </c>
      <c r="G26" s="44">
        <f t="shared" si="1"/>
        <v>21.749999999999996</v>
      </c>
      <c r="I26" s="41">
        <f t="shared" si="10"/>
        <v>743</v>
      </c>
      <c r="J26" s="41">
        <f t="shared" si="10"/>
        <v>751</v>
      </c>
      <c r="K26" s="44">
        <v>56.4</v>
      </c>
      <c r="M26" s="41">
        <f t="shared" si="11"/>
        <v>1259</v>
      </c>
      <c r="N26" s="41">
        <f t="shared" si="11"/>
        <v>1271</v>
      </c>
      <c r="O26" s="44">
        <v>135.94999999999999</v>
      </c>
      <c r="Q26" s="41">
        <f t="shared" si="12"/>
        <v>1995</v>
      </c>
      <c r="R26" s="41">
        <f t="shared" si="12"/>
        <v>2011</v>
      </c>
      <c r="S26" s="44">
        <v>210.34</v>
      </c>
      <c r="U26" s="41">
        <f t="shared" si="13"/>
        <v>2951</v>
      </c>
      <c r="V26" s="41">
        <f t="shared" si="13"/>
        <v>2971</v>
      </c>
      <c r="W26" s="44">
        <v>486.65</v>
      </c>
    </row>
    <row r="27" spans="1:23" ht="24.95" customHeight="1" x14ac:dyDescent="0.25">
      <c r="A27" s="41">
        <f t="shared" si="9"/>
        <v>301</v>
      </c>
      <c r="B27" s="41">
        <f t="shared" si="8"/>
        <v>303</v>
      </c>
      <c r="C27" s="44">
        <f t="shared" si="7"/>
        <v>4.7</v>
      </c>
      <c r="E27" s="41">
        <f t="shared" si="6"/>
        <v>451</v>
      </c>
      <c r="F27" s="41">
        <f t="shared" si="0"/>
        <v>455</v>
      </c>
      <c r="G27" s="44">
        <v>22.25</v>
      </c>
      <c r="I27" s="41">
        <f t="shared" si="10"/>
        <v>751</v>
      </c>
      <c r="J27" s="41">
        <f t="shared" si="10"/>
        <v>759</v>
      </c>
      <c r="K27" s="44">
        <v>57.35</v>
      </c>
      <c r="M27" s="41">
        <f t="shared" si="11"/>
        <v>1271</v>
      </c>
      <c r="N27" s="41">
        <f t="shared" si="11"/>
        <v>1283</v>
      </c>
      <c r="O27" s="44">
        <v>138</v>
      </c>
      <c r="Q27" s="41">
        <f t="shared" si="12"/>
        <v>2011</v>
      </c>
      <c r="R27" s="41">
        <f t="shared" si="12"/>
        <v>2027</v>
      </c>
      <c r="S27" s="44">
        <v>210.35</v>
      </c>
      <c r="U27" s="41">
        <f t="shared" si="13"/>
        <v>2971</v>
      </c>
      <c r="V27" s="41">
        <f t="shared" si="13"/>
        <v>2991</v>
      </c>
      <c r="W27" s="44">
        <v>491.5</v>
      </c>
    </row>
    <row r="28" spans="1:23" ht="24.95" customHeight="1" x14ac:dyDescent="0.25">
      <c r="A28" s="41">
        <f t="shared" si="9"/>
        <v>303</v>
      </c>
      <c r="B28" s="41">
        <f t="shared" si="8"/>
        <v>305</v>
      </c>
      <c r="C28" s="44">
        <v>4.9000000000000004</v>
      </c>
      <c r="E28" s="41">
        <f t="shared" si="6"/>
        <v>455</v>
      </c>
      <c r="F28" s="41">
        <f t="shared" si="0"/>
        <v>459</v>
      </c>
      <c r="G28" s="44">
        <f t="shared" si="1"/>
        <v>22.7</v>
      </c>
      <c r="I28" s="41">
        <f t="shared" si="10"/>
        <v>759</v>
      </c>
      <c r="J28" s="41">
        <f t="shared" si="10"/>
        <v>767</v>
      </c>
      <c r="K28" s="44">
        <v>58.25</v>
      </c>
      <c r="M28" s="41">
        <f t="shared" si="11"/>
        <v>1283</v>
      </c>
      <c r="N28" s="41">
        <f t="shared" si="11"/>
        <v>1295</v>
      </c>
      <c r="O28" s="44">
        <v>140.05000000000001</v>
      </c>
      <c r="Q28" s="41">
        <f t="shared" si="12"/>
        <v>2027</v>
      </c>
      <c r="R28" s="41">
        <f t="shared" si="12"/>
        <v>2043</v>
      </c>
      <c r="S28" s="44">
        <v>210.36</v>
      </c>
      <c r="U28" s="41">
        <f t="shared" si="13"/>
        <v>2991</v>
      </c>
      <c r="V28" s="41">
        <f t="shared" si="13"/>
        <v>3011</v>
      </c>
      <c r="W28" s="44">
        <v>496.35</v>
      </c>
    </row>
    <row r="29" spans="1:23" ht="24.95" customHeight="1" x14ac:dyDescent="0.25">
      <c r="A29" s="41">
        <f t="shared" si="9"/>
        <v>305</v>
      </c>
      <c r="B29" s="41">
        <f t="shared" si="8"/>
        <v>307</v>
      </c>
      <c r="C29" s="44">
        <f t="shared" si="7"/>
        <v>5.15</v>
      </c>
      <c r="E29" s="41">
        <f t="shared" si="6"/>
        <v>459</v>
      </c>
      <c r="F29" s="41">
        <f t="shared" si="0"/>
        <v>463</v>
      </c>
      <c r="G29" s="44">
        <f t="shared" si="1"/>
        <v>23.15</v>
      </c>
      <c r="I29" s="41">
        <f t="shared" si="10"/>
        <v>767</v>
      </c>
      <c r="J29" s="41">
        <f t="shared" si="10"/>
        <v>775</v>
      </c>
      <c r="K29" s="44">
        <v>59.2</v>
      </c>
      <c r="M29" s="41">
        <f t="shared" si="11"/>
        <v>1295</v>
      </c>
      <c r="N29" s="41">
        <f t="shared" si="11"/>
        <v>1307</v>
      </c>
      <c r="O29" s="44">
        <v>142.1</v>
      </c>
      <c r="Q29" s="41">
        <f t="shared" si="12"/>
        <v>2043</v>
      </c>
      <c r="R29" s="41">
        <f t="shared" si="12"/>
        <v>2059</v>
      </c>
      <c r="S29" s="44">
        <v>210.37</v>
      </c>
      <c r="U29" s="41">
        <f t="shared" si="13"/>
        <v>3011</v>
      </c>
      <c r="V29" s="41">
        <f t="shared" si="13"/>
        <v>3031</v>
      </c>
      <c r="W29" s="44">
        <v>501.15</v>
      </c>
    </row>
    <row r="30" spans="1:23" ht="24.95" customHeight="1" x14ac:dyDescent="0.25">
      <c r="A30" s="41">
        <f t="shared" si="9"/>
        <v>307</v>
      </c>
      <c r="B30" s="41">
        <f t="shared" si="8"/>
        <v>309</v>
      </c>
      <c r="C30" s="44">
        <f t="shared" si="7"/>
        <v>5.4</v>
      </c>
      <c r="E30" s="41">
        <f t="shared" si="6"/>
        <v>463</v>
      </c>
      <c r="F30" s="41">
        <f t="shared" si="0"/>
        <v>467</v>
      </c>
      <c r="G30" s="44">
        <v>23.65</v>
      </c>
      <c r="I30" s="41">
        <f t="shared" si="10"/>
        <v>775</v>
      </c>
      <c r="J30" s="41">
        <f t="shared" si="10"/>
        <v>783</v>
      </c>
      <c r="K30" s="44">
        <v>60.1</v>
      </c>
      <c r="M30" s="41">
        <f t="shared" si="11"/>
        <v>1307</v>
      </c>
      <c r="N30" s="41">
        <f t="shared" si="11"/>
        <v>1319</v>
      </c>
      <c r="O30" s="44">
        <v>144.15</v>
      </c>
      <c r="Q30" s="41">
        <f t="shared" si="12"/>
        <v>2059</v>
      </c>
      <c r="R30" s="41">
        <f t="shared" si="12"/>
        <v>2075</v>
      </c>
      <c r="S30" s="44">
        <v>210.38</v>
      </c>
      <c r="U30" s="41">
        <f t="shared" si="13"/>
        <v>3031</v>
      </c>
      <c r="V30" s="41">
        <f t="shared" si="13"/>
        <v>3051</v>
      </c>
      <c r="W30" s="44">
        <v>506</v>
      </c>
    </row>
    <row r="31" spans="1:23" ht="24.95" customHeight="1" x14ac:dyDescent="0.25">
      <c r="A31" s="41">
        <f t="shared" si="9"/>
        <v>309</v>
      </c>
      <c r="B31" s="41">
        <f t="shared" si="8"/>
        <v>311</v>
      </c>
      <c r="C31" s="44">
        <v>5.6</v>
      </c>
      <c r="E31" s="41">
        <f t="shared" si="6"/>
        <v>467</v>
      </c>
      <c r="F31" s="41">
        <f t="shared" si="0"/>
        <v>471</v>
      </c>
      <c r="G31" s="44">
        <f t="shared" si="1"/>
        <v>24.099999999999998</v>
      </c>
      <c r="I31" s="41">
        <f t="shared" si="10"/>
        <v>783</v>
      </c>
      <c r="J31" s="41">
        <f t="shared" si="10"/>
        <v>791</v>
      </c>
      <c r="K31" s="44">
        <v>61.05</v>
      </c>
      <c r="M31" s="41">
        <f t="shared" si="11"/>
        <v>1319</v>
      </c>
      <c r="N31" s="41">
        <f t="shared" si="11"/>
        <v>1331</v>
      </c>
      <c r="O31" s="44">
        <v>146.19999999999999</v>
      </c>
      <c r="Q31" s="41">
        <f t="shared" si="12"/>
        <v>2075</v>
      </c>
      <c r="R31" s="41">
        <f t="shared" si="12"/>
        <v>2091</v>
      </c>
      <c r="S31" s="44">
        <v>210.39</v>
      </c>
      <c r="U31" s="41">
        <f t="shared" si="13"/>
        <v>3051</v>
      </c>
      <c r="V31" s="41">
        <f t="shared" si="13"/>
        <v>3071</v>
      </c>
      <c r="W31" s="44">
        <v>510.85</v>
      </c>
    </row>
    <row r="32" spans="1:23" ht="24.95" customHeight="1" x14ac:dyDescent="0.25">
      <c r="A32" s="41">
        <f t="shared" si="9"/>
        <v>311</v>
      </c>
      <c r="B32" s="41">
        <f t="shared" si="8"/>
        <v>313</v>
      </c>
      <c r="C32" s="44">
        <f t="shared" si="7"/>
        <v>5.85</v>
      </c>
      <c r="E32" s="41">
        <f t="shared" si="6"/>
        <v>471</v>
      </c>
      <c r="F32" s="41">
        <f t="shared" si="0"/>
        <v>475</v>
      </c>
      <c r="G32" s="44">
        <f t="shared" si="1"/>
        <v>24.549999999999997</v>
      </c>
      <c r="I32" s="41">
        <f t="shared" si="10"/>
        <v>791</v>
      </c>
      <c r="J32" s="41">
        <f t="shared" si="10"/>
        <v>799</v>
      </c>
      <c r="K32" s="44">
        <v>62</v>
      </c>
      <c r="M32" s="41">
        <f t="shared" si="11"/>
        <v>1331</v>
      </c>
      <c r="N32" s="41">
        <f t="shared" si="11"/>
        <v>1343</v>
      </c>
      <c r="O32" s="44">
        <v>148.25</v>
      </c>
      <c r="Q32" s="41">
        <f t="shared" si="12"/>
        <v>2091</v>
      </c>
      <c r="R32" s="41">
        <f t="shared" si="12"/>
        <v>2107</v>
      </c>
      <c r="S32" s="44">
        <v>210.4</v>
      </c>
      <c r="U32" s="41">
        <f t="shared" si="13"/>
        <v>3071</v>
      </c>
      <c r="V32" s="41">
        <f t="shared" si="13"/>
        <v>3091</v>
      </c>
      <c r="W32" s="44">
        <v>515.70000000000005</v>
      </c>
    </row>
    <row r="33" spans="1:23" ht="24.95" customHeight="1" x14ac:dyDescent="0.25">
      <c r="A33" s="41">
        <f t="shared" si="9"/>
        <v>313</v>
      </c>
      <c r="B33" s="41">
        <f t="shared" si="8"/>
        <v>315</v>
      </c>
      <c r="C33" s="44">
        <f t="shared" si="7"/>
        <v>6.1</v>
      </c>
      <c r="E33" s="41">
        <f t="shared" si="6"/>
        <v>475</v>
      </c>
      <c r="F33" s="41">
        <f t="shared" si="0"/>
        <v>479</v>
      </c>
      <c r="G33" s="44">
        <v>25.05</v>
      </c>
      <c r="I33" s="41">
        <f t="shared" si="10"/>
        <v>799</v>
      </c>
      <c r="J33" s="41">
        <f t="shared" si="10"/>
        <v>807</v>
      </c>
      <c r="K33" s="44">
        <v>62.9</v>
      </c>
      <c r="M33" s="41">
        <f t="shared" si="11"/>
        <v>1343</v>
      </c>
      <c r="N33" s="41">
        <f t="shared" si="11"/>
        <v>1355</v>
      </c>
      <c r="O33" s="44">
        <v>150.25</v>
      </c>
      <c r="Q33" s="41">
        <f t="shared" si="12"/>
        <v>2107</v>
      </c>
      <c r="R33" s="41">
        <f t="shared" si="12"/>
        <v>2123</v>
      </c>
      <c r="S33" s="44">
        <v>210.41</v>
      </c>
      <c r="U33" s="41">
        <f t="shared" si="13"/>
        <v>3091</v>
      </c>
      <c r="V33" s="41">
        <f t="shared" si="13"/>
        <v>3111</v>
      </c>
      <c r="W33" s="44">
        <v>520.54999999999995</v>
      </c>
    </row>
    <row r="34" spans="1:23" ht="24.95" customHeight="1" x14ac:dyDescent="0.25">
      <c r="A34" s="41">
        <f t="shared" si="9"/>
        <v>315</v>
      </c>
      <c r="B34" s="41">
        <f t="shared" si="8"/>
        <v>317</v>
      </c>
      <c r="C34" s="44">
        <v>6.3</v>
      </c>
      <c r="E34" s="41">
        <f t="shared" si="6"/>
        <v>479</v>
      </c>
      <c r="F34" s="41">
        <f t="shared" si="0"/>
        <v>483</v>
      </c>
      <c r="G34" s="44">
        <f t="shared" si="1"/>
        <v>25.5</v>
      </c>
      <c r="I34" s="41">
        <f t="shared" si="10"/>
        <v>807</v>
      </c>
      <c r="J34" s="41">
        <f t="shared" si="10"/>
        <v>815</v>
      </c>
      <c r="K34" s="44">
        <v>63.85</v>
      </c>
      <c r="M34" s="41">
        <f t="shared" si="11"/>
        <v>1355</v>
      </c>
      <c r="N34" s="41">
        <f t="shared" si="11"/>
        <v>1367</v>
      </c>
      <c r="O34" s="44">
        <v>152.30000000000001</v>
      </c>
      <c r="Q34" s="41">
        <f t="shared" si="12"/>
        <v>2123</v>
      </c>
      <c r="R34" s="41">
        <f t="shared" si="12"/>
        <v>2139</v>
      </c>
      <c r="S34" s="44">
        <v>210.42</v>
      </c>
      <c r="U34" s="41">
        <f t="shared" si="13"/>
        <v>3111</v>
      </c>
      <c r="V34" s="41">
        <f t="shared" si="13"/>
        <v>3131</v>
      </c>
      <c r="W34" s="44">
        <v>525.4</v>
      </c>
    </row>
    <row r="35" spans="1:23" ht="24.95" customHeight="1" x14ac:dyDescent="0.25">
      <c r="A35" s="41">
        <f t="shared" si="9"/>
        <v>317</v>
      </c>
      <c r="B35" s="41">
        <f t="shared" si="8"/>
        <v>319</v>
      </c>
      <c r="C35" s="44">
        <f t="shared" si="7"/>
        <v>6.55</v>
      </c>
      <c r="E35" s="41">
        <f t="shared" si="6"/>
        <v>483</v>
      </c>
      <c r="F35" s="41">
        <f t="shared" si="0"/>
        <v>487</v>
      </c>
      <c r="G35" s="44">
        <f t="shared" si="1"/>
        <v>25.95</v>
      </c>
      <c r="I35" s="41">
        <f t="shared" si="10"/>
        <v>815</v>
      </c>
      <c r="J35" s="41">
        <f t="shared" si="10"/>
        <v>823</v>
      </c>
      <c r="K35" s="44">
        <v>64.75</v>
      </c>
      <c r="M35" s="41">
        <f t="shared" si="11"/>
        <v>1367</v>
      </c>
      <c r="N35" s="41">
        <f t="shared" si="11"/>
        <v>1379</v>
      </c>
      <c r="O35" s="44">
        <v>154.35</v>
      </c>
      <c r="Q35" s="41">
        <f t="shared" si="12"/>
        <v>2139</v>
      </c>
      <c r="R35" s="41">
        <f t="shared" si="12"/>
        <v>2155</v>
      </c>
      <c r="S35" s="44">
        <v>210.43</v>
      </c>
      <c r="U35" s="41">
        <f t="shared" si="13"/>
        <v>3131</v>
      </c>
      <c r="V35" s="41">
        <f t="shared" si="13"/>
        <v>3151</v>
      </c>
      <c r="W35" s="44">
        <v>530.25</v>
      </c>
    </row>
    <row r="36" spans="1:23" ht="24.95" customHeight="1" x14ac:dyDescent="0.25">
      <c r="A36" s="41">
        <f t="shared" si="9"/>
        <v>319</v>
      </c>
      <c r="B36" s="41">
        <f t="shared" si="8"/>
        <v>321</v>
      </c>
      <c r="C36" s="44">
        <f t="shared" si="7"/>
        <v>6.8</v>
      </c>
      <c r="E36" s="41">
        <f t="shared" si="6"/>
        <v>487</v>
      </c>
      <c r="F36" s="41">
        <f t="shared" si="0"/>
        <v>491</v>
      </c>
      <c r="G36" s="44">
        <f t="shared" si="1"/>
        <v>26.4</v>
      </c>
      <c r="I36" s="41">
        <f t="shared" si="10"/>
        <v>823</v>
      </c>
      <c r="J36" s="41">
        <f t="shared" si="10"/>
        <v>831</v>
      </c>
      <c r="K36" s="44">
        <v>65.7</v>
      </c>
      <c r="M36" s="41">
        <f t="shared" si="11"/>
        <v>1379</v>
      </c>
      <c r="N36" s="41">
        <f t="shared" si="11"/>
        <v>1391</v>
      </c>
      <c r="O36" s="44">
        <v>156.4</v>
      </c>
      <c r="Q36" s="41">
        <f t="shared" si="12"/>
        <v>2155</v>
      </c>
      <c r="R36" s="41">
        <f t="shared" si="12"/>
        <v>2171</v>
      </c>
      <c r="S36" s="44">
        <v>210.44</v>
      </c>
      <c r="U36" s="41">
        <f t="shared" si="13"/>
        <v>3151</v>
      </c>
      <c r="V36" s="41">
        <f t="shared" si="13"/>
        <v>3171</v>
      </c>
      <c r="W36" s="44">
        <v>535.04999999999995</v>
      </c>
    </row>
    <row r="37" spans="1:23" ht="24.95" customHeight="1" x14ac:dyDescent="0.25">
      <c r="A37" s="41">
        <f t="shared" si="9"/>
        <v>321</v>
      </c>
      <c r="B37" s="41">
        <f t="shared" si="8"/>
        <v>323</v>
      </c>
      <c r="C37" s="44">
        <v>7</v>
      </c>
      <c r="E37" s="41">
        <f t="shared" si="6"/>
        <v>491</v>
      </c>
      <c r="F37" s="41">
        <f t="shared" si="0"/>
        <v>495</v>
      </c>
      <c r="G37" s="44">
        <v>26.9</v>
      </c>
      <c r="I37" s="41">
        <f t="shared" si="10"/>
        <v>831</v>
      </c>
      <c r="J37" s="41">
        <f t="shared" si="10"/>
        <v>839</v>
      </c>
      <c r="K37" s="44">
        <v>66.650000000000006</v>
      </c>
      <c r="M37" s="41">
        <f t="shared" si="11"/>
        <v>1391</v>
      </c>
      <c r="N37" s="41">
        <f t="shared" si="11"/>
        <v>1403</v>
      </c>
      <c r="O37" s="44">
        <v>158.44999999999999</v>
      </c>
      <c r="Q37" s="41">
        <f t="shared" si="12"/>
        <v>2171</v>
      </c>
      <c r="R37" s="41">
        <f t="shared" si="12"/>
        <v>2187</v>
      </c>
      <c r="S37" s="44">
        <v>210.45</v>
      </c>
      <c r="U37" s="41">
        <f t="shared" si="13"/>
        <v>3171</v>
      </c>
      <c r="V37" s="41">
        <f t="shared" si="13"/>
        <v>3191</v>
      </c>
      <c r="W37" s="44">
        <v>539.9</v>
      </c>
    </row>
    <row r="38" spans="1:23" ht="24.95" customHeight="1" x14ac:dyDescent="0.25">
      <c r="A38" s="41">
        <f t="shared" si="9"/>
        <v>323</v>
      </c>
      <c r="B38" s="41">
        <f t="shared" si="8"/>
        <v>325</v>
      </c>
      <c r="C38" s="44">
        <f t="shared" si="7"/>
        <v>7.25</v>
      </c>
      <c r="E38" s="41">
        <f t="shared" si="6"/>
        <v>495</v>
      </c>
      <c r="F38" s="41">
        <f t="shared" si="0"/>
        <v>499</v>
      </c>
      <c r="G38" s="44">
        <f t="shared" si="1"/>
        <v>27.349999999999998</v>
      </c>
      <c r="I38" s="41">
        <f t="shared" si="10"/>
        <v>839</v>
      </c>
      <c r="J38" s="41">
        <f t="shared" si="10"/>
        <v>847</v>
      </c>
      <c r="K38" s="44">
        <v>67.55</v>
      </c>
      <c r="M38" s="41">
        <f t="shared" si="11"/>
        <v>1403</v>
      </c>
      <c r="N38" s="41">
        <f t="shared" si="11"/>
        <v>1415</v>
      </c>
      <c r="O38" s="44">
        <v>160.5</v>
      </c>
      <c r="Q38" s="41">
        <f t="shared" si="12"/>
        <v>2187</v>
      </c>
      <c r="R38" s="41">
        <f t="shared" si="12"/>
        <v>2203</v>
      </c>
      <c r="S38" s="44">
        <v>210.46</v>
      </c>
      <c r="U38" s="41">
        <f t="shared" si="13"/>
        <v>3191</v>
      </c>
      <c r="V38" s="41">
        <f t="shared" si="13"/>
        <v>3211</v>
      </c>
      <c r="W38" s="44">
        <v>544.75</v>
      </c>
    </row>
    <row r="39" spans="1:23" ht="24.95" customHeight="1" x14ac:dyDescent="0.25">
      <c r="A39" s="41">
        <f t="shared" si="9"/>
        <v>325</v>
      </c>
      <c r="B39" s="41">
        <f t="shared" si="8"/>
        <v>327</v>
      </c>
      <c r="C39" s="44">
        <f t="shared" si="7"/>
        <v>7.5</v>
      </c>
      <c r="E39" s="41">
        <f t="shared" si="6"/>
        <v>499</v>
      </c>
      <c r="F39" s="41">
        <f t="shared" si="0"/>
        <v>503</v>
      </c>
      <c r="G39" s="44">
        <f t="shared" si="1"/>
        <v>27.799999999999997</v>
      </c>
      <c r="I39" s="41">
        <f t="shared" si="10"/>
        <v>847</v>
      </c>
      <c r="J39" s="41">
        <f t="shared" si="10"/>
        <v>855</v>
      </c>
      <c r="K39" s="44">
        <v>68.5</v>
      </c>
      <c r="M39" s="41">
        <f t="shared" si="11"/>
        <v>1415</v>
      </c>
      <c r="N39" s="41">
        <f t="shared" si="11"/>
        <v>1427</v>
      </c>
      <c r="O39" s="44">
        <v>162.55000000000001</v>
      </c>
      <c r="Q39" s="41">
        <f t="shared" si="12"/>
        <v>2203</v>
      </c>
      <c r="R39" s="41">
        <f t="shared" si="12"/>
        <v>2219</v>
      </c>
      <c r="S39" s="44">
        <v>210.47</v>
      </c>
      <c r="U39" s="41">
        <f t="shared" si="13"/>
        <v>3211</v>
      </c>
      <c r="V39" s="41">
        <f t="shared" si="13"/>
        <v>3231</v>
      </c>
      <c r="W39" s="44">
        <v>549.6</v>
      </c>
    </row>
    <row r="40" spans="1:23" ht="24.95" customHeight="1" x14ac:dyDescent="0.25">
      <c r="A40" s="41">
        <f t="shared" si="9"/>
        <v>327</v>
      </c>
      <c r="B40" s="41">
        <f t="shared" si="8"/>
        <v>329</v>
      </c>
      <c r="C40" s="44">
        <f t="shared" si="7"/>
        <v>7.75</v>
      </c>
      <c r="E40" s="41">
        <f t="shared" si="6"/>
        <v>503</v>
      </c>
      <c r="F40" s="41">
        <f t="shared" si="0"/>
        <v>507</v>
      </c>
      <c r="G40" s="44">
        <v>28.3</v>
      </c>
      <c r="I40" s="41">
        <f t="shared" si="10"/>
        <v>855</v>
      </c>
      <c r="J40" s="41">
        <f t="shared" si="10"/>
        <v>863</v>
      </c>
      <c r="K40" s="44">
        <v>69.400000000000006</v>
      </c>
      <c r="M40" s="41">
        <f t="shared" si="11"/>
        <v>1427</v>
      </c>
      <c r="N40" s="41">
        <f t="shared" si="11"/>
        <v>1439</v>
      </c>
      <c r="O40" s="44">
        <v>164.6</v>
      </c>
      <c r="Q40" s="41">
        <f t="shared" si="12"/>
        <v>2219</v>
      </c>
      <c r="R40" s="41">
        <f t="shared" si="12"/>
        <v>2235</v>
      </c>
      <c r="S40" s="44">
        <v>210.48</v>
      </c>
      <c r="U40" s="41">
        <f t="shared" si="13"/>
        <v>3231</v>
      </c>
      <c r="V40" s="41">
        <f t="shared" si="13"/>
        <v>3251</v>
      </c>
      <c r="W40" s="44">
        <v>554.45000000000005</v>
      </c>
    </row>
    <row r="41" spans="1:23" ht="24.95" customHeight="1" x14ac:dyDescent="0.25">
      <c r="A41" s="41">
        <f t="shared" si="9"/>
        <v>329</v>
      </c>
      <c r="B41" s="41">
        <f t="shared" si="8"/>
        <v>331</v>
      </c>
      <c r="C41" s="44">
        <v>7.95</v>
      </c>
      <c r="E41" s="41">
        <f t="shared" si="6"/>
        <v>507</v>
      </c>
      <c r="F41" s="41">
        <f t="shared" si="0"/>
        <v>511</v>
      </c>
      <c r="G41" s="44">
        <f t="shared" si="1"/>
        <v>28.75</v>
      </c>
      <c r="I41" s="41">
        <f t="shared" ref="I41:J56" si="14">I40+8</f>
        <v>863</v>
      </c>
      <c r="J41" s="41">
        <f t="shared" si="14"/>
        <v>871</v>
      </c>
      <c r="K41" s="44">
        <v>70.349999999999994</v>
      </c>
      <c r="M41" s="41">
        <f t="shared" ref="M41:N56" si="15">M40+12</f>
        <v>1439</v>
      </c>
      <c r="N41" s="41">
        <f t="shared" si="15"/>
        <v>1451</v>
      </c>
      <c r="O41" s="44">
        <v>166.7</v>
      </c>
      <c r="Q41" s="41">
        <f t="shared" ref="Q41:R56" si="16">Q40+16</f>
        <v>2235</v>
      </c>
      <c r="R41" s="41">
        <f t="shared" si="16"/>
        <v>2251</v>
      </c>
      <c r="S41" s="44">
        <v>210.49</v>
      </c>
      <c r="U41" s="41">
        <f t="shared" ref="U41:V56" si="17">U40+20</f>
        <v>3251</v>
      </c>
      <c r="V41" s="41">
        <f t="shared" si="17"/>
        <v>3271</v>
      </c>
      <c r="W41" s="44">
        <v>559.29999999999995</v>
      </c>
    </row>
    <row r="42" spans="1:23" ht="24.95" customHeight="1" x14ac:dyDescent="0.25">
      <c r="A42" s="41">
        <f t="shared" si="9"/>
        <v>331</v>
      </c>
      <c r="B42" s="41">
        <f t="shared" si="8"/>
        <v>333</v>
      </c>
      <c r="C42" s="44">
        <v>8.15</v>
      </c>
      <c r="E42" s="41">
        <f t="shared" si="6"/>
        <v>511</v>
      </c>
      <c r="F42" s="41">
        <f t="shared" si="0"/>
        <v>515</v>
      </c>
      <c r="G42" s="44">
        <f t="shared" si="1"/>
        <v>29.2</v>
      </c>
      <c r="I42" s="41">
        <f t="shared" si="14"/>
        <v>871</v>
      </c>
      <c r="J42" s="41">
        <f t="shared" si="14"/>
        <v>879</v>
      </c>
      <c r="K42" s="44">
        <v>71.3</v>
      </c>
      <c r="M42" s="41">
        <f t="shared" si="15"/>
        <v>1451</v>
      </c>
      <c r="N42" s="41">
        <f t="shared" si="15"/>
        <v>1463</v>
      </c>
      <c r="O42" s="44">
        <v>168.75</v>
      </c>
      <c r="Q42" s="41">
        <f t="shared" si="16"/>
        <v>2251</v>
      </c>
      <c r="R42" s="41">
        <f t="shared" si="16"/>
        <v>2267</v>
      </c>
      <c r="S42" s="44">
        <v>210.5</v>
      </c>
      <c r="U42" s="41">
        <f t="shared" si="17"/>
        <v>3271</v>
      </c>
      <c r="V42" s="41">
        <f t="shared" si="17"/>
        <v>3291</v>
      </c>
      <c r="W42" s="44">
        <v>564.15</v>
      </c>
    </row>
    <row r="43" spans="1:23" ht="24.95" customHeight="1" x14ac:dyDescent="0.25">
      <c r="A43" s="41">
        <f t="shared" si="9"/>
        <v>333</v>
      </c>
      <c r="B43" s="41">
        <f t="shared" si="8"/>
        <v>335</v>
      </c>
      <c r="C43" s="44">
        <f t="shared" si="7"/>
        <v>8.4</v>
      </c>
      <c r="E43" s="41">
        <f t="shared" si="6"/>
        <v>515</v>
      </c>
      <c r="F43" s="41">
        <f t="shared" si="0"/>
        <v>519</v>
      </c>
      <c r="G43" s="44">
        <f t="shared" si="1"/>
        <v>29.65</v>
      </c>
      <c r="I43" s="41">
        <f t="shared" si="14"/>
        <v>879</v>
      </c>
      <c r="J43" s="41">
        <f t="shared" si="14"/>
        <v>887</v>
      </c>
      <c r="K43" s="44">
        <v>72.2</v>
      </c>
      <c r="M43" s="41">
        <f t="shared" si="15"/>
        <v>1463</v>
      </c>
      <c r="N43" s="41">
        <f t="shared" si="15"/>
        <v>1475</v>
      </c>
      <c r="O43" s="44">
        <v>170.8</v>
      </c>
      <c r="Q43" s="41">
        <f t="shared" si="16"/>
        <v>2267</v>
      </c>
      <c r="R43" s="41">
        <f t="shared" si="16"/>
        <v>2283</v>
      </c>
      <c r="S43" s="44">
        <v>210.51</v>
      </c>
      <c r="U43" s="41">
        <f t="shared" si="17"/>
        <v>3291</v>
      </c>
      <c r="V43" s="41">
        <f t="shared" si="17"/>
        <v>3311</v>
      </c>
      <c r="W43" s="44">
        <v>569</v>
      </c>
    </row>
    <row r="44" spans="1:23" ht="24.95" customHeight="1" x14ac:dyDescent="0.25">
      <c r="A44" s="41">
        <f t="shared" si="9"/>
        <v>335</v>
      </c>
      <c r="B44" s="41">
        <f t="shared" si="8"/>
        <v>337</v>
      </c>
      <c r="C44" s="44">
        <f t="shared" si="7"/>
        <v>8.65</v>
      </c>
      <c r="E44" s="41">
        <f t="shared" si="6"/>
        <v>519</v>
      </c>
      <c r="F44" s="41">
        <f t="shared" si="0"/>
        <v>523</v>
      </c>
      <c r="G44" s="44">
        <f t="shared" si="1"/>
        <v>30.099999999999998</v>
      </c>
      <c r="I44" s="41">
        <f t="shared" si="14"/>
        <v>887</v>
      </c>
      <c r="J44" s="41">
        <f t="shared" si="14"/>
        <v>895</v>
      </c>
      <c r="K44" s="44">
        <v>73.5</v>
      </c>
      <c r="M44" s="41">
        <f t="shared" si="15"/>
        <v>1475</v>
      </c>
      <c r="N44" s="41">
        <f t="shared" si="15"/>
        <v>1487</v>
      </c>
      <c r="O44" s="44">
        <v>172.85</v>
      </c>
      <c r="Q44" s="41">
        <f t="shared" si="16"/>
        <v>2283</v>
      </c>
      <c r="R44" s="41">
        <f t="shared" si="16"/>
        <v>2299</v>
      </c>
      <c r="S44" s="44">
        <v>210.52</v>
      </c>
      <c r="U44" s="41">
        <f t="shared" si="17"/>
        <v>3311</v>
      </c>
      <c r="V44" s="41">
        <f t="shared" si="17"/>
        <v>3331</v>
      </c>
      <c r="W44" s="44">
        <v>573.79999999999995</v>
      </c>
    </row>
    <row r="45" spans="1:23" ht="24.95" customHeight="1" x14ac:dyDescent="0.25">
      <c r="A45" s="41">
        <f t="shared" si="9"/>
        <v>337</v>
      </c>
      <c r="B45" s="41">
        <f t="shared" si="8"/>
        <v>339</v>
      </c>
      <c r="C45" s="44">
        <v>8.85</v>
      </c>
      <c r="E45" s="41">
        <f t="shared" si="6"/>
        <v>523</v>
      </c>
      <c r="F45" s="41">
        <f t="shared" si="0"/>
        <v>527</v>
      </c>
      <c r="G45" s="44">
        <v>30.6</v>
      </c>
      <c r="I45" s="41">
        <f t="shared" si="14"/>
        <v>895</v>
      </c>
      <c r="J45" s="41">
        <f t="shared" si="14"/>
        <v>903</v>
      </c>
      <c r="K45" s="44">
        <v>74.8</v>
      </c>
      <c r="M45" s="41">
        <f t="shared" si="15"/>
        <v>1487</v>
      </c>
      <c r="N45" s="41">
        <f t="shared" si="15"/>
        <v>1499</v>
      </c>
      <c r="O45" s="44">
        <v>174.9</v>
      </c>
      <c r="Q45" s="41">
        <f t="shared" si="16"/>
        <v>2299</v>
      </c>
      <c r="R45" s="41">
        <f t="shared" si="16"/>
        <v>2315</v>
      </c>
      <c r="S45" s="44">
        <v>210.53</v>
      </c>
      <c r="U45" s="41">
        <f t="shared" si="17"/>
        <v>3331</v>
      </c>
      <c r="V45" s="41">
        <f t="shared" si="17"/>
        <v>3351</v>
      </c>
      <c r="W45" s="44">
        <v>578.65</v>
      </c>
    </row>
    <row r="46" spans="1:23" ht="24.95" customHeight="1" x14ac:dyDescent="0.25">
      <c r="A46" s="41">
        <f t="shared" si="9"/>
        <v>339</v>
      </c>
      <c r="B46" s="41">
        <f t="shared" si="8"/>
        <v>341</v>
      </c>
      <c r="C46" s="44">
        <f t="shared" si="7"/>
        <v>9.1</v>
      </c>
      <c r="E46" s="41">
        <f t="shared" si="6"/>
        <v>527</v>
      </c>
      <c r="F46" s="41">
        <f t="shared" si="0"/>
        <v>531</v>
      </c>
      <c r="G46" s="44">
        <f t="shared" si="1"/>
        <v>31.05</v>
      </c>
      <c r="I46" s="41">
        <f t="shared" si="14"/>
        <v>903</v>
      </c>
      <c r="J46" s="41">
        <f t="shared" si="14"/>
        <v>911</v>
      </c>
      <c r="K46" s="44">
        <v>76.099999999999994</v>
      </c>
      <c r="M46" s="41">
        <f t="shared" si="15"/>
        <v>1499</v>
      </c>
      <c r="N46" s="41">
        <f t="shared" si="15"/>
        <v>1511</v>
      </c>
      <c r="O46" s="44">
        <v>176.95</v>
      </c>
      <c r="Q46" s="41">
        <f t="shared" si="16"/>
        <v>2315</v>
      </c>
      <c r="R46" s="41">
        <f t="shared" si="16"/>
        <v>2331</v>
      </c>
      <c r="S46" s="44">
        <v>210.54</v>
      </c>
      <c r="U46" s="41">
        <f t="shared" si="17"/>
        <v>3351</v>
      </c>
      <c r="V46" s="41">
        <f t="shared" si="17"/>
        <v>3371</v>
      </c>
      <c r="W46" s="44">
        <v>583.5</v>
      </c>
    </row>
    <row r="47" spans="1:23" ht="24.95" customHeight="1" x14ac:dyDescent="0.25">
      <c r="A47" s="41">
        <f t="shared" si="9"/>
        <v>341</v>
      </c>
      <c r="B47" s="41">
        <f t="shared" si="8"/>
        <v>343</v>
      </c>
      <c r="C47" s="44">
        <f t="shared" si="7"/>
        <v>9.35</v>
      </c>
      <c r="E47" s="41">
        <f t="shared" si="6"/>
        <v>531</v>
      </c>
      <c r="F47" s="41">
        <f t="shared" si="0"/>
        <v>535</v>
      </c>
      <c r="G47" s="44">
        <v>31.55</v>
      </c>
      <c r="I47" s="41">
        <f t="shared" si="14"/>
        <v>911</v>
      </c>
      <c r="J47" s="41">
        <f t="shared" si="14"/>
        <v>919</v>
      </c>
      <c r="K47" s="44">
        <v>77.400000000000006</v>
      </c>
      <c r="M47" s="41">
        <f t="shared" si="15"/>
        <v>1511</v>
      </c>
      <c r="N47" s="41">
        <f t="shared" si="15"/>
        <v>1523</v>
      </c>
      <c r="O47" s="44">
        <v>179</v>
      </c>
      <c r="Q47" s="41">
        <f t="shared" si="16"/>
        <v>2331</v>
      </c>
      <c r="R47" s="41">
        <f t="shared" si="16"/>
        <v>2347</v>
      </c>
      <c r="S47" s="44">
        <v>210.55</v>
      </c>
      <c r="U47" s="41">
        <f t="shared" si="17"/>
        <v>3371</v>
      </c>
      <c r="V47" s="41">
        <f t="shared" si="17"/>
        <v>3391</v>
      </c>
      <c r="W47" s="44">
        <v>588.35</v>
      </c>
    </row>
    <row r="48" spans="1:23" ht="24.95" customHeight="1" x14ac:dyDescent="0.25">
      <c r="A48" s="41">
        <f t="shared" si="9"/>
        <v>343</v>
      </c>
      <c r="B48" s="41">
        <f t="shared" si="8"/>
        <v>345</v>
      </c>
      <c r="C48" s="44">
        <v>9.5500000000000007</v>
      </c>
      <c r="E48" s="41">
        <f t="shared" si="6"/>
        <v>535</v>
      </c>
      <c r="F48" s="41">
        <f t="shared" si="0"/>
        <v>539</v>
      </c>
      <c r="G48" s="44">
        <f t="shared" si="1"/>
        <v>32</v>
      </c>
      <c r="I48" s="41">
        <f t="shared" si="14"/>
        <v>919</v>
      </c>
      <c r="J48" s="41">
        <f t="shared" si="14"/>
        <v>927</v>
      </c>
      <c r="K48" s="44">
        <v>78.7</v>
      </c>
      <c r="M48" s="41">
        <f t="shared" si="15"/>
        <v>1523</v>
      </c>
      <c r="N48" s="41">
        <f t="shared" si="15"/>
        <v>1535</v>
      </c>
      <c r="O48" s="44">
        <v>181.05</v>
      </c>
      <c r="Q48" s="41">
        <f t="shared" si="16"/>
        <v>2347</v>
      </c>
      <c r="R48" s="41">
        <f t="shared" si="16"/>
        <v>2363</v>
      </c>
      <c r="S48" s="44">
        <v>210.56</v>
      </c>
      <c r="U48" s="41">
        <f t="shared" si="17"/>
        <v>3391</v>
      </c>
      <c r="V48" s="41">
        <f t="shared" si="17"/>
        <v>3411</v>
      </c>
      <c r="W48" s="44">
        <v>593.20000000000005</v>
      </c>
    </row>
    <row r="49" spans="1:23" ht="24.95" customHeight="1" x14ac:dyDescent="0.25">
      <c r="A49" s="41">
        <f t="shared" si="9"/>
        <v>345</v>
      </c>
      <c r="B49" s="41">
        <f t="shared" si="8"/>
        <v>347</v>
      </c>
      <c r="C49" s="44">
        <f t="shared" si="7"/>
        <v>9.8000000000000007</v>
      </c>
      <c r="E49" s="41">
        <f t="shared" si="6"/>
        <v>539</v>
      </c>
      <c r="F49" s="41">
        <f t="shared" si="0"/>
        <v>543</v>
      </c>
      <c r="G49" s="44">
        <f t="shared" si="1"/>
        <v>32.450000000000003</v>
      </c>
      <c r="I49" s="41">
        <f t="shared" si="14"/>
        <v>927</v>
      </c>
      <c r="J49" s="41">
        <f t="shared" si="14"/>
        <v>935</v>
      </c>
      <c r="K49" s="44">
        <v>80</v>
      </c>
      <c r="M49" s="41">
        <f t="shared" si="15"/>
        <v>1535</v>
      </c>
      <c r="N49" s="41">
        <f t="shared" si="15"/>
        <v>1547</v>
      </c>
      <c r="O49" s="44">
        <v>183.1</v>
      </c>
      <c r="Q49" s="41">
        <f t="shared" si="16"/>
        <v>2363</v>
      </c>
      <c r="R49" s="41">
        <f t="shared" si="16"/>
        <v>2379</v>
      </c>
      <c r="S49" s="44">
        <v>210.57</v>
      </c>
      <c r="U49" s="41">
        <f t="shared" si="17"/>
        <v>3411</v>
      </c>
      <c r="V49" s="41">
        <f t="shared" si="17"/>
        <v>3431</v>
      </c>
      <c r="W49" s="44">
        <v>598.04999999999995</v>
      </c>
    </row>
    <row r="50" spans="1:23" ht="24.95" customHeight="1" x14ac:dyDescent="0.25">
      <c r="A50" s="41">
        <f>A49+2</f>
        <v>347</v>
      </c>
      <c r="B50" s="41">
        <f t="shared" si="8"/>
        <v>349</v>
      </c>
      <c r="C50" s="44">
        <f t="shared" si="7"/>
        <v>10.050000000000001</v>
      </c>
      <c r="E50" s="41">
        <f t="shared" si="6"/>
        <v>543</v>
      </c>
      <c r="F50" s="41">
        <f t="shared" si="0"/>
        <v>547</v>
      </c>
      <c r="G50" s="44">
        <v>32.950000000000003</v>
      </c>
      <c r="I50" s="41">
        <f t="shared" si="14"/>
        <v>935</v>
      </c>
      <c r="J50" s="41">
        <f t="shared" si="14"/>
        <v>943</v>
      </c>
      <c r="K50" s="44">
        <v>81.3</v>
      </c>
      <c r="M50" s="41">
        <f t="shared" si="15"/>
        <v>1547</v>
      </c>
      <c r="N50" s="41">
        <f t="shared" si="15"/>
        <v>1559</v>
      </c>
      <c r="O50" s="44">
        <v>185.15</v>
      </c>
      <c r="Q50" s="41">
        <f t="shared" si="16"/>
        <v>2379</v>
      </c>
      <c r="R50" s="41">
        <f t="shared" si="16"/>
        <v>2395</v>
      </c>
      <c r="S50" s="44">
        <v>210.58</v>
      </c>
      <c r="U50" s="41">
        <f t="shared" si="17"/>
        <v>3431</v>
      </c>
      <c r="V50" s="41">
        <f t="shared" si="17"/>
        <v>3451</v>
      </c>
      <c r="W50" s="44">
        <v>602.9</v>
      </c>
    </row>
    <row r="51" spans="1:23" ht="24.95" customHeight="1" x14ac:dyDescent="0.25">
      <c r="A51" s="41">
        <f>A50+2</f>
        <v>349</v>
      </c>
      <c r="B51" s="41">
        <f t="shared" si="8"/>
        <v>351</v>
      </c>
      <c r="C51" s="44">
        <v>10.25</v>
      </c>
      <c r="E51" s="41">
        <f t="shared" si="6"/>
        <v>547</v>
      </c>
      <c r="F51" s="41">
        <f t="shared" si="0"/>
        <v>551</v>
      </c>
      <c r="G51" s="44">
        <f t="shared" si="1"/>
        <v>33.400000000000006</v>
      </c>
      <c r="I51" s="41">
        <f t="shared" si="14"/>
        <v>943</v>
      </c>
      <c r="J51" s="41">
        <f t="shared" si="14"/>
        <v>951</v>
      </c>
      <c r="K51" s="44">
        <v>82.6</v>
      </c>
      <c r="M51" s="41">
        <f t="shared" si="15"/>
        <v>1559</v>
      </c>
      <c r="N51" s="41">
        <f t="shared" si="15"/>
        <v>1571</v>
      </c>
      <c r="O51" s="44">
        <v>187.2</v>
      </c>
      <c r="Q51" s="41">
        <f t="shared" si="16"/>
        <v>2395</v>
      </c>
      <c r="R51" s="41">
        <f t="shared" si="16"/>
        <v>2411</v>
      </c>
      <c r="S51" s="44">
        <v>210.59</v>
      </c>
      <c r="U51" s="41">
        <f t="shared" si="17"/>
        <v>3451</v>
      </c>
      <c r="V51" s="41">
        <f t="shared" si="17"/>
        <v>3471</v>
      </c>
      <c r="W51" s="44">
        <v>607.70000000000005</v>
      </c>
    </row>
    <row r="52" spans="1:23" ht="24.95" customHeight="1" x14ac:dyDescent="0.25">
      <c r="A52" s="41">
        <f t="shared" ref="A52:A61" si="18">A51+2</f>
        <v>351</v>
      </c>
      <c r="B52" s="41">
        <f t="shared" si="8"/>
        <v>353</v>
      </c>
      <c r="C52" s="44">
        <f t="shared" si="7"/>
        <v>10.5</v>
      </c>
      <c r="E52" s="41">
        <f t="shared" si="6"/>
        <v>551</v>
      </c>
      <c r="F52" s="41">
        <f t="shared" si="0"/>
        <v>555</v>
      </c>
      <c r="G52" s="44">
        <f t="shared" si="1"/>
        <v>33.850000000000009</v>
      </c>
      <c r="I52" s="41">
        <f t="shared" si="14"/>
        <v>951</v>
      </c>
      <c r="J52" s="41">
        <f t="shared" si="14"/>
        <v>959</v>
      </c>
      <c r="K52" s="44">
        <v>83.9</v>
      </c>
      <c r="M52" s="41">
        <f t="shared" si="15"/>
        <v>1571</v>
      </c>
      <c r="N52" s="41">
        <f t="shared" si="15"/>
        <v>1583</v>
      </c>
      <c r="O52" s="44">
        <v>189.25</v>
      </c>
      <c r="Q52" s="41">
        <f t="shared" si="16"/>
        <v>2411</v>
      </c>
      <c r="R52" s="41">
        <f t="shared" si="16"/>
        <v>2427</v>
      </c>
      <c r="S52" s="44">
        <v>210.6</v>
      </c>
      <c r="U52" s="41">
        <f t="shared" si="17"/>
        <v>3471</v>
      </c>
      <c r="V52" s="41">
        <f t="shared" si="17"/>
        <v>3491</v>
      </c>
      <c r="W52" s="44">
        <v>612.54999999999995</v>
      </c>
    </row>
    <row r="53" spans="1:23" ht="24.95" customHeight="1" x14ac:dyDescent="0.25">
      <c r="A53" s="41">
        <f t="shared" si="18"/>
        <v>353</v>
      </c>
      <c r="B53" s="41">
        <f t="shared" si="8"/>
        <v>355</v>
      </c>
      <c r="C53" s="44">
        <f t="shared" si="7"/>
        <v>10.75</v>
      </c>
      <c r="E53" s="41">
        <f t="shared" si="6"/>
        <v>555</v>
      </c>
      <c r="F53" s="41">
        <f t="shared" si="0"/>
        <v>559</v>
      </c>
      <c r="G53" s="44">
        <f t="shared" si="1"/>
        <v>34.300000000000011</v>
      </c>
      <c r="I53" s="41">
        <f t="shared" si="14"/>
        <v>959</v>
      </c>
      <c r="J53" s="41">
        <f t="shared" si="14"/>
        <v>967</v>
      </c>
      <c r="K53" s="44">
        <v>85.2</v>
      </c>
      <c r="M53" s="41">
        <f t="shared" si="15"/>
        <v>1583</v>
      </c>
      <c r="N53" s="41">
        <f t="shared" si="15"/>
        <v>1595</v>
      </c>
      <c r="O53" s="44">
        <v>191.35</v>
      </c>
      <c r="Q53" s="41">
        <f t="shared" si="16"/>
        <v>2427</v>
      </c>
      <c r="R53" s="41">
        <f t="shared" si="16"/>
        <v>2443</v>
      </c>
      <c r="S53" s="44">
        <v>210.61</v>
      </c>
      <c r="U53" s="41">
        <f t="shared" si="17"/>
        <v>3491</v>
      </c>
      <c r="V53" s="41">
        <f t="shared" si="17"/>
        <v>3511</v>
      </c>
      <c r="W53" s="44">
        <v>617.4</v>
      </c>
    </row>
    <row r="54" spans="1:23" ht="24.95" customHeight="1" x14ac:dyDescent="0.25">
      <c r="A54" s="41">
        <f t="shared" si="18"/>
        <v>355</v>
      </c>
      <c r="B54" s="41">
        <f t="shared" si="8"/>
        <v>357</v>
      </c>
      <c r="C54" s="44">
        <v>10.95</v>
      </c>
      <c r="E54" s="41">
        <f t="shared" si="6"/>
        <v>559</v>
      </c>
      <c r="F54" s="41">
        <f t="shared" si="0"/>
        <v>563</v>
      </c>
      <c r="G54" s="44">
        <v>34.799999999999997</v>
      </c>
      <c r="I54" s="41">
        <f t="shared" si="14"/>
        <v>967</v>
      </c>
      <c r="J54" s="41">
        <f t="shared" si="14"/>
        <v>975</v>
      </c>
      <c r="K54" s="44">
        <v>86.5</v>
      </c>
      <c r="M54" s="41">
        <f t="shared" si="15"/>
        <v>1595</v>
      </c>
      <c r="N54" s="41">
        <f t="shared" si="15"/>
        <v>1607</v>
      </c>
      <c r="O54" s="44">
        <v>193.4</v>
      </c>
      <c r="Q54" s="41">
        <f t="shared" si="16"/>
        <v>2443</v>
      </c>
      <c r="R54" s="41">
        <f t="shared" si="16"/>
        <v>2459</v>
      </c>
      <c r="S54" s="44">
        <v>210.62</v>
      </c>
      <c r="U54" s="41">
        <f t="shared" si="17"/>
        <v>3511</v>
      </c>
      <c r="V54" s="41">
        <f t="shared" si="17"/>
        <v>3531</v>
      </c>
      <c r="W54" s="44">
        <v>622.25</v>
      </c>
    </row>
    <row r="55" spans="1:23" ht="24.95" customHeight="1" x14ac:dyDescent="0.25">
      <c r="A55" s="41">
        <f t="shared" si="18"/>
        <v>357</v>
      </c>
      <c r="B55" s="41">
        <f t="shared" si="8"/>
        <v>359</v>
      </c>
      <c r="C55" s="44">
        <f t="shared" si="7"/>
        <v>11.2</v>
      </c>
      <c r="E55" s="41">
        <f t="shared" si="6"/>
        <v>563</v>
      </c>
      <c r="F55" s="41">
        <f t="shared" si="0"/>
        <v>567</v>
      </c>
      <c r="G55" s="44">
        <f t="shared" si="1"/>
        <v>35.25</v>
      </c>
      <c r="I55" s="41">
        <f t="shared" si="14"/>
        <v>975</v>
      </c>
      <c r="J55" s="41">
        <f t="shared" si="14"/>
        <v>983</v>
      </c>
      <c r="K55" s="44">
        <v>87.8</v>
      </c>
      <c r="M55" s="41">
        <f t="shared" si="15"/>
        <v>1607</v>
      </c>
      <c r="N55" s="41">
        <f t="shared" si="15"/>
        <v>1619</v>
      </c>
      <c r="O55" s="44">
        <v>195.45</v>
      </c>
      <c r="Q55" s="41">
        <f t="shared" si="16"/>
        <v>2459</v>
      </c>
      <c r="R55" s="41">
        <f t="shared" si="16"/>
        <v>2475</v>
      </c>
      <c r="S55" s="44">
        <v>210.63</v>
      </c>
      <c r="U55" s="41">
        <f t="shared" si="17"/>
        <v>3531</v>
      </c>
      <c r="V55" s="41">
        <f t="shared" si="17"/>
        <v>3551</v>
      </c>
      <c r="W55" s="44">
        <v>627.1</v>
      </c>
    </row>
    <row r="56" spans="1:23" ht="24.95" customHeight="1" x14ac:dyDescent="0.25">
      <c r="A56" s="41">
        <f t="shared" si="18"/>
        <v>359</v>
      </c>
      <c r="B56" s="41">
        <f t="shared" si="8"/>
        <v>361</v>
      </c>
      <c r="C56" s="44">
        <f t="shared" si="7"/>
        <v>11.45</v>
      </c>
      <c r="E56" s="41">
        <f t="shared" si="6"/>
        <v>567</v>
      </c>
      <c r="F56" s="41">
        <f t="shared" si="0"/>
        <v>571</v>
      </c>
      <c r="G56" s="44">
        <f t="shared" si="1"/>
        <v>35.700000000000003</v>
      </c>
      <c r="I56" s="41">
        <f t="shared" si="14"/>
        <v>983</v>
      </c>
      <c r="J56" s="41">
        <f t="shared" si="14"/>
        <v>991</v>
      </c>
      <c r="K56" s="44">
        <v>89.05</v>
      </c>
      <c r="M56" s="41">
        <f t="shared" si="15"/>
        <v>1619</v>
      </c>
      <c r="N56" s="41">
        <f t="shared" si="15"/>
        <v>1631</v>
      </c>
      <c r="O56" s="44">
        <v>197.5</v>
      </c>
      <c r="Q56" s="41">
        <f t="shared" si="16"/>
        <v>2475</v>
      </c>
      <c r="R56" s="41">
        <f t="shared" si="16"/>
        <v>2491</v>
      </c>
      <c r="S56" s="44">
        <v>210.64</v>
      </c>
      <c r="U56" s="41">
        <f t="shared" si="17"/>
        <v>3551</v>
      </c>
      <c r="V56" s="41">
        <f t="shared" si="17"/>
        <v>3571</v>
      </c>
      <c r="W56" s="44">
        <v>631.95000000000005</v>
      </c>
    </row>
    <row r="57" spans="1:23" ht="24.95" customHeight="1" x14ac:dyDescent="0.25">
      <c r="A57" s="41">
        <f t="shared" si="18"/>
        <v>361</v>
      </c>
      <c r="B57" s="41">
        <f t="shared" si="8"/>
        <v>363</v>
      </c>
      <c r="C57" s="44">
        <v>11.65</v>
      </c>
      <c r="E57" s="41">
        <f t="shared" si="6"/>
        <v>571</v>
      </c>
      <c r="F57" s="41">
        <f t="shared" si="0"/>
        <v>575</v>
      </c>
      <c r="G57" s="44">
        <v>36.200000000000003</v>
      </c>
      <c r="I57" s="41">
        <f t="shared" ref="I57:J61" si="19">I56+8</f>
        <v>991</v>
      </c>
      <c r="J57" s="41">
        <f t="shared" si="19"/>
        <v>999</v>
      </c>
      <c r="K57" s="44">
        <v>90.4</v>
      </c>
      <c r="M57" s="41">
        <f t="shared" ref="M57:N61" si="20">M56+12</f>
        <v>1631</v>
      </c>
      <c r="N57" s="41">
        <f t="shared" si="20"/>
        <v>1643</v>
      </c>
      <c r="O57" s="44">
        <v>199.55</v>
      </c>
      <c r="Q57" s="41">
        <f t="shared" ref="Q57:R61" si="21">Q56+16</f>
        <v>2491</v>
      </c>
      <c r="R57" s="41">
        <f t="shared" si="21"/>
        <v>2507</v>
      </c>
      <c r="S57" s="44">
        <v>210.65</v>
      </c>
      <c r="U57" s="41">
        <f t="shared" ref="U57:V61" si="22">U56+20</f>
        <v>3571</v>
      </c>
      <c r="V57" s="41">
        <f t="shared" si="22"/>
        <v>3591</v>
      </c>
      <c r="W57" s="44">
        <v>636.79999999999995</v>
      </c>
    </row>
    <row r="58" spans="1:23" ht="24.95" customHeight="1" x14ac:dyDescent="0.25">
      <c r="A58" s="41">
        <f t="shared" si="18"/>
        <v>363</v>
      </c>
      <c r="B58" s="41">
        <f t="shared" si="8"/>
        <v>365</v>
      </c>
      <c r="C58" s="44">
        <f t="shared" si="7"/>
        <v>11.9</v>
      </c>
      <c r="E58" s="41">
        <f t="shared" si="6"/>
        <v>575</v>
      </c>
      <c r="F58" s="41">
        <f t="shared" si="0"/>
        <v>579</v>
      </c>
      <c r="G58" s="44">
        <f t="shared" si="1"/>
        <v>36.650000000000006</v>
      </c>
      <c r="I58" s="41">
        <f t="shared" si="19"/>
        <v>999</v>
      </c>
      <c r="J58" s="41">
        <f t="shared" si="19"/>
        <v>1007</v>
      </c>
      <c r="K58" s="44">
        <v>91.7</v>
      </c>
      <c r="M58" s="41">
        <f t="shared" si="20"/>
        <v>1643</v>
      </c>
      <c r="N58" s="41">
        <f t="shared" si="20"/>
        <v>1655</v>
      </c>
      <c r="O58" s="44">
        <v>201.6</v>
      </c>
      <c r="Q58" s="41">
        <f t="shared" si="21"/>
        <v>2507</v>
      </c>
      <c r="R58" s="41">
        <f t="shared" si="21"/>
        <v>2523</v>
      </c>
      <c r="S58" s="44">
        <v>210.66</v>
      </c>
      <c r="U58" s="41">
        <f t="shared" si="22"/>
        <v>3591</v>
      </c>
      <c r="V58" s="41">
        <f t="shared" si="22"/>
        <v>3611</v>
      </c>
      <c r="W58" s="44">
        <v>641.6</v>
      </c>
    </row>
    <row r="59" spans="1:23" ht="24.95" customHeight="1" x14ac:dyDescent="0.25">
      <c r="A59" s="41">
        <f t="shared" si="18"/>
        <v>365</v>
      </c>
      <c r="B59" s="41">
        <f t="shared" si="8"/>
        <v>367</v>
      </c>
      <c r="C59" s="44">
        <f t="shared" si="7"/>
        <v>12.15</v>
      </c>
      <c r="E59" s="41">
        <f t="shared" si="6"/>
        <v>579</v>
      </c>
      <c r="F59" s="41">
        <f t="shared" si="0"/>
        <v>583</v>
      </c>
      <c r="G59" s="44">
        <f t="shared" si="1"/>
        <v>37.100000000000009</v>
      </c>
      <c r="I59" s="41">
        <f t="shared" si="19"/>
        <v>1007</v>
      </c>
      <c r="J59" s="41">
        <f t="shared" si="19"/>
        <v>1015</v>
      </c>
      <c r="K59" s="44">
        <v>93</v>
      </c>
      <c r="M59" s="41">
        <f t="shared" si="20"/>
        <v>1655</v>
      </c>
      <c r="N59" s="41">
        <f t="shared" si="20"/>
        <v>1667</v>
      </c>
      <c r="O59" s="44">
        <v>203.65</v>
      </c>
      <c r="Q59" s="41">
        <f t="shared" si="21"/>
        <v>2523</v>
      </c>
      <c r="R59" s="41">
        <f t="shared" si="21"/>
        <v>2539</v>
      </c>
      <c r="S59" s="44">
        <v>210.67</v>
      </c>
      <c r="U59" s="41">
        <f t="shared" si="22"/>
        <v>3611</v>
      </c>
      <c r="V59" s="41">
        <f t="shared" si="22"/>
        <v>3631</v>
      </c>
      <c r="W59" s="44">
        <v>646.45000000000005</v>
      </c>
    </row>
    <row r="60" spans="1:23" ht="24.95" customHeight="1" x14ac:dyDescent="0.25">
      <c r="A60" s="41">
        <f t="shared" si="18"/>
        <v>367</v>
      </c>
      <c r="B60" s="41">
        <f t="shared" si="8"/>
        <v>369</v>
      </c>
      <c r="C60" s="44">
        <v>12.35</v>
      </c>
      <c r="E60" s="41">
        <f t="shared" si="6"/>
        <v>583</v>
      </c>
      <c r="F60" s="41">
        <f t="shared" si="0"/>
        <v>587</v>
      </c>
      <c r="G60" s="44">
        <v>37.6</v>
      </c>
      <c r="I60" s="41">
        <f t="shared" si="19"/>
        <v>1015</v>
      </c>
      <c r="J60" s="41">
        <f t="shared" si="19"/>
        <v>1023</v>
      </c>
      <c r="K60" s="44">
        <v>94.3</v>
      </c>
      <c r="M60" s="41">
        <f t="shared" si="20"/>
        <v>1667</v>
      </c>
      <c r="N60" s="41">
        <f t="shared" si="20"/>
        <v>1679</v>
      </c>
      <c r="O60" s="44">
        <v>205.7</v>
      </c>
      <c r="Q60" s="41">
        <f t="shared" si="21"/>
        <v>2539</v>
      </c>
      <c r="R60" s="41">
        <f t="shared" si="21"/>
        <v>2555</v>
      </c>
      <c r="S60" s="44">
        <v>210.68</v>
      </c>
      <c r="U60" s="41">
        <f t="shared" si="22"/>
        <v>3631</v>
      </c>
      <c r="V60" s="41">
        <f t="shared" si="22"/>
        <v>3651</v>
      </c>
      <c r="W60" s="44">
        <v>651.29999999999995</v>
      </c>
    </row>
    <row r="61" spans="1:23" ht="24.95" customHeight="1" x14ac:dyDescent="0.25">
      <c r="A61" s="41">
        <f t="shared" si="18"/>
        <v>369</v>
      </c>
      <c r="B61" s="41">
        <f>B60+2</f>
        <v>371</v>
      </c>
      <c r="C61" s="44">
        <f t="shared" si="7"/>
        <v>12.6</v>
      </c>
      <c r="E61" s="41">
        <f t="shared" si="6"/>
        <v>587</v>
      </c>
      <c r="F61" s="41">
        <f t="shared" si="0"/>
        <v>591</v>
      </c>
      <c r="G61" s="44">
        <f t="shared" si="1"/>
        <v>38.050000000000004</v>
      </c>
      <c r="I61" s="41">
        <f t="shared" si="19"/>
        <v>1023</v>
      </c>
      <c r="J61" s="41">
        <f t="shared" si="19"/>
        <v>1031</v>
      </c>
      <c r="K61" s="44">
        <v>95.6</v>
      </c>
      <c r="M61" s="41">
        <f t="shared" si="20"/>
        <v>1679</v>
      </c>
      <c r="N61" s="41">
        <f t="shared" si="20"/>
        <v>1691</v>
      </c>
      <c r="O61" s="44">
        <v>207.75</v>
      </c>
      <c r="Q61" s="41">
        <f t="shared" si="21"/>
        <v>2555</v>
      </c>
      <c r="R61" s="41">
        <f t="shared" si="21"/>
        <v>2571</v>
      </c>
      <c r="S61" s="44">
        <v>210.69</v>
      </c>
      <c r="U61" s="41">
        <f t="shared" si="22"/>
        <v>3651</v>
      </c>
      <c r="V61" s="41">
        <f t="shared" si="22"/>
        <v>3671</v>
      </c>
      <c r="W61" s="44">
        <v>656.15</v>
      </c>
    </row>
    <row r="62" spans="1:23" ht="24.95" customHeight="1" x14ac:dyDescent="0.25"/>
    <row r="63" spans="1:23" ht="24.95" customHeight="1" x14ac:dyDescent="0.25">
      <c r="A63" s="46" t="s">
        <v>31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</row>
    <row r="64" spans="1:23" ht="24.95" customHeight="1" x14ac:dyDescent="0.25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</row>
    <row r="65" spans="1:23" s="38" customFormat="1" ht="24.95" customHeight="1" x14ac:dyDescent="0.25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</row>
    <row r="66" spans="1:23" s="38" customFormat="1" ht="24.95" customHeight="1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</row>
    <row r="67" spans="1:23" s="38" customFormat="1" ht="24.95" customHeight="1" x14ac:dyDescent="0.25">
      <c r="A67" s="47" t="s">
        <v>34</v>
      </c>
      <c r="B67" s="47"/>
      <c r="C67" s="47"/>
      <c r="D67"/>
      <c r="E67" s="47" t="s">
        <v>35</v>
      </c>
      <c r="F67" s="47"/>
      <c r="G67" s="47"/>
      <c r="H67"/>
      <c r="I67" s="47" t="s">
        <v>36</v>
      </c>
      <c r="J67" s="47"/>
      <c r="K67" s="47"/>
      <c r="L67"/>
      <c r="M67" s="47" t="s">
        <v>37</v>
      </c>
      <c r="N67" s="47"/>
      <c r="O67" s="47"/>
      <c r="P67"/>
      <c r="Q67" s="47" t="s">
        <v>38</v>
      </c>
      <c r="R67" s="47"/>
      <c r="S67" s="47"/>
      <c r="T67"/>
      <c r="U67" s="47" t="s">
        <v>39</v>
      </c>
      <c r="V67" s="47"/>
      <c r="W67" s="47"/>
    </row>
    <row r="68" spans="1:23" s="38" customFormat="1" ht="9.75" customHeight="1" x14ac:dyDescent="0.25">
      <c r="A68" s="47"/>
      <c r="B68" s="47"/>
      <c r="C68" s="47"/>
      <c r="D68"/>
      <c r="E68" s="47"/>
      <c r="F68" s="47"/>
      <c r="G68" s="47"/>
      <c r="H68"/>
      <c r="I68" s="47"/>
      <c r="J68" s="47"/>
      <c r="K68" s="47"/>
      <c r="L68"/>
      <c r="M68" s="47"/>
      <c r="N68" s="47"/>
      <c r="O68" s="47"/>
      <c r="P68"/>
      <c r="Q68" s="47"/>
      <c r="R68" s="47"/>
      <c r="S68" s="47"/>
      <c r="T68"/>
      <c r="U68" s="47"/>
      <c r="V68" s="47"/>
      <c r="W68" s="47"/>
    </row>
    <row r="69" spans="1:23" s="38" customFormat="1" ht="24.95" customHeight="1" x14ac:dyDescent="0.3">
      <c r="A69" s="36" t="s">
        <v>4</v>
      </c>
      <c r="B69" s="36" t="s">
        <v>2</v>
      </c>
      <c r="C69" s="36" t="s">
        <v>3</v>
      </c>
      <c r="D69"/>
      <c r="E69" s="37" t="s">
        <v>4</v>
      </c>
      <c r="F69" s="37" t="s">
        <v>2</v>
      </c>
      <c r="G69" s="37" t="s">
        <v>3</v>
      </c>
      <c r="H69"/>
      <c r="I69" t="s">
        <v>4</v>
      </c>
      <c r="J69" t="s">
        <v>32</v>
      </c>
      <c r="K69" t="s">
        <v>3</v>
      </c>
      <c r="L69"/>
      <c r="M69" t="s">
        <v>4</v>
      </c>
      <c r="N69" t="s">
        <v>32</v>
      </c>
      <c r="O69" t="s">
        <v>3</v>
      </c>
      <c r="P69"/>
      <c r="Q69" t="s">
        <v>4</v>
      </c>
      <c r="R69" t="s">
        <v>32</v>
      </c>
      <c r="S69" t="s">
        <v>3</v>
      </c>
      <c r="T69"/>
      <c r="U69" s="39" t="s">
        <v>4</v>
      </c>
      <c r="V69" s="40" t="s">
        <v>32</v>
      </c>
      <c r="W69" s="40" t="s">
        <v>3</v>
      </c>
    </row>
    <row r="70" spans="1:23" s="38" customFormat="1" ht="24.95" customHeight="1" x14ac:dyDescent="0.25">
      <c r="A70" s="42">
        <v>150</v>
      </c>
      <c r="B70" s="42">
        <v>151.99</v>
      </c>
      <c r="C70" s="42">
        <v>0</v>
      </c>
      <c r="E70" s="42">
        <v>220</v>
      </c>
      <c r="F70" s="42">
        <v>221.99</v>
      </c>
      <c r="G70" s="42">
        <v>0</v>
      </c>
      <c r="I70" s="42">
        <v>380</v>
      </c>
      <c r="J70" s="42">
        <v>384.99</v>
      </c>
      <c r="K70" s="42">
        <v>13.85</v>
      </c>
      <c r="M70" s="42">
        <v>680</v>
      </c>
      <c r="N70" s="42">
        <v>689.99</v>
      </c>
      <c r="O70" s="42">
        <v>62.25</v>
      </c>
      <c r="Q70" s="43">
        <v>1030</v>
      </c>
      <c r="R70" s="43">
        <v>1039.99</v>
      </c>
      <c r="S70" s="43">
        <v>126.56</v>
      </c>
      <c r="U70" s="43">
        <v>1530</v>
      </c>
      <c r="V70" s="43">
        <v>1549.99</v>
      </c>
      <c r="W70" s="43">
        <v>227.56</v>
      </c>
    </row>
    <row r="71" spans="1:23" s="38" customFormat="1" ht="24.95" customHeight="1" x14ac:dyDescent="0.25">
      <c r="A71" s="42">
        <f>A70+2</f>
        <v>152</v>
      </c>
      <c r="B71" s="42">
        <f>B70+2</f>
        <v>153.99</v>
      </c>
      <c r="C71" s="42">
        <v>0</v>
      </c>
      <c r="E71" s="42">
        <f>E70+2</f>
        <v>222</v>
      </c>
      <c r="F71" s="42">
        <f>F70+2</f>
        <v>223.99</v>
      </c>
      <c r="G71" s="42">
        <v>0</v>
      </c>
      <c r="I71" s="42">
        <f>I70+5</f>
        <v>385</v>
      </c>
      <c r="J71" s="42">
        <f>J70+5</f>
        <v>389.99</v>
      </c>
      <c r="K71" s="42">
        <v>14.65</v>
      </c>
      <c r="M71" s="42">
        <f>M70+10</f>
        <v>690</v>
      </c>
      <c r="N71" s="42">
        <f>N70+10</f>
        <v>699.99</v>
      </c>
      <c r="O71" s="42">
        <v>63.85</v>
      </c>
      <c r="Q71" s="43">
        <f>Q70+10</f>
        <v>1040</v>
      </c>
      <c r="R71" s="43">
        <f>R70+10</f>
        <v>1049.99</v>
      </c>
      <c r="S71" s="43">
        <f>S70+2</f>
        <v>128.56</v>
      </c>
      <c r="U71" s="43">
        <f>U70+20</f>
        <v>1550</v>
      </c>
      <c r="V71" s="43">
        <f>V70+20</f>
        <v>1569.99</v>
      </c>
      <c r="W71" s="43">
        <f>W70+4</f>
        <v>231.56</v>
      </c>
    </row>
    <row r="72" spans="1:23" s="38" customFormat="1" ht="24.95" customHeight="1" x14ac:dyDescent="0.25">
      <c r="A72" s="42">
        <f t="shared" ref="A72:B87" si="23">A71+2</f>
        <v>154</v>
      </c>
      <c r="B72" s="42">
        <f t="shared" si="23"/>
        <v>155.99</v>
      </c>
      <c r="C72" s="42">
        <v>0</v>
      </c>
      <c r="E72" s="42">
        <f t="shared" ref="E72:F75" si="24">E71+2</f>
        <v>224</v>
      </c>
      <c r="F72" s="42">
        <f t="shared" si="24"/>
        <v>225.99</v>
      </c>
      <c r="G72" s="42">
        <v>0</v>
      </c>
      <c r="I72" s="42">
        <f t="shared" ref="I72:J80" si="25">I71+5</f>
        <v>390</v>
      </c>
      <c r="J72" s="42">
        <f t="shared" ref="J72:J75" si="26">J71+5</f>
        <v>394.99</v>
      </c>
      <c r="K72" s="42">
        <v>15.45</v>
      </c>
      <c r="M72" s="42">
        <f t="shared" ref="M72:M104" si="27">M71+10</f>
        <v>700</v>
      </c>
      <c r="N72" s="42">
        <f>N71+10</f>
        <v>709.99</v>
      </c>
      <c r="O72" s="42">
        <v>65.45</v>
      </c>
      <c r="Q72" s="43">
        <f t="shared" ref="Q72:Q90" si="28">Q71+10</f>
        <v>1050</v>
      </c>
      <c r="R72" s="43">
        <f t="shared" ref="R72:R89" si="29">R71+10</f>
        <v>1059.99</v>
      </c>
      <c r="S72" s="43">
        <f t="shared" ref="S72:S89" si="30">S71+2</f>
        <v>130.56</v>
      </c>
      <c r="U72" s="43">
        <f t="shared" ref="U72:U73" si="31">U71+20</f>
        <v>1570</v>
      </c>
      <c r="V72" s="43">
        <f t="shared" ref="V72:V94" si="32">V71+20</f>
        <v>1589.99</v>
      </c>
      <c r="W72" s="43">
        <f t="shared" ref="W72:W73" si="33">W71+4</f>
        <v>235.56</v>
      </c>
    </row>
    <row r="73" spans="1:23" s="38" customFormat="1" ht="24.95" customHeight="1" x14ac:dyDescent="0.25">
      <c r="A73" s="42">
        <f t="shared" si="23"/>
        <v>156</v>
      </c>
      <c r="B73" s="42">
        <f t="shared" si="23"/>
        <v>157.99</v>
      </c>
      <c r="C73" s="42">
        <v>0</v>
      </c>
      <c r="E73" s="42">
        <f t="shared" si="24"/>
        <v>226</v>
      </c>
      <c r="F73" s="42">
        <f t="shared" si="24"/>
        <v>227.99</v>
      </c>
      <c r="G73" s="42">
        <v>0</v>
      </c>
      <c r="I73" s="42">
        <f t="shared" si="25"/>
        <v>395</v>
      </c>
      <c r="J73" s="42">
        <f t="shared" si="26"/>
        <v>399.99</v>
      </c>
      <c r="K73" s="42">
        <v>16.25</v>
      </c>
      <c r="M73" s="42">
        <f t="shared" si="27"/>
        <v>710</v>
      </c>
      <c r="N73" s="42">
        <f t="shared" ref="N73:N104" si="34">N72+10</f>
        <v>719.99</v>
      </c>
      <c r="O73" s="42">
        <v>67.05</v>
      </c>
      <c r="Q73" s="43">
        <f t="shared" si="28"/>
        <v>1060</v>
      </c>
      <c r="R73" s="43">
        <f t="shared" si="29"/>
        <v>1069.99</v>
      </c>
      <c r="S73" s="43">
        <f t="shared" si="30"/>
        <v>132.56</v>
      </c>
      <c r="U73" s="43">
        <f t="shared" si="31"/>
        <v>1590</v>
      </c>
      <c r="V73" s="43">
        <f t="shared" si="32"/>
        <v>1609.99</v>
      </c>
      <c r="W73" s="43">
        <f t="shared" si="33"/>
        <v>239.56</v>
      </c>
    </row>
    <row r="74" spans="1:23" s="38" customFormat="1" ht="24.95" customHeight="1" x14ac:dyDescent="0.25">
      <c r="A74" s="42">
        <f t="shared" si="23"/>
        <v>158</v>
      </c>
      <c r="B74" s="42">
        <f t="shared" si="23"/>
        <v>159.99</v>
      </c>
      <c r="C74" s="42">
        <v>0</v>
      </c>
      <c r="E74" s="42">
        <f t="shared" si="24"/>
        <v>228</v>
      </c>
      <c r="F74" s="42">
        <f t="shared" si="24"/>
        <v>229.99</v>
      </c>
      <c r="G74" s="42">
        <v>0</v>
      </c>
      <c r="I74" s="42">
        <f t="shared" si="25"/>
        <v>400</v>
      </c>
      <c r="J74" s="42">
        <f t="shared" si="26"/>
        <v>404.99</v>
      </c>
      <c r="K74" s="42">
        <v>17.05</v>
      </c>
      <c r="M74" s="42">
        <f t="shared" si="27"/>
        <v>720</v>
      </c>
      <c r="N74" s="42">
        <f t="shared" si="34"/>
        <v>729.99</v>
      </c>
      <c r="O74" s="42">
        <v>68.650000000000006</v>
      </c>
      <c r="Q74" s="43">
        <f t="shared" si="28"/>
        <v>1070</v>
      </c>
      <c r="R74" s="43">
        <f t="shared" si="29"/>
        <v>1079.99</v>
      </c>
      <c r="S74" s="43">
        <f t="shared" si="30"/>
        <v>134.56</v>
      </c>
      <c r="U74" s="43">
        <f>U73+20</f>
        <v>1610</v>
      </c>
      <c r="V74" s="43">
        <f t="shared" si="32"/>
        <v>1629.99</v>
      </c>
      <c r="W74" s="43">
        <f>W73+4</f>
        <v>243.56</v>
      </c>
    </row>
    <row r="75" spans="1:23" s="38" customFormat="1" ht="24.95" customHeight="1" x14ac:dyDescent="0.25">
      <c r="A75" s="42">
        <f t="shared" si="23"/>
        <v>160</v>
      </c>
      <c r="B75" s="42">
        <f t="shared" si="23"/>
        <v>161.99</v>
      </c>
      <c r="C75" s="42">
        <v>0</v>
      </c>
      <c r="E75" s="42">
        <f t="shared" si="24"/>
        <v>230</v>
      </c>
      <c r="F75" s="42">
        <f>F74+5</f>
        <v>234.99</v>
      </c>
      <c r="G75" s="42">
        <v>0</v>
      </c>
      <c r="I75" s="42">
        <f t="shared" si="25"/>
        <v>405</v>
      </c>
      <c r="J75" s="42">
        <f t="shared" si="26"/>
        <v>409.99</v>
      </c>
      <c r="K75" s="42">
        <v>17.850000000000001</v>
      </c>
      <c r="M75" s="42">
        <f t="shared" si="27"/>
        <v>730</v>
      </c>
      <c r="N75" s="42">
        <f t="shared" si="34"/>
        <v>739.99</v>
      </c>
      <c r="O75" s="42">
        <v>70.25</v>
      </c>
      <c r="Q75" s="43">
        <f t="shared" si="28"/>
        <v>1080</v>
      </c>
      <c r="R75" s="43">
        <f t="shared" si="29"/>
        <v>1089.99</v>
      </c>
      <c r="S75" s="43">
        <f t="shared" si="30"/>
        <v>136.56</v>
      </c>
      <c r="U75" s="43">
        <f t="shared" ref="U75:U95" si="35">U74+20</f>
        <v>1630</v>
      </c>
      <c r="V75" s="43">
        <f t="shared" si="32"/>
        <v>1649.99</v>
      </c>
      <c r="W75" s="43">
        <f>W74+4.29</f>
        <v>247.85</v>
      </c>
    </row>
    <row r="76" spans="1:23" s="38" customFormat="1" ht="24.95" customHeight="1" x14ac:dyDescent="0.25">
      <c r="A76" s="42">
        <f t="shared" si="23"/>
        <v>162</v>
      </c>
      <c r="B76" s="42">
        <f t="shared" si="23"/>
        <v>163.99</v>
      </c>
      <c r="C76" s="42">
        <v>0</v>
      </c>
      <c r="E76" s="42">
        <f>E75+5</f>
        <v>235</v>
      </c>
      <c r="F76" s="42">
        <f t="shared" ref="F76:F104" si="36">F75+5</f>
        <v>239.99</v>
      </c>
      <c r="G76" s="42">
        <v>0</v>
      </c>
      <c r="I76" s="42">
        <f t="shared" si="25"/>
        <v>410</v>
      </c>
      <c r="J76" s="42">
        <f>J75+5</f>
        <v>414.99</v>
      </c>
      <c r="K76" s="42">
        <v>18.649999999999999</v>
      </c>
      <c r="M76" s="42">
        <f t="shared" si="27"/>
        <v>740</v>
      </c>
      <c r="N76" s="42">
        <f t="shared" si="34"/>
        <v>749.99</v>
      </c>
      <c r="O76" s="42">
        <v>71.849999999999994</v>
      </c>
      <c r="Q76" s="43">
        <f t="shared" si="28"/>
        <v>1090</v>
      </c>
      <c r="R76" s="43">
        <f t="shared" si="29"/>
        <v>1099.99</v>
      </c>
      <c r="S76" s="43">
        <f t="shared" si="30"/>
        <v>138.56</v>
      </c>
      <c r="U76" s="43">
        <f t="shared" si="35"/>
        <v>1650</v>
      </c>
      <c r="V76" s="43">
        <f t="shared" si="32"/>
        <v>1669.99</v>
      </c>
      <c r="W76" s="43">
        <v>252.65</v>
      </c>
    </row>
    <row r="77" spans="1:23" s="38" customFormat="1" ht="24.95" customHeight="1" x14ac:dyDescent="0.25">
      <c r="A77" s="42">
        <f t="shared" si="23"/>
        <v>164</v>
      </c>
      <c r="B77" s="42">
        <f t="shared" si="23"/>
        <v>165.99</v>
      </c>
      <c r="C77" s="42">
        <v>0</v>
      </c>
      <c r="E77" s="42">
        <f t="shared" ref="E77:E78" si="37">E76+5</f>
        <v>240</v>
      </c>
      <c r="F77" s="42">
        <f t="shared" si="36"/>
        <v>244.99</v>
      </c>
      <c r="G77" s="42">
        <v>0</v>
      </c>
      <c r="I77" s="42">
        <f t="shared" si="25"/>
        <v>415</v>
      </c>
      <c r="J77" s="42">
        <f>J76+5</f>
        <v>419.99</v>
      </c>
      <c r="K77" s="42">
        <v>19.45</v>
      </c>
      <c r="M77" s="42">
        <f t="shared" si="27"/>
        <v>750</v>
      </c>
      <c r="N77" s="42">
        <f t="shared" si="34"/>
        <v>759.99</v>
      </c>
      <c r="O77" s="42">
        <v>73.45</v>
      </c>
      <c r="Q77" s="43">
        <f t="shared" si="28"/>
        <v>1100</v>
      </c>
      <c r="R77" s="43">
        <f t="shared" si="29"/>
        <v>1109.99</v>
      </c>
      <c r="S77" s="43">
        <f t="shared" si="30"/>
        <v>140.56</v>
      </c>
      <c r="U77" s="43">
        <f t="shared" si="35"/>
        <v>1670</v>
      </c>
      <c r="V77" s="43">
        <f t="shared" si="32"/>
        <v>1689.99</v>
      </c>
      <c r="W77" s="43">
        <v>257.45</v>
      </c>
    </row>
    <row r="78" spans="1:23" s="38" customFormat="1" ht="24.95" customHeight="1" x14ac:dyDescent="0.25">
      <c r="A78" s="42">
        <f t="shared" si="23"/>
        <v>166</v>
      </c>
      <c r="B78" s="42">
        <f t="shared" si="23"/>
        <v>167.99</v>
      </c>
      <c r="C78" s="42">
        <v>0</v>
      </c>
      <c r="E78" s="42">
        <f t="shared" si="37"/>
        <v>245</v>
      </c>
      <c r="F78" s="42">
        <f t="shared" si="36"/>
        <v>249.99</v>
      </c>
      <c r="G78" s="42">
        <v>0</v>
      </c>
      <c r="I78" s="42">
        <f t="shared" si="25"/>
        <v>420</v>
      </c>
      <c r="J78" s="42">
        <f t="shared" si="25"/>
        <v>424.99</v>
      </c>
      <c r="K78" s="42">
        <v>20.25</v>
      </c>
      <c r="M78" s="42">
        <f t="shared" si="27"/>
        <v>760</v>
      </c>
      <c r="N78" s="42">
        <f t="shared" si="34"/>
        <v>769.99</v>
      </c>
      <c r="O78" s="42">
        <v>75.05</v>
      </c>
      <c r="Q78" s="43">
        <f t="shared" si="28"/>
        <v>1110</v>
      </c>
      <c r="R78" s="43">
        <f t="shared" si="29"/>
        <v>1119.99</v>
      </c>
      <c r="S78" s="43">
        <f t="shared" si="30"/>
        <v>142.56</v>
      </c>
      <c r="U78" s="43">
        <f t="shared" si="35"/>
        <v>1690</v>
      </c>
      <c r="V78" s="43">
        <f t="shared" si="32"/>
        <v>1709.99</v>
      </c>
      <c r="W78" s="43">
        <v>262.25</v>
      </c>
    </row>
    <row r="79" spans="1:23" s="38" customFormat="1" ht="24.95" customHeight="1" x14ac:dyDescent="0.25">
      <c r="A79" s="42">
        <f t="shared" si="23"/>
        <v>168</v>
      </c>
      <c r="B79" s="42">
        <f t="shared" si="23"/>
        <v>169.99</v>
      </c>
      <c r="C79" s="42">
        <v>0</v>
      </c>
      <c r="E79" s="42">
        <f>E78+5</f>
        <v>250</v>
      </c>
      <c r="F79" s="42">
        <f t="shared" si="36"/>
        <v>254.99</v>
      </c>
      <c r="G79" s="42">
        <v>0</v>
      </c>
      <c r="I79" s="42">
        <f t="shared" si="25"/>
        <v>425</v>
      </c>
      <c r="J79" s="42">
        <f t="shared" si="25"/>
        <v>429.99</v>
      </c>
      <c r="K79" s="42">
        <v>21.05</v>
      </c>
      <c r="M79" s="42">
        <f t="shared" si="27"/>
        <v>770</v>
      </c>
      <c r="N79" s="42">
        <f t="shared" si="34"/>
        <v>779.99</v>
      </c>
      <c r="O79" s="42">
        <v>76.650000000000006</v>
      </c>
      <c r="Q79" s="43">
        <f t="shared" si="28"/>
        <v>1120</v>
      </c>
      <c r="R79" s="43">
        <f t="shared" si="29"/>
        <v>1129.99</v>
      </c>
      <c r="S79" s="43">
        <f t="shared" si="30"/>
        <v>144.56</v>
      </c>
      <c r="U79" s="43">
        <f t="shared" si="35"/>
        <v>1710</v>
      </c>
      <c r="V79" s="43">
        <f t="shared" si="32"/>
        <v>1729.99</v>
      </c>
      <c r="W79" s="43">
        <v>267.05</v>
      </c>
    </row>
    <row r="80" spans="1:23" s="38" customFormat="1" ht="24.95" customHeight="1" x14ac:dyDescent="0.25">
      <c r="A80" s="42">
        <f t="shared" si="23"/>
        <v>170</v>
      </c>
      <c r="B80" s="42">
        <f t="shared" si="23"/>
        <v>171.99</v>
      </c>
      <c r="C80" s="42">
        <v>0</v>
      </c>
      <c r="E80" s="42">
        <f>E79+5</f>
        <v>255</v>
      </c>
      <c r="F80" s="42">
        <f t="shared" si="36"/>
        <v>259.99</v>
      </c>
      <c r="G80" s="42">
        <v>0</v>
      </c>
      <c r="I80" s="42">
        <f t="shared" si="25"/>
        <v>430</v>
      </c>
      <c r="J80" s="42">
        <f>J79+10</f>
        <v>439.99</v>
      </c>
      <c r="K80" s="42">
        <v>22.25</v>
      </c>
      <c r="M80" s="42">
        <f t="shared" si="27"/>
        <v>780</v>
      </c>
      <c r="N80" s="42">
        <f t="shared" si="34"/>
        <v>789.99</v>
      </c>
      <c r="O80" s="42">
        <v>78.25</v>
      </c>
      <c r="Q80" s="43">
        <f t="shared" si="28"/>
        <v>1130</v>
      </c>
      <c r="R80" s="43">
        <f t="shared" si="29"/>
        <v>1139.99</v>
      </c>
      <c r="S80" s="43">
        <f t="shared" si="30"/>
        <v>146.56</v>
      </c>
      <c r="U80" s="43">
        <f t="shared" si="35"/>
        <v>1730</v>
      </c>
      <c r="V80" s="43">
        <f t="shared" si="32"/>
        <v>1749.99</v>
      </c>
      <c r="W80" s="43">
        <v>271.85000000000002</v>
      </c>
    </row>
    <row r="81" spans="1:23" s="38" customFormat="1" ht="24.95" customHeight="1" x14ac:dyDescent="0.25">
      <c r="A81" s="42">
        <f t="shared" si="23"/>
        <v>172</v>
      </c>
      <c r="B81" s="42">
        <f t="shared" si="23"/>
        <v>173.99</v>
      </c>
      <c r="C81" s="42">
        <v>0</v>
      </c>
      <c r="E81" s="42">
        <f t="shared" ref="E81:E104" si="38">E80+5</f>
        <v>260</v>
      </c>
      <c r="F81" s="42">
        <f t="shared" si="36"/>
        <v>264.99</v>
      </c>
      <c r="G81" s="42">
        <v>0</v>
      </c>
      <c r="I81" s="42">
        <f>I80+10</f>
        <v>440</v>
      </c>
      <c r="J81" s="42">
        <f t="shared" ref="J81:J104" si="39">J80+10</f>
        <v>449.99</v>
      </c>
      <c r="K81" s="42">
        <v>23.85</v>
      </c>
      <c r="M81" s="42">
        <f t="shared" si="27"/>
        <v>790</v>
      </c>
      <c r="N81" s="42">
        <f t="shared" si="34"/>
        <v>799.99</v>
      </c>
      <c r="O81" s="42">
        <v>79.849999999999994</v>
      </c>
      <c r="Q81" s="43">
        <f t="shared" si="28"/>
        <v>1140</v>
      </c>
      <c r="R81" s="43">
        <f t="shared" si="29"/>
        <v>1149.99</v>
      </c>
      <c r="S81" s="43">
        <f t="shared" si="30"/>
        <v>148.56</v>
      </c>
      <c r="U81" s="43">
        <f t="shared" si="35"/>
        <v>1750</v>
      </c>
      <c r="V81" s="43">
        <f t="shared" si="32"/>
        <v>1769.99</v>
      </c>
      <c r="W81" s="43">
        <v>276.64999999999998</v>
      </c>
    </row>
    <row r="82" spans="1:23" s="38" customFormat="1" ht="24.95" customHeight="1" x14ac:dyDescent="0.25">
      <c r="A82" s="42">
        <f t="shared" si="23"/>
        <v>174</v>
      </c>
      <c r="B82" s="42">
        <f t="shared" si="23"/>
        <v>175.99</v>
      </c>
      <c r="C82" s="42">
        <v>0</v>
      </c>
      <c r="E82" s="42">
        <f t="shared" si="38"/>
        <v>265</v>
      </c>
      <c r="F82" s="42">
        <f t="shared" si="36"/>
        <v>269.99</v>
      </c>
      <c r="G82" s="42">
        <v>0</v>
      </c>
      <c r="I82" s="42">
        <f t="shared" ref="I82:I104" si="40">I81+10</f>
        <v>450</v>
      </c>
      <c r="J82" s="42">
        <f t="shared" si="39"/>
        <v>459.99</v>
      </c>
      <c r="K82" s="42">
        <v>25.45</v>
      </c>
      <c r="M82" s="42">
        <f t="shared" si="27"/>
        <v>800</v>
      </c>
      <c r="N82" s="42">
        <f t="shared" si="34"/>
        <v>809.99</v>
      </c>
      <c r="O82" s="42">
        <v>81.45</v>
      </c>
      <c r="Q82" s="43">
        <f t="shared" si="28"/>
        <v>1150</v>
      </c>
      <c r="R82" s="43">
        <f t="shared" si="29"/>
        <v>1159.99</v>
      </c>
      <c r="S82" s="43">
        <f t="shared" si="30"/>
        <v>150.56</v>
      </c>
      <c r="U82" s="43">
        <f t="shared" si="35"/>
        <v>1770</v>
      </c>
      <c r="V82" s="43">
        <f t="shared" si="32"/>
        <v>1789.99</v>
      </c>
      <c r="W82" s="43">
        <v>281.45</v>
      </c>
    </row>
    <row r="83" spans="1:23" s="38" customFormat="1" ht="24.95" customHeight="1" x14ac:dyDescent="0.25">
      <c r="A83" s="42">
        <f t="shared" si="23"/>
        <v>176</v>
      </c>
      <c r="B83" s="42">
        <f t="shared" si="23"/>
        <v>177.99</v>
      </c>
      <c r="C83" s="42">
        <v>0</v>
      </c>
      <c r="E83" s="42">
        <f t="shared" si="38"/>
        <v>270</v>
      </c>
      <c r="F83" s="42">
        <f t="shared" si="36"/>
        <v>274.99</v>
      </c>
      <c r="G83" s="42">
        <v>0</v>
      </c>
      <c r="I83" s="42">
        <f t="shared" si="40"/>
        <v>460</v>
      </c>
      <c r="J83" s="42">
        <f t="shared" si="39"/>
        <v>469.99</v>
      </c>
      <c r="K83" s="42">
        <v>27.05</v>
      </c>
      <c r="M83" s="42">
        <f t="shared" si="27"/>
        <v>810</v>
      </c>
      <c r="N83" s="42">
        <f t="shared" si="34"/>
        <v>819.99</v>
      </c>
      <c r="O83" s="42">
        <v>83.05</v>
      </c>
      <c r="Q83" s="43">
        <f t="shared" si="28"/>
        <v>1160</v>
      </c>
      <c r="R83" s="43">
        <f t="shared" si="29"/>
        <v>1169.99</v>
      </c>
      <c r="S83" s="43">
        <f t="shared" si="30"/>
        <v>152.56</v>
      </c>
      <c r="U83" s="43">
        <f t="shared" si="35"/>
        <v>1790</v>
      </c>
      <c r="V83" s="43">
        <f t="shared" si="32"/>
        <v>1809.99</v>
      </c>
      <c r="W83" s="43">
        <v>286.25</v>
      </c>
    </row>
    <row r="84" spans="1:23" s="38" customFormat="1" ht="24.95" customHeight="1" x14ac:dyDescent="0.25">
      <c r="A84" s="42">
        <f t="shared" si="23"/>
        <v>178</v>
      </c>
      <c r="B84" s="42">
        <f t="shared" si="23"/>
        <v>179.99</v>
      </c>
      <c r="C84" s="42">
        <v>0</v>
      </c>
      <c r="E84" s="42">
        <f t="shared" si="38"/>
        <v>275</v>
      </c>
      <c r="F84" s="42">
        <f t="shared" si="36"/>
        <v>279.99</v>
      </c>
      <c r="G84" s="42">
        <v>0</v>
      </c>
      <c r="I84" s="42">
        <f t="shared" si="40"/>
        <v>470</v>
      </c>
      <c r="J84" s="42">
        <f t="shared" si="39"/>
        <v>479.99</v>
      </c>
      <c r="K84" s="42">
        <v>28.65</v>
      </c>
      <c r="M84" s="42">
        <f t="shared" si="27"/>
        <v>820</v>
      </c>
      <c r="N84" s="42">
        <f t="shared" si="34"/>
        <v>829.99</v>
      </c>
      <c r="O84" s="42">
        <v>84.65</v>
      </c>
      <c r="Q84" s="43">
        <f t="shared" si="28"/>
        <v>1170</v>
      </c>
      <c r="R84" s="43">
        <f t="shared" si="29"/>
        <v>1179.99</v>
      </c>
      <c r="S84" s="43">
        <f t="shared" si="30"/>
        <v>154.56</v>
      </c>
      <c r="U84" s="43">
        <f t="shared" si="35"/>
        <v>1810</v>
      </c>
      <c r="V84" s="43">
        <f t="shared" si="32"/>
        <v>1829.99</v>
      </c>
      <c r="W84" s="43">
        <v>291.05</v>
      </c>
    </row>
    <row r="85" spans="1:23" s="38" customFormat="1" ht="24.95" customHeight="1" x14ac:dyDescent="0.25">
      <c r="A85" s="42">
        <f t="shared" si="23"/>
        <v>180</v>
      </c>
      <c r="B85" s="42">
        <f t="shared" si="23"/>
        <v>181.99</v>
      </c>
      <c r="C85" s="42">
        <v>0</v>
      </c>
      <c r="E85" s="42">
        <f t="shared" si="38"/>
        <v>280</v>
      </c>
      <c r="F85" s="42">
        <f t="shared" si="36"/>
        <v>284.99</v>
      </c>
      <c r="G85" s="42">
        <v>0</v>
      </c>
      <c r="I85" s="42">
        <f t="shared" si="40"/>
        <v>480</v>
      </c>
      <c r="J85" s="42">
        <f t="shared" si="39"/>
        <v>489.99</v>
      </c>
      <c r="K85" s="42">
        <v>30.25</v>
      </c>
      <c r="M85" s="42">
        <f t="shared" si="27"/>
        <v>830</v>
      </c>
      <c r="N85" s="42">
        <f t="shared" si="34"/>
        <v>839.99</v>
      </c>
      <c r="O85" s="42">
        <v>86.56</v>
      </c>
      <c r="Q85" s="43">
        <f t="shared" si="28"/>
        <v>1180</v>
      </c>
      <c r="R85" s="43">
        <f t="shared" si="29"/>
        <v>1189.99</v>
      </c>
      <c r="S85" s="43">
        <f t="shared" si="30"/>
        <v>156.56</v>
      </c>
      <c r="U85" s="43">
        <f t="shared" si="35"/>
        <v>1830</v>
      </c>
      <c r="V85" s="43">
        <f t="shared" si="32"/>
        <v>1849.99</v>
      </c>
      <c r="W85" s="43">
        <v>295.85000000000002</v>
      </c>
    </row>
    <row r="86" spans="1:23" s="38" customFormat="1" ht="24.95" customHeight="1" x14ac:dyDescent="0.25">
      <c r="A86" s="42">
        <f t="shared" si="23"/>
        <v>182</v>
      </c>
      <c r="B86" s="42">
        <f t="shared" si="23"/>
        <v>183.99</v>
      </c>
      <c r="C86" s="42">
        <v>0</v>
      </c>
      <c r="E86" s="42">
        <f t="shared" si="38"/>
        <v>285</v>
      </c>
      <c r="F86" s="42">
        <f t="shared" si="36"/>
        <v>289.99</v>
      </c>
      <c r="G86" s="42">
        <v>0</v>
      </c>
      <c r="I86" s="42">
        <f t="shared" si="40"/>
        <v>490</v>
      </c>
      <c r="J86" s="42">
        <f t="shared" si="39"/>
        <v>499.99</v>
      </c>
      <c r="K86" s="42">
        <v>31.85</v>
      </c>
      <c r="M86" s="42">
        <f t="shared" si="27"/>
        <v>840</v>
      </c>
      <c r="N86" s="42">
        <f t="shared" si="34"/>
        <v>849.99</v>
      </c>
      <c r="O86" s="42">
        <v>88.56</v>
      </c>
      <c r="Q86" s="43">
        <f t="shared" si="28"/>
        <v>1190</v>
      </c>
      <c r="R86" s="43">
        <f t="shared" si="29"/>
        <v>1199.99</v>
      </c>
      <c r="S86" s="43">
        <f t="shared" si="30"/>
        <v>158.56</v>
      </c>
      <c r="U86" s="43">
        <f t="shared" si="35"/>
        <v>1850</v>
      </c>
      <c r="V86" s="43">
        <f t="shared" si="32"/>
        <v>1869.99</v>
      </c>
      <c r="W86" s="43">
        <v>300.64999999999998</v>
      </c>
    </row>
    <row r="87" spans="1:23" s="38" customFormat="1" ht="24.95" customHeight="1" x14ac:dyDescent="0.25">
      <c r="A87" s="42">
        <f t="shared" si="23"/>
        <v>184</v>
      </c>
      <c r="B87" s="42">
        <f t="shared" si="23"/>
        <v>185.99</v>
      </c>
      <c r="C87" s="42">
        <v>0</v>
      </c>
      <c r="E87" s="42">
        <f t="shared" si="38"/>
        <v>290</v>
      </c>
      <c r="F87" s="42">
        <f t="shared" si="36"/>
        <v>294.99</v>
      </c>
      <c r="G87" s="42">
        <v>0.09</v>
      </c>
      <c r="I87" s="42">
        <f t="shared" si="40"/>
        <v>500</v>
      </c>
      <c r="J87" s="42">
        <f t="shared" si="39"/>
        <v>509.99</v>
      </c>
      <c r="K87" s="42">
        <v>33.450000000000003</v>
      </c>
      <c r="M87" s="42">
        <f t="shared" si="27"/>
        <v>850</v>
      </c>
      <c r="N87" s="42">
        <f t="shared" si="34"/>
        <v>859.99</v>
      </c>
      <c r="O87" s="42">
        <v>90.56</v>
      </c>
      <c r="Q87" s="43">
        <f t="shared" si="28"/>
        <v>1200</v>
      </c>
      <c r="R87" s="43">
        <f t="shared" si="29"/>
        <v>1209.99</v>
      </c>
      <c r="S87" s="43">
        <f t="shared" si="30"/>
        <v>160.56</v>
      </c>
      <c r="U87" s="43">
        <f t="shared" si="35"/>
        <v>1870</v>
      </c>
      <c r="V87" s="43">
        <f t="shared" si="32"/>
        <v>1889.99</v>
      </c>
      <c r="W87" s="43">
        <v>305.45</v>
      </c>
    </row>
    <row r="88" spans="1:23" s="38" customFormat="1" ht="24.95" customHeight="1" x14ac:dyDescent="0.25">
      <c r="A88" s="42">
        <f t="shared" ref="A88:B103" si="41">A87+2</f>
        <v>186</v>
      </c>
      <c r="B88" s="42">
        <f t="shared" si="41"/>
        <v>187.99</v>
      </c>
      <c r="C88" s="42">
        <v>0</v>
      </c>
      <c r="E88" s="42">
        <f t="shared" si="38"/>
        <v>295</v>
      </c>
      <c r="F88" s="42">
        <f t="shared" si="36"/>
        <v>299.99</v>
      </c>
      <c r="G88" s="42">
        <v>0.84</v>
      </c>
      <c r="I88" s="42">
        <f t="shared" si="40"/>
        <v>510</v>
      </c>
      <c r="J88" s="42">
        <f t="shared" si="39"/>
        <v>519.99</v>
      </c>
      <c r="K88" s="42">
        <v>35.049999999999997</v>
      </c>
      <c r="M88" s="42">
        <f t="shared" si="27"/>
        <v>860</v>
      </c>
      <c r="N88" s="42">
        <f t="shared" si="34"/>
        <v>869.99</v>
      </c>
      <c r="O88" s="42">
        <v>92.56</v>
      </c>
      <c r="Q88" s="43">
        <f t="shared" si="28"/>
        <v>1210</v>
      </c>
      <c r="R88" s="43">
        <f t="shared" si="29"/>
        <v>1219.99</v>
      </c>
      <c r="S88" s="43">
        <f t="shared" si="30"/>
        <v>162.56</v>
      </c>
      <c r="U88" s="43">
        <f t="shared" si="35"/>
        <v>1890</v>
      </c>
      <c r="V88" s="43">
        <f t="shared" si="32"/>
        <v>1909.99</v>
      </c>
      <c r="W88" s="43">
        <v>310.25</v>
      </c>
    </row>
    <row r="89" spans="1:23" s="38" customFormat="1" ht="24.95" customHeight="1" x14ac:dyDescent="0.25">
      <c r="A89" s="42">
        <f t="shared" si="41"/>
        <v>188</v>
      </c>
      <c r="B89" s="42">
        <f t="shared" si="41"/>
        <v>189.99</v>
      </c>
      <c r="C89" s="42">
        <v>0</v>
      </c>
      <c r="E89" s="42">
        <f t="shared" si="38"/>
        <v>300</v>
      </c>
      <c r="F89" s="42">
        <f t="shared" si="36"/>
        <v>304.99</v>
      </c>
      <c r="G89" s="42">
        <v>1.59</v>
      </c>
      <c r="I89" s="42">
        <f t="shared" si="40"/>
        <v>520</v>
      </c>
      <c r="J89" s="42">
        <f t="shared" si="39"/>
        <v>529.99</v>
      </c>
      <c r="K89" s="42">
        <v>36.65</v>
      </c>
      <c r="M89" s="42">
        <f t="shared" si="27"/>
        <v>870</v>
      </c>
      <c r="N89" s="42">
        <f t="shared" si="34"/>
        <v>879.99</v>
      </c>
      <c r="O89" s="42">
        <v>94.56</v>
      </c>
      <c r="Q89" s="43">
        <f t="shared" si="28"/>
        <v>1220</v>
      </c>
      <c r="R89" s="43">
        <f t="shared" si="29"/>
        <v>1229.99</v>
      </c>
      <c r="S89" s="43">
        <f t="shared" si="30"/>
        <v>164.56</v>
      </c>
      <c r="U89" s="43">
        <f t="shared" si="35"/>
        <v>1910</v>
      </c>
      <c r="V89" s="43">
        <f t="shared" si="32"/>
        <v>1929.99</v>
      </c>
      <c r="W89" s="43">
        <v>315.05</v>
      </c>
    </row>
    <row r="90" spans="1:23" s="38" customFormat="1" ht="24.95" customHeight="1" x14ac:dyDescent="0.25">
      <c r="A90" s="42">
        <f t="shared" si="41"/>
        <v>190</v>
      </c>
      <c r="B90" s="42">
        <f t="shared" si="41"/>
        <v>191.99</v>
      </c>
      <c r="C90" s="42">
        <v>0</v>
      </c>
      <c r="E90" s="42">
        <f t="shared" si="38"/>
        <v>305</v>
      </c>
      <c r="F90" s="42">
        <f t="shared" si="36"/>
        <v>309.99</v>
      </c>
      <c r="G90" s="42">
        <v>2.34</v>
      </c>
      <c r="I90" s="42">
        <f t="shared" si="40"/>
        <v>530</v>
      </c>
      <c r="J90" s="42">
        <f t="shared" si="39"/>
        <v>539.99</v>
      </c>
      <c r="K90" s="42">
        <v>38.25</v>
      </c>
      <c r="M90" s="42">
        <f t="shared" si="27"/>
        <v>880</v>
      </c>
      <c r="N90" s="42">
        <f t="shared" si="34"/>
        <v>889.99</v>
      </c>
      <c r="O90" s="42">
        <v>96.56</v>
      </c>
      <c r="Q90" s="43">
        <f t="shared" si="28"/>
        <v>1230</v>
      </c>
      <c r="R90" s="43">
        <f>R89+20</f>
        <v>1249.99</v>
      </c>
      <c r="S90" s="43">
        <f>S89+3</f>
        <v>167.56</v>
      </c>
      <c r="U90" s="43">
        <f t="shared" si="35"/>
        <v>1930</v>
      </c>
      <c r="V90" s="43">
        <f t="shared" si="32"/>
        <v>1949.99</v>
      </c>
      <c r="W90" s="43">
        <v>319.85000000000002</v>
      </c>
    </row>
    <row r="91" spans="1:23" s="38" customFormat="1" ht="24.95" customHeight="1" x14ac:dyDescent="0.25">
      <c r="A91" s="42">
        <f t="shared" si="41"/>
        <v>192</v>
      </c>
      <c r="B91" s="42">
        <f t="shared" si="41"/>
        <v>193.99</v>
      </c>
      <c r="C91" s="42">
        <v>0</v>
      </c>
      <c r="E91" s="42">
        <f t="shared" si="38"/>
        <v>310</v>
      </c>
      <c r="F91" s="42">
        <f t="shared" si="36"/>
        <v>314.99</v>
      </c>
      <c r="G91" s="42">
        <v>3.09</v>
      </c>
      <c r="I91" s="42">
        <f t="shared" si="40"/>
        <v>540</v>
      </c>
      <c r="J91" s="42">
        <f t="shared" si="39"/>
        <v>549.99</v>
      </c>
      <c r="K91" s="42">
        <v>39.85</v>
      </c>
      <c r="M91" s="42">
        <f t="shared" si="27"/>
        <v>890</v>
      </c>
      <c r="N91" s="42">
        <f t="shared" si="34"/>
        <v>899.99</v>
      </c>
      <c r="O91" s="42">
        <v>98.56</v>
      </c>
      <c r="Q91" s="43">
        <f>Q90+20</f>
        <v>1250</v>
      </c>
      <c r="R91" s="43">
        <f t="shared" ref="R91:R104" si="42">R90+20</f>
        <v>1269.99</v>
      </c>
      <c r="S91" s="43">
        <f>S90+4</f>
        <v>171.56</v>
      </c>
      <c r="U91" s="43">
        <f t="shared" si="35"/>
        <v>1950</v>
      </c>
      <c r="V91" s="43">
        <f t="shared" si="32"/>
        <v>1969.99</v>
      </c>
      <c r="W91" s="43">
        <v>324.64999999999998</v>
      </c>
    </row>
    <row r="92" spans="1:23" s="38" customFormat="1" ht="24.95" customHeight="1" x14ac:dyDescent="0.25">
      <c r="A92" s="42">
        <f t="shared" si="41"/>
        <v>194</v>
      </c>
      <c r="B92" s="42">
        <f t="shared" si="41"/>
        <v>195.99</v>
      </c>
      <c r="C92" s="42">
        <v>0</v>
      </c>
      <c r="E92" s="42">
        <f t="shared" si="38"/>
        <v>315</v>
      </c>
      <c r="F92" s="42">
        <f t="shared" si="36"/>
        <v>319.99</v>
      </c>
      <c r="G92" s="42">
        <v>3.85</v>
      </c>
      <c r="I92" s="42">
        <f t="shared" si="40"/>
        <v>550</v>
      </c>
      <c r="J92" s="42">
        <f t="shared" si="39"/>
        <v>559.99</v>
      </c>
      <c r="K92" s="42">
        <v>41.45</v>
      </c>
      <c r="M92" s="42">
        <f t="shared" si="27"/>
        <v>900</v>
      </c>
      <c r="N92" s="42">
        <f t="shared" si="34"/>
        <v>909.99</v>
      </c>
      <c r="O92" s="42">
        <v>100.56</v>
      </c>
      <c r="Q92" s="43">
        <f t="shared" ref="Q92:Q104" si="43">Q91+20</f>
        <v>1270</v>
      </c>
      <c r="R92" s="43">
        <f t="shared" si="42"/>
        <v>1289.99</v>
      </c>
      <c r="S92" s="43">
        <f>S91+4</f>
        <v>175.56</v>
      </c>
      <c r="U92" s="43">
        <f t="shared" si="35"/>
        <v>1970</v>
      </c>
      <c r="V92" s="43">
        <f t="shared" si="32"/>
        <v>1989.99</v>
      </c>
      <c r="W92" s="43">
        <v>329.45</v>
      </c>
    </row>
    <row r="93" spans="1:23" s="38" customFormat="1" ht="24.95" customHeight="1" x14ac:dyDescent="0.25">
      <c r="A93" s="42">
        <f t="shared" si="41"/>
        <v>196</v>
      </c>
      <c r="B93" s="42">
        <f t="shared" si="41"/>
        <v>197.99</v>
      </c>
      <c r="C93" s="42">
        <v>0</v>
      </c>
      <c r="E93" s="42">
        <f t="shared" si="38"/>
        <v>320</v>
      </c>
      <c r="F93" s="42">
        <f t="shared" si="36"/>
        <v>324.99</v>
      </c>
      <c r="G93" s="42">
        <v>4.5999999999999996</v>
      </c>
      <c r="I93" s="42">
        <f t="shared" si="40"/>
        <v>560</v>
      </c>
      <c r="J93" s="42">
        <f t="shared" si="39"/>
        <v>569.99</v>
      </c>
      <c r="K93" s="42">
        <v>43.05</v>
      </c>
      <c r="M93" s="42">
        <f t="shared" si="27"/>
        <v>910</v>
      </c>
      <c r="N93" s="42">
        <f t="shared" si="34"/>
        <v>919.99</v>
      </c>
      <c r="O93" s="42">
        <v>102.56</v>
      </c>
      <c r="Q93" s="43">
        <f t="shared" si="43"/>
        <v>1290</v>
      </c>
      <c r="R93" s="43">
        <f t="shared" si="42"/>
        <v>1309.99</v>
      </c>
      <c r="S93" s="43">
        <f t="shared" ref="S93:S104" si="44">S92+4</f>
        <v>179.56</v>
      </c>
      <c r="U93" s="43">
        <f t="shared" si="35"/>
        <v>1990</v>
      </c>
      <c r="V93" s="43">
        <f t="shared" si="32"/>
        <v>2009.99</v>
      </c>
      <c r="W93" s="43">
        <v>334.56</v>
      </c>
    </row>
    <row r="94" spans="1:23" s="38" customFormat="1" ht="24.95" customHeight="1" x14ac:dyDescent="0.25">
      <c r="A94" s="42">
        <f t="shared" si="41"/>
        <v>198</v>
      </c>
      <c r="B94" s="42">
        <f t="shared" si="41"/>
        <v>199.99</v>
      </c>
      <c r="C94" s="42">
        <v>0</v>
      </c>
      <c r="E94" s="42">
        <f t="shared" si="38"/>
        <v>325</v>
      </c>
      <c r="F94" s="42">
        <f t="shared" si="36"/>
        <v>329.99</v>
      </c>
      <c r="G94" s="42">
        <v>5.35</v>
      </c>
      <c r="I94" s="42">
        <f t="shared" si="40"/>
        <v>570</v>
      </c>
      <c r="J94" s="42">
        <f t="shared" si="39"/>
        <v>579.99</v>
      </c>
      <c r="K94" s="42">
        <v>44.65</v>
      </c>
      <c r="M94" s="42">
        <f t="shared" si="27"/>
        <v>920</v>
      </c>
      <c r="N94" s="42">
        <f t="shared" si="34"/>
        <v>929.99</v>
      </c>
      <c r="O94" s="42">
        <v>104.56</v>
      </c>
      <c r="Q94" s="43">
        <f t="shared" si="43"/>
        <v>1310</v>
      </c>
      <c r="R94" s="43">
        <f t="shared" si="42"/>
        <v>1329.99</v>
      </c>
      <c r="S94" s="43">
        <f t="shared" si="44"/>
        <v>183.56</v>
      </c>
      <c r="U94" s="43">
        <f t="shared" si="35"/>
        <v>2010</v>
      </c>
      <c r="V94" s="43">
        <f t="shared" si="32"/>
        <v>2029.99</v>
      </c>
      <c r="W94" s="43">
        <v>339.71</v>
      </c>
    </row>
    <row r="95" spans="1:23" s="38" customFormat="1" ht="24.95" customHeight="1" x14ac:dyDescent="0.25">
      <c r="A95" s="42">
        <f t="shared" si="41"/>
        <v>200</v>
      </c>
      <c r="B95" s="42">
        <f t="shared" si="41"/>
        <v>201.99</v>
      </c>
      <c r="C95" s="42">
        <v>0</v>
      </c>
      <c r="E95" s="42">
        <f t="shared" si="38"/>
        <v>330</v>
      </c>
      <c r="F95" s="42">
        <f t="shared" si="36"/>
        <v>334.99</v>
      </c>
      <c r="G95" s="42">
        <v>6.1</v>
      </c>
      <c r="I95" s="42">
        <f t="shared" si="40"/>
        <v>580</v>
      </c>
      <c r="J95" s="42">
        <f t="shared" si="39"/>
        <v>589.99</v>
      </c>
      <c r="K95" s="42">
        <v>46.25</v>
      </c>
      <c r="M95" s="42">
        <f t="shared" si="27"/>
        <v>930</v>
      </c>
      <c r="N95" s="42">
        <f t="shared" si="34"/>
        <v>939.99</v>
      </c>
      <c r="O95" s="42">
        <v>106.56</v>
      </c>
      <c r="Q95" s="43">
        <f t="shared" si="43"/>
        <v>1330</v>
      </c>
      <c r="R95" s="43">
        <f t="shared" si="42"/>
        <v>1349.99</v>
      </c>
      <c r="S95" s="43">
        <f t="shared" si="44"/>
        <v>187.56</v>
      </c>
      <c r="U95" s="43">
        <f t="shared" si="35"/>
        <v>2030</v>
      </c>
      <c r="V95" s="43">
        <f>V94+40</f>
        <v>2069.9899999999998</v>
      </c>
      <c r="W95" s="43">
        <v>347.43</v>
      </c>
    </row>
    <row r="96" spans="1:23" s="38" customFormat="1" ht="24.95" customHeight="1" x14ac:dyDescent="0.25">
      <c r="A96" s="42">
        <f t="shared" si="41"/>
        <v>202</v>
      </c>
      <c r="B96" s="42">
        <f t="shared" si="41"/>
        <v>203.99</v>
      </c>
      <c r="C96" s="42">
        <v>0</v>
      </c>
      <c r="E96" s="42">
        <f t="shared" si="38"/>
        <v>335</v>
      </c>
      <c r="F96" s="42">
        <f t="shared" si="36"/>
        <v>339.99</v>
      </c>
      <c r="G96" s="42">
        <v>6.85</v>
      </c>
      <c r="I96" s="42">
        <f t="shared" si="40"/>
        <v>590</v>
      </c>
      <c r="J96" s="42">
        <f t="shared" si="39"/>
        <v>599.99</v>
      </c>
      <c r="K96" s="42">
        <v>47.85</v>
      </c>
      <c r="M96" s="42">
        <f t="shared" si="27"/>
        <v>940</v>
      </c>
      <c r="N96" s="42">
        <f t="shared" si="34"/>
        <v>949.99</v>
      </c>
      <c r="O96" s="42">
        <f>O95+2</f>
        <v>108.56</v>
      </c>
      <c r="Q96" s="43">
        <f t="shared" si="43"/>
        <v>1350</v>
      </c>
      <c r="R96" s="43">
        <f t="shared" si="42"/>
        <v>1369.99</v>
      </c>
      <c r="S96" s="43">
        <f t="shared" si="44"/>
        <v>191.56</v>
      </c>
      <c r="U96" s="43">
        <f>U95+40</f>
        <v>2070</v>
      </c>
      <c r="V96" s="43">
        <f t="shared" ref="V96:V104" si="45">V95+40</f>
        <v>2109.9899999999998</v>
      </c>
      <c r="W96" s="43">
        <v>357.73</v>
      </c>
    </row>
    <row r="97" spans="1:23" s="38" customFormat="1" ht="24.95" customHeight="1" x14ac:dyDescent="0.25">
      <c r="A97" s="42">
        <f t="shared" si="41"/>
        <v>204</v>
      </c>
      <c r="B97" s="42">
        <f t="shared" si="41"/>
        <v>205.99</v>
      </c>
      <c r="C97" s="42">
        <v>0</v>
      </c>
      <c r="E97" s="42">
        <f t="shared" si="38"/>
        <v>340</v>
      </c>
      <c r="F97" s="42">
        <f t="shared" si="36"/>
        <v>344.99</v>
      </c>
      <c r="G97" s="42">
        <v>7.61</v>
      </c>
      <c r="I97" s="42">
        <f t="shared" si="40"/>
        <v>600</v>
      </c>
      <c r="J97" s="42">
        <f t="shared" si="39"/>
        <v>609.99</v>
      </c>
      <c r="K97" s="42">
        <v>49.45</v>
      </c>
      <c r="M97" s="42">
        <f t="shared" si="27"/>
        <v>950</v>
      </c>
      <c r="N97" s="42">
        <f t="shared" si="34"/>
        <v>959.99</v>
      </c>
      <c r="O97" s="42">
        <f t="shared" ref="O97:O104" si="46">O96+2</f>
        <v>110.56</v>
      </c>
      <c r="Q97" s="43">
        <f t="shared" si="43"/>
        <v>1370</v>
      </c>
      <c r="R97" s="43">
        <f t="shared" si="42"/>
        <v>1389.99</v>
      </c>
      <c r="S97" s="43">
        <f t="shared" si="44"/>
        <v>195.56</v>
      </c>
      <c r="U97" s="43">
        <f t="shared" ref="U97:U104" si="47">U96+40</f>
        <v>2110</v>
      </c>
      <c r="V97" s="43">
        <f t="shared" si="45"/>
        <v>2149.9899999999998</v>
      </c>
      <c r="W97" s="43">
        <v>368.03</v>
      </c>
    </row>
    <row r="98" spans="1:23" s="38" customFormat="1" ht="24.95" customHeight="1" x14ac:dyDescent="0.25">
      <c r="A98" s="42">
        <f t="shared" si="41"/>
        <v>206</v>
      </c>
      <c r="B98" s="42">
        <f t="shared" si="41"/>
        <v>207.99</v>
      </c>
      <c r="C98" s="42">
        <v>0</v>
      </c>
      <c r="E98" s="42">
        <f t="shared" si="38"/>
        <v>345</v>
      </c>
      <c r="F98" s="42">
        <f t="shared" si="36"/>
        <v>349.99</v>
      </c>
      <c r="G98" s="42">
        <v>8.36</v>
      </c>
      <c r="I98" s="42">
        <f t="shared" si="40"/>
        <v>610</v>
      </c>
      <c r="J98" s="42">
        <f t="shared" si="39"/>
        <v>619.99</v>
      </c>
      <c r="K98" s="42">
        <v>51.05</v>
      </c>
      <c r="M98" s="42">
        <f t="shared" si="27"/>
        <v>960</v>
      </c>
      <c r="N98" s="42">
        <f t="shared" si="34"/>
        <v>969.99</v>
      </c>
      <c r="O98" s="42">
        <f t="shared" si="46"/>
        <v>112.56</v>
      </c>
      <c r="Q98" s="43">
        <f t="shared" si="43"/>
        <v>1390</v>
      </c>
      <c r="R98" s="43">
        <f t="shared" si="42"/>
        <v>1409.99</v>
      </c>
      <c r="S98" s="43">
        <f t="shared" si="44"/>
        <v>199.56</v>
      </c>
      <c r="U98" s="43">
        <f t="shared" si="47"/>
        <v>2150</v>
      </c>
      <c r="V98" s="43">
        <f t="shared" si="45"/>
        <v>2189.9899999999998</v>
      </c>
      <c r="W98" s="43">
        <v>378.33</v>
      </c>
    </row>
    <row r="99" spans="1:23" s="38" customFormat="1" ht="24.95" customHeight="1" x14ac:dyDescent="0.25">
      <c r="A99" s="42">
        <f>A98+2</f>
        <v>208</v>
      </c>
      <c r="B99" s="42">
        <f t="shared" si="41"/>
        <v>209.99</v>
      </c>
      <c r="C99" s="42">
        <v>0</v>
      </c>
      <c r="E99" s="42">
        <f t="shared" si="38"/>
        <v>350</v>
      </c>
      <c r="F99" s="42">
        <f t="shared" si="36"/>
        <v>354.99</v>
      </c>
      <c r="G99" s="42">
        <v>9.11</v>
      </c>
      <c r="I99" s="42">
        <f t="shared" si="40"/>
        <v>620</v>
      </c>
      <c r="J99" s="42">
        <f t="shared" si="39"/>
        <v>629.99</v>
      </c>
      <c r="K99" s="42">
        <v>52.65</v>
      </c>
      <c r="M99" s="42">
        <f t="shared" si="27"/>
        <v>970</v>
      </c>
      <c r="N99" s="42">
        <f t="shared" si="34"/>
        <v>979.99</v>
      </c>
      <c r="O99" s="42">
        <f t="shared" si="46"/>
        <v>114.56</v>
      </c>
      <c r="Q99" s="43">
        <f t="shared" si="43"/>
        <v>1410</v>
      </c>
      <c r="R99" s="43">
        <f t="shared" si="42"/>
        <v>1429.99</v>
      </c>
      <c r="S99" s="43">
        <f t="shared" si="44"/>
        <v>203.56</v>
      </c>
      <c r="U99" s="43">
        <f t="shared" si="47"/>
        <v>2190</v>
      </c>
      <c r="V99" s="43">
        <f t="shared" si="45"/>
        <v>2229.9899999999998</v>
      </c>
      <c r="W99" s="43">
        <v>388.63</v>
      </c>
    </row>
    <row r="100" spans="1:23" s="38" customFormat="1" ht="24.95" customHeight="1" x14ac:dyDescent="0.25">
      <c r="A100" s="42">
        <f t="shared" si="41"/>
        <v>210</v>
      </c>
      <c r="B100" s="42">
        <f t="shared" si="41"/>
        <v>211.99</v>
      </c>
      <c r="C100" s="42">
        <v>0</v>
      </c>
      <c r="E100" s="42">
        <f t="shared" si="38"/>
        <v>355</v>
      </c>
      <c r="F100" s="42">
        <f t="shared" si="36"/>
        <v>359.99</v>
      </c>
      <c r="G100" s="42">
        <v>9.86</v>
      </c>
      <c r="I100" s="42">
        <f t="shared" si="40"/>
        <v>630</v>
      </c>
      <c r="J100" s="42">
        <f t="shared" si="39"/>
        <v>639.99</v>
      </c>
      <c r="K100" s="42">
        <v>54.25</v>
      </c>
      <c r="M100" s="42">
        <f t="shared" si="27"/>
        <v>980</v>
      </c>
      <c r="N100" s="42">
        <f t="shared" si="34"/>
        <v>989.99</v>
      </c>
      <c r="O100" s="42">
        <f t="shared" si="46"/>
        <v>116.56</v>
      </c>
      <c r="Q100" s="43">
        <f t="shared" si="43"/>
        <v>1430</v>
      </c>
      <c r="R100" s="43">
        <f t="shared" si="42"/>
        <v>1449.99</v>
      </c>
      <c r="S100" s="43">
        <f t="shared" si="44"/>
        <v>207.56</v>
      </c>
      <c r="U100" s="43">
        <f t="shared" si="47"/>
        <v>2230</v>
      </c>
      <c r="V100" s="43">
        <f t="shared" si="45"/>
        <v>2269.9899999999998</v>
      </c>
      <c r="W100" s="43">
        <v>398.93</v>
      </c>
    </row>
    <row r="101" spans="1:23" s="38" customFormat="1" ht="24.95" customHeight="1" x14ac:dyDescent="0.25">
      <c r="A101" s="42">
        <f t="shared" si="41"/>
        <v>212</v>
      </c>
      <c r="B101" s="42">
        <f t="shared" si="41"/>
        <v>213.99</v>
      </c>
      <c r="C101" s="42">
        <v>0</v>
      </c>
      <c r="E101" s="42">
        <f t="shared" si="38"/>
        <v>360</v>
      </c>
      <c r="F101" s="42">
        <f t="shared" si="36"/>
        <v>364.99</v>
      </c>
      <c r="G101" s="42">
        <v>10.65</v>
      </c>
      <c r="I101" s="42">
        <f t="shared" si="40"/>
        <v>640</v>
      </c>
      <c r="J101" s="42">
        <f t="shared" si="39"/>
        <v>649.99</v>
      </c>
      <c r="K101" s="42">
        <v>55.85</v>
      </c>
      <c r="M101" s="42">
        <f t="shared" si="27"/>
        <v>990</v>
      </c>
      <c r="N101" s="42">
        <f t="shared" si="34"/>
        <v>999.99</v>
      </c>
      <c r="O101" s="42">
        <f t="shared" si="46"/>
        <v>118.56</v>
      </c>
      <c r="Q101" s="43">
        <f t="shared" si="43"/>
        <v>1450</v>
      </c>
      <c r="R101" s="43">
        <f t="shared" si="42"/>
        <v>1469.99</v>
      </c>
      <c r="S101" s="43">
        <f t="shared" si="44"/>
        <v>211.56</v>
      </c>
      <c r="U101" s="43">
        <f t="shared" si="47"/>
        <v>2270</v>
      </c>
      <c r="V101" s="43">
        <f t="shared" si="45"/>
        <v>2309.9899999999998</v>
      </c>
      <c r="W101" s="43">
        <v>409.23</v>
      </c>
    </row>
    <row r="102" spans="1:23" ht="24.95" customHeight="1" x14ac:dyDescent="0.25">
      <c r="A102" s="42">
        <f t="shared" si="41"/>
        <v>214</v>
      </c>
      <c r="B102" s="42">
        <f t="shared" si="41"/>
        <v>215.99</v>
      </c>
      <c r="C102" s="42">
        <v>0</v>
      </c>
      <c r="D102" s="38"/>
      <c r="E102" s="42">
        <f t="shared" si="38"/>
        <v>365</v>
      </c>
      <c r="F102" s="42">
        <f t="shared" si="36"/>
        <v>369.99</v>
      </c>
      <c r="G102" s="42">
        <v>11.45</v>
      </c>
      <c r="H102" s="38"/>
      <c r="I102" s="42">
        <f t="shared" si="40"/>
        <v>650</v>
      </c>
      <c r="J102" s="42">
        <f t="shared" si="39"/>
        <v>659.99</v>
      </c>
      <c r="K102" s="42">
        <v>57.45</v>
      </c>
      <c r="L102" s="38"/>
      <c r="M102" s="42">
        <f t="shared" si="27"/>
        <v>1000</v>
      </c>
      <c r="N102" s="42">
        <f t="shared" si="34"/>
        <v>1009.99</v>
      </c>
      <c r="O102" s="42">
        <f t="shared" si="46"/>
        <v>120.56</v>
      </c>
      <c r="P102" s="38"/>
      <c r="Q102" s="43">
        <f t="shared" si="43"/>
        <v>1470</v>
      </c>
      <c r="R102" s="43">
        <f t="shared" si="42"/>
        <v>1489.99</v>
      </c>
      <c r="S102" s="43">
        <f t="shared" si="44"/>
        <v>215.56</v>
      </c>
      <c r="T102" s="38"/>
      <c r="U102" s="43">
        <f t="shared" si="47"/>
        <v>2310</v>
      </c>
      <c r="V102" s="43">
        <f t="shared" si="45"/>
        <v>2349.9899999999998</v>
      </c>
      <c r="W102" s="43">
        <v>419.53</v>
      </c>
    </row>
    <row r="103" spans="1:23" ht="24.95" customHeight="1" x14ac:dyDescent="0.25">
      <c r="A103" s="42">
        <f t="shared" si="41"/>
        <v>216</v>
      </c>
      <c r="B103" s="42">
        <f t="shared" si="41"/>
        <v>217.99</v>
      </c>
      <c r="C103" s="42">
        <v>0</v>
      </c>
      <c r="D103" s="38"/>
      <c r="E103" s="42">
        <f t="shared" si="38"/>
        <v>370</v>
      </c>
      <c r="F103" s="42">
        <f t="shared" si="36"/>
        <v>374.99</v>
      </c>
      <c r="G103" s="42">
        <v>12.25</v>
      </c>
      <c r="H103" s="38"/>
      <c r="I103" s="42">
        <f t="shared" si="40"/>
        <v>660</v>
      </c>
      <c r="J103" s="42">
        <f t="shared" si="39"/>
        <v>669.99</v>
      </c>
      <c r="K103" s="42">
        <v>59.05</v>
      </c>
      <c r="L103" s="38"/>
      <c r="M103" s="42">
        <f t="shared" si="27"/>
        <v>1010</v>
      </c>
      <c r="N103" s="42">
        <f t="shared" si="34"/>
        <v>1019.99</v>
      </c>
      <c r="O103" s="42">
        <f t="shared" si="46"/>
        <v>122.56</v>
      </c>
      <c r="P103" s="38"/>
      <c r="Q103" s="43">
        <f t="shared" si="43"/>
        <v>1490</v>
      </c>
      <c r="R103" s="43">
        <f t="shared" si="42"/>
        <v>1509.99</v>
      </c>
      <c r="S103" s="43">
        <f t="shared" si="44"/>
        <v>219.56</v>
      </c>
      <c r="T103" s="38"/>
      <c r="U103" s="43">
        <f t="shared" si="47"/>
        <v>2350</v>
      </c>
      <c r="V103" s="43">
        <f t="shared" si="45"/>
        <v>2389.9899999999998</v>
      </c>
      <c r="W103" s="43">
        <v>429.83</v>
      </c>
    </row>
    <row r="104" spans="1:23" ht="24.95" customHeight="1" x14ac:dyDescent="0.25">
      <c r="A104" s="42">
        <f t="shared" ref="A104:B104" si="48">A103+2</f>
        <v>218</v>
      </c>
      <c r="B104" s="42">
        <f t="shared" si="48"/>
        <v>219.99</v>
      </c>
      <c r="C104" s="42">
        <v>0</v>
      </c>
      <c r="D104" s="38"/>
      <c r="E104" s="42">
        <f t="shared" si="38"/>
        <v>375</v>
      </c>
      <c r="F104" s="42">
        <f t="shared" si="36"/>
        <v>379.99</v>
      </c>
      <c r="G104" s="42">
        <v>13.05</v>
      </c>
      <c r="H104" s="38"/>
      <c r="I104" s="42">
        <f t="shared" si="40"/>
        <v>670</v>
      </c>
      <c r="J104" s="42">
        <f t="shared" si="39"/>
        <v>679.99</v>
      </c>
      <c r="K104" s="42">
        <v>60.65</v>
      </c>
      <c r="L104" s="38"/>
      <c r="M104" s="42">
        <f t="shared" si="27"/>
        <v>1020</v>
      </c>
      <c r="N104" s="42">
        <f t="shared" si="34"/>
        <v>1029.99</v>
      </c>
      <c r="O104" s="42">
        <f t="shared" si="46"/>
        <v>124.56</v>
      </c>
      <c r="P104" s="38"/>
      <c r="Q104" s="43">
        <f t="shared" si="43"/>
        <v>1510</v>
      </c>
      <c r="R104" s="43">
        <f t="shared" si="42"/>
        <v>1529.99</v>
      </c>
      <c r="S104" s="43">
        <f t="shared" si="44"/>
        <v>223.56</v>
      </c>
      <c r="T104" s="38"/>
      <c r="U104" s="43">
        <f t="shared" si="47"/>
        <v>2390</v>
      </c>
      <c r="V104" s="43">
        <f t="shared" si="45"/>
        <v>2429.9899999999998</v>
      </c>
      <c r="W104" s="43">
        <v>440.13</v>
      </c>
    </row>
    <row r="105" spans="1:23" ht="24.95" customHeight="1" x14ac:dyDescent="0.25"/>
    <row r="106" spans="1:23" ht="24.95" customHeight="1" x14ac:dyDescent="0.25"/>
    <row r="107" spans="1:23" ht="24.95" customHeight="1" x14ac:dyDescent="0.25"/>
    <row r="108" spans="1:23" ht="24.95" customHeight="1" x14ac:dyDescent="0.25"/>
    <row r="109" spans="1:23" ht="24.95" customHeight="1" x14ac:dyDescent="0.25"/>
    <row r="110" spans="1:23" ht="24.95" customHeight="1" x14ac:dyDescent="0.25"/>
  </sheetData>
  <mergeCells count="14">
    <mergeCell ref="U4:W5"/>
    <mergeCell ref="A63:W65"/>
    <mergeCell ref="A1:W3"/>
    <mergeCell ref="A67:C68"/>
    <mergeCell ref="E67:G68"/>
    <mergeCell ref="I67:K68"/>
    <mergeCell ref="M67:O68"/>
    <mergeCell ref="Q67:S68"/>
    <mergeCell ref="U67:W68"/>
    <mergeCell ref="A4:C5"/>
    <mergeCell ref="E4:G5"/>
    <mergeCell ref="I4:K5"/>
    <mergeCell ref="M4:O5"/>
    <mergeCell ref="Q4:S5"/>
  </mergeCells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50" zoomScaleNormal="50" workbookViewId="0">
      <selection activeCell="K19" sqref="K19"/>
    </sheetView>
  </sheetViews>
  <sheetFormatPr baseColWidth="10" defaultRowHeight="15" x14ac:dyDescent="0.25"/>
  <cols>
    <col min="1" max="1" width="24.7109375" customWidth="1"/>
    <col min="2" max="2" width="42.85546875" customWidth="1"/>
    <col min="3" max="3" width="34.42578125" customWidth="1"/>
    <col min="4" max="4" width="28.5703125" customWidth="1"/>
    <col min="5" max="5" width="31.42578125" customWidth="1"/>
    <col min="6" max="6" width="26.5703125" customWidth="1"/>
    <col min="7" max="7" width="23.7109375" customWidth="1"/>
  </cols>
  <sheetData>
    <row r="1" spans="1:7" ht="20.25" x14ac:dyDescent="0.3">
      <c r="A1" s="48"/>
      <c r="B1" s="48"/>
      <c r="C1" s="48"/>
      <c r="D1" s="48"/>
      <c r="E1" s="48"/>
      <c r="F1" s="48"/>
      <c r="G1" s="48"/>
    </row>
    <row r="2" spans="1:7" ht="20.25" x14ac:dyDescent="0.3">
      <c r="A2" s="49"/>
      <c r="B2" s="49"/>
      <c r="C2" s="49"/>
      <c r="D2" s="49"/>
      <c r="E2" s="49"/>
      <c r="F2" s="49"/>
      <c r="G2" s="49"/>
    </row>
    <row r="3" spans="1:7" ht="18" x14ac:dyDescent="0.25">
      <c r="A3" s="7"/>
      <c r="B3" s="7"/>
      <c r="C3" s="7"/>
      <c r="D3" s="7"/>
      <c r="E3" s="7"/>
      <c r="F3" s="8" t="s">
        <v>13</v>
      </c>
      <c r="G3" s="9"/>
    </row>
    <row r="4" spans="1:7" ht="18" x14ac:dyDescent="0.25">
      <c r="A4" s="7"/>
      <c r="B4" s="7"/>
      <c r="C4" s="7"/>
      <c r="D4" s="7"/>
      <c r="E4" s="7"/>
      <c r="F4" s="8" t="s">
        <v>14</v>
      </c>
      <c r="G4" s="9">
        <v>43016</v>
      </c>
    </row>
    <row r="5" spans="1:7" ht="18.75" thickBot="1" x14ac:dyDescent="0.3">
      <c r="A5" s="7"/>
      <c r="B5" s="7"/>
      <c r="C5" s="7"/>
      <c r="D5" s="7"/>
      <c r="E5" s="7"/>
      <c r="F5" s="7"/>
      <c r="G5" s="7"/>
    </row>
    <row r="6" spans="1:7" ht="36.75" thickBot="1" x14ac:dyDescent="0.3">
      <c r="A6" s="10" t="s">
        <v>15</v>
      </c>
      <c r="B6" s="10" t="s">
        <v>16</v>
      </c>
      <c r="C6" s="10" t="s">
        <v>17</v>
      </c>
      <c r="D6" s="10"/>
      <c r="E6" s="10"/>
      <c r="F6" s="10" t="s">
        <v>18</v>
      </c>
      <c r="G6" s="10" t="s">
        <v>19</v>
      </c>
    </row>
    <row r="7" spans="1:7" ht="18" x14ac:dyDescent="0.25">
      <c r="A7" s="11" t="s">
        <v>20</v>
      </c>
      <c r="B7" s="12">
        <v>15</v>
      </c>
      <c r="C7" s="13">
        <v>11</v>
      </c>
      <c r="D7" s="14"/>
      <c r="E7" s="14"/>
      <c r="F7" s="15">
        <f>B7*C7</f>
        <v>165</v>
      </c>
      <c r="G7" s="15">
        <f>F7+97.5</f>
        <v>262.5</v>
      </c>
    </row>
    <row r="8" spans="1:7" ht="18" x14ac:dyDescent="0.25">
      <c r="A8" s="16" t="s">
        <v>21</v>
      </c>
      <c r="B8" s="12">
        <v>15</v>
      </c>
      <c r="C8" s="13">
        <v>0</v>
      </c>
      <c r="D8" s="14"/>
      <c r="E8" s="14"/>
      <c r="F8" s="15">
        <f>B8*C8</f>
        <v>0</v>
      </c>
      <c r="G8" s="15">
        <f>F8+0</f>
        <v>0</v>
      </c>
    </row>
    <row r="9" spans="1:7" ht="18.75" thickBot="1" x14ac:dyDescent="0.3">
      <c r="A9" s="17"/>
      <c r="B9" s="12"/>
      <c r="C9" s="13"/>
      <c r="D9" s="14"/>
      <c r="E9" s="50"/>
      <c r="F9" s="18"/>
      <c r="G9" s="18"/>
    </row>
    <row r="10" spans="1:7" ht="18.75" thickBot="1" x14ac:dyDescent="0.3">
      <c r="A10" s="19" t="s">
        <v>22</v>
      </c>
      <c r="B10" s="20"/>
      <c r="C10" s="20"/>
      <c r="D10" s="20"/>
      <c r="E10" s="20"/>
      <c r="F10" s="21">
        <f>F7+F8</f>
        <v>165</v>
      </c>
      <c r="G10" s="21">
        <f>G7+G8+G9</f>
        <v>262.5</v>
      </c>
    </row>
    <row r="11" spans="1:7" ht="18.75" thickBot="1" x14ac:dyDescent="0.3">
      <c r="A11" s="22"/>
      <c r="B11" s="23"/>
      <c r="C11" s="23"/>
      <c r="D11" s="23"/>
      <c r="E11" s="23"/>
      <c r="F11" s="24"/>
      <c r="G11" s="24"/>
    </row>
    <row r="12" spans="1:7" ht="18.75" thickBot="1" x14ac:dyDescent="0.3">
      <c r="A12" s="10" t="s">
        <v>23</v>
      </c>
      <c r="B12" s="25"/>
      <c r="C12" s="25"/>
      <c r="D12" s="25"/>
      <c r="E12" s="25"/>
      <c r="F12" s="26"/>
      <c r="G12" s="26"/>
    </row>
    <row r="13" spans="1:7" ht="18" x14ac:dyDescent="0.25">
      <c r="A13" s="11" t="s">
        <v>24</v>
      </c>
      <c r="B13" s="12"/>
      <c r="C13" s="12"/>
      <c r="D13" s="12"/>
      <c r="E13" s="12"/>
      <c r="F13" s="15">
        <v>5.28</v>
      </c>
      <c r="G13" s="27">
        <f>F13+1.63</f>
        <v>6.91</v>
      </c>
    </row>
    <row r="14" spans="1:7" ht="18" x14ac:dyDescent="0.25">
      <c r="A14" s="16" t="s">
        <v>25</v>
      </c>
      <c r="B14" s="28"/>
      <c r="C14" s="28"/>
      <c r="D14" s="28"/>
      <c r="E14" s="28"/>
      <c r="F14" s="29">
        <v>2.09</v>
      </c>
      <c r="G14" s="27">
        <f>F14+1.24</f>
        <v>3.33</v>
      </c>
    </row>
    <row r="15" spans="1:7" ht="18" x14ac:dyDescent="0.25">
      <c r="A15" s="16" t="s">
        <v>26</v>
      </c>
      <c r="B15" s="28"/>
      <c r="C15" s="28"/>
      <c r="D15" s="28"/>
      <c r="E15" s="28"/>
      <c r="F15" s="52"/>
      <c r="G15" s="27"/>
    </row>
    <row r="16" spans="1:7" ht="18" x14ac:dyDescent="0.25">
      <c r="A16" s="16" t="s">
        <v>27</v>
      </c>
      <c r="B16" s="28"/>
      <c r="C16" s="28"/>
      <c r="D16" s="28"/>
      <c r="E16" s="28"/>
      <c r="F16" s="52">
        <v>0</v>
      </c>
      <c r="G16" s="27"/>
    </row>
    <row r="17" spans="1:7" ht="18.75" thickBot="1" x14ac:dyDescent="0.3">
      <c r="A17" s="16" t="s">
        <v>28</v>
      </c>
      <c r="B17" s="28"/>
      <c r="C17" s="28"/>
      <c r="D17" s="28"/>
      <c r="E17" s="28"/>
      <c r="F17" s="29">
        <v>0.91</v>
      </c>
      <c r="G17" s="27">
        <f>F17+0.53</f>
        <v>1.44</v>
      </c>
    </row>
    <row r="18" spans="1:7" ht="36.75" thickBot="1" x14ac:dyDescent="0.3">
      <c r="A18" s="19" t="s">
        <v>29</v>
      </c>
      <c r="B18" s="20"/>
      <c r="C18" s="20"/>
      <c r="D18" s="20"/>
      <c r="E18" s="20"/>
      <c r="F18" s="21">
        <f>SUM(F13:F17)</f>
        <v>8.2799999999999994</v>
      </c>
      <c r="G18" s="21">
        <f>SUM(G13:G17)</f>
        <v>11.68</v>
      </c>
    </row>
    <row r="19" spans="1:7" ht="18.75" thickBot="1" x14ac:dyDescent="0.3">
      <c r="A19" s="7"/>
      <c r="B19" s="30"/>
      <c r="C19" s="30"/>
      <c r="D19" s="30"/>
      <c r="E19" s="30"/>
      <c r="F19" s="31"/>
      <c r="G19" s="31"/>
    </row>
    <row r="20" spans="1:7" ht="23.25" thickBot="1" x14ac:dyDescent="0.3">
      <c r="A20" s="32" t="s">
        <v>30</v>
      </c>
      <c r="B20" s="33"/>
      <c r="C20" s="33"/>
      <c r="D20" s="33"/>
      <c r="E20" s="51"/>
      <c r="F20" s="34">
        <f>F10-F18</f>
        <v>156.72</v>
      </c>
      <c r="G20" s="35">
        <f>G10-G18</f>
        <v>250.82</v>
      </c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Table Déductions</vt:lpstr>
      <vt:lpstr>Calcul Paie</vt:lpstr>
      <vt:lpstr>De_263</vt:lpstr>
      <vt:lpstr>Déductions_263.371</vt:lpstr>
      <vt:lpstr>Fed_1031_1691</vt:lpstr>
      <vt:lpstr>Fed_1691_2571</vt:lpstr>
      <vt:lpstr>Fed_2571_3671</vt:lpstr>
      <vt:lpstr>Fed_263_371</vt:lpstr>
      <vt:lpstr>Fed_371_591</vt:lpstr>
      <vt:lpstr>Fed_591_1031</vt:lpstr>
      <vt:lpstr>Moins_de_371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Josee Leli</dc:creator>
  <cp:lastModifiedBy>Josee Leli</cp:lastModifiedBy>
  <dcterms:created xsi:type="dcterms:W3CDTF">2017-10-29T05:16:42Z</dcterms:created>
  <dcterms:modified xsi:type="dcterms:W3CDTF">2017-11-03T19:50:45Z</dcterms:modified>
</cp:coreProperties>
</file>