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4"/>
  <workbookPr codeName="ThisWorkbook"/>
  <mc:AlternateContent xmlns:mc="http://schemas.openxmlformats.org/markup-compatibility/2006">
    <mc:Choice Requires="x15">
      <x15ac:absPath xmlns:x15ac="http://schemas.microsoft.com/office/spreadsheetml/2010/11/ac" url="/Users/vfautrel/Downloads/"/>
    </mc:Choice>
  </mc:AlternateContent>
  <xr:revisionPtr revIDLastSave="0" documentId="13_ncr:1_{E94A629A-C11A-4C44-8E66-5D918143F370}" xr6:coauthVersionLast="38" xr6:coauthVersionMax="38" xr10:uidLastSave="{00000000-0000-0000-0000-000000000000}"/>
  <bookViews>
    <workbookView xWindow="20" yWindow="460" windowWidth="28780" windowHeight="17540" xr2:uid="{00000000-000D-0000-FFFF-FFFF00000000}"/>
  </bookViews>
  <sheets>
    <sheet name="GanttChart" sheetId="9" r:id="rId1"/>
  </sheets>
  <definedNames>
    <definedName name="_xlnm.Print_Titles" localSheetId="0">GanttChart!$4:$7</definedName>
    <definedName name="prevWBS" localSheetId="0">GanttChart!$A1048576</definedName>
    <definedName name="valuevx">42.314159</definedName>
    <definedName name="vertex42_copyright" hidden="1">"© 2006-2018 Vertex42 LLC"</definedName>
    <definedName name="vertex42_id" hidden="1">"gantt-chart_L.xlsx"</definedName>
    <definedName name="vertex42_title" hidden="1">"Gantt Chart Template"</definedName>
    <definedName name="_xlnm.Print_Area" localSheetId="0">GanttChart!$A$1:$BN$26</definedName>
  </definedNames>
  <calcPr calcId="179021"/>
</workbook>
</file>

<file path=xl/calcChain.xml><?xml version="1.0" encoding="utf-8"?>
<calcChain xmlns="http://schemas.openxmlformats.org/spreadsheetml/2006/main">
  <c r="F26" i="9" l="1"/>
  <c r="F25" i="9"/>
  <c r="F24" i="9"/>
  <c r="F23" i="9"/>
  <c r="F21" i="9"/>
  <c r="F19" i="9"/>
  <c r="F18" i="9"/>
  <c r="F16" i="9"/>
  <c r="I16" i="9" s="1"/>
  <c r="F15" i="9" l="1"/>
  <c r="I15" i="9" s="1"/>
  <c r="F14" i="9"/>
  <c r="I14" i="9" s="1"/>
  <c r="F20" i="9"/>
  <c r="I20" i="9" s="1"/>
  <c r="F17" i="9"/>
  <c r="I17" i="9" s="1"/>
  <c r="F13" i="9"/>
  <c r="I13" i="9" s="1"/>
  <c r="F12" i="9"/>
  <c r="I12" i="9" s="1"/>
  <c r="F11" i="9"/>
  <c r="F8" i="9" l="1"/>
  <c r="I8" i="9" s="1"/>
  <c r="F9" i="9" l="1"/>
  <c r="I9" i="9" s="1"/>
  <c r="K6" i="9"/>
  <c r="K4" i="9" s="1"/>
  <c r="F10" i="9" l="1"/>
  <c r="I10" i="9" s="1"/>
  <c r="K7" i="9"/>
  <c r="A8" i="9"/>
  <c r="L6" i="9" l="1"/>
  <c r="L7" i="9" s="1"/>
  <c r="F22" i="9" l="1"/>
  <c r="I22" i="9" s="1"/>
  <c r="M6" i="9"/>
  <c r="M7" i="9" s="1"/>
  <c r="N6" i="9" l="1"/>
  <c r="O6" i="9" l="1"/>
  <c r="K5" i="9"/>
  <c r="P6" i="9" l="1"/>
  <c r="Q6" i="9" l="1"/>
  <c r="R6" i="9" l="1"/>
  <c r="N7" i="9"/>
  <c r="S6" i="9" l="1"/>
  <c r="O7" i="9"/>
  <c r="T6" i="9" l="1"/>
  <c r="P7" i="9"/>
  <c r="U6" i="9" l="1"/>
  <c r="Q7" i="9"/>
  <c r="V6" i="9" l="1"/>
  <c r="R7" i="9"/>
  <c r="R5" i="9"/>
  <c r="R4" i="9"/>
  <c r="W6" i="9" l="1"/>
  <c r="S7" i="9"/>
  <c r="X6" i="9" l="1"/>
  <c r="T7" i="9"/>
  <c r="Y6" i="9" l="1"/>
  <c r="U7" i="9"/>
  <c r="Z6" i="9" l="1"/>
  <c r="V7" i="9"/>
  <c r="AA6" i="9" l="1"/>
  <c r="X7" i="9"/>
  <c r="W7" i="9"/>
  <c r="AB6" i="9" l="1"/>
  <c r="Y5" i="9"/>
  <c r="Y4" i="9"/>
  <c r="Y7" i="9"/>
  <c r="AC6" i="9" l="1"/>
  <c r="Z7" i="9"/>
  <c r="AD6" i="9" l="1"/>
  <c r="AA7" i="9"/>
  <c r="AE6" i="9" l="1"/>
  <c r="AB7" i="9"/>
  <c r="AF6" i="9" l="1"/>
  <c r="AC7" i="9"/>
  <c r="AG6" i="9" l="1"/>
  <c r="AD7" i="9"/>
  <c r="AH6" i="9" l="1"/>
  <c r="AE7" i="9"/>
  <c r="AI6" i="9" l="1"/>
  <c r="AF4" i="9"/>
  <c r="AF7" i="9"/>
  <c r="AF5" i="9"/>
  <c r="AJ6" i="9" l="1"/>
  <c r="AG7" i="9"/>
  <c r="AK6" i="9" l="1"/>
  <c r="AH7" i="9"/>
  <c r="AL6" i="9" l="1"/>
  <c r="AI7" i="9"/>
  <c r="AM6" i="9" l="1"/>
  <c r="AJ7" i="9"/>
  <c r="AN6" i="9" l="1"/>
  <c r="AK7" i="9"/>
  <c r="AO6" i="9" l="1"/>
  <c r="AL7" i="9"/>
  <c r="AP6" i="9" l="1"/>
  <c r="AM7" i="9"/>
  <c r="AM5" i="9"/>
  <c r="AM4" i="9"/>
  <c r="AQ6" i="9" l="1"/>
  <c r="AN7" i="9"/>
  <c r="AR6" i="9" l="1"/>
  <c r="AO7" i="9"/>
  <c r="AS6" i="9" l="1"/>
  <c r="AP7" i="9"/>
  <c r="AT6" i="9" l="1"/>
  <c r="AQ7" i="9"/>
  <c r="AU6" i="9" l="1"/>
  <c r="AR7" i="9"/>
  <c r="AV6" i="9" l="1"/>
  <c r="AS7" i="9"/>
  <c r="AW6" i="9" l="1"/>
  <c r="AT7" i="9"/>
  <c r="AT5" i="9"/>
  <c r="AT4" i="9"/>
  <c r="AX6" i="9" l="1"/>
  <c r="AU7" i="9"/>
  <c r="AY6" i="9" l="1"/>
  <c r="AV7" i="9"/>
  <c r="AZ6" i="9" l="1"/>
  <c r="AW7" i="9"/>
  <c r="BA6" i="9" l="1"/>
  <c r="AX7" i="9"/>
  <c r="BB6" i="9" l="1"/>
  <c r="AY7" i="9"/>
  <c r="BC6" i="9" l="1"/>
  <c r="AZ7" i="9"/>
  <c r="BD6" i="9" l="1"/>
  <c r="BA5" i="9"/>
  <c r="BA4" i="9"/>
  <c r="BA7" i="9"/>
  <c r="BE6" i="9" l="1"/>
  <c r="BB7" i="9"/>
  <c r="BF6" i="9" l="1"/>
  <c r="BC7" i="9"/>
  <c r="BG6" i="9" l="1"/>
  <c r="BD7" i="9"/>
  <c r="BH6" i="9" l="1"/>
  <c r="BE7" i="9"/>
  <c r="BI6" i="9" l="1"/>
  <c r="BF7" i="9"/>
  <c r="BJ6" i="9" l="1"/>
  <c r="BG7" i="9"/>
  <c r="BK6" i="9" l="1"/>
  <c r="BH4" i="9"/>
  <c r="BH7" i="9"/>
  <c r="BH5" i="9"/>
  <c r="BL6" i="9" l="1"/>
  <c r="BI7" i="9"/>
  <c r="BM6" i="9" l="1"/>
  <c r="BJ7" i="9"/>
  <c r="BN6" i="9" l="1"/>
  <c r="BK7" i="9"/>
  <c r="BL7" i="9" l="1"/>
  <c r="BM7" i="9" l="1"/>
  <c r="BN7" i="9" l="1"/>
  <c r="A9" i="9" l="1"/>
  <c r="A10" i="9" s="1"/>
  <c r="A11" i="9" s="1"/>
  <c r="A12" i="9" s="1"/>
  <c r="A13" i="9" s="1"/>
  <c r="A14" i="9" s="1"/>
  <c r="A15" i="9" s="1"/>
  <c r="A16" i="9" s="1"/>
  <c r="A17" i="9" l="1"/>
  <c r="A18" i="9" l="1"/>
  <c r="A19" i="9" s="1"/>
  <c r="A20" i="9" s="1"/>
  <c r="A21" i="9" s="1"/>
  <c r="A22" i="9" s="1"/>
  <c r="A23" i="9" s="1"/>
  <c r="A24" i="9" l="1"/>
  <c r="A25" i="9" s="1"/>
  <c r="A26" i="9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Vertex42</author>
    <author>Microsoft Office User</author>
  </authors>
  <commentList>
    <comment ref="D7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Predecessor Tasks:
</t>
        </r>
        <r>
          <rPr>
            <sz val="9"/>
            <color indexed="81"/>
            <rFont val="Tahoma"/>
            <family val="2"/>
          </rPr>
          <t>You can use this column to enter the WBS of a predecessor for reference. The PRO version uses formulas to automatically calculate the Start Date based on the Predecessor.</t>
        </r>
      </text>
    </comment>
    <comment ref="B11" authorId="1" shapeId="0" xr:uid="{3C62FB96-BD4D-C841-B005-628C36847E1A}">
      <text>
        <r>
          <rPr>
            <sz val="10"/>
            <color rgb="FF000000"/>
            <rFont val="Tahoma"/>
            <family val="2"/>
          </rPr>
          <t>Liste de tous les petits-déjeuners</t>
        </r>
      </text>
    </comment>
    <comment ref="J11" authorId="1" shapeId="0" xr:uid="{F433FC1A-9BDA-1944-BCFF-23D4B3840D19}">
      <text>
        <r>
          <rPr>
            <sz val="10"/>
            <color rgb="FF000000"/>
            <rFont val="Tahoma"/>
            <family val="2"/>
          </rPr>
          <t>Dupliquer tous les "carrés bleus foncé" représentant chaque date de petit-déjeuner dans cette ligne afin d'avoir une vision d'ensemble même lorsque les lignes 12 à 16 sont masquées.</t>
        </r>
      </text>
    </comment>
  </commentList>
</comments>
</file>

<file path=xl/sharedStrings.xml><?xml version="1.0" encoding="utf-8"?>
<sst xmlns="http://schemas.openxmlformats.org/spreadsheetml/2006/main" count="32" uniqueCount="32">
  <si>
    <t>LEAD</t>
  </si>
  <si>
    <t>WORK DAYS</t>
  </si>
  <si>
    <t>PREDECESSOR</t>
  </si>
  <si>
    <t>Plan d'animation 2019</t>
  </si>
  <si>
    <t>Début de projet</t>
  </si>
  <si>
    <t>Leader</t>
  </si>
  <si>
    <t>DEBUT</t>
  </si>
  <si>
    <t>FIN</t>
  </si>
  <si>
    <t>TACHE</t>
  </si>
  <si>
    <t>ORDRE</t>
  </si>
  <si>
    <t>% REA</t>
  </si>
  <si>
    <t>JOURS</t>
  </si>
  <si>
    <t>Affichage semaine</t>
  </si>
  <si>
    <t>Actions tactiques</t>
  </si>
  <si>
    <t>Webee'nar Connect</t>
  </si>
  <si>
    <t>Welcome Kit email</t>
  </si>
  <si>
    <t>Formations</t>
  </si>
  <si>
    <t>Conférences</t>
  </si>
  <si>
    <t>Petits-déjeuners</t>
  </si>
  <si>
    <t>n°6</t>
  </si>
  <si>
    <t>n°7</t>
  </si>
  <si>
    <t>n°8</t>
  </si>
  <si>
    <t>n°9</t>
  </si>
  <si>
    <t>n°10</t>
  </si>
  <si>
    <t>n°1 : Se Vendre</t>
  </si>
  <si>
    <t>n°3 : Se Vendre</t>
  </si>
  <si>
    <t>n°4 : Scrum</t>
  </si>
  <si>
    <t>n°2 : Scrum</t>
  </si>
  <si>
    <t>n°1 : Conf 1</t>
  </si>
  <si>
    <t>n°2 : Conf 2</t>
  </si>
  <si>
    <t>n°3 : Conf 3</t>
  </si>
  <si>
    <t>n°4 : Conf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</si>
</sst>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/d/yyyy\ \(dddd\)"/>
    <numFmt numFmtId="165" formatCode="ddd\ m/dd/yy"/>
    <numFmt numFmtId="166" formatCode="d"/>
    <numFmt numFmtId="167" formatCode="d\ mmm\ yyyy"/>
    <numFmt numFmtId="168" formatCode="ddd\ dd/m/yy"/>
  </numFmts>
  <fonts count="44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u/>
      <sz val="8"/>
      <color indexed="12"/>
      <name val="Arial"/>
      <family val="2"/>
    </font>
    <font>
      <sz val="10"/>
      <name val="Arial"/>
      <family val="2"/>
    </font>
    <font>
      <sz val="14"/>
      <color indexed="56"/>
      <name val="Arial"/>
      <family val="2"/>
    </font>
    <font>
      <sz val="9"/>
      <name val="Arial"/>
      <family val="2"/>
    </font>
    <font>
      <sz val="7"/>
      <color indexed="55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name val="Arial"/>
      <family val="2"/>
      <scheme val="minor"/>
    </font>
    <font>
      <sz val="11"/>
      <name val="Arial"/>
      <family val="1"/>
      <scheme val="major"/>
    </font>
    <font>
      <sz val="10"/>
      <name val="Arial"/>
      <family val="2"/>
      <scheme val="minor"/>
    </font>
    <font>
      <b/>
      <sz val="11"/>
      <name val="Arial"/>
      <family val="2"/>
      <scheme val="minor"/>
    </font>
    <font>
      <sz val="9"/>
      <color rgb="FF000000"/>
      <name val="Arial"/>
      <family val="2"/>
      <scheme val="minor"/>
    </font>
    <font>
      <sz val="14"/>
      <name val="Arial"/>
      <family val="2"/>
      <scheme val="minor"/>
    </font>
    <font>
      <sz val="14"/>
      <color rgb="FF000000"/>
      <name val="Arial"/>
      <family val="2"/>
      <scheme val="minor"/>
    </font>
    <font>
      <sz val="16"/>
      <color theme="4" tint="-0.249977111117893"/>
      <name val="Arial"/>
      <family val="1"/>
      <scheme val="major"/>
    </font>
    <font>
      <sz val="10"/>
      <color theme="0"/>
      <name val="Arial (Corps)_x0000_"/>
    </font>
    <font>
      <sz val="11"/>
      <color theme="0"/>
      <name val="Arial (Corps)_x0000_"/>
    </font>
    <font>
      <sz val="8"/>
      <color theme="0"/>
      <name val="Arial (Corps)_x0000_"/>
    </font>
    <font>
      <b/>
      <sz val="9"/>
      <color theme="0"/>
      <name val="Arial (Corps)_x0000_"/>
    </font>
    <font>
      <b/>
      <sz val="8"/>
      <color theme="0"/>
      <name val="Arial (Corps)_x0000_"/>
    </font>
    <font>
      <sz val="9"/>
      <color theme="0"/>
      <name val="Arial (Corps)_x0000_"/>
    </font>
    <font>
      <b/>
      <sz val="9"/>
      <name val="Arial"/>
      <family val="2"/>
      <scheme val="minor"/>
    </font>
    <font>
      <sz val="10"/>
      <color rgb="FF000000"/>
      <name val="Tahoma"/>
      <family val="2"/>
    </font>
  </fonts>
  <fills count="28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rgb="FFD6F4D9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6DCE3"/>
        <bgColor indexed="64"/>
      </patternFill>
    </fill>
    <fill>
      <patternFill patternType="solid">
        <fgColor rgb="FF232C34"/>
        <bgColor indexed="64"/>
      </patternFill>
    </fill>
    <fill>
      <patternFill patternType="solid">
        <fgColor rgb="FF46546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rgb="FFD6F4D9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thin">
        <color rgb="FFEFEFEF"/>
      </top>
      <bottom style="thin">
        <color rgb="FFEFEFEF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/>
      <bottom style="thin">
        <color indexed="22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theme="0" tint="-0.24994659260841701"/>
      </right>
      <top/>
      <bottom/>
      <diagonal/>
    </border>
    <border>
      <left/>
      <right/>
      <top/>
      <bottom style="medium">
        <color theme="0" tint="-0.34998626667073579"/>
      </bottom>
      <diagonal/>
    </border>
    <border>
      <left style="medium">
        <color theme="0" tint="-0.24994659260841701"/>
      </left>
      <right style="thin">
        <color theme="0" tint="-0.24994659260841701"/>
      </right>
      <top/>
      <bottom style="medium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theme="0" tint="-0.34998626667073579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medium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/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 tint="-0.24994659260841701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theme="0" tint="-0.34998626667073579"/>
      </bottom>
      <diagonal/>
    </border>
    <border>
      <left style="thin">
        <color theme="0" tint="-0.24994659260841701"/>
      </left>
      <right style="thin">
        <color indexed="64"/>
      </right>
      <top/>
      <bottom style="medium">
        <color theme="0" tint="-0.34998626667073579"/>
      </bottom>
      <diagonal/>
    </border>
    <border>
      <left style="thin">
        <color indexed="64"/>
      </left>
      <right/>
      <top/>
      <bottom style="thin">
        <color indexed="22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 style="thin">
        <color indexed="22"/>
      </top>
      <bottom style="thin">
        <color indexed="22"/>
      </bottom>
      <diagonal/>
    </border>
  </borders>
  <cellStyleXfs count="44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3" borderId="0" applyNumberFormat="0" applyBorder="0" applyAlignment="0" applyProtection="0"/>
    <xf numFmtId="0" fontId="9" fillId="2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6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0" fillId="8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0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1" fillId="16" borderId="0" applyNumberFormat="0" applyBorder="0" applyAlignment="0" applyProtection="0"/>
    <xf numFmtId="0" fontId="12" fillId="17" borderId="1" applyNumberFormat="0" applyAlignment="0" applyProtection="0"/>
    <xf numFmtId="0" fontId="13" fillId="18" borderId="2" applyNumberFormat="0" applyAlignment="0" applyProtection="0"/>
    <xf numFmtId="0" fontId="14" fillId="0" borderId="0" applyNumberFormat="0" applyFill="0" applyBorder="0" applyAlignment="0" applyProtection="0"/>
    <xf numFmtId="0" fontId="15" fillId="19" borderId="0" applyNumberFormat="0" applyBorder="0" applyAlignment="0" applyProtection="0"/>
    <xf numFmtId="0" fontId="16" fillId="0" borderId="3" applyNumberFormat="0" applyFill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8" fillId="0" borderId="0" applyNumberForma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9" fillId="11" borderId="1" applyNumberFormat="0" applyAlignment="0" applyProtection="0"/>
    <xf numFmtId="0" fontId="20" fillId="0" borderId="6" applyNumberFormat="0" applyFill="0" applyAlignment="0" applyProtection="0"/>
    <xf numFmtId="0" fontId="21" fillId="5" borderId="0" applyNumberFormat="0" applyBorder="0" applyAlignment="0" applyProtection="0"/>
    <xf numFmtId="0" fontId="5" fillId="5" borderId="7" applyNumberFormat="0" applyFont="0" applyAlignment="0" applyProtection="0"/>
    <xf numFmtId="0" fontId="22" fillId="17" borderId="8" applyNumberFormat="0" applyAlignment="0" applyProtection="0"/>
    <xf numFmtId="9" fontId="1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9" applyNumberFormat="0" applyFill="0" applyAlignment="0" applyProtection="0"/>
    <xf numFmtId="0" fontId="25" fillId="0" borderId="0" applyNumberFormat="0" applyFill="0" applyBorder="0" applyAlignment="0" applyProtection="0"/>
  </cellStyleXfs>
  <cellXfs count="93">
    <xf numFmtId="0" fontId="0" fillId="0" borderId="0" xfId="0"/>
    <xf numFmtId="0" fontId="0" fillId="0" borderId="0" xfId="0" applyProtection="1"/>
    <xf numFmtId="0" fontId="0" fillId="20" borderId="0" xfId="0" applyFill="1" applyBorder="1" applyProtection="1"/>
    <xf numFmtId="0" fontId="0" fillId="0" borderId="0" xfId="0" applyFill="1" applyBorder="1" applyProtection="1"/>
    <xf numFmtId="0" fontId="0" fillId="0" borderId="0" xfId="0" applyFill="1" applyAlignment="1" applyProtection="1"/>
    <xf numFmtId="0" fontId="0" fillId="0" borderId="0" xfId="0" applyNumberFormat="1" applyFill="1" applyBorder="1" applyProtection="1"/>
    <xf numFmtId="0" fontId="0" fillId="0" borderId="0" xfId="0" applyNumberFormat="1" applyProtection="1"/>
    <xf numFmtId="0" fontId="7" fillId="0" borderId="0" xfId="0" applyNumberFormat="1" applyFont="1" applyAlignment="1" applyProtection="1">
      <protection locked="0"/>
    </xf>
    <xf numFmtId="0" fontId="2" fillId="0" borderId="0" xfId="34" applyAlignment="1" applyProtection="1">
      <alignment horizontal="left"/>
    </xf>
    <xf numFmtId="0" fontId="4" fillId="20" borderId="0" xfId="34" applyNumberFormat="1" applyFont="1" applyFill="1" applyAlignment="1" applyProtection="1">
      <alignment horizontal="right"/>
      <protection locked="0"/>
    </xf>
    <xf numFmtId="0" fontId="6" fillId="0" borderId="0" xfId="0" applyNumberFormat="1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/>
    <xf numFmtId="0" fontId="29" fillId="0" borderId="0" xfId="0" applyNumberFormat="1" applyFont="1" applyAlignment="1" applyProtection="1">
      <alignment vertical="center"/>
      <protection locked="0"/>
    </xf>
    <xf numFmtId="0" fontId="28" fillId="0" borderId="10" xfId="0" applyFont="1" applyFill="1" applyBorder="1" applyAlignment="1" applyProtection="1">
      <alignment vertical="center"/>
    </xf>
    <xf numFmtId="1" fontId="32" fillId="22" borderId="11" xfId="0" applyNumberFormat="1" applyFont="1" applyFill="1" applyBorder="1" applyAlignment="1" applyProtection="1">
      <alignment horizontal="center" vertical="center"/>
    </xf>
    <xf numFmtId="9" fontId="32" fillId="22" borderId="11" xfId="40" applyFont="1" applyFill="1" applyBorder="1" applyAlignment="1" applyProtection="1">
      <alignment horizontal="center" vertical="center"/>
    </xf>
    <xf numFmtId="1" fontId="32" fillId="0" borderId="11" xfId="0" applyNumberFormat="1" applyFont="1" applyBorder="1" applyAlignment="1" applyProtection="1">
      <alignment horizontal="center" vertical="center"/>
    </xf>
    <xf numFmtId="1" fontId="34" fillId="0" borderId="11" xfId="0" applyNumberFormat="1" applyFont="1" applyBorder="1" applyAlignment="1" applyProtection="1">
      <alignment horizontal="center" vertical="center"/>
    </xf>
    <xf numFmtId="0" fontId="28" fillId="0" borderId="10" xfId="0" applyFont="1" applyFill="1" applyBorder="1" applyAlignment="1" applyProtection="1">
      <alignment horizontal="left" vertical="center"/>
    </xf>
    <xf numFmtId="9" fontId="28" fillId="0" borderId="10" xfId="0" applyNumberFormat="1" applyFont="1" applyFill="1" applyBorder="1" applyAlignment="1" applyProtection="1">
      <alignment horizontal="left" vertical="center"/>
    </xf>
    <xf numFmtId="0" fontId="35" fillId="0" borderId="0" xfId="0" applyNumberFormat="1" applyFont="1" applyFill="1" applyBorder="1" applyAlignment="1" applyProtection="1">
      <alignment vertical="center"/>
      <protection locked="0"/>
    </xf>
    <xf numFmtId="0" fontId="28" fillId="0" borderId="10" xfId="0" applyFont="1" applyFill="1" applyBorder="1" applyAlignment="1" applyProtection="1">
      <alignment vertical="center" wrapText="1"/>
    </xf>
    <xf numFmtId="0" fontId="32" fillId="0" borderId="11" xfId="0" applyFont="1" applyFill="1" applyBorder="1" applyAlignment="1" applyProtection="1">
      <alignment horizontal="center" vertical="center"/>
    </xf>
    <xf numFmtId="0" fontId="28" fillId="0" borderId="10" xfId="0" applyFont="1" applyFill="1" applyBorder="1" applyAlignment="1" applyProtection="1">
      <alignment horizontal="left" vertical="center" wrapText="1" indent="1"/>
    </xf>
    <xf numFmtId="0" fontId="1" fillId="0" borderId="0" xfId="0" applyFont="1" applyAlignment="1" applyProtection="1">
      <alignment horizontal="right" vertical="center"/>
    </xf>
    <xf numFmtId="0" fontId="8" fillId="0" borderId="0" xfId="0" applyFont="1" applyAlignment="1" applyProtection="1">
      <protection locked="0"/>
    </xf>
    <xf numFmtId="0" fontId="31" fillId="23" borderId="13" xfId="0" applyFont="1" applyFill="1" applyBorder="1" applyAlignment="1" applyProtection="1">
      <alignment vertical="center"/>
    </xf>
    <xf numFmtId="0" fontId="28" fillId="23" borderId="13" xfId="0" applyFont="1" applyFill="1" applyBorder="1" applyAlignment="1" applyProtection="1">
      <alignment vertical="center"/>
    </xf>
    <xf numFmtId="0" fontId="28" fillId="23" borderId="13" xfId="0" applyNumberFormat="1" applyFont="1" applyFill="1" applyBorder="1" applyAlignment="1" applyProtection="1">
      <alignment horizontal="center" vertical="center"/>
    </xf>
    <xf numFmtId="165" fontId="28" fillId="23" borderId="13" xfId="0" applyNumberFormat="1" applyFont="1" applyFill="1" applyBorder="1" applyAlignment="1" applyProtection="1">
      <alignment horizontal="right" vertical="center"/>
    </xf>
    <xf numFmtId="1" fontId="28" fillId="23" borderId="13" xfId="40" applyNumberFormat="1" applyFont="1" applyFill="1" applyBorder="1" applyAlignment="1" applyProtection="1">
      <alignment horizontal="center" vertical="center"/>
    </xf>
    <xf numFmtId="9" fontId="28" fillId="23" borderId="13" xfId="40" applyFont="1" applyFill="1" applyBorder="1" applyAlignment="1" applyProtection="1">
      <alignment horizontal="center" vertical="center"/>
    </xf>
    <xf numFmtId="1" fontId="28" fillId="23" borderId="13" xfId="0" applyNumberFormat="1" applyFont="1" applyFill="1" applyBorder="1" applyAlignment="1" applyProtection="1">
      <alignment horizontal="center" vertical="center"/>
    </xf>
    <xf numFmtId="1" fontId="33" fillId="23" borderId="13" xfId="0" applyNumberFormat="1" applyFont="1" applyFill="1" applyBorder="1" applyAlignment="1" applyProtection="1">
      <alignment horizontal="center" vertical="center"/>
    </xf>
    <xf numFmtId="0" fontId="28" fillId="23" borderId="13" xfId="0" applyFont="1" applyFill="1" applyBorder="1" applyAlignment="1" applyProtection="1">
      <alignment horizontal="left" vertical="center"/>
    </xf>
    <xf numFmtId="166" fontId="38" fillId="24" borderId="15" xfId="0" applyNumberFormat="1" applyFont="1" applyFill="1" applyBorder="1" applyAlignment="1" applyProtection="1">
      <alignment horizontal="center" vertical="center" shrinkToFit="1"/>
    </xf>
    <xf numFmtId="166" fontId="38" fillId="24" borderId="12" xfId="0" applyNumberFormat="1" applyFont="1" applyFill="1" applyBorder="1" applyAlignment="1" applyProtection="1">
      <alignment horizontal="center" vertical="center" shrinkToFit="1"/>
    </xf>
    <xf numFmtId="166" fontId="38" fillId="24" borderId="16" xfId="0" applyNumberFormat="1" applyFont="1" applyFill="1" applyBorder="1" applyAlignment="1" applyProtection="1">
      <alignment horizontal="center" vertical="center" shrinkToFit="1"/>
    </xf>
    <xf numFmtId="0" fontId="30" fillId="0" borderId="0" xfId="0" applyNumberFormat="1" applyFont="1" applyFill="1" applyBorder="1" applyProtection="1"/>
    <xf numFmtId="0" fontId="30" fillId="0" borderId="0" xfId="0" applyFont="1" applyFill="1" applyBorder="1" applyProtection="1"/>
    <xf numFmtId="0" fontId="41" fillId="25" borderId="18" xfId="0" applyNumberFormat="1" applyFont="1" applyFill="1" applyBorder="1" applyAlignment="1" applyProtection="1">
      <alignment horizontal="center" vertical="center" shrinkToFit="1"/>
    </xf>
    <xf numFmtId="0" fontId="41" fillId="25" borderId="19" xfId="0" applyNumberFormat="1" applyFont="1" applyFill="1" applyBorder="1" applyAlignment="1" applyProtection="1">
      <alignment horizontal="center" vertical="center" shrinkToFit="1"/>
    </xf>
    <xf numFmtId="0" fontId="41" fillId="25" borderId="20" xfId="0" applyNumberFormat="1" applyFont="1" applyFill="1" applyBorder="1" applyAlignment="1" applyProtection="1">
      <alignment horizontal="center" vertical="center" shrinkToFit="1"/>
    </xf>
    <xf numFmtId="0" fontId="36" fillId="0" borderId="0" xfId="0" applyFont="1" applyFill="1" applyBorder="1" applyProtection="1"/>
    <xf numFmtId="0" fontId="36" fillId="0" borderId="0" xfId="0" applyFont="1" applyFill="1" applyBorder="1" applyAlignment="1" applyProtection="1"/>
    <xf numFmtId="0" fontId="39" fillId="24" borderId="17" xfId="0" applyFont="1" applyFill="1" applyBorder="1" applyAlignment="1" applyProtection="1">
      <alignment horizontal="left" vertical="center"/>
    </xf>
    <xf numFmtId="0" fontId="39" fillId="24" borderId="17" xfId="0" applyFont="1" applyFill="1" applyBorder="1" applyAlignment="1" applyProtection="1">
      <alignment horizontal="center" vertical="center" wrapText="1"/>
    </xf>
    <xf numFmtId="0" fontId="40" fillId="24" borderId="17" xfId="0" applyNumberFormat="1" applyFont="1" applyFill="1" applyBorder="1" applyAlignment="1" applyProtection="1">
      <alignment horizontal="center" vertical="center" wrapText="1"/>
    </xf>
    <xf numFmtId="0" fontId="39" fillId="24" borderId="17" xfId="0" applyFont="1" applyFill="1" applyBorder="1" applyAlignment="1" applyProtection="1">
      <alignment horizontal="center" vertical="center"/>
    </xf>
    <xf numFmtId="0" fontId="30" fillId="0" borderId="21" xfId="0" applyNumberFormat="1" applyFont="1" applyFill="1" applyBorder="1" applyProtection="1"/>
    <xf numFmtId="0" fontId="30" fillId="0" borderId="22" xfId="0" applyFont="1" applyFill="1" applyBorder="1" applyAlignment="1" applyProtection="1">
      <alignment horizontal="right" vertical="center"/>
    </xf>
    <xf numFmtId="0" fontId="30" fillId="0" borderId="22" xfId="0" applyFont="1" applyFill="1" applyBorder="1" applyProtection="1"/>
    <xf numFmtId="0" fontId="30" fillId="0" borderId="23" xfId="0" applyNumberFormat="1" applyFont="1" applyFill="1" applyBorder="1" applyAlignment="1" applyProtection="1">
      <alignment horizontal="center" vertical="center"/>
      <protection locked="0"/>
    </xf>
    <xf numFmtId="0" fontId="30" fillId="0" borderId="28" xfId="0" applyNumberFormat="1" applyFont="1" applyFill="1" applyBorder="1" applyProtection="1"/>
    <xf numFmtId="0" fontId="30" fillId="0" borderId="0" xfId="0" applyFont="1" applyFill="1" applyBorder="1" applyAlignment="1" applyProtection="1">
      <alignment horizontal="right" vertical="center"/>
    </xf>
    <xf numFmtId="166" fontId="38" fillId="24" borderId="29" xfId="0" applyNumberFormat="1" applyFont="1" applyFill="1" applyBorder="1" applyAlignment="1" applyProtection="1">
      <alignment horizontal="center" vertical="center" shrinkToFit="1"/>
    </xf>
    <xf numFmtId="0" fontId="39" fillId="24" borderId="30" xfId="0" applyNumberFormat="1" applyFont="1" applyFill="1" applyBorder="1" applyAlignment="1" applyProtection="1">
      <alignment horizontal="left" vertical="center"/>
    </xf>
    <xf numFmtId="0" fontId="41" fillId="25" borderId="31" xfId="0" applyNumberFormat="1" applyFont="1" applyFill="1" applyBorder="1" applyAlignment="1" applyProtection="1">
      <alignment horizontal="center" vertical="center" shrinkToFit="1"/>
    </xf>
    <xf numFmtId="0" fontId="31" fillId="23" borderId="32" xfId="0" applyNumberFormat="1" applyFont="1" applyFill="1" applyBorder="1" applyAlignment="1" applyProtection="1">
      <alignment horizontal="left" vertical="center"/>
    </xf>
    <xf numFmtId="0" fontId="28" fillId="23" borderId="33" xfId="0" applyFont="1" applyFill="1" applyBorder="1" applyAlignment="1" applyProtection="1">
      <alignment horizontal="left" vertical="center"/>
    </xf>
    <xf numFmtId="0" fontId="28" fillId="0" borderId="34" xfId="0" applyNumberFormat="1" applyFont="1" applyFill="1" applyBorder="1" applyAlignment="1" applyProtection="1">
      <alignment horizontal="left" vertical="center"/>
    </xf>
    <xf numFmtId="0" fontId="28" fillId="0" borderId="35" xfId="0" applyFont="1" applyFill="1" applyBorder="1" applyAlignment="1" applyProtection="1">
      <alignment horizontal="left" vertical="center"/>
    </xf>
    <xf numFmtId="168" fontId="32" fillId="21" borderId="11" xfId="0" applyNumberFormat="1" applyFont="1" applyFill="1" applyBorder="1" applyAlignment="1" applyProtection="1">
      <alignment horizontal="center" vertical="center"/>
    </xf>
    <xf numFmtId="168" fontId="28" fillId="23" borderId="13" xfId="0" applyNumberFormat="1" applyFont="1" applyFill="1" applyBorder="1" applyAlignment="1" applyProtection="1">
      <alignment horizontal="center" vertical="center"/>
    </xf>
    <xf numFmtId="168" fontId="32" fillId="0" borderId="11" xfId="0" applyNumberFormat="1" applyFont="1" applyBorder="1" applyAlignment="1" applyProtection="1">
      <alignment horizontal="center" vertical="center"/>
    </xf>
    <xf numFmtId="0" fontId="28" fillId="0" borderId="10" xfId="0" applyFont="1" applyFill="1" applyBorder="1" applyAlignment="1" applyProtection="1">
      <alignment horizontal="center" vertical="center"/>
    </xf>
    <xf numFmtId="0" fontId="37" fillId="24" borderId="24" xfId="0" applyNumberFormat="1" applyFont="1" applyFill="1" applyBorder="1" applyAlignment="1" applyProtection="1">
      <alignment horizontal="center" vertical="center"/>
    </xf>
    <xf numFmtId="0" fontId="37" fillId="24" borderId="25" xfId="0" applyNumberFormat="1" applyFont="1" applyFill="1" applyBorder="1" applyAlignment="1" applyProtection="1">
      <alignment horizontal="center" vertical="center"/>
    </xf>
    <xf numFmtId="0" fontId="37" fillId="24" borderId="26" xfId="0" applyNumberFormat="1" applyFont="1" applyFill="1" applyBorder="1" applyAlignment="1" applyProtection="1">
      <alignment horizontal="center" vertical="center"/>
    </xf>
    <xf numFmtId="167" fontId="36" fillId="24" borderId="15" xfId="0" applyNumberFormat="1" applyFont="1" applyFill="1" applyBorder="1" applyAlignment="1" applyProtection="1">
      <alignment horizontal="center" vertical="center"/>
    </xf>
    <xf numFmtId="167" fontId="36" fillId="24" borderId="12" xfId="0" applyNumberFormat="1" applyFont="1" applyFill="1" applyBorder="1" applyAlignment="1" applyProtection="1">
      <alignment horizontal="center" vertical="center"/>
    </xf>
    <xf numFmtId="167" fontId="36" fillId="24" borderId="16" xfId="0" applyNumberFormat="1" applyFont="1" applyFill="1" applyBorder="1" applyAlignment="1" applyProtection="1">
      <alignment horizontal="center" vertical="center"/>
    </xf>
    <xf numFmtId="0" fontId="37" fillId="24" borderId="27" xfId="0" applyNumberFormat="1" applyFont="1" applyFill="1" applyBorder="1" applyAlignment="1" applyProtection="1">
      <alignment horizontal="center" vertical="center"/>
    </xf>
    <xf numFmtId="167" fontId="36" fillId="24" borderId="29" xfId="0" applyNumberFormat="1" applyFont="1" applyFill="1" applyBorder="1" applyAlignment="1" applyProtection="1">
      <alignment horizontal="center" vertical="center"/>
    </xf>
    <xf numFmtId="0" fontId="0" fillId="0" borderId="0" xfId="0" applyFill="1"/>
    <xf numFmtId="164" fontId="30" fillId="0" borderId="14" xfId="0" applyNumberFormat="1" applyFont="1" applyFill="1" applyBorder="1" applyAlignment="1" applyProtection="1">
      <alignment horizontal="center" vertical="center" shrinkToFit="1"/>
      <protection locked="0"/>
    </xf>
    <xf numFmtId="164" fontId="30" fillId="0" borderId="23" xfId="0" applyNumberFormat="1" applyFont="1" applyFill="1" applyBorder="1" applyAlignment="1" applyProtection="1">
      <alignment horizontal="center" vertical="center" shrinkToFit="1"/>
      <protection locked="0"/>
    </xf>
    <xf numFmtId="0" fontId="28" fillId="26" borderId="34" xfId="0" applyNumberFormat="1" applyFont="1" applyFill="1" applyBorder="1" applyAlignment="1" applyProtection="1">
      <alignment horizontal="left" vertical="center"/>
    </xf>
    <xf numFmtId="0" fontId="42" fillId="26" borderId="10" xfId="0" applyFont="1" applyFill="1" applyBorder="1" applyAlignment="1" applyProtection="1">
      <alignment vertical="center" wrapText="1"/>
    </xf>
    <xf numFmtId="0" fontId="28" fillId="26" borderId="10" xfId="0" applyFont="1" applyFill="1" applyBorder="1" applyAlignment="1" applyProtection="1">
      <alignment vertical="center"/>
    </xf>
    <xf numFmtId="0" fontId="32" fillId="26" borderId="11" xfId="0" applyFont="1" applyFill="1" applyBorder="1" applyAlignment="1" applyProtection="1">
      <alignment horizontal="center" vertical="center"/>
    </xf>
    <xf numFmtId="168" fontId="32" fillId="27" borderId="11" xfId="0" applyNumberFormat="1" applyFont="1" applyFill="1" applyBorder="1" applyAlignment="1" applyProtection="1">
      <alignment horizontal="center" vertical="center"/>
    </xf>
    <xf numFmtId="168" fontId="32" fillId="26" borderId="11" xfId="0" applyNumberFormat="1" applyFont="1" applyFill="1" applyBorder="1" applyAlignment="1" applyProtection="1">
      <alignment horizontal="center" vertical="center"/>
    </xf>
    <xf numFmtId="1" fontId="32" fillId="26" borderId="11" xfId="0" applyNumberFormat="1" applyFont="1" applyFill="1" applyBorder="1" applyAlignment="1" applyProtection="1">
      <alignment horizontal="center" vertical="center"/>
    </xf>
    <xf numFmtId="9" fontId="32" fillId="26" borderId="11" xfId="40" applyFont="1" applyFill="1" applyBorder="1" applyAlignment="1" applyProtection="1">
      <alignment horizontal="center" vertical="center"/>
    </xf>
    <xf numFmtId="1" fontId="34" fillId="26" borderId="11" xfId="0" applyNumberFormat="1" applyFont="1" applyFill="1" applyBorder="1" applyAlignment="1" applyProtection="1">
      <alignment horizontal="center" vertical="center"/>
    </xf>
    <xf numFmtId="0" fontId="28" fillId="26" borderId="10" xfId="0" applyFont="1" applyFill="1" applyBorder="1" applyAlignment="1" applyProtection="1">
      <alignment horizontal="left" vertical="center"/>
    </xf>
    <xf numFmtId="0" fontId="28" fillId="26" borderId="35" xfId="0" applyFont="1" applyFill="1" applyBorder="1" applyAlignment="1" applyProtection="1">
      <alignment horizontal="left" vertical="center"/>
    </xf>
    <xf numFmtId="9" fontId="28" fillId="26" borderId="10" xfId="0" applyNumberFormat="1" applyFont="1" applyFill="1" applyBorder="1" applyAlignment="1" applyProtection="1">
      <alignment horizontal="left" vertical="center"/>
    </xf>
    <xf numFmtId="168" fontId="32" fillId="0" borderId="11" xfId="0" applyNumberFormat="1" applyFont="1" applyFill="1" applyBorder="1" applyAlignment="1" applyProtection="1">
      <alignment horizontal="center" vertical="center"/>
    </xf>
    <xf numFmtId="1" fontId="32" fillId="0" borderId="11" xfId="0" applyNumberFormat="1" applyFont="1" applyFill="1" applyBorder="1" applyAlignment="1" applyProtection="1">
      <alignment horizontal="center" vertical="center"/>
    </xf>
    <xf numFmtId="9" fontId="32" fillId="0" borderId="11" xfId="40" applyFont="1" applyFill="1" applyBorder="1" applyAlignment="1" applyProtection="1">
      <alignment horizontal="center" vertical="center"/>
    </xf>
    <xf numFmtId="1" fontId="34" fillId="0" borderId="11" xfId="0" applyNumberFormat="1" applyFont="1" applyFill="1" applyBorder="1" applyAlignment="1" applyProtection="1">
      <alignment horizontal="center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3" builtinId="11" customBuiltin="1"/>
    <cellStyle name="Calcul" xfId="26" builtinId="22" customBuiltin="1"/>
    <cellStyle name="Cellule liée" xfId="36" builtinId="24" customBuiltin="1"/>
    <cellStyle name="Entrée" xfId="35" builtinId="20" customBuiltin="1"/>
    <cellStyle name="Insatisfaisant" xfId="25" builtinId="27" customBuiltin="1"/>
    <cellStyle name="Lien hypertexte" xfId="34" builtinId="8"/>
    <cellStyle name="Neutre" xfId="37" builtinId="28" customBuiltin="1"/>
    <cellStyle name="Normal" xfId="0" builtinId="0"/>
    <cellStyle name="Note" xfId="38" builtinId="10" customBuiltin="1"/>
    <cellStyle name="Pourcentage" xfId="40" builtinId="5"/>
    <cellStyle name="Satisfaisant" xfId="29" builtinId="26" customBuiltin="1"/>
    <cellStyle name="Sortie" xfId="39" builtinId="21" customBuiltin="1"/>
    <cellStyle name="Texte explicatif" xfId="28" builtinId="53" customBuiltin="1"/>
    <cellStyle name="Titre" xfId="41" builtinId="15" customBuiltin="1"/>
    <cellStyle name="Titre 1" xfId="30" builtinId="16" customBuiltin="1"/>
    <cellStyle name="Titre 2" xfId="31" builtinId="17" customBuiltin="1"/>
    <cellStyle name="Titre 3" xfId="32" builtinId="18" customBuiltin="1"/>
    <cellStyle name="Titre 4" xfId="33" builtinId="19" customBuiltin="1"/>
    <cellStyle name="Total" xfId="42" builtinId="25" customBuiltin="1"/>
    <cellStyle name="Vérification" xfId="27" builtinId="23" customBuiltin="1"/>
  </cellStyles>
  <dxfs count="4">
    <dxf>
      <border>
        <left style="thin">
          <color rgb="FFC00000"/>
        </left>
        <right style="thin">
          <color rgb="FFC00000"/>
        </right>
        <vertical/>
        <horizontal/>
      </border>
    </dxf>
    <dxf>
      <fill>
        <patternFill>
          <bgColor rgb="FF0070C0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99FF99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6699FF"/>
      <rgbColor rgb="00CCECFF"/>
      <rgbColor rgb="00D6F4D9"/>
      <rgbColor rgb="00FFFFCC"/>
      <rgbColor rgb="0099CCFF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D6DCE3"/>
      <color rgb="FF232C34"/>
      <color rgb="FF465468"/>
      <color rgb="FF232B34"/>
      <color rgb="FF242B34"/>
      <color rgb="FFFFCCCC"/>
      <color rgb="FFFF9900"/>
      <color rgb="FF91D0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H$4" horiz="1" max="100" min="1" page="0" val="42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368300</xdr:colOff>
      <xdr:row>5</xdr:row>
      <xdr:rowOff>142875</xdr:rowOff>
    </xdr:from>
    <xdr:to>
      <xdr:col>27</xdr:col>
      <xdr:colOff>31750</xdr:colOff>
      <xdr:row>10</xdr:row>
      <xdr:rowOff>80433</xdr:rowOff>
    </xdr:to>
    <xdr:sp macro="" textlink="">
      <xdr:nvSpPr>
        <xdr:cNvPr id="8236" name="Text Box 44" hidden="1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SpPr txBox="1">
          <a:spLocks noChangeArrowheads="1"/>
        </xdr:cNvSpPr>
      </xdr:nvSpPr>
      <xdr:spPr bwMode="auto">
        <a:xfrm>
          <a:off x="4953000" y="1371600"/>
          <a:ext cx="3419475" cy="1104900"/>
        </a:xfrm>
        <a:prstGeom prst="rect">
          <a:avLst/>
        </a:prstGeom>
        <a:solidFill>
          <a:srgbClr val="FFFFE1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101600</xdr:colOff>
          <xdr:row>1</xdr:row>
          <xdr:rowOff>127000</xdr:rowOff>
        </xdr:from>
        <xdr:to>
          <xdr:col>27</xdr:col>
          <xdr:colOff>101600</xdr:colOff>
          <xdr:row>2</xdr:row>
          <xdr:rowOff>114300</xdr:rowOff>
        </xdr:to>
        <xdr:sp macro="" textlink="">
          <xdr:nvSpPr>
            <xdr:cNvPr id="8238" name="Scroll Bar 46" hidden="1">
              <a:extLst>
                <a:ext uri="{63B3BB69-23CF-44E3-9099-C40C66FF867C}">
                  <a14:compatExt spid="_x0000_s8238"/>
                </a:ext>
                <a:ext uri="{FF2B5EF4-FFF2-40B4-BE49-F238E27FC236}">
                  <a16:creationId xmlns:a16="http://schemas.microsoft.com/office/drawing/2014/main" id="{00000000-0008-0000-0000-00002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xdr:twoCellAnchor>
    <xdr:from>
      <xdr:col>8</xdr:col>
      <xdr:colOff>406400</xdr:colOff>
      <xdr:row>9</xdr:row>
      <xdr:rowOff>203200</xdr:rowOff>
    </xdr:from>
    <xdr:to>
      <xdr:col>65</xdr:col>
      <xdr:colOff>139700</xdr:colOff>
      <xdr:row>11</xdr:row>
      <xdr:rowOff>63500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91AE801D-97D5-794E-9A43-30331E4CB2C1}"/>
            </a:ext>
          </a:extLst>
        </xdr:cNvPr>
        <xdr:cNvSpPr/>
      </xdr:nvSpPr>
      <xdr:spPr>
        <a:xfrm>
          <a:off x="6159500" y="2387600"/>
          <a:ext cx="10845800" cy="317500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10</xdr:row>
      <xdr:rowOff>0</xdr:rowOff>
    </xdr:from>
    <xdr:to>
      <xdr:col>1</xdr:col>
      <xdr:colOff>1676400</xdr:colOff>
      <xdr:row>16</xdr:row>
      <xdr:rowOff>12700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id="{2CEC7DE1-970B-9444-9320-F56B896AA019}"/>
            </a:ext>
          </a:extLst>
        </xdr:cNvPr>
        <xdr:cNvSpPr/>
      </xdr:nvSpPr>
      <xdr:spPr>
        <a:xfrm>
          <a:off x="0" y="2413000"/>
          <a:ext cx="2197100" cy="1384300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101600</xdr:colOff>
      <xdr:row>10</xdr:row>
      <xdr:rowOff>127000</xdr:rowOff>
    </xdr:from>
    <xdr:to>
      <xdr:col>19</xdr:col>
      <xdr:colOff>101600</xdr:colOff>
      <xdr:row>12</xdr:row>
      <xdr:rowOff>127000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30B763D3-9E1E-6F48-B9F7-D35DD5B94F6D}"/>
            </a:ext>
          </a:extLst>
        </xdr:cNvPr>
        <xdr:cNvCxnSpPr/>
      </xdr:nvCxnSpPr>
      <xdr:spPr>
        <a:xfrm flipV="1">
          <a:off x="8204200" y="2540000"/>
          <a:ext cx="0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34</xdr:col>
      <xdr:colOff>88900</xdr:colOff>
      <xdr:row>10</xdr:row>
      <xdr:rowOff>114300</xdr:rowOff>
    </xdr:from>
    <xdr:to>
      <xdr:col>34</xdr:col>
      <xdr:colOff>88900</xdr:colOff>
      <xdr:row>13</xdr:row>
      <xdr:rowOff>114300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555E9241-A4F1-BD41-9A22-DF976F4C7D29}"/>
            </a:ext>
          </a:extLst>
        </xdr:cNvPr>
        <xdr:cNvCxnSpPr/>
      </xdr:nvCxnSpPr>
      <xdr:spPr>
        <a:xfrm flipV="1">
          <a:off x="11049000" y="2527300"/>
          <a:ext cx="0" cy="685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76200</xdr:colOff>
      <xdr:row>10</xdr:row>
      <xdr:rowOff>101600</xdr:rowOff>
    </xdr:from>
    <xdr:to>
      <xdr:col>47</xdr:col>
      <xdr:colOff>76200</xdr:colOff>
      <xdr:row>14</xdr:row>
      <xdr:rowOff>127000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63A762C1-6825-0D4D-9794-FD97BFDEE693}"/>
            </a:ext>
          </a:extLst>
        </xdr:cNvPr>
        <xdr:cNvCxnSpPr/>
      </xdr:nvCxnSpPr>
      <xdr:spPr>
        <a:xfrm flipV="1">
          <a:off x="13512800" y="2514600"/>
          <a:ext cx="0" cy="939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62</xdr:col>
      <xdr:colOff>88900</xdr:colOff>
      <xdr:row>10</xdr:row>
      <xdr:rowOff>127000</xdr:rowOff>
    </xdr:from>
    <xdr:to>
      <xdr:col>62</xdr:col>
      <xdr:colOff>88900</xdr:colOff>
      <xdr:row>15</xdr:row>
      <xdr:rowOff>63500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EF83ACBB-FD46-0444-B755-AF7B95CAFCDC}"/>
            </a:ext>
          </a:extLst>
        </xdr:cNvPr>
        <xdr:cNvCxnSpPr/>
      </xdr:nvCxnSpPr>
      <xdr:spPr>
        <a:xfrm flipV="1">
          <a:off x="16383000" y="2540000"/>
          <a:ext cx="0" cy="1079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57549</xdr:colOff>
      <xdr:row>12</xdr:row>
      <xdr:rowOff>188753</xdr:rowOff>
    </xdr:from>
    <xdr:to>
      <xdr:col>65</xdr:col>
      <xdr:colOff>52290</xdr:colOff>
      <xdr:row>15</xdr:row>
      <xdr:rowOff>26832</xdr:rowOff>
    </xdr:to>
    <xdr:sp macro="" textlink="">
      <xdr:nvSpPr>
        <xdr:cNvPr id="20" name="Ellipse 19">
          <a:extLst>
            <a:ext uri="{FF2B5EF4-FFF2-40B4-BE49-F238E27FC236}">
              <a16:creationId xmlns:a16="http://schemas.microsoft.com/office/drawing/2014/main" id="{A1E0A295-C76B-5848-8C52-BDC4B2307EF6}"/>
            </a:ext>
          </a:extLst>
        </xdr:cNvPr>
        <xdr:cNvSpPr/>
      </xdr:nvSpPr>
      <xdr:spPr>
        <a:xfrm rot="242263">
          <a:off x="7779149" y="3058953"/>
          <a:ext cx="9138741" cy="523879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v42-Gantt">
      <a:dk1>
        <a:sysClr val="windowText" lastClr="000000"/>
      </a:dk1>
      <a:lt1>
        <a:sysClr val="window" lastClr="FFFFFF"/>
      </a:lt1>
      <a:dk2>
        <a:srgbClr val="3B8741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8">
    <pageSetUpPr fitToPage="1"/>
  </sheetPr>
  <dimension ref="A1:BN26"/>
  <sheetViews>
    <sheetView showGridLines="0" tabSelected="1" zoomScaleNormal="100" workbookViewId="0">
      <pane ySplit="7" topLeftCell="A8" activePane="bottomLeft" state="frozen"/>
      <selection pane="bottomLeft" activeCell="AA21" sqref="AA21"/>
    </sheetView>
  </sheetViews>
  <sheetFormatPr baseColWidth="10" defaultColWidth="9.1640625" defaultRowHeight="13" outlineLevelRow="1"/>
  <cols>
    <col min="1" max="1" width="6.83203125" style="5" customWidth="1"/>
    <col min="2" max="2" width="24.33203125" style="1" customWidth="1"/>
    <col min="3" max="3" width="7.6640625" style="1" customWidth="1"/>
    <col min="4" max="4" width="6.83203125" style="6" hidden="1" customWidth="1"/>
    <col min="5" max="6" width="12" style="1" customWidth="1"/>
    <col min="7" max="7" width="6" style="1" customWidth="1"/>
    <col min="8" max="8" width="6.6640625" style="1" customWidth="1"/>
    <col min="9" max="9" width="6.5" style="1" customWidth="1"/>
    <col min="10" max="10" width="1.83203125" style="1" customWidth="1"/>
    <col min="11" max="66" width="2.5" style="1" customWidth="1"/>
    <col min="67" max="16384" width="9.1640625" style="3"/>
  </cols>
  <sheetData>
    <row r="1" spans="1:66" ht="30" customHeight="1">
      <c r="A1" s="20" t="s">
        <v>3</v>
      </c>
      <c r="B1" s="10"/>
      <c r="C1" s="10"/>
      <c r="D1" s="10"/>
      <c r="E1" s="10"/>
      <c r="F1" s="10"/>
      <c r="I1" s="2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</row>
    <row r="2" spans="1:66" ht="18" customHeight="1">
      <c r="A2" s="12"/>
      <c r="B2" s="7"/>
      <c r="C2" s="7"/>
      <c r="D2" s="9"/>
      <c r="E2" s="25"/>
      <c r="F2" s="25"/>
      <c r="H2" s="2"/>
    </row>
    <row r="3" spans="1:66" ht="14">
      <c r="A3" s="12"/>
      <c r="B3" s="11"/>
      <c r="C3" s="4"/>
      <c r="D3" s="4"/>
      <c r="E3" s="4"/>
      <c r="F3" s="4"/>
      <c r="G3" s="4"/>
      <c r="H3" s="2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</row>
    <row r="4" spans="1:66" s="43" customFormat="1" ht="17.25" customHeight="1">
      <c r="A4" s="49"/>
      <c r="B4" s="50" t="s">
        <v>4</v>
      </c>
      <c r="C4" s="76">
        <v>43101</v>
      </c>
      <c r="D4" s="76"/>
      <c r="E4" s="76"/>
      <c r="F4" s="51"/>
      <c r="G4" s="50" t="s">
        <v>12</v>
      </c>
      <c r="H4" s="52">
        <v>42</v>
      </c>
      <c r="I4" s="51"/>
      <c r="J4" s="51"/>
      <c r="K4" s="66" t="str">
        <f>"Week "&amp;(K6-($C$4-WEEKDAY($C$4,1)+2))/7+1</f>
        <v>Week 42</v>
      </c>
      <c r="L4" s="67"/>
      <c r="M4" s="67"/>
      <c r="N4" s="67"/>
      <c r="O4" s="67"/>
      <c r="P4" s="67"/>
      <c r="Q4" s="68"/>
      <c r="R4" s="66" t="str">
        <f>"Week "&amp;(R6-($C$4-WEEKDAY($C$4,1)+2))/7+1</f>
        <v>Week 43</v>
      </c>
      <c r="S4" s="67"/>
      <c r="T4" s="67"/>
      <c r="U4" s="67"/>
      <c r="V4" s="67"/>
      <c r="W4" s="67"/>
      <c r="X4" s="68"/>
      <c r="Y4" s="66" t="str">
        <f>"Week "&amp;(Y6-($C$4-WEEKDAY($C$4,1)+2))/7+1</f>
        <v>Week 44</v>
      </c>
      <c r="Z4" s="67"/>
      <c r="AA4" s="67"/>
      <c r="AB4" s="67"/>
      <c r="AC4" s="67"/>
      <c r="AD4" s="67"/>
      <c r="AE4" s="68"/>
      <c r="AF4" s="66" t="str">
        <f>"Week "&amp;(AF6-($C$4-WEEKDAY($C$4,1)+2))/7+1</f>
        <v>Week 45</v>
      </c>
      <c r="AG4" s="67"/>
      <c r="AH4" s="67"/>
      <c r="AI4" s="67"/>
      <c r="AJ4" s="67"/>
      <c r="AK4" s="67"/>
      <c r="AL4" s="68"/>
      <c r="AM4" s="66" t="str">
        <f>"Week "&amp;(AM6-($C$4-WEEKDAY($C$4,1)+2))/7+1</f>
        <v>Week 46</v>
      </c>
      <c r="AN4" s="67"/>
      <c r="AO4" s="67"/>
      <c r="AP4" s="67"/>
      <c r="AQ4" s="67"/>
      <c r="AR4" s="67"/>
      <c r="AS4" s="68"/>
      <c r="AT4" s="66" t="str">
        <f>"Week "&amp;(AT6-($C$4-WEEKDAY($C$4,1)+2))/7+1</f>
        <v>Week 47</v>
      </c>
      <c r="AU4" s="67"/>
      <c r="AV4" s="67"/>
      <c r="AW4" s="67"/>
      <c r="AX4" s="67"/>
      <c r="AY4" s="67"/>
      <c r="AZ4" s="68"/>
      <c r="BA4" s="66" t="str">
        <f>"Week "&amp;(BA6-($C$4-WEEKDAY($C$4,1)+2))/7+1</f>
        <v>Week 48</v>
      </c>
      <c r="BB4" s="67"/>
      <c r="BC4" s="67"/>
      <c r="BD4" s="67"/>
      <c r="BE4" s="67"/>
      <c r="BF4" s="67"/>
      <c r="BG4" s="68"/>
      <c r="BH4" s="66" t="str">
        <f>"Week "&amp;(BH6-($C$4-WEEKDAY($C$4,1)+2))/7+1</f>
        <v>Week 49</v>
      </c>
      <c r="BI4" s="67"/>
      <c r="BJ4" s="67"/>
      <c r="BK4" s="67"/>
      <c r="BL4" s="67"/>
      <c r="BM4" s="67"/>
      <c r="BN4" s="72"/>
    </row>
    <row r="5" spans="1:66" s="43" customFormat="1" ht="17.25" customHeight="1">
      <c r="A5" s="53"/>
      <c r="B5" s="54" t="s">
        <v>5</v>
      </c>
      <c r="C5" s="75"/>
      <c r="D5" s="75"/>
      <c r="E5" s="75"/>
      <c r="F5" s="39"/>
      <c r="G5" s="39"/>
      <c r="H5" s="39"/>
      <c r="I5" s="39"/>
      <c r="J5" s="39"/>
      <c r="K5" s="69">
        <f>K6</f>
        <v>43388</v>
      </c>
      <c r="L5" s="70"/>
      <c r="M5" s="70"/>
      <c r="N5" s="70"/>
      <c r="O5" s="70"/>
      <c r="P5" s="70"/>
      <c r="Q5" s="71"/>
      <c r="R5" s="69">
        <f>R6</f>
        <v>43395</v>
      </c>
      <c r="S5" s="70"/>
      <c r="T5" s="70"/>
      <c r="U5" s="70"/>
      <c r="V5" s="70"/>
      <c r="W5" s="70"/>
      <c r="X5" s="71"/>
      <c r="Y5" s="69">
        <f>Y6</f>
        <v>43402</v>
      </c>
      <c r="Z5" s="70"/>
      <c r="AA5" s="70"/>
      <c r="AB5" s="70"/>
      <c r="AC5" s="70"/>
      <c r="AD5" s="70"/>
      <c r="AE5" s="71"/>
      <c r="AF5" s="69">
        <f>AF6</f>
        <v>43409</v>
      </c>
      <c r="AG5" s="70"/>
      <c r="AH5" s="70"/>
      <c r="AI5" s="70"/>
      <c r="AJ5" s="70"/>
      <c r="AK5" s="70"/>
      <c r="AL5" s="71"/>
      <c r="AM5" s="69">
        <f>AM6</f>
        <v>43416</v>
      </c>
      <c r="AN5" s="70"/>
      <c r="AO5" s="70"/>
      <c r="AP5" s="70"/>
      <c r="AQ5" s="70"/>
      <c r="AR5" s="70"/>
      <c r="AS5" s="71"/>
      <c r="AT5" s="69">
        <f>AT6</f>
        <v>43423</v>
      </c>
      <c r="AU5" s="70"/>
      <c r="AV5" s="70"/>
      <c r="AW5" s="70"/>
      <c r="AX5" s="70"/>
      <c r="AY5" s="70"/>
      <c r="AZ5" s="71"/>
      <c r="BA5" s="69">
        <f>BA6</f>
        <v>43430</v>
      </c>
      <c r="BB5" s="70"/>
      <c r="BC5" s="70"/>
      <c r="BD5" s="70"/>
      <c r="BE5" s="70"/>
      <c r="BF5" s="70"/>
      <c r="BG5" s="71"/>
      <c r="BH5" s="69">
        <f>BH6</f>
        <v>43437</v>
      </c>
      <c r="BI5" s="70"/>
      <c r="BJ5" s="70"/>
      <c r="BK5" s="70"/>
      <c r="BL5" s="70"/>
      <c r="BM5" s="70"/>
      <c r="BN5" s="73"/>
    </row>
    <row r="6" spans="1:66" s="43" customFormat="1">
      <c r="A6" s="53"/>
      <c r="B6" s="39"/>
      <c r="C6" s="39"/>
      <c r="D6" s="38"/>
      <c r="E6" s="39"/>
      <c r="F6" s="39"/>
      <c r="G6" s="39"/>
      <c r="H6" s="39"/>
      <c r="I6" s="39"/>
      <c r="J6" s="39"/>
      <c r="K6" s="35">
        <f>C4-WEEKDAY(C4,1)+2+7*(H4-1)</f>
        <v>43388</v>
      </c>
      <c r="L6" s="36">
        <f t="shared" ref="L6:AQ6" si="0">K6+1</f>
        <v>43389</v>
      </c>
      <c r="M6" s="36">
        <f t="shared" si="0"/>
        <v>43390</v>
      </c>
      <c r="N6" s="36">
        <f t="shared" si="0"/>
        <v>43391</v>
      </c>
      <c r="O6" s="36">
        <f t="shared" si="0"/>
        <v>43392</v>
      </c>
      <c r="P6" s="36">
        <f t="shared" si="0"/>
        <v>43393</v>
      </c>
      <c r="Q6" s="37">
        <f t="shared" si="0"/>
        <v>43394</v>
      </c>
      <c r="R6" s="35">
        <f t="shared" si="0"/>
        <v>43395</v>
      </c>
      <c r="S6" s="36">
        <f t="shared" si="0"/>
        <v>43396</v>
      </c>
      <c r="T6" s="36">
        <f t="shared" si="0"/>
        <v>43397</v>
      </c>
      <c r="U6" s="36">
        <f t="shared" si="0"/>
        <v>43398</v>
      </c>
      <c r="V6" s="36">
        <f t="shared" si="0"/>
        <v>43399</v>
      </c>
      <c r="W6" s="36">
        <f t="shared" si="0"/>
        <v>43400</v>
      </c>
      <c r="X6" s="37">
        <f t="shared" si="0"/>
        <v>43401</v>
      </c>
      <c r="Y6" s="35">
        <f t="shared" si="0"/>
        <v>43402</v>
      </c>
      <c r="Z6" s="36">
        <f t="shared" si="0"/>
        <v>43403</v>
      </c>
      <c r="AA6" s="36">
        <f t="shared" si="0"/>
        <v>43404</v>
      </c>
      <c r="AB6" s="36">
        <f t="shared" si="0"/>
        <v>43405</v>
      </c>
      <c r="AC6" s="36">
        <f t="shared" si="0"/>
        <v>43406</v>
      </c>
      <c r="AD6" s="36">
        <f t="shared" si="0"/>
        <v>43407</v>
      </c>
      <c r="AE6" s="37">
        <f t="shared" si="0"/>
        <v>43408</v>
      </c>
      <c r="AF6" s="35">
        <f t="shared" si="0"/>
        <v>43409</v>
      </c>
      <c r="AG6" s="36">
        <f t="shared" si="0"/>
        <v>43410</v>
      </c>
      <c r="AH6" s="36">
        <f t="shared" si="0"/>
        <v>43411</v>
      </c>
      <c r="AI6" s="36">
        <f t="shared" si="0"/>
        <v>43412</v>
      </c>
      <c r="AJ6" s="36">
        <f t="shared" si="0"/>
        <v>43413</v>
      </c>
      <c r="AK6" s="36">
        <f t="shared" si="0"/>
        <v>43414</v>
      </c>
      <c r="AL6" s="37">
        <f t="shared" si="0"/>
        <v>43415</v>
      </c>
      <c r="AM6" s="35">
        <f t="shared" si="0"/>
        <v>43416</v>
      </c>
      <c r="AN6" s="36">
        <f t="shared" si="0"/>
        <v>43417</v>
      </c>
      <c r="AO6" s="36">
        <f t="shared" si="0"/>
        <v>43418</v>
      </c>
      <c r="AP6" s="36">
        <f t="shared" si="0"/>
        <v>43419</v>
      </c>
      <c r="AQ6" s="36">
        <f t="shared" si="0"/>
        <v>43420</v>
      </c>
      <c r="AR6" s="36">
        <f t="shared" ref="AR6:BN6" si="1">AQ6+1</f>
        <v>43421</v>
      </c>
      <c r="AS6" s="37">
        <f t="shared" si="1"/>
        <v>43422</v>
      </c>
      <c r="AT6" s="35">
        <f t="shared" si="1"/>
        <v>43423</v>
      </c>
      <c r="AU6" s="36">
        <f t="shared" si="1"/>
        <v>43424</v>
      </c>
      <c r="AV6" s="36">
        <f t="shared" si="1"/>
        <v>43425</v>
      </c>
      <c r="AW6" s="36">
        <f t="shared" si="1"/>
        <v>43426</v>
      </c>
      <c r="AX6" s="36">
        <f t="shared" si="1"/>
        <v>43427</v>
      </c>
      <c r="AY6" s="36">
        <f t="shared" si="1"/>
        <v>43428</v>
      </c>
      <c r="AZ6" s="37">
        <f t="shared" si="1"/>
        <v>43429</v>
      </c>
      <c r="BA6" s="35">
        <f t="shared" si="1"/>
        <v>43430</v>
      </c>
      <c r="BB6" s="36">
        <f t="shared" si="1"/>
        <v>43431</v>
      </c>
      <c r="BC6" s="36">
        <f t="shared" si="1"/>
        <v>43432</v>
      </c>
      <c r="BD6" s="36">
        <f t="shared" si="1"/>
        <v>43433</v>
      </c>
      <c r="BE6" s="36">
        <f t="shared" si="1"/>
        <v>43434</v>
      </c>
      <c r="BF6" s="36">
        <f t="shared" si="1"/>
        <v>43435</v>
      </c>
      <c r="BG6" s="37">
        <f t="shared" si="1"/>
        <v>43436</v>
      </c>
      <c r="BH6" s="35">
        <f t="shared" si="1"/>
        <v>43437</v>
      </c>
      <c r="BI6" s="36">
        <f t="shared" si="1"/>
        <v>43438</v>
      </c>
      <c r="BJ6" s="36">
        <f t="shared" si="1"/>
        <v>43439</v>
      </c>
      <c r="BK6" s="36">
        <f t="shared" si="1"/>
        <v>43440</v>
      </c>
      <c r="BL6" s="36">
        <f t="shared" si="1"/>
        <v>43441</v>
      </c>
      <c r="BM6" s="36">
        <f t="shared" si="1"/>
        <v>43442</v>
      </c>
      <c r="BN6" s="55">
        <f t="shared" si="1"/>
        <v>43443</v>
      </c>
    </row>
    <row r="7" spans="1:66" s="44" customFormat="1" ht="27" thickBot="1">
      <c r="A7" s="56" t="s">
        <v>9</v>
      </c>
      <c r="B7" s="45" t="s">
        <v>8</v>
      </c>
      <c r="C7" s="46" t="s">
        <v>0</v>
      </c>
      <c r="D7" s="47" t="s">
        <v>2</v>
      </c>
      <c r="E7" s="48" t="s">
        <v>6</v>
      </c>
      <c r="F7" s="48" t="s">
        <v>7</v>
      </c>
      <c r="G7" s="46" t="s">
        <v>11</v>
      </c>
      <c r="H7" s="46" t="s">
        <v>10</v>
      </c>
      <c r="I7" s="46" t="s">
        <v>1</v>
      </c>
      <c r="J7" s="46"/>
      <c r="K7" s="40" t="str">
        <f t="shared" ref="K7:AP7" si="2">CHOOSE(WEEKDAY(K6,1),"S","M","T","W","T","F","S")</f>
        <v>M</v>
      </c>
      <c r="L7" s="41" t="str">
        <f t="shared" si="2"/>
        <v>T</v>
      </c>
      <c r="M7" s="41" t="str">
        <f>CHOOSE(WEEKDAY(M6,1),"S","M","T","W","T","F","S")</f>
        <v>W</v>
      </c>
      <c r="N7" s="41" t="str">
        <f t="shared" si="2"/>
        <v>T</v>
      </c>
      <c r="O7" s="41" t="str">
        <f t="shared" si="2"/>
        <v>F</v>
      </c>
      <c r="P7" s="41" t="str">
        <f t="shared" si="2"/>
        <v>S</v>
      </c>
      <c r="Q7" s="42" t="str">
        <f t="shared" si="2"/>
        <v>S</v>
      </c>
      <c r="R7" s="40" t="str">
        <f t="shared" si="2"/>
        <v>M</v>
      </c>
      <c r="S7" s="41" t="str">
        <f t="shared" si="2"/>
        <v>T</v>
      </c>
      <c r="T7" s="41" t="str">
        <f t="shared" si="2"/>
        <v>W</v>
      </c>
      <c r="U7" s="41" t="str">
        <f t="shared" si="2"/>
        <v>T</v>
      </c>
      <c r="V7" s="41" t="str">
        <f t="shared" si="2"/>
        <v>F</v>
      </c>
      <c r="W7" s="41" t="str">
        <f t="shared" si="2"/>
        <v>S</v>
      </c>
      <c r="X7" s="42" t="str">
        <f t="shared" si="2"/>
        <v>S</v>
      </c>
      <c r="Y7" s="40" t="str">
        <f t="shared" si="2"/>
        <v>M</v>
      </c>
      <c r="Z7" s="41" t="str">
        <f t="shared" si="2"/>
        <v>T</v>
      </c>
      <c r="AA7" s="41" t="str">
        <f t="shared" si="2"/>
        <v>W</v>
      </c>
      <c r="AB7" s="41" t="str">
        <f t="shared" si="2"/>
        <v>T</v>
      </c>
      <c r="AC7" s="41" t="str">
        <f t="shared" si="2"/>
        <v>F</v>
      </c>
      <c r="AD7" s="41" t="str">
        <f t="shared" si="2"/>
        <v>S</v>
      </c>
      <c r="AE7" s="42" t="str">
        <f t="shared" si="2"/>
        <v>S</v>
      </c>
      <c r="AF7" s="40" t="str">
        <f t="shared" si="2"/>
        <v>M</v>
      </c>
      <c r="AG7" s="41" t="str">
        <f t="shared" si="2"/>
        <v>T</v>
      </c>
      <c r="AH7" s="41" t="str">
        <f t="shared" si="2"/>
        <v>W</v>
      </c>
      <c r="AI7" s="41" t="str">
        <f t="shared" si="2"/>
        <v>T</v>
      </c>
      <c r="AJ7" s="41" t="str">
        <f t="shared" si="2"/>
        <v>F</v>
      </c>
      <c r="AK7" s="41" t="str">
        <f t="shared" si="2"/>
        <v>S</v>
      </c>
      <c r="AL7" s="42" t="str">
        <f t="shared" si="2"/>
        <v>S</v>
      </c>
      <c r="AM7" s="40" t="str">
        <f t="shared" si="2"/>
        <v>M</v>
      </c>
      <c r="AN7" s="41" t="str">
        <f t="shared" si="2"/>
        <v>T</v>
      </c>
      <c r="AO7" s="41" t="str">
        <f t="shared" si="2"/>
        <v>W</v>
      </c>
      <c r="AP7" s="41" t="str">
        <f t="shared" si="2"/>
        <v>T</v>
      </c>
      <c r="AQ7" s="41" t="str">
        <f t="shared" ref="AQ7:BN7" si="3">CHOOSE(WEEKDAY(AQ6,1),"S","M","T","W","T","F","S")</f>
        <v>F</v>
      </c>
      <c r="AR7" s="41" t="str">
        <f t="shared" si="3"/>
        <v>S</v>
      </c>
      <c r="AS7" s="42" t="str">
        <f t="shared" si="3"/>
        <v>S</v>
      </c>
      <c r="AT7" s="40" t="str">
        <f t="shared" si="3"/>
        <v>M</v>
      </c>
      <c r="AU7" s="41" t="str">
        <f t="shared" si="3"/>
        <v>T</v>
      </c>
      <c r="AV7" s="41" t="str">
        <f t="shared" si="3"/>
        <v>W</v>
      </c>
      <c r="AW7" s="41" t="str">
        <f t="shared" si="3"/>
        <v>T</v>
      </c>
      <c r="AX7" s="41" t="str">
        <f t="shared" si="3"/>
        <v>F</v>
      </c>
      <c r="AY7" s="41" t="str">
        <f t="shared" si="3"/>
        <v>S</v>
      </c>
      <c r="AZ7" s="42" t="str">
        <f t="shared" si="3"/>
        <v>S</v>
      </c>
      <c r="BA7" s="40" t="str">
        <f t="shared" si="3"/>
        <v>M</v>
      </c>
      <c r="BB7" s="41" t="str">
        <f t="shared" si="3"/>
        <v>T</v>
      </c>
      <c r="BC7" s="41" t="str">
        <f t="shared" si="3"/>
        <v>W</v>
      </c>
      <c r="BD7" s="41" t="str">
        <f t="shared" si="3"/>
        <v>T</v>
      </c>
      <c r="BE7" s="41" t="str">
        <f t="shared" si="3"/>
        <v>F</v>
      </c>
      <c r="BF7" s="41" t="str">
        <f t="shared" si="3"/>
        <v>S</v>
      </c>
      <c r="BG7" s="42" t="str">
        <f t="shared" si="3"/>
        <v>S</v>
      </c>
      <c r="BH7" s="40" t="str">
        <f t="shared" si="3"/>
        <v>M</v>
      </c>
      <c r="BI7" s="41" t="str">
        <f t="shared" si="3"/>
        <v>T</v>
      </c>
      <c r="BJ7" s="41" t="str">
        <f t="shared" si="3"/>
        <v>W</v>
      </c>
      <c r="BK7" s="41" t="str">
        <f t="shared" si="3"/>
        <v>T</v>
      </c>
      <c r="BL7" s="41" t="str">
        <f t="shared" si="3"/>
        <v>F</v>
      </c>
      <c r="BM7" s="41" t="str">
        <f t="shared" si="3"/>
        <v>S</v>
      </c>
      <c r="BN7" s="57" t="str">
        <f t="shared" si="3"/>
        <v>S</v>
      </c>
    </row>
    <row r="8" spans="1:66" s="13" customFormat="1" ht="18">
      <c r="A8" s="58" t="str">
        <f>IF(ISERROR(VALUE(SUBSTITUTE(prevWBS,".",""))),"1",IF(ISERROR(FIND("`",SUBSTITUTE(prevWBS,".","`",1))),TEXT(VALUE(prevWBS)+1,"#"),TEXT(VALUE(LEFT(prevWBS,FIND("`",SUBSTITUTE(prevWBS,".","`",1))-1))+1,"#")))</f>
        <v>1</v>
      </c>
      <c r="B8" s="26" t="s">
        <v>13</v>
      </c>
      <c r="C8" s="27"/>
      <c r="D8" s="28"/>
      <c r="E8" s="29"/>
      <c r="F8" s="63" t="str">
        <f>IF(ISBLANK(E8)," - ",IF(G8=0,E8,E8+G8-1))</f>
        <v xml:space="preserve"> - </v>
      </c>
      <c r="G8" s="30"/>
      <c r="H8" s="31"/>
      <c r="I8" s="32" t="str">
        <f t="shared" ref="I8:I22" si="4">IF(OR(F8=0,E8=0)," - ",NETWORKDAYS(E8,F8))</f>
        <v xml:space="preserve"> - </v>
      </c>
      <c r="J8" s="33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59"/>
    </row>
    <row r="9" spans="1:66" s="13" customFormat="1" ht="18">
      <c r="A9" s="60" t="str">
        <f t="shared" ref="A9:A11" si="5">IF(ISERROR(VALUE(SUBSTITUTE(prevWBS,".",""))),"0.1",IF(ISERROR(FIND("`",SUBSTITUTE(prevWBS,".","`",1))),prevWBS&amp;".1",LEFT(prevWBS,FIND("`",SUBSTITUTE(prevWBS,".","`",1)))&amp;IF(ISERROR(FIND("`",SUBSTITUTE(prevWBS,".","`",2))),VALUE(RIGHT(prevWBS,LEN(prevWBS)-FIND("`",SUBSTITUTE(prevWBS,".","`",1))))+1,VALUE(MID(prevWBS,FIND("`",SUBSTITUTE(prevWBS,".","`",1))+1,(FIND("`",SUBSTITUTE(prevWBS,".","`",2))-FIND("`",SUBSTITUTE(prevWBS,".","`",1))-1)))+1)))</f>
        <v>1.1</v>
      </c>
      <c r="B9" s="21" t="s">
        <v>14</v>
      </c>
      <c r="D9" s="22"/>
      <c r="E9" s="89"/>
      <c r="F9" s="89" t="str">
        <f>IF(ISBLANK(E9)," - ",IF(G9=0,E9,E9+G9-1))</f>
        <v xml:space="preserve"> - </v>
      </c>
      <c r="G9" s="90">
        <v>5</v>
      </c>
      <c r="H9" s="91">
        <v>0.75</v>
      </c>
      <c r="I9" s="90" t="str">
        <f>IF(OR(F9=0,E9=0)," - ",NETWORKDAYS(E9,F9))</f>
        <v xml:space="preserve"> - </v>
      </c>
      <c r="J9" s="92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61"/>
    </row>
    <row r="10" spans="1:66" s="13" customFormat="1" ht="18">
      <c r="A10" s="60" t="str">
        <f t="shared" si="5"/>
        <v>1.2</v>
      </c>
      <c r="B10" s="21" t="s">
        <v>15</v>
      </c>
      <c r="D10" s="22"/>
      <c r="E10" s="62"/>
      <c r="F10" s="64" t="str">
        <f t="shared" ref="F10:F22" si="6">IF(ISBLANK(E10)," - ",IF(G10=0,E10,E10+G10-1))</f>
        <v xml:space="preserve"> - </v>
      </c>
      <c r="G10" s="14">
        <v>5</v>
      </c>
      <c r="H10" s="15">
        <v>0.6</v>
      </c>
      <c r="I10" s="16" t="str">
        <f t="shared" si="4"/>
        <v xml:space="preserve"> - </v>
      </c>
      <c r="J10" s="17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61"/>
    </row>
    <row r="11" spans="1:66" s="13" customFormat="1" ht="18">
      <c r="A11" s="77" t="str">
        <f t="shared" si="5"/>
        <v>1.3</v>
      </c>
      <c r="B11" s="78" t="s">
        <v>18</v>
      </c>
      <c r="C11" s="79"/>
      <c r="D11" s="80"/>
      <c r="E11" s="81"/>
      <c r="F11" s="82" t="str">
        <f>IF(ISBLANK(E11)," - ",IF(G11=0,E11,E11+G11-1))</f>
        <v xml:space="preserve"> - </v>
      </c>
      <c r="G11" s="83"/>
      <c r="H11" s="84"/>
      <c r="I11" s="83"/>
      <c r="J11" s="85"/>
      <c r="K11" s="86"/>
      <c r="L11" s="86"/>
      <c r="M11" s="88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6"/>
      <c r="AJ11" s="86"/>
      <c r="AK11" s="86"/>
      <c r="AL11" s="86"/>
      <c r="AM11" s="86"/>
      <c r="AN11" s="86"/>
      <c r="AO11" s="86"/>
      <c r="AP11" s="86"/>
      <c r="AQ11" s="86"/>
      <c r="AR11" s="86"/>
      <c r="AS11" s="86"/>
      <c r="AT11" s="86"/>
      <c r="AU11" s="86"/>
      <c r="AV11" s="86"/>
      <c r="AW11" s="86"/>
      <c r="AX11" s="86"/>
      <c r="AY11" s="86"/>
      <c r="AZ11" s="86"/>
      <c r="BA11" s="86"/>
      <c r="BB11" s="86"/>
      <c r="BC11" s="86"/>
      <c r="BD11" s="86"/>
      <c r="BE11" s="86"/>
      <c r="BF11" s="86"/>
      <c r="BG11" s="86"/>
      <c r="BH11" s="86"/>
      <c r="BI11" s="86"/>
      <c r="BJ11" s="86"/>
      <c r="BK11" s="86"/>
      <c r="BL11" s="86"/>
      <c r="BM11" s="86"/>
      <c r="BN11" s="87"/>
    </row>
    <row r="12" spans="1:66" s="13" customFormat="1" ht="18" outlineLevel="1">
      <c r="A12" s="60" t="str">
        <f t="shared" ref="A12:A16" si="7">IF(ISERROR(VALUE(SUBSTITUTE(prevWBS,".",""))),"0.0.1",IF(ISERROR(FIND("`",SUBSTITUTE(prevWBS,".","`",2))),prevWBS&amp;".1",LEFT(prevWBS,FIND("`",SUBSTITUTE(prevWBS,".","`",2)))&amp;IF(ISERROR(FIND("`",SUBSTITUTE(prevWBS,".","`",3))),VALUE(RIGHT(prevWBS,LEN(prevWBS)-FIND("`",SUBSTITUTE(prevWBS,".","`",2))))+1,VALUE(MID(prevWBS,FIND("`",SUBSTITUTE(prevWBS,".","`",2))+1,(FIND("`",SUBSTITUTE(prevWBS,".","`",3))-FIND("`",SUBSTITUTE(prevWBS,".","`",2))-1)))+1)))</f>
        <v>1.3.1</v>
      </c>
      <c r="B12" s="23" t="s">
        <v>19</v>
      </c>
      <c r="D12" s="22"/>
      <c r="E12" s="62">
        <v>43383</v>
      </c>
      <c r="F12" s="64">
        <f>IF(ISBLANK(E12)," - ",IF(G12=0,E12,E12+G12-1))</f>
        <v>43383</v>
      </c>
      <c r="G12" s="14">
        <v>1</v>
      </c>
      <c r="H12" s="15">
        <v>0.8</v>
      </c>
      <c r="I12" s="16">
        <f t="shared" si="4"/>
        <v>1</v>
      </c>
      <c r="J12" s="17"/>
      <c r="K12" s="18"/>
      <c r="L12" s="18"/>
      <c r="M12" s="19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61"/>
    </row>
    <row r="13" spans="1:66" s="13" customFormat="1" ht="18" outlineLevel="1">
      <c r="A13" s="60" t="str">
        <f t="shared" si="7"/>
        <v>1.3.2</v>
      </c>
      <c r="B13" s="23" t="s">
        <v>20</v>
      </c>
      <c r="D13" s="22"/>
      <c r="E13" s="62">
        <v>43397</v>
      </c>
      <c r="F13" s="64">
        <f>IF(ISBLANK(E13)," - ",IF(G13=0,E13,E13+G13-1))</f>
        <v>43397</v>
      </c>
      <c r="G13" s="14">
        <v>1</v>
      </c>
      <c r="H13" s="15">
        <v>0</v>
      </c>
      <c r="I13" s="16">
        <f t="shared" si="4"/>
        <v>1</v>
      </c>
      <c r="J13" s="17"/>
      <c r="K13" s="18"/>
      <c r="L13" s="18"/>
      <c r="M13" s="19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61"/>
    </row>
    <row r="14" spans="1:66" s="13" customFormat="1" ht="18" outlineLevel="1">
      <c r="A14" s="60" t="str">
        <f t="shared" si="7"/>
        <v>1.3.3</v>
      </c>
      <c r="B14" s="23" t="s">
        <v>21</v>
      </c>
      <c r="D14" s="22"/>
      <c r="E14" s="62">
        <v>43412</v>
      </c>
      <c r="F14" s="64">
        <f>IF(ISBLANK(E14)," - ",IF(G14=0,E14,E14+G14-1))</f>
        <v>43412</v>
      </c>
      <c r="G14" s="14">
        <v>1</v>
      </c>
      <c r="H14" s="15">
        <v>0</v>
      </c>
      <c r="I14" s="16">
        <f t="shared" si="4"/>
        <v>1</v>
      </c>
      <c r="J14" s="17"/>
      <c r="K14" s="18"/>
      <c r="L14" s="18"/>
      <c r="M14" s="19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61"/>
    </row>
    <row r="15" spans="1:66" s="13" customFormat="1" ht="18" outlineLevel="1">
      <c r="A15" s="60" t="str">
        <f t="shared" si="7"/>
        <v>1.3.4</v>
      </c>
      <c r="B15" s="23" t="s">
        <v>22</v>
      </c>
      <c r="D15" s="22"/>
      <c r="E15" s="62">
        <v>43425</v>
      </c>
      <c r="F15" s="64">
        <f>IF(ISBLANK(E15)," - ",IF(G15=0,E15,E15+G15-1))</f>
        <v>43425</v>
      </c>
      <c r="G15" s="14">
        <v>1</v>
      </c>
      <c r="H15" s="15">
        <v>0</v>
      </c>
      <c r="I15" s="16">
        <f t="shared" si="4"/>
        <v>1</v>
      </c>
      <c r="J15" s="17"/>
      <c r="K15" s="18"/>
      <c r="L15" s="18"/>
      <c r="M15" s="19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61"/>
    </row>
    <row r="16" spans="1:66" s="13" customFormat="1" ht="18" outlineLevel="1">
      <c r="A16" s="60" t="str">
        <f t="shared" si="7"/>
        <v>1.3.5</v>
      </c>
      <c r="B16" s="23" t="s">
        <v>23</v>
      </c>
      <c r="D16" s="22"/>
      <c r="E16" s="62">
        <v>43440</v>
      </c>
      <c r="F16" s="64">
        <f t="shared" ref="F16" si="8">IF(ISBLANK(E16)," - ",IF(G16=0,E16,E16+G16-1))</f>
        <v>43440</v>
      </c>
      <c r="G16" s="14">
        <v>1</v>
      </c>
      <c r="H16" s="15">
        <v>0</v>
      </c>
      <c r="I16" s="16">
        <f t="shared" si="4"/>
        <v>1</v>
      </c>
      <c r="J16" s="17"/>
      <c r="K16" s="18"/>
      <c r="L16" s="18"/>
      <c r="M16" s="19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61"/>
    </row>
    <row r="17" spans="1:66" s="13" customFormat="1" ht="18">
      <c r="A17" s="77" t="str">
        <f>IF(ISERROR(VALUE(SUBSTITUTE(prevWBS,".",""))),"0.1",IF(ISERROR(FIND("`",SUBSTITUTE(prevWBS,".","`",1))),prevWBS&amp;".1",LEFT(prevWBS,FIND("`",SUBSTITUTE(prevWBS,".","`",1)))&amp;IF(ISERROR(FIND("`",SUBSTITUTE(prevWBS,".","`",2))),VALUE(RIGHT(prevWBS,LEN(prevWBS)-FIND("`",SUBSTITUTE(prevWBS,".","`",1))))+1,VALUE(MID(prevWBS,FIND("`",SUBSTITUTE(prevWBS,".","`",1))+1,(FIND("`",SUBSTITUTE(prevWBS,".","`",2))-FIND("`",SUBSTITUTE(prevWBS,".","`",1))-1)))+1)))</f>
        <v>1.4</v>
      </c>
      <c r="B17" s="78" t="s">
        <v>16</v>
      </c>
      <c r="C17" s="79"/>
      <c r="D17" s="80"/>
      <c r="E17" s="81"/>
      <c r="F17" s="82" t="str">
        <f>IF(ISBLANK(E17)," - ",IF(G17=0,E17,E17+G17-1))</f>
        <v xml:space="preserve"> - </v>
      </c>
      <c r="G17" s="83"/>
      <c r="H17" s="84">
        <v>0</v>
      </c>
      <c r="I17" s="83" t="str">
        <f t="shared" si="4"/>
        <v xml:space="preserve"> - </v>
      </c>
      <c r="J17" s="85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6"/>
      <c r="AJ17" s="86"/>
      <c r="AK17" s="86"/>
      <c r="AL17" s="86"/>
      <c r="AM17" s="86"/>
      <c r="AN17" s="86"/>
      <c r="AO17" s="86"/>
      <c r="AP17" s="86"/>
      <c r="AQ17" s="86"/>
      <c r="AR17" s="86"/>
      <c r="AS17" s="86"/>
      <c r="AT17" s="86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6"/>
      <c r="BG17" s="86"/>
      <c r="BH17" s="86"/>
      <c r="BI17" s="86"/>
      <c r="BJ17" s="86"/>
      <c r="BK17" s="86"/>
      <c r="BL17" s="86"/>
      <c r="BM17" s="86"/>
      <c r="BN17" s="87"/>
    </row>
    <row r="18" spans="1:66" s="13" customFormat="1" ht="18" outlineLevel="1">
      <c r="A18" s="60" t="str">
        <f>IF(ISERROR(VALUE(SUBSTITUTE(prevWBS,".",""))),"0.0.1",IF(ISERROR(FIND("`",SUBSTITUTE(prevWBS,".","`",2))),prevWBS&amp;".1",LEFT(prevWBS,FIND("`",SUBSTITUTE(prevWBS,".","`",2)))&amp;IF(ISERROR(FIND("`",SUBSTITUTE(prevWBS,".","`",3))),VALUE(RIGHT(prevWBS,LEN(prevWBS)-FIND("`",SUBSTITUTE(prevWBS,".","`",2))))+1,VALUE(MID(prevWBS,FIND("`",SUBSTITUTE(prevWBS,".","`",2))+1,(FIND("`",SUBSTITUTE(prevWBS,".","`",3))-FIND("`",SUBSTITUTE(prevWBS,".","`",2))-1)))+1)))</f>
        <v>1.4.1</v>
      </c>
      <c r="B18" s="23" t="s">
        <v>24</v>
      </c>
      <c r="C18" s="65"/>
      <c r="D18" s="22"/>
      <c r="E18" s="62">
        <v>43360</v>
      </c>
      <c r="F18" s="64">
        <f t="shared" ref="F18:F19" si="9">IF(ISBLANK(E18)," - ",IF(G18=0,E18,E18+G18-1))</f>
        <v>43361</v>
      </c>
      <c r="G18" s="14">
        <v>2</v>
      </c>
      <c r="H18" s="15">
        <v>0</v>
      </c>
      <c r="I18" s="16"/>
      <c r="J18" s="17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61"/>
    </row>
    <row r="19" spans="1:66" s="13" customFormat="1" ht="18" outlineLevel="1">
      <c r="A19" s="60" t="str">
        <f>IF(ISERROR(VALUE(SUBSTITUTE(prevWBS,".",""))),"0.0.1",IF(ISERROR(FIND("`",SUBSTITUTE(prevWBS,".","`",2))),prevWBS&amp;".1",LEFT(prevWBS,FIND("`",SUBSTITUTE(prevWBS,".","`",2)))&amp;IF(ISERROR(FIND("`",SUBSTITUTE(prevWBS,".","`",3))),VALUE(RIGHT(prevWBS,LEN(prevWBS)-FIND("`",SUBSTITUTE(prevWBS,".","`",2))))+1,VALUE(MID(prevWBS,FIND("`",SUBSTITUTE(prevWBS,".","`",2))+1,(FIND("`",SUBSTITUTE(prevWBS,".","`",3))-FIND("`",SUBSTITUTE(prevWBS,".","`",2))-1)))+1)))</f>
        <v>1.4.2</v>
      </c>
      <c r="B19" s="23" t="s">
        <v>27</v>
      </c>
      <c r="D19" s="22"/>
      <c r="E19" s="62">
        <v>43370</v>
      </c>
      <c r="F19" s="64">
        <f t="shared" si="9"/>
        <v>43371</v>
      </c>
      <c r="G19" s="14">
        <v>2</v>
      </c>
      <c r="H19" s="15">
        <v>0</v>
      </c>
      <c r="I19" s="16"/>
      <c r="J19" s="17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61"/>
    </row>
    <row r="20" spans="1:66" s="13" customFormat="1" ht="18" outlineLevel="1">
      <c r="A20" s="60" t="str">
        <f>IF(ISERROR(VALUE(SUBSTITUTE(prevWBS,".",""))),"0.0.1",IF(ISERROR(FIND("`",SUBSTITUTE(prevWBS,".","`",2))),prevWBS&amp;".1",LEFT(prevWBS,FIND("`",SUBSTITUTE(prevWBS,".","`",2)))&amp;IF(ISERROR(FIND("`",SUBSTITUTE(prevWBS,".","`",3))),VALUE(RIGHT(prevWBS,LEN(prevWBS)-FIND("`",SUBSTITUTE(prevWBS,".","`",2))))+1,VALUE(MID(prevWBS,FIND("`",SUBSTITUTE(prevWBS,".","`",2))+1,(FIND("`",SUBSTITUTE(prevWBS,".","`",3))-FIND("`",SUBSTITUTE(prevWBS,".","`",2))-1)))+1)))</f>
        <v>1.4.3</v>
      </c>
      <c r="B20" s="23" t="s">
        <v>25</v>
      </c>
      <c r="D20" s="22"/>
      <c r="E20" s="62">
        <v>43426</v>
      </c>
      <c r="F20" s="64">
        <f>IF(ISBLANK(E20)," - ",IF(G20=0,E20,E20+G20-1))</f>
        <v>43427</v>
      </c>
      <c r="G20" s="14">
        <v>2</v>
      </c>
      <c r="H20" s="15">
        <v>0</v>
      </c>
      <c r="I20" s="16">
        <f t="shared" si="4"/>
        <v>2</v>
      </c>
      <c r="J20" s="17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61"/>
    </row>
    <row r="21" spans="1:66" s="13" customFormat="1" ht="18" outlineLevel="1">
      <c r="A21" s="60" t="str">
        <f>IF(ISERROR(VALUE(SUBSTITUTE(prevWBS,".",""))),"0.0.1",IF(ISERROR(FIND("`",SUBSTITUTE(prevWBS,".","`",2))),prevWBS&amp;".1",LEFT(prevWBS,FIND("`",SUBSTITUTE(prevWBS,".","`",2)))&amp;IF(ISERROR(FIND("`",SUBSTITUTE(prevWBS,".","`",3))),VALUE(RIGHT(prevWBS,LEN(prevWBS)-FIND("`",SUBSTITUTE(prevWBS,".","`",2))))+1,VALUE(MID(prevWBS,FIND("`",SUBSTITUTE(prevWBS,".","`",2))+1,(FIND("`",SUBSTITUTE(prevWBS,".","`",3))-FIND("`",SUBSTITUTE(prevWBS,".","`",2))-1)))+1)))</f>
        <v>1.4.4</v>
      </c>
      <c r="B21" s="23" t="s">
        <v>26</v>
      </c>
      <c r="D21" s="22"/>
      <c r="E21" s="62"/>
      <c r="F21" s="64" t="str">
        <f>IF(ISBLANK(E21)," - ",IF(G21=0,E21,E21+G21-1))</f>
        <v xml:space="preserve"> - </v>
      </c>
      <c r="G21" s="14"/>
      <c r="H21" s="15">
        <v>0</v>
      </c>
      <c r="I21" s="16"/>
      <c r="J21" s="17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61"/>
    </row>
    <row r="22" spans="1:66" s="13" customFormat="1" ht="18">
      <c r="A22" s="77" t="str">
        <f>IF(ISERROR(VALUE(SUBSTITUTE(prevWBS,".",""))),"0.1",IF(ISERROR(FIND("`",SUBSTITUTE(prevWBS,".","`",1))),prevWBS&amp;".1",LEFT(prevWBS,FIND("`",SUBSTITUTE(prevWBS,".","`",1)))&amp;IF(ISERROR(FIND("`",SUBSTITUTE(prevWBS,".","`",2))),VALUE(RIGHT(prevWBS,LEN(prevWBS)-FIND("`",SUBSTITUTE(prevWBS,".","`",1))))+1,VALUE(MID(prevWBS,FIND("`",SUBSTITUTE(prevWBS,".","`",1))+1,(FIND("`",SUBSTITUTE(prevWBS,".","`",2))-FIND("`",SUBSTITUTE(prevWBS,".","`",1))-1)))+1)))</f>
        <v>1.5</v>
      </c>
      <c r="B22" s="78" t="s">
        <v>17</v>
      </c>
      <c r="C22" s="79"/>
      <c r="D22" s="80"/>
      <c r="E22" s="81"/>
      <c r="F22" s="82" t="str">
        <f t="shared" si="6"/>
        <v xml:space="preserve"> - </v>
      </c>
      <c r="G22" s="83">
        <v>3</v>
      </c>
      <c r="H22" s="84">
        <v>0</v>
      </c>
      <c r="I22" s="83" t="str">
        <f t="shared" si="4"/>
        <v xml:space="preserve"> - </v>
      </c>
      <c r="J22" s="85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6"/>
      <c r="AW22" s="86"/>
      <c r="AX22" s="86"/>
      <c r="AY22" s="86"/>
      <c r="AZ22" s="86"/>
      <c r="BA22" s="86"/>
      <c r="BB22" s="86"/>
      <c r="BC22" s="86"/>
      <c r="BD22" s="86"/>
      <c r="BE22" s="86"/>
      <c r="BF22" s="86"/>
      <c r="BG22" s="86"/>
      <c r="BH22" s="86"/>
      <c r="BI22" s="86"/>
      <c r="BJ22" s="86"/>
      <c r="BK22" s="86"/>
      <c r="BL22" s="86"/>
      <c r="BM22" s="86"/>
      <c r="BN22" s="87"/>
    </row>
    <row r="23" spans="1:66" s="13" customFormat="1" ht="18" outlineLevel="1">
      <c r="A23" s="60" t="str">
        <f>IF(ISERROR(VALUE(SUBSTITUTE(prevWBS,".",""))),"0.0.1",IF(ISERROR(FIND("`",SUBSTITUTE(prevWBS,".","`",2))),prevWBS&amp;".1",LEFT(prevWBS,FIND("`",SUBSTITUTE(prevWBS,".","`",2)))&amp;IF(ISERROR(FIND("`",SUBSTITUTE(prevWBS,".","`",3))),VALUE(RIGHT(prevWBS,LEN(prevWBS)-FIND("`",SUBSTITUTE(prevWBS,".","`",2))))+1,VALUE(MID(prevWBS,FIND("`",SUBSTITUTE(prevWBS,".","`",2))+1,(FIND("`",SUBSTITUTE(prevWBS,".","`",3))-FIND("`",SUBSTITUTE(prevWBS,".","`",2))-1)))+1)))</f>
        <v>1.5.1</v>
      </c>
      <c r="B23" s="23" t="s">
        <v>28</v>
      </c>
      <c r="D23" s="22"/>
      <c r="E23" s="62"/>
      <c r="F23" s="64" t="str">
        <f>IF(ISBLANK(E23)," - ",IF(G23=0,E23,E23+G23-1))</f>
        <v xml:space="preserve"> - </v>
      </c>
      <c r="G23" s="14"/>
      <c r="H23" s="15">
        <v>0</v>
      </c>
      <c r="I23" s="16"/>
      <c r="J23" s="17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61"/>
    </row>
    <row r="24" spans="1:66" s="13" customFormat="1" ht="18" outlineLevel="1">
      <c r="A24" s="60" t="str">
        <f>IF(ISERROR(VALUE(SUBSTITUTE(prevWBS,".",""))),"0.0.1",IF(ISERROR(FIND("`",SUBSTITUTE(prevWBS,".","`",2))),prevWBS&amp;".1",LEFT(prevWBS,FIND("`",SUBSTITUTE(prevWBS,".","`",2)))&amp;IF(ISERROR(FIND("`",SUBSTITUTE(prevWBS,".","`",3))),VALUE(RIGHT(prevWBS,LEN(prevWBS)-FIND("`",SUBSTITUTE(prevWBS,".","`",2))))+1,VALUE(MID(prevWBS,FIND("`",SUBSTITUTE(prevWBS,".","`",2))+1,(FIND("`",SUBSTITUTE(prevWBS,".","`",3))-FIND("`",SUBSTITUTE(prevWBS,".","`",2))-1)))+1)))</f>
        <v>1.5.2</v>
      </c>
      <c r="B24" s="23" t="s">
        <v>29</v>
      </c>
      <c r="D24" s="22"/>
      <c r="E24" s="62"/>
      <c r="F24" s="64" t="str">
        <f>IF(ISBLANK(E24)," - ",IF(G24=0,E24,E24+G24-1))</f>
        <v xml:space="preserve"> - </v>
      </c>
      <c r="G24" s="14"/>
      <c r="H24" s="15">
        <v>0</v>
      </c>
      <c r="I24" s="16"/>
      <c r="J24" s="17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61"/>
    </row>
    <row r="25" spans="1:66" s="13" customFormat="1" ht="18" outlineLevel="1">
      <c r="A25" s="60" t="str">
        <f>IF(ISERROR(VALUE(SUBSTITUTE(prevWBS,".",""))),"0.0.1",IF(ISERROR(FIND("`",SUBSTITUTE(prevWBS,".","`",2))),prevWBS&amp;".1",LEFT(prevWBS,FIND("`",SUBSTITUTE(prevWBS,".","`",2)))&amp;IF(ISERROR(FIND("`",SUBSTITUTE(prevWBS,".","`",3))),VALUE(RIGHT(prevWBS,LEN(prevWBS)-FIND("`",SUBSTITUTE(prevWBS,".","`",2))))+1,VALUE(MID(prevWBS,FIND("`",SUBSTITUTE(prevWBS,".","`",2))+1,(FIND("`",SUBSTITUTE(prevWBS,".","`",3))-FIND("`",SUBSTITUTE(prevWBS,".","`",2))-1)))+1)))</f>
        <v>1.5.3</v>
      </c>
      <c r="B25" s="23" t="s">
        <v>30</v>
      </c>
      <c r="D25" s="22"/>
      <c r="E25" s="62"/>
      <c r="F25" s="64" t="str">
        <f>IF(ISBLANK(E25)," - ",IF(G25=0,E25,E25+G25-1))</f>
        <v xml:space="preserve"> - </v>
      </c>
      <c r="G25" s="14"/>
      <c r="H25" s="15">
        <v>0</v>
      </c>
      <c r="I25" s="16"/>
      <c r="J25" s="17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61"/>
    </row>
    <row r="26" spans="1:66" s="13" customFormat="1" ht="18" outlineLevel="1">
      <c r="A26" s="60" t="str">
        <f>IF(ISERROR(VALUE(SUBSTITUTE(prevWBS,".",""))),"0.0.1",IF(ISERROR(FIND("`",SUBSTITUTE(prevWBS,".","`",2))),prevWBS&amp;".1",LEFT(prevWBS,FIND("`",SUBSTITUTE(prevWBS,".","`",2)))&amp;IF(ISERROR(FIND("`",SUBSTITUTE(prevWBS,".","`",3))),VALUE(RIGHT(prevWBS,LEN(prevWBS)-FIND("`",SUBSTITUTE(prevWBS,".","`",2))))+1,VALUE(MID(prevWBS,FIND("`",SUBSTITUTE(prevWBS,".","`",2))+1,(FIND("`",SUBSTITUTE(prevWBS,".","`",3))-FIND("`",SUBSTITUTE(prevWBS,".","`",2))-1)))+1)))</f>
        <v>1.5.4</v>
      </c>
      <c r="B26" s="23" t="s">
        <v>31</v>
      </c>
      <c r="D26" s="22"/>
      <c r="E26" s="62"/>
      <c r="F26" s="64" t="str">
        <f>IF(ISBLANK(E26)," - ",IF(G26=0,E26,E26+G26-1))</f>
        <v xml:space="preserve"> - </v>
      </c>
      <c r="G26" s="14"/>
      <c r="H26" s="15">
        <v>0</v>
      </c>
      <c r="I26" s="16"/>
      <c r="J26" s="17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61"/>
    </row>
  </sheetData>
  <sheetProtection formatCells="0" formatColumns="0" formatRows="0" insertRows="0" deleteRows="0"/>
  <mergeCells count="19">
    <mergeCell ref="K1:AE1"/>
    <mergeCell ref="C5:E5"/>
    <mergeCell ref="R4:X4"/>
    <mergeCell ref="K4:Q4"/>
    <mergeCell ref="C4:E4"/>
    <mergeCell ref="R5:X5"/>
    <mergeCell ref="K5:Q5"/>
    <mergeCell ref="Y4:AE4"/>
    <mergeCell ref="Y5:AE5"/>
    <mergeCell ref="AF4:AL4"/>
    <mergeCell ref="AF5:AL5"/>
    <mergeCell ref="BH4:BN4"/>
    <mergeCell ref="BH5:BN5"/>
    <mergeCell ref="AM5:AS5"/>
    <mergeCell ref="AT4:AZ4"/>
    <mergeCell ref="AT5:AZ5"/>
    <mergeCell ref="AM4:AS4"/>
    <mergeCell ref="BA4:BG4"/>
    <mergeCell ref="BA5:BG5"/>
  </mergeCells>
  <phoneticPr fontId="3" type="noConversion"/>
  <conditionalFormatting sqref="H8:H26">
    <cfRule type="dataBar" priority="3">
      <dataBar>
        <cfvo type="num" val="0"/>
        <cfvo type="num" val="1"/>
        <color theme="0" tint="-0.34998626667073579"/>
      </dataBar>
      <extLst>
        <ext xmlns:x14="http://schemas.microsoft.com/office/spreadsheetml/2009/9/main" uri="{B025F937-C7B1-47D3-B67F-A62EFF666E3E}">
          <x14:id>{0A58A75E-4698-465A-8593-F06B91A3A900}</x14:id>
        </ext>
      </extLst>
    </cfRule>
  </conditionalFormatting>
  <conditionalFormatting sqref="K6:BN7">
    <cfRule type="expression" dxfId="3" priority="46">
      <formula>K$6=TODAY()</formula>
    </cfRule>
  </conditionalFormatting>
  <conditionalFormatting sqref="K8:BN26">
    <cfRule type="expression" dxfId="2" priority="49">
      <formula>AND($E8&lt;=K$6,ROUNDDOWN(($F8-$E8+1)*$H8,0)+$E8-1&gt;=K$6)</formula>
    </cfRule>
    <cfRule type="expression" dxfId="1" priority="50">
      <formula>AND(NOT(ISBLANK($E8)),$E8&lt;=K$6,$F8&gt;=K$6)</formula>
    </cfRule>
  </conditionalFormatting>
  <conditionalFormatting sqref="K6:BN26">
    <cfRule type="expression" dxfId="0" priority="9">
      <formula>K$6=TODAY()</formula>
    </cfRule>
  </conditionalFormatting>
  <dataValidations count="1">
    <dataValidation allowBlank="1" showInputMessage="1" promptTitle="Display Week" prompt="Enter the week number to display first in the Gantt Chart. The weeks are numbered starting from the week containing the Project Start Date." sqref="H4" xr:uid="{00000000-0002-0000-0000-000000000000}"/>
  </dataValidations>
  <pageMargins left="0.25" right="0.25" top="0.5" bottom="0.5" header="0.5" footer="0.25"/>
  <pageSetup scale="63" fitToHeight="0" orientation="landscape" r:id="rId1"/>
  <headerFooter alignWithMargins="0"/>
  <ignoredErrors>
    <ignoredError sqref="G10" unlockedFormula="1"/>
    <ignoredError sqref="A22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38" r:id="rId4" name="Scroll Bar 46">
              <controlPr defaultSize="0" print="0" autoPict="0">
                <anchor moveWithCells="1">
                  <from>
                    <xdr:col>9</xdr:col>
                    <xdr:colOff>101600</xdr:colOff>
                    <xdr:row>1</xdr:row>
                    <xdr:rowOff>127000</xdr:rowOff>
                  </from>
                  <to>
                    <xdr:col>27</xdr:col>
                    <xdr:colOff>101600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A58A75E-4698-465A-8593-F06B91A3A90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H8:H26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GanttChart</vt:lpstr>
      <vt:lpstr>GanttChart!Impression_des_titres</vt:lpstr>
      <vt:lpstr>GanttChart!prevWBS</vt:lpstr>
      <vt:lpstr>GanttChart!Zone_d_impression</vt:lpstr>
    </vt:vector>
  </TitlesOfParts>
  <Company>Vertex42 LLC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 Chart Template</dc:title>
  <dc:creator>Vertex42.com</dc:creator>
  <dc:description>(c) 2006-2018 Vertex42 LLC. All Rights Reserved.</dc:description>
  <cp:lastModifiedBy>Microsoft Office User</cp:lastModifiedBy>
  <cp:lastPrinted>2018-02-12T20:25:38Z</cp:lastPrinted>
  <dcterms:created xsi:type="dcterms:W3CDTF">2010-06-09T16:05:03Z</dcterms:created>
  <dcterms:modified xsi:type="dcterms:W3CDTF">2018-10-22T08:13:44Z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pyright">
    <vt:lpwstr>2018 Vertex42 LLC</vt:lpwstr>
  </property>
  <property fmtid="{D5CDD505-2E9C-101B-9397-08002B2CF9AE}" pid="3" name="Version">
    <vt:lpwstr>3.1.0</vt:lpwstr>
  </property>
  <property fmtid="{D5CDD505-2E9C-101B-9397-08002B2CF9AE}" pid="4" name="Source">
    <vt:lpwstr>https://www.vertex42.com/ExcelTemplates/excel-gantt-chart.html</vt:lpwstr>
  </property>
</Properties>
</file>