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426942\Documents\Shipment Repair\"/>
    </mc:Choice>
  </mc:AlternateContent>
  <bookViews>
    <workbookView xWindow="0" yWindow="0" windowWidth="20490" windowHeight="7365"/>
  </bookViews>
  <sheets>
    <sheet name="Feuil1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5" l="1"/>
  <c r="B2" i="5"/>
  <c r="B3" i="5"/>
  <c r="B4" i="5"/>
  <c r="B5" i="5"/>
  <c r="B6" i="5"/>
  <c r="B7" i="5"/>
  <c r="B8" i="5"/>
  <c r="B9" i="5"/>
  <c r="C3" i="5" l="1"/>
  <c r="C4" i="5"/>
  <c r="C5" i="5"/>
  <c r="C6" i="5"/>
  <c r="C7" i="5"/>
  <c r="C8" i="5"/>
  <c r="C9" i="5"/>
  <c r="C2" i="5"/>
  <c r="M9" i="5"/>
  <c r="E9" i="5"/>
  <c r="M8" i="5"/>
  <c r="M7" i="5"/>
  <c r="E7" i="5"/>
  <c r="M6" i="5"/>
  <c r="E6" i="5"/>
  <c r="M5" i="5"/>
  <c r="E5" i="5"/>
  <c r="M4" i="5"/>
  <c r="E4" i="5"/>
  <c r="M3" i="5"/>
  <c r="E3" i="5"/>
  <c r="M2" i="5"/>
  <c r="E2" i="5"/>
</calcChain>
</file>

<file path=xl/sharedStrings.xml><?xml version="1.0" encoding="utf-8"?>
<sst xmlns="http://schemas.openxmlformats.org/spreadsheetml/2006/main" count="89" uniqueCount="29">
  <si>
    <t>Board Point</t>
  </si>
  <si>
    <t>Off Point</t>
  </si>
  <si>
    <t>P</t>
  </si>
  <si>
    <t>AMS</t>
  </si>
  <si>
    <t>FRA</t>
  </si>
  <si>
    <t>JFK</t>
  </si>
  <si>
    <t>CDG</t>
  </si>
  <si>
    <t>MRS</t>
  </si>
  <si>
    <t>AF0156M</t>
  </si>
  <si>
    <t>A</t>
  </si>
  <si>
    <t>B</t>
  </si>
  <si>
    <t>C</t>
  </si>
  <si>
    <t>D</t>
  </si>
  <si>
    <t>AF0222D</t>
  </si>
  <si>
    <t>DL0404</t>
  </si>
  <si>
    <t>ID</t>
  </si>
  <si>
    <t>étape</t>
  </si>
  <si>
    <t>Creation</t>
  </si>
  <si>
    <t>Ref flight</t>
  </si>
  <si>
    <t>AF0157P</t>
  </si>
  <si>
    <t>610577206 P 17/07/2017 17:04 AF0156M</t>
  </si>
  <si>
    <t>610577206 P 17/07/2017 17:04 DL0404</t>
  </si>
  <si>
    <t>627813892 A 15/07/2017 07:34 AF0222D</t>
  </si>
  <si>
    <t>627813892 A 15/07/2017 08:30 AF0222D</t>
  </si>
  <si>
    <t>627813892 D 15/07/2017 07:34 AF0222D</t>
  </si>
  <si>
    <t>627813892 C 15/07/2017 07:34 AF0222D</t>
  </si>
  <si>
    <t>627813892 B 15/07/2017 07:34 AF0222D</t>
  </si>
  <si>
    <t>AF0214D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</si>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</sst>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theme="1"/>
      <name val="Calibri"/>
      <family val="2"/>
      <scheme val="minor"/>
    </font>
    <font>
      <sz val="10"/>
      <color rgb="FF000000"/>
      <name val="Arial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theme="0"/>
      <name val="BDD"/>
    </font>
    <font>
      <b/>
      <sz val="8"/>
      <color rgb="FF000000"/>
      <name val="BDD"/>
    </font>
    <font>
      <sz val="8"/>
      <color rgb="FF000000"/>
      <name val="BDD"/>
    </font>
    <font>
      <sz val="8"/>
      <color theme="1"/>
      <name val="BDD"/>
    </font>
  </fonts>
  <fills count="8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49" fontId="2" fillId="2" borderId="0" xfId="0" applyNumberFormat="1" applyFont="1" applyFill="1" applyAlignment="1">
      <alignment wrapText="1"/>
    </xf>
    <xf numFmtId="0" fontId="2" fillId="2" borderId="0" xfId="0" applyFont="1" applyFill="1" applyAlignment="1">
      <alignment wrapText="1"/>
    </xf>
    <xf numFmtId="0" fontId="2" fillId="0" borderId="0" xfId="0" applyFont="1" applyAlignment="1"/>
    <xf numFmtId="0" fontId="2" fillId="0" borderId="0" xfId="0" applyFont="1"/>
    <xf numFmtId="22" fontId="2" fillId="0" borderId="0" xfId="0" applyNumberFormat="1" applyFont="1"/>
    <xf numFmtId="0" fontId="2" fillId="0" borderId="0" xfId="0" applyNumberFormat="1" applyFont="1"/>
    <xf numFmtId="0" fontId="3" fillId="5" borderId="1" xfId="0" applyFont="1" applyFill="1" applyBorder="1" applyAlignment="1">
      <alignment horizontal="left" vertical="top" wrapText="1"/>
    </xf>
    <xf numFmtId="0" fontId="3" fillId="5" borderId="1" xfId="0" applyFont="1" applyFill="1" applyBorder="1"/>
    <xf numFmtId="0" fontId="2" fillId="4" borderId="1" xfId="0" applyFont="1" applyFill="1" applyBorder="1"/>
    <xf numFmtId="0" fontId="2" fillId="0" borderId="1" xfId="0" applyFont="1" applyBorder="1"/>
    <xf numFmtId="0" fontId="2" fillId="7" borderId="1" xfId="0" applyFont="1" applyFill="1" applyBorder="1"/>
    <xf numFmtId="0" fontId="4" fillId="6" borderId="0" xfId="0" applyFont="1" applyFill="1" applyBorder="1"/>
    <xf numFmtId="0" fontId="4" fillId="6" borderId="0" xfId="0" applyFont="1" applyFill="1" applyBorder="1" applyAlignment="1">
      <alignment horizontal="left" vertical="top" wrapText="1"/>
    </xf>
    <xf numFmtId="0" fontId="7" fillId="7" borderId="1" xfId="1" applyNumberFormat="1" applyFont="1" applyFill="1" applyBorder="1" applyAlignment="1"/>
    <xf numFmtId="22" fontId="7" fillId="7" borderId="1" xfId="1" applyNumberFormat="1" applyFont="1" applyFill="1" applyBorder="1" applyAlignment="1"/>
    <xf numFmtId="0" fontId="7" fillId="0" borderId="1" xfId="1" applyNumberFormat="1" applyFont="1" applyBorder="1" applyAlignment="1"/>
    <xf numFmtId="22" fontId="7" fillId="0" borderId="1" xfId="1" applyNumberFormat="1" applyFont="1" applyBorder="1" applyAlignment="1"/>
    <xf numFmtId="0" fontId="8" fillId="0" borderId="1" xfId="0" applyNumberFormat="1" applyFont="1" applyBorder="1"/>
    <xf numFmtId="22" fontId="8" fillId="0" borderId="1" xfId="0" applyNumberFormat="1" applyFont="1" applyBorder="1"/>
    <xf numFmtId="0" fontId="5" fillId="6" borderId="0" xfId="0" applyFont="1" applyFill="1" applyBorder="1"/>
    <xf numFmtId="0" fontId="6" fillId="3" borderId="0" xfId="1" applyNumberFormat="1" applyFont="1" applyFill="1" applyBorder="1" applyAlignment="1">
      <alignment wrapText="1"/>
    </xf>
  </cellXfs>
  <cellStyles count="2">
    <cellStyle name="Normal" xfId="0" builtinId="0"/>
    <cellStyle name="Normal 2" xfId="1"/>
  </cellStyles>
  <dxfs count="31"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Calibri"/>
        <scheme val="minor"/>
      </font>
      <numFmt numFmtId="0" formatCode="General"/>
      <fill>
        <patternFill patternType="solid">
          <fgColor indexed="64"/>
          <bgColor theme="6" tint="0.59999389629810485"/>
        </patternFill>
      </fill>
      <alignment horizontal="left" vertical="top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BDD"/>
        <scheme val="none"/>
      </font>
      <numFmt numFmtId="0" formatCode="General"/>
      <fill>
        <patternFill patternType="solid">
          <fgColor indexed="64"/>
          <bgColor theme="4" tint="0.59999389629810485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BDD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BDD"/>
        <scheme val="none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BDD"/>
        <scheme val="none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BDD"/>
        <scheme val="none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BDD"/>
        <scheme val="none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BDD"/>
        <scheme val="none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7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7" formatCode="dd/mm/yyyy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Calibri"/>
        <scheme val="minor"/>
      </font>
      <alignment horizontal="left" vertical="top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5" name="Compare" displayName="Compare" ref="A1:C9" totalsRowShown="0" tableBorderDxfId="28">
  <autoFilter ref="A1:C9"/>
  <tableColumns count="3">
    <tableColumn id="1" name="Colonne1" dataDxfId="27"/>
    <tableColumn id="2" name="Creation" dataDxfId="4">
      <calculatedColumnFormula>IF(ISERROR(VLOOKUP(Compare[[#This Row],[Colonne1]],SRC[],1,FALSE)),"KO",IF(VLOOKUP(Compare[[#This Row],[Colonne1]],SRC[],4,FALSE)=VLOOKUP(Compare[[#This Row],[Colonne1]],BDDv2[],4,FALSE),"OK","KO"))</calculatedColumnFormula>
    </tableColumn>
    <tableColumn id="3" name="Board Point" dataDxfId="26">
      <calculatedColumnFormula>IF(ISERROR(VLOOKUP(Compare[[#This Row],[Colonne1]],SRC[],1,FALSE)),"KO",IF(VLOOKUP(Compare[[#This Row],[Colonne1]],SRC[],5,FALSE)=VLOOKUP(Compare[[#This Row],[Colonne1]],BDDv2[],5,FALSE),"OK","KO"))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SRC" displayName="SRC" ref="E1:K9" totalsRowShown="0" headerRowDxfId="17" dataDxfId="18">
  <autoFilter ref="E1:K9"/>
  <tableColumns count="7">
    <tableColumn id="1" name="Colonne1" dataDxfId="25">
      <calculatedColumnFormula>IF(H2&lt;&gt;"",F2&amp;" "&amp;G2&amp;" "&amp;IF(DAY(H2)&lt;10,0&amp;DAY(H2),DAY(H2))&amp;"/"&amp;IF(MONTH(H2)&lt;10,0&amp;MONTH(H2),MONTH(H2))&amp;"/"&amp;YEAR(H2)&amp;" "&amp;IF(HOUR(H2)&lt;10,0&amp;HOUR(H2),HOUR(H2))&amp;":"&amp;IF(MINUTE(H2)&lt;10,0&amp;MINUTE(H2),MINUTE(H2))&amp;" "&amp;K2,"")</calculatedColumnFormula>
    </tableColumn>
    <tableColumn id="2" name="ID" dataDxfId="24"/>
    <tableColumn id="3" name="étape" dataDxfId="23"/>
    <tableColumn id="4" name="Creation" dataDxfId="22"/>
    <tableColumn id="5" name="Board Point" dataDxfId="21"/>
    <tableColumn id="6" name="Off Point" dataDxfId="20"/>
    <tableColumn id="7" name="Ref flight" dataDxfId="1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9" name="BDDv2" displayName="BDDv2" ref="M1:S9" totalsRowShown="0" headerRowDxfId="9" dataDxfId="10" tableBorderDxfId="16" headerRowCellStyle="Normal 2" dataCellStyle="Normal 2">
  <autoFilter ref="M1:S9"/>
  <tableColumns count="7">
    <tableColumn id="1" name="Colonne1" dataDxfId="15" dataCellStyle="Normal 2">
      <calculatedColumnFormula>IF(P2&lt;&gt;"",N2&amp;" "&amp;O2&amp;" "&amp;IF(DAY(P2)&lt;10,0&amp;DAY(P2),DAY(P2))&amp;"/"&amp;IF(MONTH(P2)&lt;10,0&amp;MONTH(P2),MONTH(P2))&amp;"/"&amp;YEAR(P2)&amp;" "&amp;IF(HOUR(P2)&lt;10,0&amp;HOUR(P2),HOUR(P2))&amp;":"&amp;IF(MINUTE(P2)&lt;10,0&amp;MINUTE(P2),MINUTE(P2))&amp;" "&amp;S2,"")</calculatedColumnFormula>
    </tableColumn>
    <tableColumn id="2" name="ID" dataDxfId="14" dataCellStyle="Normal 2"/>
    <tableColumn id="3" name="étape"/>
    <tableColumn id="4" name="Creation"/>
    <tableColumn id="5" name="Board Point" dataDxfId="13" dataCellStyle="Normal 2"/>
    <tableColumn id="6" name="Off Point" dataDxfId="12" dataCellStyle="Normal 2"/>
    <tableColumn id="7" name="Ref flight" dataDxfId="11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workbookViewId="0">
      <selection activeCell="D18" sqref="D18"/>
    </sheetView>
  </sheetViews>
  <sheetFormatPr baseColWidth="10" defaultRowHeight="15"/>
  <cols>
    <col min="1" max="1" width="29.28515625" bestFit="1" customWidth="1"/>
    <col min="2" max="2" width="12.5703125" customWidth="1"/>
    <col min="3" max="3" width="11" bestFit="1" customWidth="1"/>
    <col min="5" max="5" width="29.28515625" bestFit="1" customWidth="1"/>
    <col min="8" max="8" width="13.140625" bestFit="1" customWidth="1"/>
    <col min="13" max="13" width="30" bestFit="1" customWidth="1"/>
    <col min="14" max="14" width="11.5703125" bestFit="1" customWidth="1"/>
    <col min="16" max="16" width="13" bestFit="1" customWidth="1"/>
    <col min="17" max="17" width="12.140625" customWidth="1"/>
  </cols>
  <sheetData>
    <row r="1" spans="1:19" s="3" customFormat="1" ht="11.25">
      <c r="A1" s="12" t="s">
        <v>28</v>
      </c>
      <c r="B1" s="13" t="s">
        <v>17</v>
      </c>
      <c r="C1" s="13" t="s">
        <v>0</v>
      </c>
      <c r="E1" s="3" t="s">
        <v>28</v>
      </c>
      <c r="F1" s="1" t="s">
        <v>15</v>
      </c>
      <c r="G1" s="2" t="s">
        <v>16</v>
      </c>
      <c r="H1" s="2" t="s">
        <v>17</v>
      </c>
      <c r="I1" s="2" t="s">
        <v>0</v>
      </c>
      <c r="J1" s="2" t="s">
        <v>1</v>
      </c>
      <c r="K1" s="2" t="s">
        <v>18</v>
      </c>
      <c r="M1" s="20" t="s">
        <v>28</v>
      </c>
      <c r="N1" s="21" t="s">
        <v>15</v>
      </c>
      <c r="O1" s="21" t="s">
        <v>16</v>
      </c>
      <c r="P1" s="21" t="s">
        <v>17</v>
      </c>
      <c r="Q1" s="21" t="s">
        <v>0</v>
      </c>
      <c r="R1" s="21" t="s">
        <v>1</v>
      </c>
      <c r="S1" s="21" t="s">
        <v>18</v>
      </c>
    </row>
    <row r="2" spans="1:19" s="4" customFormat="1" ht="11.25">
      <c r="A2" s="8" t="s">
        <v>20</v>
      </c>
      <c r="B2" s="7" t="str">
        <f>IF(ISERROR(VLOOKUP(Compare[[#This Row],[Colonne1]],SRC[],1,FALSE)),"KO",IF(VLOOKUP(Compare[[#This Row],[Colonne1]],SRC[],4,FALSE)=VLOOKUP(Compare[[#This Row],[Colonne1]],BDDv2[],4,FALSE),"OK","KO"))</f>
        <v>OK</v>
      </c>
      <c r="C2" s="7" t="str">
        <f>IF(ISERROR(VLOOKUP(Compare[[#This Row],[Colonne1]],SRC[],1,FALSE)),"KO",IF(VLOOKUP(Compare[[#This Row],[Colonne1]],SRC[],5,FALSE)=VLOOKUP(Compare[[#This Row],[Colonne1]],BDDv2[],5,FALSE),"OK","KO"))</f>
        <v>OK</v>
      </c>
      <c r="E2" s="4" t="str">
        <f>IF(H2&lt;&gt;"",F2&amp;" "&amp;G2&amp;" "&amp;IF(DAY(H2)&lt;10,0&amp;DAY(H2),DAY(H2))&amp;"/"&amp;IF(MONTH(H2)&lt;10,0&amp;MONTH(H2),MONTH(H2))&amp;"/"&amp;YEAR(H2)&amp;" "&amp;IF(HOUR(H2)&lt;10,0&amp;HOUR(H2),HOUR(H2))&amp;":"&amp;IF(MINUTE(H2)&lt;10,0&amp;MINUTE(H2),MINUTE(H2))&amp;" "&amp;K2,"")</f>
        <v>610577206 P 17/07/2017 17:04 AF0156M</v>
      </c>
      <c r="F2" s="6">
        <v>610577206</v>
      </c>
      <c r="G2" s="6" t="s">
        <v>2</v>
      </c>
      <c r="H2" s="5">
        <v>42933.71130787037</v>
      </c>
      <c r="I2" s="6" t="s">
        <v>6</v>
      </c>
      <c r="J2" s="6" t="s">
        <v>7</v>
      </c>
      <c r="K2" s="6" t="s">
        <v>8</v>
      </c>
      <c r="M2" s="14" t="str">
        <f>IF(P2&lt;&gt;"",N2&amp;" "&amp;O2&amp;" "&amp;IF(DAY(P2)&lt;10,0&amp;DAY(P2),DAY(P2))&amp;"/"&amp;IF(MONTH(P2)&lt;10,0&amp;MONTH(P2),MONTH(P2))&amp;"/"&amp;YEAR(P2)&amp;" "&amp;IF(HOUR(P2)&lt;10,0&amp;HOUR(P2),HOUR(P2))&amp;":"&amp;IF(MINUTE(P2)&lt;10,0&amp;MINUTE(P2),MINUTE(P2))&amp;" "&amp;S2,"")</f>
        <v>610577206 P 17/07/2017 17:04 DL0404</v>
      </c>
      <c r="N2" s="14">
        <v>610577206</v>
      </c>
      <c r="O2" s="14" t="s">
        <v>2</v>
      </c>
      <c r="P2" s="15">
        <v>42933.71130787037</v>
      </c>
      <c r="Q2" s="14" t="s">
        <v>5</v>
      </c>
      <c r="R2" s="14" t="s">
        <v>6</v>
      </c>
      <c r="S2" s="14" t="s">
        <v>14</v>
      </c>
    </row>
    <row r="3" spans="1:19" s="4" customFormat="1" ht="11.25">
      <c r="A3" s="9" t="s">
        <v>21</v>
      </c>
      <c r="B3" s="7" t="str">
        <f>IF(ISERROR(VLOOKUP(Compare[[#This Row],[Colonne1]],SRC[],1,FALSE)),"KO",IF(VLOOKUP(Compare[[#This Row],[Colonne1]],SRC[],4,FALSE)=VLOOKUP(Compare[[#This Row],[Colonne1]],BDDv2[],4,FALSE),"OK","KO"))</f>
        <v>OK</v>
      </c>
      <c r="C3" s="7" t="str">
        <f>IF(ISERROR(VLOOKUP(Compare[[#This Row],[Colonne1]],SRC[],1,FALSE)),"KO",IF(VLOOKUP(Compare[[#This Row],[Colonne1]],SRC[],5,FALSE)=VLOOKUP(Compare[[#This Row],[Colonne1]],BDDv2[],5,FALSE),"OK","KO"))</f>
        <v>OK</v>
      </c>
      <c r="E3" s="4" t="str">
        <f>IF(H3&lt;&gt;"",F3&amp;" "&amp;G3&amp;" "&amp;IF(DAY(H3)&lt;10,0&amp;DAY(H3),DAY(H3))&amp;"/"&amp;IF(MONTH(H3)&lt;10,0&amp;MONTH(H3),MONTH(H3))&amp;"/"&amp;YEAR(H3)&amp;" "&amp;IF(HOUR(H3)&lt;10,0&amp;HOUR(H3),HOUR(H3))&amp;":"&amp;IF(MINUTE(H3)&lt;10,0&amp;MINUTE(H3),MINUTE(H3))&amp;" "&amp;K3,"")</f>
        <v>610577206 P 17/07/2017 17:04 DL0404</v>
      </c>
      <c r="F3" s="6">
        <v>610577206</v>
      </c>
      <c r="G3" s="6" t="s">
        <v>2</v>
      </c>
      <c r="H3" s="5">
        <v>42933.71130787037</v>
      </c>
      <c r="I3" s="6" t="s">
        <v>5</v>
      </c>
      <c r="J3" s="6" t="s">
        <v>6</v>
      </c>
      <c r="K3" s="6" t="s">
        <v>14</v>
      </c>
      <c r="M3" s="16" t="str">
        <f>IF(P3&lt;&gt;"",N3&amp;" "&amp;O3&amp;" "&amp;IF(DAY(P3)&lt;10,0&amp;DAY(P3),DAY(P3))&amp;"/"&amp;IF(MONTH(P3)&lt;10,0&amp;MONTH(P3),MONTH(P3))&amp;"/"&amp;YEAR(P3)&amp;" "&amp;IF(HOUR(P3)&lt;10,0&amp;HOUR(P3),HOUR(P3))&amp;":"&amp;IF(MINUTE(P3)&lt;10,0&amp;MINUTE(P3),MINUTE(P3))&amp;" "&amp;S3,"")</f>
        <v>610577206 P 17/07/2017 17:04 AF0156M</v>
      </c>
      <c r="N3" s="16">
        <v>610577206</v>
      </c>
      <c r="O3" s="16" t="s">
        <v>2</v>
      </c>
      <c r="P3" s="17">
        <v>42933.71130787037</v>
      </c>
      <c r="Q3" s="16" t="s">
        <v>6</v>
      </c>
      <c r="R3" s="16" t="s">
        <v>7</v>
      </c>
      <c r="S3" s="16" t="s">
        <v>8</v>
      </c>
    </row>
    <row r="4" spans="1:19" s="4" customFormat="1" ht="11.25">
      <c r="A4" s="9" t="s">
        <v>21</v>
      </c>
      <c r="B4" s="7" t="str">
        <f>IF(ISERROR(VLOOKUP(Compare[[#This Row],[Colonne1]],SRC[],1,FALSE)),"KO",IF(VLOOKUP(Compare[[#This Row],[Colonne1]],SRC[],4,FALSE)=VLOOKUP(Compare[[#This Row],[Colonne1]],BDDv2[],4,FALSE),"OK","KO"))</f>
        <v>OK</v>
      </c>
      <c r="C4" s="7" t="str">
        <f>IF(ISERROR(VLOOKUP(Compare[[#This Row],[Colonne1]],SRC[],1,FALSE)),"KO",IF(VLOOKUP(Compare[[#This Row],[Colonne1]],SRC[],5,FALSE)=VLOOKUP(Compare[[#This Row],[Colonne1]],BDDv2[],5,FALSE),"OK","KO"))</f>
        <v>OK</v>
      </c>
      <c r="E4" s="4" t="str">
        <f>IF(H4&lt;&gt;"",F4&amp;" "&amp;G4&amp;" "&amp;IF(DAY(H4)&lt;10,0&amp;DAY(H4),DAY(H4))&amp;"/"&amp;IF(MONTH(H4)&lt;10,0&amp;MONTH(H4),MONTH(H4))&amp;"/"&amp;YEAR(H4)&amp;" "&amp;IF(HOUR(H4)&lt;10,0&amp;HOUR(H4),HOUR(H4))&amp;":"&amp;IF(MINUTE(H4)&lt;10,0&amp;MINUTE(H4),MINUTE(H4))&amp;" "&amp;K4,"")</f>
        <v>610577206 P 17/07/2017 17:04 DL0404</v>
      </c>
      <c r="F4" s="6">
        <v>610577206</v>
      </c>
      <c r="G4" s="6" t="s">
        <v>2</v>
      </c>
      <c r="H4" s="5">
        <v>42933.71130787037</v>
      </c>
      <c r="I4" s="6" t="s">
        <v>5</v>
      </c>
      <c r="J4" s="6" t="s">
        <v>6</v>
      </c>
      <c r="K4" s="6" t="s">
        <v>14</v>
      </c>
      <c r="M4" s="14" t="str">
        <f>IF(P4&lt;&gt;"",N4&amp;" "&amp;O4&amp;" "&amp;IF(DAY(P4)&lt;10,0&amp;DAY(P4),DAY(P4))&amp;"/"&amp;IF(MONTH(P4)&lt;10,0&amp;MONTH(P4),MONTH(P4))&amp;"/"&amp;YEAR(P4)&amp;" "&amp;IF(HOUR(P4)&lt;10,0&amp;HOUR(P4),HOUR(P4))&amp;":"&amp;IF(MINUTE(P4)&lt;10,0&amp;MINUTE(P4),MINUTE(P4))&amp;" "&amp;S4,"")</f>
        <v>610577206 P 17/07/2017 17:04 AF0157P</v>
      </c>
      <c r="N4" s="14">
        <v>610577206</v>
      </c>
      <c r="O4" s="14" t="s">
        <v>2</v>
      </c>
      <c r="P4" s="15">
        <v>42933.71130787037</v>
      </c>
      <c r="Q4" s="14" t="s">
        <v>3</v>
      </c>
      <c r="R4" s="14" t="s">
        <v>7</v>
      </c>
      <c r="S4" s="14" t="s">
        <v>19</v>
      </c>
    </row>
    <row r="5" spans="1:19" s="4" customFormat="1" ht="11.25">
      <c r="A5" s="10" t="s">
        <v>22</v>
      </c>
      <c r="B5" s="7" t="e">
        <f>IF(ISERROR(VLOOKUP(Compare[[#This Row],[Colonne1]],SRC[],1,FALSE)),"KO",IF(VLOOKUP(Compare[[#This Row],[Colonne1]],SRC[],4,FALSE)=VLOOKUP(Compare[[#This Row],[Colonne1]],BDDv2[],4,FALSE),"OK","KO"))</f>
        <v>#N/A</v>
      </c>
      <c r="C5" s="7" t="e">
        <f>IF(ISERROR(VLOOKUP(Compare[[#This Row],[Colonne1]],SRC[],1,FALSE)),"KO",IF(VLOOKUP(Compare[[#This Row],[Colonne1]],SRC[],5,FALSE)=VLOOKUP(Compare[[#This Row],[Colonne1]],BDDv2[],5,FALSE),"OK","KO"))</f>
        <v>#N/A</v>
      </c>
      <c r="E5" s="4" t="str">
        <f>IF(H5&lt;&gt;"",F5&amp;" "&amp;G5&amp;" "&amp;IF(DAY(H5)&lt;10,0&amp;DAY(H5),DAY(H5))&amp;"/"&amp;IF(MONTH(H5)&lt;10,0&amp;MONTH(H5),MONTH(H5))&amp;"/"&amp;YEAR(H5)&amp;" "&amp;IF(HOUR(H5)&lt;10,0&amp;HOUR(H5),HOUR(H5))&amp;":"&amp;IF(MINUTE(H5)&lt;10,0&amp;MINUTE(H5),MINUTE(H5))&amp;" "&amp;K5,"")</f>
        <v>627813892 A 15/07/2017 07:34 AF0222D</v>
      </c>
      <c r="F5" s="6">
        <v>627813892</v>
      </c>
      <c r="G5" s="6" t="s">
        <v>9</v>
      </c>
      <c r="H5" s="5">
        <v>42931.315671296295</v>
      </c>
      <c r="I5" s="6" t="s">
        <v>6</v>
      </c>
      <c r="J5" s="6" t="s">
        <v>4</v>
      </c>
      <c r="K5" s="6" t="s">
        <v>13</v>
      </c>
      <c r="M5" s="16" t="str">
        <f>IF(P5&lt;&gt;"",N5&amp;" "&amp;O5&amp;" "&amp;IF(DAY(P5)&lt;10,0&amp;DAY(P5),DAY(P5))&amp;"/"&amp;IF(MONTH(P5)&lt;10,0&amp;MONTH(P5),MONTH(P5))&amp;"/"&amp;YEAR(P5)&amp;" "&amp;IF(HOUR(P5)&lt;10,0&amp;HOUR(P5),HOUR(P5))&amp;":"&amp;IF(MINUTE(P5)&lt;10,0&amp;MINUTE(P5),MINUTE(P5))&amp;" "&amp;S5,"")</f>
        <v>627813892 A 15/07/2017 08:30 AF0222D</v>
      </c>
      <c r="N5" s="16">
        <v>627813892</v>
      </c>
      <c r="O5" s="18" t="s">
        <v>9</v>
      </c>
      <c r="P5" s="19">
        <v>42931.354560185187</v>
      </c>
      <c r="Q5" s="16" t="s">
        <v>6</v>
      </c>
      <c r="R5" s="16" t="s">
        <v>4</v>
      </c>
      <c r="S5" s="16" t="s">
        <v>13</v>
      </c>
    </row>
    <row r="6" spans="1:19" s="4" customFormat="1" ht="11.25">
      <c r="A6" s="11" t="s">
        <v>23</v>
      </c>
      <c r="B6" s="7" t="str">
        <f>IF(ISERROR(VLOOKUP(Compare[[#This Row],[Colonne1]],SRC[],1,FALSE)),"KO",IF(VLOOKUP(Compare[[#This Row],[Colonne1]],SRC[],4,FALSE)=VLOOKUP(Compare[[#This Row],[Colonne1]],BDDv2[],4,FALSE),"OK","KO"))</f>
        <v>OK</v>
      </c>
      <c r="C6" s="7" t="str">
        <f>IF(ISERROR(VLOOKUP(Compare[[#This Row],[Colonne1]],SRC[],1,FALSE)),"KO",IF(VLOOKUP(Compare[[#This Row],[Colonne1]],SRC[],5,FALSE)=VLOOKUP(Compare[[#This Row],[Colonne1]],BDDv2[],5,FALSE),"OK","KO"))</f>
        <v>OK</v>
      </c>
      <c r="E6" s="4" t="str">
        <f>IF(H6&lt;&gt;"",F6&amp;" "&amp;G6&amp;" "&amp;IF(DAY(H6)&lt;10,0&amp;DAY(H6),DAY(H6))&amp;"/"&amp;IF(MONTH(H6)&lt;10,0&amp;MONTH(H6),MONTH(H6))&amp;"/"&amp;YEAR(H6)&amp;" "&amp;IF(HOUR(H6)&lt;10,0&amp;HOUR(H6),HOUR(H6))&amp;":"&amp;IF(MINUTE(H6)&lt;10,0&amp;MINUTE(H6),MINUTE(H6))&amp;" "&amp;K6,"")</f>
        <v>627813892 A 15/07/2017 08:30 AF0222D</v>
      </c>
      <c r="F6" s="6">
        <v>627813892</v>
      </c>
      <c r="G6" s="6" t="s">
        <v>9</v>
      </c>
      <c r="H6" s="5">
        <v>42931.354560185187</v>
      </c>
      <c r="I6" s="6" t="s">
        <v>6</v>
      </c>
      <c r="J6" s="6" t="s">
        <v>4</v>
      </c>
      <c r="K6" s="6" t="s">
        <v>13</v>
      </c>
      <c r="M6" s="14" t="str">
        <f>IF(P6&lt;&gt;"",N6&amp;" "&amp;O6&amp;" "&amp;IF(DAY(P6)&lt;10,0&amp;DAY(P6),DAY(P6))&amp;"/"&amp;IF(MONTH(P6)&lt;10,0&amp;MONTH(P6),MONTH(P6))&amp;"/"&amp;YEAR(P6)&amp;" "&amp;IF(HOUR(P6)&lt;10,0&amp;HOUR(P6),HOUR(P6))&amp;":"&amp;IF(MINUTE(P6)&lt;10,0&amp;MINUTE(P6),MINUTE(P6))&amp;" "&amp;S6,"")</f>
        <v>627813892 A 15/07/2017 07:34 AF0214D</v>
      </c>
      <c r="N6" s="14">
        <v>627813892</v>
      </c>
      <c r="O6" s="14" t="s">
        <v>9</v>
      </c>
      <c r="P6" s="15">
        <v>42931.315671296295</v>
      </c>
      <c r="Q6" s="14" t="s">
        <v>6</v>
      </c>
      <c r="R6" s="14" t="s">
        <v>4</v>
      </c>
      <c r="S6" s="14" t="s">
        <v>27</v>
      </c>
    </row>
    <row r="7" spans="1:19" s="4" customFormat="1" ht="11.25">
      <c r="A7" s="10" t="s">
        <v>24</v>
      </c>
      <c r="B7" s="7" t="e">
        <f>IF(ISERROR(VLOOKUP(Compare[[#This Row],[Colonne1]],SRC[],1,FALSE)),"KO",IF(VLOOKUP(Compare[[#This Row],[Colonne1]],SRC[],4,FALSE)=VLOOKUP(Compare[[#This Row],[Colonne1]],BDDv2[],4,FALSE),"OK","KO"))</f>
        <v>#N/A</v>
      </c>
      <c r="C7" s="7" t="e">
        <f>IF(ISERROR(VLOOKUP(Compare[[#This Row],[Colonne1]],SRC[],1,FALSE)),"KO",IF(VLOOKUP(Compare[[#This Row],[Colonne1]],SRC[],5,FALSE)=VLOOKUP(Compare[[#This Row],[Colonne1]],BDDv2[],5,FALSE),"OK","KO"))</f>
        <v>#N/A</v>
      </c>
      <c r="E7" s="4" t="str">
        <f>IF(H7&lt;&gt;"",F7&amp;" "&amp;G7&amp;" "&amp;IF(DAY(H7)&lt;10,0&amp;DAY(H7),DAY(H7))&amp;"/"&amp;IF(MONTH(H7)&lt;10,0&amp;MONTH(H7),MONTH(H7))&amp;"/"&amp;YEAR(H7)&amp;" "&amp;IF(HOUR(H7)&lt;10,0&amp;HOUR(H7),HOUR(H7))&amp;":"&amp;IF(MINUTE(H7)&lt;10,0&amp;MINUTE(H7),MINUTE(H7))&amp;" "&amp;K7,"")</f>
        <v>627813892 D 15/07/2017 07:34 AF0222D</v>
      </c>
      <c r="F7" s="6">
        <v>627813892</v>
      </c>
      <c r="G7" s="6" t="s">
        <v>12</v>
      </c>
      <c r="H7" s="5">
        <v>42931.315763888888</v>
      </c>
      <c r="I7" s="6" t="s">
        <v>6</v>
      </c>
      <c r="J7" s="6" t="s">
        <v>4</v>
      </c>
      <c r="K7" s="6" t="s">
        <v>13</v>
      </c>
      <c r="M7" s="16" t="str">
        <f>IF(P7&lt;&gt;"",N7&amp;" "&amp;O7&amp;" "&amp;IF(DAY(P7)&lt;10,0&amp;DAY(P7),DAY(P7))&amp;"/"&amp;IF(MONTH(P7)&lt;10,0&amp;MONTH(P7),MONTH(P7))&amp;"/"&amp;YEAR(P7)&amp;" "&amp;IF(HOUR(P7)&lt;10,0&amp;HOUR(P7),HOUR(P7))&amp;":"&amp;IF(MINUTE(P7)&lt;10,0&amp;MINUTE(P7),MINUTE(P7))&amp;" "&amp;S7,"")</f>
        <v>627813892 B 15/07/2017 07:34 AF0214D</v>
      </c>
      <c r="N7" s="16">
        <v>627813892</v>
      </c>
      <c r="O7" s="16" t="s">
        <v>10</v>
      </c>
      <c r="P7" s="17">
        <v>42931.315763888888</v>
      </c>
      <c r="Q7" s="16" t="s">
        <v>6</v>
      </c>
      <c r="R7" s="16" t="s">
        <v>4</v>
      </c>
      <c r="S7" s="16" t="s">
        <v>27</v>
      </c>
    </row>
    <row r="8" spans="1:19" s="4" customFormat="1" ht="11.25">
      <c r="A8" s="11" t="s">
        <v>25</v>
      </c>
      <c r="B8" s="7" t="e">
        <f>IF(ISERROR(VLOOKUP(Compare[[#This Row],[Colonne1]],SRC[],1,FALSE)),"KO",IF(VLOOKUP(Compare[[#This Row],[Colonne1]],SRC[],4,FALSE)=VLOOKUP(Compare[[#This Row],[Colonne1]],BDDv2[],4,FALSE),"OK","KO"))</f>
        <v>#N/A</v>
      </c>
      <c r="C8" s="7" t="e">
        <f>IF(ISERROR(VLOOKUP(Compare[[#This Row],[Colonne1]],SRC[],1,FALSE)),"KO",IF(VLOOKUP(Compare[[#This Row],[Colonne1]],SRC[],5,FALSE)=VLOOKUP(Compare[[#This Row],[Colonne1]],BDDv2[],5,FALSE),"OK","KO"))</f>
        <v>#N/A</v>
      </c>
      <c r="E8" s="4" t="str">
        <f>IF(H8&lt;&gt;"",F8&amp;" "&amp;G8&amp;" "&amp;IF(DAY(H8)&lt;10,0&amp;DAY(H8),DAY(H8))&amp;"/"&amp;IF(MONTH(H8)&lt;10,0&amp;MONTH(H8),MONTH(H8))&amp;"/"&amp;YEAR(H8)&amp;" "&amp;IF(HOUR(H8)&lt;10,0&amp;HOUR(H8),HOUR(H8))&amp;":"&amp;IF(MINUTE(H8)&lt;10,0&amp;MINUTE(H8),MINUTE(H8))&amp;" "&amp;K8,"")</f>
        <v>627813892 C 15/07/2017 07:34 AF0222D</v>
      </c>
      <c r="F8" s="6">
        <v>627813892</v>
      </c>
      <c r="G8" s="6" t="s">
        <v>11</v>
      </c>
      <c r="H8" s="5">
        <v>42931.315763888888</v>
      </c>
      <c r="I8" s="6" t="s">
        <v>6</v>
      </c>
      <c r="J8" s="6" t="s">
        <v>4</v>
      </c>
      <c r="K8" s="6" t="s">
        <v>13</v>
      </c>
      <c r="M8" s="14" t="str">
        <f>IF(P8&lt;&gt;"",N8&amp;" "&amp;O8&amp;" "&amp;IF(DAY(P8)&lt;10,0&amp;DAY(P8),DAY(P8))&amp;"/"&amp;IF(MONTH(P8)&lt;10,0&amp;MONTH(P8),MONTH(P8))&amp;"/"&amp;YEAR(P8)&amp;" "&amp;IF(HOUR(P8)&lt;10,0&amp;HOUR(P8),HOUR(P8))&amp;":"&amp;IF(MINUTE(P8)&lt;10,0&amp;MINUTE(P8),MINUTE(P8))&amp;" "&amp;S8,"")</f>
        <v>627813892 C 15/07/2017 07:34 AF0214D</v>
      </c>
      <c r="N8" s="14">
        <v>627813892</v>
      </c>
      <c r="O8" s="14" t="s">
        <v>11</v>
      </c>
      <c r="P8" s="15">
        <v>42931.315763888888</v>
      </c>
      <c r="Q8" s="14" t="s">
        <v>6</v>
      </c>
      <c r="R8" s="14" t="s">
        <v>4</v>
      </c>
      <c r="S8" s="14" t="s">
        <v>27</v>
      </c>
    </row>
    <row r="9" spans="1:19" s="4" customFormat="1" ht="11.25">
      <c r="A9" s="10" t="s">
        <v>26</v>
      </c>
      <c r="B9" s="7" t="e">
        <f>IF(ISERROR(VLOOKUP(Compare[[#This Row],[Colonne1]],SRC[],1,FALSE)),"KO",IF(VLOOKUP(Compare[[#This Row],[Colonne1]],SRC[],4,FALSE)=VLOOKUP(Compare[[#This Row],[Colonne1]],BDDv2[],4,FALSE),"OK","KO"))</f>
        <v>#N/A</v>
      </c>
      <c r="C9" s="7" t="e">
        <f>IF(ISERROR(VLOOKUP(Compare[[#This Row],[Colonne1]],SRC[],1,FALSE)),"KO",IF(VLOOKUP(Compare[[#This Row],[Colonne1]],SRC[],5,FALSE)=VLOOKUP(Compare[[#This Row],[Colonne1]],BDDv2[],5,FALSE),"OK","KO"))</f>
        <v>#N/A</v>
      </c>
      <c r="E9" s="4" t="str">
        <f>IF(H9&lt;&gt;"",F9&amp;" "&amp;G9&amp;" "&amp;IF(DAY(H9)&lt;10,0&amp;DAY(H9),DAY(H9))&amp;"/"&amp;IF(MONTH(H9)&lt;10,0&amp;MONTH(H9),MONTH(H9))&amp;"/"&amp;YEAR(H9)&amp;" "&amp;IF(HOUR(H9)&lt;10,0&amp;HOUR(H9),HOUR(H9))&amp;":"&amp;IF(MINUTE(H9)&lt;10,0&amp;MINUTE(H9),MINUTE(H9))&amp;" "&amp;K9,"")</f>
        <v>627813892 B 15/07/2017 07:34 AF0222D</v>
      </c>
      <c r="F9" s="6">
        <v>627813892</v>
      </c>
      <c r="G9" s="6" t="s">
        <v>10</v>
      </c>
      <c r="H9" s="5">
        <v>42931.315763888888</v>
      </c>
      <c r="I9" s="6" t="s">
        <v>6</v>
      </c>
      <c r="J9" s="6" t="s">
        <v>4</v>
      </c>
      <c r="K9" s="6" t="s">
        <v>13</v>
      </c>
      <c r="M9" s="16" t="str">
        <f>IF(P9&lt;&gt;"",N9&amp;" "&amp;O9&amp;" "&amp;IF(DAY(P9)&lt;10,0&amp;DAY(P9),DAY(P9))&amp;"/"&amp;IF(MONTH(P9)&lt;10,0&amp;MONTH(P9),MONTH(P9))&amp;"/"&amp;YEAR(P9)&amp;" "&amp;IF(HOUR(P9)&lt;10,0&amp;HOUR(P9),HOUR(P9))&amp;":"&amp;IF(MINUTE(P9)&lt;10,0&amp;MINUTE(P9),MINUTE(P9))&amp;" "&amp;S9,"")</f>
        <v>627813892 D 15/07/2017 07:34 AF0214D</v>
      </c>
      <c r="N9" s="16">
        <v>627813892</v>
      </c>
      <c r="O9" s="16" t="s">
        <v>12</v>
      </c>
      <c r="P9" s="17">
        <v>42931.315763888888</v>
      </c>
      <c r="Q9" s="16" t="s">
        <v>6</v>
      </c>
      <c r="R9" s="16" t="s">
        <v>4</v>
      </c>
      <c r="S9" s="16" t="s">
        <v>27</v>
      </c>
    </row>
  </sheetData>
  <conditionalFormatting sqref="B2:C9">
    <cfRule type="expression" dxfId="30" priority="1" stopIfTrue="1">
      <formula>#REF!="Ko"</formula>
    </cfRule>
    <cfRule type="expression" dxfId="29" priority="2" stopIfTrue="1">
      <formula>#REF!="Ok"</formula>
    </cfRule>
  </conditionalFormatting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 France KLM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Agape, Bogdan (DZ ID DW) - AF (ext)</dc:creator>
  <cp:lastModifiedBy>Yanan, Stephane (DZ ID DW) - AF</cp:lastModifiedBy>
  <dcterms:created xsi:type="dcterms:W3CDTF">2017-08-31T11:51:21Z</dcterms:created>
  <dcterms:modified xsi:type="dcterms:W3CDTF">2017-11-01T21:52:05Z</dcterms:modified>
</cp:coreProperties>
</file>