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528" codeName="{B1203076-2D4D-A25B-A398-973B695A806A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17250" windowHeight="4950" tabRatio="638" activeTab="1" xr2:uid="{00000000-000D-0000-FFFF-FFFF00000000}"/>
  </bookViews>
  <sheets>
    <sheet name="Programme" sheetId="99" r:id="rId1"/>
    <sheet name="HISTORIQUE Global" sheetId="8" r:id="rId2"/>
    <sheet name="personnel" sheetId="88" r:id="rId3"/>
    <sheet name="Liens" sheetId="57" state="hidden" r:id="rId4"/>
  </sheets>
  <definedNames>
    <definedName name="_xlnm._FilterDatabase" localSheetId="1" hidden="1">'HISTORIQUE Global'!$C$1:$I$15</definedName>
    <definedName name="_xlnm.Print_Titles" localSheetId="2">personnel!$1:$1</definedName>
    <definedName name="_xlnm.Print_Area" localSheetId="1">'HISTORIQUE Global'!$A$1:$I$15</definedName>
  </definedNames>
  <calcPr calcId="171027"/>
  <fileRecoveryPr autoRecover="0"/>
</workbook>
</file>

<file path=xl/calcChain.xml><?xml version="1.0" encoding="utf-8"?>
<calcChain xmlns="http://schemas.openxmlformats.org/spreadsheetml/2006/main">
  <c r="J15" i="8" l="1"/>
  <c r="E15" i="8"/>
  <c r="D15" i="8"/>
  <c r="C15" i="8"/>
  <c r="C13" i="8"/>
  <c r="D13" i="8"/>
  <c r="E13" i="8"/>
  <c r="J13" i="8"/>
  <c r="C11" i="8"/>
  <c r="D11" i="8"/>
  <c r="E11" i="8"/>
  <c r="J11" i="8"/>
  <c r="C9" i="8"/>
  <c r="D9" i="8"/>
  <c r="E9" i="8"/>
  <c r="J9" i="8"/>
  <c r="C7" i="8"/>
  <c r="D7" i="8"/>
  <c r="E7" i="8"/>
  <c r="J7" i="8"/>
  <c r="C5" i="8"/>
  <c r="D5" i="8"/>
  <c r="E5" i="8"/>
  <c r="J5" i="8"/>
  <c r="C3" i="8"/>
  <c r="D3" i="8"/>
  <c r="E3" i="8"/>
  <c r="J3" i="8"/>
  <c r="I8" i="88"/>
  <c r="H8" i="88"/>
  <c r="F8" i="88"/>
  <c r="I7" i="88"/>
  <c r="H7" i="88"/>
  <c r="F7" i="88"/>
  <c r="F2" i="88" l="1"/>
  <c r="H2" i="88"/>
  <c r="I2" i="88"/>
  <c r="F3" i="88"/>
  <c r="H3" i="88"/>
  <c r="I3" i="88"/>
  <c r="F4" i="88"/>
  <c r="H4" i="88"/>
  <c r="I4" i="88"/>
  <c r="F5" i="88"/>
  <c r="H5" i="88"/>
  <c r="I5" i="88"/>
  <c r="F6" i="88"/>
  <c r="H6" i="88"/>
  <c r="I6" i="88"/>
  <c r="E2" i="8" l="1"/>
  <c r="E4" i="8"/>
  <c r="E6" i="8"/>
  <c r="E8" i="8"/>
  <c r="E10" i="8"/>
  <c r="E12" i="8"/>
  <c r="E14" i="8"/>
  <c r="D2" i="8"/>
  <c r="D4" i="8"/>
  <c r="D6" i="8"/>
  <c r="D8" i="8"/>
  <c r="D10" i="8"/>
  <c r="D12" i="8"/>
  <c r="D14" i="8"/>
  <c r="C2" i="8"/>
  <c r="C4" i="8"/>
  <c r="C6" i="8"/>
  <c r="C8" i="8"/>
  <c r="C10" i="8"/>
  <c r="C12" i="8"/>
  <c r="C14" i="8"/>
  <c r="J14" i="8" l="1"/>
  <c r="J12" i="8"/>
  <c r="J10" i="8"/>
  <c r="J8" i="8"/>
  <c r="J6" i="8"/>
  <c r="J4" i="8"/>
  <c r="J2" i="8"/>
</calcChain>
</file>

<file path=xl/sharedStrings.xml><?xml version="1.0" encoding="utf-8"?>
<sst xmlns="http://schemas.openxmlformats.org/spreadsheetml/2006/main" count="85" uniqueCount="61">
  <si>
    <t>Direction</t>
  </si>
  <si>
    <t>Division</t>
  </si>
  <si>
    <t>Intitulé de la formation</t>
  </si>
  <si>
    <t>Organismes de formation</t>
  </si>
  <si>
    <t>Année de
 réalisation</t>
  </si>
  <si>
    <t xml:space="preserve">Nombre
 d'heures </t>
  </si>
  <si>
    <t>Nom/Prénom</t>
  </si>
  <si>
    <t>Ressources Humaines</t>
  </si>
  <si>
    <t>Direction générale</t>
  </si>
  <si>
    <t>Numéro d'identification</t>
  </si>
  <si>
    <t>Heures</t>
  </si>
  <si>
    <t xml:space="preserve">Date de naissance </t>
  </si>
  <si>
    <t>Age</t>
  </si>
  <si>
    <t>Ancienneté année</t>
  </si>
  <si>
    <t>Date d'embauche</t>
  </si>
  <si>
    <t xml:space="preserve">Non réalisé à ce jour </t>
  </si>
  <si>
    <t>x</t>
  </si>
  <si>
    <t>Ancienneté  mois</t>
  </si>
  <si>
    <t>F001</t>
  </si>
  <si>
    <t>F002</t>
  </si>
  <si>
    <t>F003</t>
  </si>
  <si>
    <t>F004</t>
  </si>
  <si>
    <t>F005</t>
  </si>
  <si>
    <t>F006</t>
  </si>
  <si>
    <t>F007</t>
  </si>
  <si>
    <t>F008</t>
  </si>
  <si>
    <t>F009</t>
  </si>
  <si>
    <t>F010</t>
  </si>
  <si>
    <t>F011</t>
  </si>
  <si>
    <t>F012</t>
  </si>
  <si>
    <t>F013</t>
  </si>
  <si>
    <t>F014</t>
  </si>
  <si>
    <t>Colonne1</t>
  </si>
  <si>
    <t>Pierre</t>
  </si>
  <si>
    <t>Paul</t>
  </si>
  <si>
    <t>Jacques</t>
  </si>
  <si>
    <t>Henri</t>
  </si>
  <si>
    <t>Hubert</t>
  </si>
  <si>
    <t>Marketing</t>
  </si>
  <si>
    <t>Finance</t>
  </si>
  <si>
    <t>Logistique</t>
  </si>
  <si>
    <t>Informatique</t>
  </si>
  <si>
    <t>Compta</t>
  </si>
  <si>
    <t>Opérationnel</t>
  </si>
  <si>
    <t>Paie</t>
  </si>
  <si>
    <t>Manutention</t>
  </si>
  <si>
    <t>Projet</t>
  </si>
  <si>
    <t>Bernard</t>
  </si>
  <si>
    <t>Francis</t>
  </si>
  <si>
    <t>Formation 1</t>
  </si>
  <si>
    <t>Formation 2</t>
  </si>
  <si>
    <t>Formation 3</t>
  </si>
  <si>
    <t>Formation 4</t>
  </si>
  <si>
    <t>Formation 5</t>
  </si>
  <si>
    <t>Formation 6</t>
  </si>
  <si>
    <t>Organisme 1</t>
  </si>
  <si>
    <t>Organisme 2</t>
  </si>
  <si>
    <t>Organisme 3</t>
  </si>
  <si>
    <t>Organisme 4</t>
  </si>
  <si>
    <t>Organisme 5</t>
  </si>
  <si>
    <t>Organisme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</si>
</sst>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h]:mm;@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26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 tint="-0.34998626667073579"/>
        <bgColor indexed="64"/>
      </patternFill>
    </fill>
  </fills>
  <borders count="10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</borders>
  <cellStyleXfs count="3">
    <xf numFmtId="0" fontId="0" fillId="0" borderId="0"/>
    <xf numFmtId="0" fontId="1" fillId="0" borderId="0"/>
    <xf numFmtId="0" fontId="5" fillId="2" borderId="2" applyNumberFormat="0" applyAlignment="0" applyProtection="0"/>
  </cellStyleXfs>
  <cellXfs count="23">
    <xf numFmtId="0" fontId="0" fillId="0" borderId="0" xfId="0"/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/>
    </xf>
    <xf numFmtId="14" fontId="7" fillId="0" borderId="0" xfId="0" applyNumberFormat="1" applyFont="1" applyAlignment="1">
      <alignment horizontal="center"/>
    </xf>
    <xf numFmtId="0" fontId="8" fillId="0" borderId="0" xfId="0" applyFont="1" applyFill="1" applyProtection="1"/>
    <xf numFmtId="0" fontId="4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64" fontId="9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0" fillId="3" borderId="3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 wrapText="1"/>
    </xf>
    <xf numFmtId="0" fontId="10" fillId="3" borderId="0" xfId="0" applyFont="1" applyFill="1" applyBorder="1" applyAlignment="1">
      <alignment horizontal="center" vertical="center" wrapText="1"/>
    </xf>
    <xf numFmtId="0" fontId="10" fillId="3" borderId="7" xfId="0" applyFont="1" applyFill="1" applyBorder="1" applyAlignment="1">
      <alignment horizontal="center" vertical="center" wrapText="1"/>
    </xf>
    <xf numFmtId="0" fontId="10" fillId="3" borderId="8" xfId="0" applyFont="1" applyFill="1" applyBorder="1" applyAlignment="1">
      <alignment horizontal="center" vertical="center" wrapText="1"/>
    </xf>
    <xf numFmtId="0" fontId="10" fillId="3" borderId="9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9" fillId="0" borderId="0" xfId="0" applyNumberFormat="1" applyFont="1" applyAlignment="1">
      <alignment horizontal="center" vertical="center"/>
    </xf>
  </cellXfs>
  <cellStyles count="3">
    <cellStyle name="Normal" xfId="0" builtinId="0"/>
    <cellStyle name="Normal 2" xfId="1" xr:uid="{00000000-0005-0000-0000-000003000000}"/>
    <cellStyle name="Sortie 2" xfId="2" xr:uid="{00000000-0005-0000-0000-000004000000}"/>
  </cellStyles>
  <dxfs count="65"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textRotation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textRotation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textRotation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/>
        <bottom/>
      </border>
    </dxf>
    <dxf>
      <font>
        <strike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numFmt numFmtId="164" formatCode="[h]:mm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666750</xdr:colOff>
          <xdr:row>8</xdr:row>
          <xdr:rowOff>152400</xdr:rowOff>
        </xdr:from>
        <xdr:to>
          <xdr:col>8</xdr:col>
          <xdr:colOff>133350</xdr:colOff>
          <xdr:row>14</xdr:row>
          <xdr:rowOff>47625</xdr:rowOff>
        </xdr:to>
        <xdr:sp macro="" textlink="">
          <xdr:nvSpPr>
            <xdr:cNvPr id="13313" name="Saisiruneformation" hidden="1">
              <a:extLst>
                <a:ext uri="{63B3BB69-23CF-44E3-9099-C40C66FF867C}">
                  <a14:compatExt spid="_x0000_s13313"/>
                </a:ext>
                <a:ext uri="{FF2B5EF4-FFF2-40B4-BE49-F238E27FC236}">
                  <a16:creationId xmlns:a16="http://schemas.microsoft.com/office/drawing/2014/main" id="{00000000-0008-0000-0000-000001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0292" rIns="54864" bIns="50292" anchor="ctr" upright="1"/>
            <a:lstStyle/>
            <a:p>
              <a:pPr algn="ctr" rtl="0">
                <a:defRPr sz="1000"/>
              </a:pPr>
              <a:r>
                <a:rPr lang="fr-FR" sz="2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Gestion des formations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Historique" displayName="Historique" ref="A1:K15" headerRowDxfId="64" dataDxfId="63" totalsRowDxfId="62">
  <autoFilter ref="A1:K15" xr:uid="{00000000-0009-0000-0100-000001000000}"/>
  <tableColumns count="11">
    <tableColumn id="9" xr3:uid="{00000000-0010-0000-0000-000009000000}" name="Numéro d'identification" dataDxfId="61" totalsRowDxfId="60"/>
    <tableColumn id="11" xr3:uid="{00000000-0010-0000-0000-00000B000000}" name="Colonne1" dataDxfId="59" totalsRowDxfId="58"/>
    <tableColumn id="1" xr3:uid="{00000000-0010-0000-0000-000001000000}" name="Nom/Prénom" dataDxfId="57">
      <calculatedColumnFormula>VLOOKUP(Historique[[#This Row],[Colonne1]],personnel[],2,FALSE)</calculatedColumnFormula>
    </tableColumn>
    <tableColumn id="2" xr3:uid="{00000000-0010-0000-0000-000002000000}" name="Direction générale" dataDxfId="56" totalsRowDxfId="55">
      <calculatedColumnFormula>VLOOKUP(Historique[[#This Row],[Colonne1]],personnel[],3,FALSE)</calculatedColumnFormula>
    </tableColumn>
    <tableColumn id="3" xr3:uid="{00000000-0010-0000-0000-000003000000}" name="Division" dataDxfId="54" totalsRowDxfId="53">
      <calculatedColumnFormula>VLOOKUP(Historique[[#This Row],[Colonne1]],personnel[],4,FALSE)</calculatedColumnFormula>
    </tableColumn>
    <tableColumn id="4" xr3:uid="{00000000-0010-0000-0000-000004000000}" name="Année de_x000a_ réalisation" dataDxfId="52" totalsRowDxfId="51"/>
    <tableColumn id="5" xr3:uid="{00000000-0010-0000-0000-000005000000}" name="Intitulé de la formation" dataDxfId="50" totalsRowDxfId="49"/>
    <tableColumn id="6" xr3:uid="{00000000-0010-0000-0000-000006000000}" name="Organismes de formation" dataDxfId="48" totalsRowDxfId="47"/>
    <tableColumn id="7" xr3:uid="{00000000-0010-0000-0000-000007000000}" name="Nombre_x000a_ d'heures " totalsRowFunction="custom" dataDxfId="46" totalsRowDxfId="45">
      <totalsRowFormula>SUM(I2:I15)</totalsRowFormula>
    </tableColumn>
    <tableColumn id="10" xr3:uid="{00000000-0010-0000-0000-00000A000000}" name="Heures" dataDxfId="44">
      <calculatedColumnFormula>Historique[[#This Row],[Nombre
 d''heures ]]/24</calculatedColumnFormula>
    </tableColumn>
    <tableColumn id="8" xr3:uid="{00000000-0010-0000-0000-000008000000}" name="Non réalisé à ce jour " dataDxfId="43" totalsRowDxfId="42"/>
  </tableColumns>
  <tableStyleInfo name="TableStyleMedium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personnel" displayName="personnel" ref="A1:I8" headerRowDxfId="41" dataDxfId="40" totalsRowDxfId="39">
  <autoFilter ref="A1:I8" xr:uid="{00000000-0009-0000-0100-000002000000}"/>
  <sortState ref="B2:D9">
    <sortCondition ref="B1:B9"/>
  </sortState>
  <tableColumns count="9">
    <tableColumn id="6" xr3:uid="{00000000-0010-0000-0100-000006000000}" name="Numéro d'identification" dataDxfId="38" totalsRowDxfId="37"/>
    <tableColumn id="1" xr3:uid="{00000000-0010-0000-0100-000001000000}" name="Nom/Prénom" totalsRowLabel="Total" dataDxfId="36" totalsRowDxfId="35"/>
    <tableColumn id="2" xr3:uid="{00000000-0010-0000-0100-000002000000}" name="Direction" dataDxfId="34" totalsRowDxfId="33"/>
    <tableColumn id="3" xr3:uid="{00000000-0010-0000-0100-000003000000}" name="Division" totalsRowFunction="count" dataDxfId="32" totalsRowDxfId="31"/>
    <tableColumn id="5" xr3:uid="{00000000-0010-0000-0100-000005000000}" name="Date de naissance " dataDxfId="30" totalsRowDxfId="29"/>
    <tableColumn id="7" xr3:uid="{00000000-0010-0000-0100-000007000000}" name="Age" dataDxfId="28" totalsRowDxfId="27">
      <calculatedColumnFormula>DATEDIF(E2,TODAY(),"y")</calculatedColumnFormula>
    </tableColumn>
    <tableColumn id="8" xr3:uid="{00000000-0010-0000-0100-000008000000}" name="Date d'embauche" dataDxfId="26" totalsRowDxfId="25"/>
    <tableColumn id="10" xr3:uid="{00000000-0010-0000-0100-00000A000000}" name="Ancienneté année" dataDxfId="24" totalsRowDxfId="23">
      <calculatedColumnFormula>DATEDIF(G2,TODAY(),"y")</calculatedColumnFormula>
    </tableColumn>
    <tableColumn id="11" xr3:uid="{00000000-0010-0000-0100-00000B000000}" name="Ancienneté  mois" dataDxfId="22" totalsRowDxfId="21">
      <calculatedColumnFormula>DATEDIF(G2,TODAY(),"m")</calculatedColumnFormula>
    </tableColumn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le"/>
  <dimension ref="A1:L23"/>
  <sheetViews>
    <sheetView workbookViewId="0">
      <selection activeCell="M7" sqref="M7"/>
    </sheetView>
  </sheetViews>
  <sheetFormatPr baseColWidth="10" defaultRowHeight="15" x14ac:dyDescent="0.25"/>
  <sheetData>
    <row r="1" spans="1:12" x14ac:dyDescent="0.25">
      <c r="A1" s="12"/>
      <c r="B1" s="13"/>
      <c r="C1" s="13"/>
      <c r="D1" s="13"/>
      <c r="E1" s="13"/>
      <c r="F1" s="13"/>
      <c r="G1" s="13"/>
      <c r="H1" s="13"/>
      <c r="I1" s="13"/>
      <c r="J1" s="13"/>
      <c r="K1" s="13"/>
      <c r="L1" s="14"/>
    </row>
    <row r="2" spans="1:12" x14ac:dyDescent="0.25">
      <c r="A2" s="15"/>
      <c r="B2" s="16"/>
      <c r="C2" s="16"/>
      <c r="D2" s="16"/>
      <c r="E2" s="16"/>
      <c r="F2" s="16"/>
      <c r="G2" s="16"/>
      <c r="H2" s="16"/>
      <c r="I2" s="16"/>
      <c r="J2" s="16"/>
      <c r="K2" s="16"/>
      <c r="L2" s="17"/>
    </row>
    <row r="3" spans="1:12" x14ac:dyDescent="0.25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7"/>
    </row>
    <row r="4" spans="1:12" x14ac:dyDescent="0.25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7"/>
    </row>
    <row r="5" spans="1:12" x14ac:dyDescent="0.25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7"/>
    </row>
    <row r="6" spans="1:12" x14ac:dyDescent="0.25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7"/>
    </row>
    <row r="7" spans="1:12" x14ac:dyDescent="0.25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7"/>
    </row>
    <row r="8" spans="1:12" x14ac:dyDescent="0.25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7"/>
    </row>
    <row r="9" spans="1:12" x14ac:dyDescent="0.25">
      <c r="A9" s="15"/>
      <c r="B9" s="16"/>
      <c r="C9" s="16"/>
      <c r="D9" s="16"/>
      <c r="E9" s="16"/>
      <c r="F9" s="16"/>
      <c r="G9" s="16"/>
      <c r="H9" s="16"/>
      <c r="I9" s="16"/>
      <c r="J9" s="16"/>
      <c r="K9" s="16"/>
      <c r="L9" s="17"/>
    </row>
    <row r="10" spans="1:12" x14ac:dyDescent="0.25">
      <c r="A10" s="15"/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7"/>
    </row>
    <row r="11" spans="1:12" x14ac:dyDescent="0.25">
      <c r="A11" s="15"/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7"/>
    </row>
    <row r="12" spans="1:12" x14ac:dyDescent="0.25">
      <c r="A12" s="15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7"/>
    </row>
    <row r="13" spans="1:12" x14ac:dyDescent="0.25">
      <c r="A13" s="15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7"/>
    </row>
    <row r="14" spans="1:12" x14ac:dyDescent="0.25">
      <c r="A14" s="15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7"/>
    </row>
    <row r="15" spans="1:12" x14ac:dyDescent="0.25">
      <c r="A15" s="15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7"/>
    </row>
    <row r="16" spans="1:12" x14ac:dyDescent="0.25">
      <c r="A16" s="15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7"/>
    </row>
    <row r="17" spans="1:12" x14ac:dyDescent="0.25">
      <c r="A17" s="15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7"/>
    </row>
    <row r="18" spans="1:12" x14ac:dyDescent="0.25">
      <c r="A18" s="15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7"/>
    </row>
    <row r="19" spans="1:12" x14ac:dyDescent="0.25">
      <c r="A19" s="15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7"/>
    </row>
    <row r="20" spans="1:12" x14ac:dyDescent="0.25">
      <c r="A20" s="15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7"/>
    </row>
    <row r="21" spans="1:12" x14ac:dyDescent="0.25">
      <c r="A21" s="15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7"/>
    </row>
    <row r="22" spans="1:12" x14ac:dyDescent="0.25">
      <c r="A22" s="15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7"/>
    </row>
    <row r="23" spans="1:12" ht="15.75" thickBot="1" x14ac:dyDescent="0.3">
      <c r="A23" s="18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20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3" r:id="rId4" name="Saisiruneformation">
              <controlPr defaultSize="0" print="0" autoFill="0" autoPict="0" macro="[0]!Saisir_une_formation_Cliquer">
                <anchor moveWithCells="1" sizeWithCells="1">
                  <from>
                    <xdr:col>4</xdr:col>
                    <xdr:colOff>666750</xdr:colOff>
                    <xdr:row>8</xdr:row>
                    <xdr:rowOff>152400</xdr:rowOff>
                  </from>
                  <to>
                    <xdr:col>8</xdr:col>
                    <xdr:colOff>133350</xdr:colOff>
                    <xdr:row>14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tMember"/>
  <dimension ref="A1:K15"/>
  <sheetViews>
    <sheetView showGridLines="0" tabSelected="1" zoomScale="96" zoomScaleNormal="96" workbookViewId="0">
      <pane ySplit="1" topLeftCell="A7" activePane="bottomLeft" state="frozen"/>
      <selection activeCell="B113" sqref="B113"/>
      <selection pane="bottomLeft" activeCell="B18" sqref="B18"/>
    </sheetView>
  </sheetViews>
  <sheetFormatPr baseColWidth="10" defaultColWidth="11.42578125" defaultRowHeight="15" x14ac:dyDescent="0.25"/>
  <cols>
    <col min="1" max="2" width="30.7109375" style="6" customWidth="1"/>
    <col min="3" max="3" width="35.140625" style="6" customWidth="1"/>
    <col min="4" max="4" width="24" style="6" customWidth="1"/>
    <col min="5" max="5" width="44.7109375" style="6" bestFit="1" customWidth="1"/>
    <col min="6" max="6" width="26.42578125" style="6" customWidth="1"/>
    <col min="7" max="7" width="117.28515625" style="6" bestFit="1" customWidth="1"/>
    <col min="8" max="8" width="35.5703125" style="6" customWidth="1"/>
    <col min="9" max="9" width="22.85546875" style="6" customWidth="1"/>
    <col min="10" max="10" width="25.28515625" style="7" customWidth="1"/>
    <col min="11" max="11" width="20.85546875" style="10" customWidth="1"/>
    <col min="12" max="16384" width="11.42578125" style="6"/>
  </cols>
  <sheetData>
    <row r="1" spans="1:11" ht="48" customHeight="1" x14ac:dyDescent="0.25">
      <c r="A1" s="6" t="s">
        <v>9</v>
      </c>
      <c r="B1" s="6" t="s">
        <v>32</v>
      </c>
      <c r="C1" s="6" t="s">
        <v>6</v>
      </c>
      <c r="D1" s="6" t="s">
        <v>8</v>
      </c>
      <c r="E1" s="6" t="s">
        <v>1</v>
      </c>
      <c r="F1" s="6" t="s">
        <v>4</v>
      </c>
      <c r="G1" s="6" t="s">
        <v>2</v>
      </c>
      <c r="H1" s="6" t="s">
        <v>3</v>
      </c>
      <c r="I1" s="6" t="s">
        <v>5</v>
      </c>
      <c r="J1" s="7" t="s">
        <v>10</v>
      </c>
      <c r="K1" s="11" t="s">
        <v>15</v>
      </c>
    </row>
    <row r="2" spans="1:11" ht="14.45" customHeight="1" x14ac:dyDescent="0.25">
      <c r="A2" s="6" t="s">
        <v>18</v>
      </c>
      <c r="B2" s="6">
        <v>1</v>
      </c>
      <c r="C2" s="6" t="str">
        <f>VLOOKUP(Historique[[#This Row],[Colonne1]],personnel[],2,FALSE)</f>
        <v>Pierre</v>
      </c>
      <c r="D2" s="6" t="str">
        <f>VLOOKUP(Historique[[#This Row],[Colonne1]],personnel[],3,FALSE)</f>
        <v>Marketing</v>
      </c>
      <c r="E2" s="8" t="str">
        <f>VLOOKUP(Historique[[#This Row],[Colonne1]],personnel[],4,FALSE)</f>
        <v>Opérationnel</v>
      </c>
      <c r="F2" s="6">
        <v>2006</v>
      </c>
      <c r="G2" s="9" t="s">
        <v>49</v>
      </c>
      <c r="H2" s="9" t="s">
        <v>55</v>
      </c>
      <c r="I2" s="6">
        <v>24.5</v>
      </c>
      <c r="J2" s="7">
        <f>Historique[[#This Row],[Nombre
 d''heures ]]/24</f>
        <v>1.0208333333333333</v>
      </c>
    </row>
    <row r="3" spans="1:11" ht="14.45" customHeight="1" x14ac:dyDescent="0.25">
      <c r="A3" s="9" t="s">
        <v>19</v>
      </c>
      <c r="B3" s="9">
        <v>1</v>
      </c>
      <c r="C3" s="22" t="str">
        <f>VLOOKUP(Historique[[#This Row],[Colonne1]],personnel[],2,FALSE)</f>
        <v>Pierre</v>
      </c>
      <c r="D3" s="22" t="str">
        <f>VLOOKUP(Historique[[#This Row],[Colonne1]],personnel[],3,FALSE)</f>
        <v>Marketing</v>
      </c>
      <c r="E3" s="22" t="str">
        <f>VLOOKUP(Historique[[#This Row],[Colonne1]],personnel[],4,FALSE)</f>
        <v>Opérationnel</v>
      </c>
      <c r="F3" s="6">
        <v>2008</v>
      </c>
      <c r="G3" s="9" t="s">
        <v>51</v>
      </c>
      <c r="H3" s="9" t="s">
        <v>58</v>
      </c>
      <c r="I3" s="6">
        <v>10</v>
      </c>
      <c r="J3" s="7">
        <f>Historique[[#This Row],[Nombre
 d''heures ]]/24</f>
        <v>0.41666666666666669</v>
      </c>
    </row>
    <row r="4" spans="1:11" ht="13.5" customHeight="1" x14ac:dyDescent="0.25">
      <c r="A4" s="6" t="s">
        <v>20</v>
      </c>
      <c r="B4" s="6">
        <v>2</v>
      </c>
      <c r="C4" s="6" t="str">
        <f>VLOOKUP(Historique[[#This Row],[Colonne1]],personnel[],2,FALSE)</f>
        <v>Paul</v>
      </c>
      <c r="D4" s="6" t="str">
        <f>VLOOKUP(Historique[[#This Row],[Colonne1]],personnel[],3,FALSE)</f>
        <v>Finance</v>
      </c>
      <c r="E4" s="6" t="str">
        <f>VLOOKUP(Historique[[#This Row],[Colonne1]],personnel[],4,FALSE)</f>
        <v>Compta</v>
      </c>
      <c r="F4" s="6">
        <v>2006</v>
      </c>
      <c r="G4" s="9" t="s">
        <v>49</v>
      </c>
      <c r="H4" s="9" t="s">
        <v>55</v>
      </c>
      <c r="I4" s="6">
        <v>24.5</v>
      </c>
      <c r="J4" s="7">
        <f>Historique[[#This Row],[Nombre
 d''heures ]]/24</f>
        <v>1.0208333333333333</v>
      </c>
    </row>
    <row r="5" spans="1:11" ht="13.5" customHeight="1" x14ac:dyDescent="0.25">
      <c r="A5" s="9" t="s">
        <v>21</v>
      </c>
      <c r="B5" s="9">
        <v>2</v>
      </c>
      <c r="C5" s="22" t="str">
        <f>VLOOKUP(Historique[[#This Row],[Colonne1]],personnel[],2,FALSE)</f>
        <v>Paul</v>
      </c>
      <c r="D5" s="22" t="str">
        <f>VLOOKUP(Historique[[#This Row],[Colonne1]],personnel[],3,FALSE)</f>
        <v>Finance</v>
      </c>
      <c r="E5" s="22" t="str">
        <f>VLOOKUP(Historique[[#This Row],[Colonne1]],personnel[],4,FALSE)</f>
        <v>Compta</v>
      </c>
      <c r="F5" s="6">
        <v>2009</v>
      </c>
      <c r="G5" s="9" t="s">
        <v>54</v>
      </c>
      <c r="H5" s="9" t="s">
        <v>60</v>
      </c>
      <c r="I5" s="6">
        <v>5</v>
      </c>
      <c r="J5" s="7">
        <f>Historique[[#This Row],[Nombre
 d''heures ]]/24</f>
        <v>0.20833333333333334</v>
      </c>
    </row>
    <row r="6" spans="1:11" ht="14.45" customHeight="1" x14ac:dyDescent="0.25">
      <c r="A6" s="6" t="s">
        <v>22</v>
      </c>
      <c r="B6" s="6">
        <v>3</v>
      </c>
      <c r="C6" s="6" t="str">
        <f>VLOOKUP(Historique[[#This Row],[Colonne1]],personnel[],2,FALSE)</f>
        <v>Jacques</v>
      </c>
      <c r="D6" s="6" t="str">
        <f>VLOOKUP(Historique[[#This Row],[Colonne1]],personnel[],3,FALSE)</f>
        <v>Ressources Humaines</v>
      </c>
      <c r="E6" s="6" t="str">
        <f>VLOOKUP(Historique[[#This Row],[Colonne1]],personnel[],4,FALSE)</f>
        <v>Paie</v>
      </c>
      <c r="F6" s="6">
        <v>2007</v>
      </c>
      <c r="G6" s="9" t="s">
        <v>49</v>
      </c>
      <c r="H6" s="9" t="s">
        <v>55</v>
      </c>
      <c r="I6" s="6">
        <v>24.5</v>
      </c>
      <c r="J6" s="7">
        <f>Historique[[#This Row],[Nombre
 d''heures ]]/24</f>
        <v>1.0208333333333333</v>
      </c>
    </row>
    <row r="7" spans="1:11" ht="14.45" customHeight="1" x14ac:dyDescent="0.25">
      <c r="A7" s="9" t="s">
        <v>23</v>
      </c>
      <c r="B7" s="9">
        <v>3</v>
      </c>
      <c r="C7" s="22" t="str">
        <f>VLOOKUP(Historique[[#This Row],[Colonne1]],personnel[],2,FALSE)</f>
        <v>Jacques</v>
      </c>
      <c r="D7" s="22" t="str">
        <f>VLOOKUP(Historique[[#This Row],[Colonne1]],personnel[],3,FALSE)</f>
        <v>Ressources Humaines</v>
      </c>
      <c r="E7" s="22" t="str">
        <f>VLOOKUP(Historique[[#This Row],[Colonne1]],personnel[],4,FALSE)</f>
        <v>Paie</v>
      </c>
      <c r="F7" s="6">
        <v>2010</v>
      </c>
      <c r="G7" s="9" t="s">
        <v>53</v>
      </c>
      <c r="H7" s="9" t="s">
        <v>59</v>
      </c>
      <c r="I7" s="6">
        <v>15</v>
      </c>
      <c r="J7" s="7">
        <f>Historique[[#This Row],[Nombre
 d''heures ]]/24</f>
        <v>0.625</v>
      </c>
    </row>
    <row r="8" spans="1:11" ht="14.45" customHeight="1" x14ac:dyDescent="0.25">
      <c r="A8" s="6" t="s">
        <v>24</v>
      </c>
      <c r="B8" s="6">
        <v>4</v>
      </c>
      <c r="C8" s="6" t="str">
        <f>VLOOKUP(Historique[[#This Row],[Colonne1]],personnel[],2,FALSE)</f>
        <v>Henri</v>
      </c>
      <c r="D8" s="6" t="str">
        <f>VLOOKUP(Historique[[#This Row],[Colonne1]],personnel[],3,FALSE)</f>
        <v>Logistique</v>
      </c>
      <c r="E8" s="6" t="str">
        <f>VLOOKUP(Historique[[#This Row],[Colonne1]],personnel[],4,FALSE)</f>
        <v>Manutention</v>
      </c>
      <c r="F8" s="6">
        <v>2007</v>
      </c>
      <c r="G8" s="9" t="s">
        <v>49</v>
      </c>
      <c r="H8" s="9" t="s">
        <v>55</v>
      </c>
      <c r="I8" s="6">
        <v>24.5</v>
      </c>
      <c r="J8" s="7">
        <f>Historique[[#This Row],[Nombre
 d''heures ]]/24</f>
        <v>1.0208333333333333</v>
      </c>
    </row>
    <row r="9" spans="1:11" ht="14.45" customHeight="1" x14ac:dyDescent="0.25">
      <c r="A9" s="9" t="s">
        <v>25</v>
      </c>
      <c r="B9" s="9">
        <v>4</v>
      </c>
      <c r="C9" s="22" t="str">
        <f>VLOOKUP(Historique[[#This Row],[Colonne1]],personnel[],2,FALSE)</f>
        <v>Henri</v>
      </c>
      <c r="D9" s="22" t="str">
        <f>VLOOKUP(Historique[[#This Row],[Colonne1]],personnel[],3,FALSE)</f>
        <v>Logistique</v>
      </c>
      <c r="E9" s="22" t="str">
        <f>VLOOKUP(Historique[[#This Row],[Colonne1]],personnel[],4,FALSE)</f>
        <v>Manutention</v>
      </c>
      <c r="F9" s="6">
        <v>2009</v>
      </c>
      <c r="G9" s="9" t="s">
        <v>52</v>
      </c>
      <c r="H9" s="9" t="s">
        <v>58</v>
      </c>
      <c r="I9" s="6">
        <v>20</v>
      </c>
      <c r="J9" s="7">
        <f>Historique[[#This Row],[Nombre
 d''heures ]]/24</f>
        <v>0.83333333333333337</v>
      </c>
    </row>
    <row r="10" spans="1:11" ht="14.45" customHeight="1" x14ac:dyDescent="0.25">
      <c r="A10" s="6" t="s">
        <v>26</v>
      </c>
      <c r="B10" s="6">
        <v>5</v>
      </c>
      <c r="C10" s="6" t="str">
        <f>VLOOKUP(Historique[[#This Row],[Colonne1]],personnel[],2,FALSE)</f>
        <v>Hubert</v>
      </c>
      <c r="D10" s="6" t="str">
        <f>VLOOKUP(Historique[[#This Row],[Colonne1]],personnel[],3,FALSE)</f>
        <v>Informatique</v>
      </c>
      <c r="E10" s="6" t="str">
        <f>VLOOKUP(Historique[[#This Row],[Colonne1]],personnel[],4,FALSE)</f>
        <v>Projet</v>
      </c>
      <c r="F10" s="6">
        <v>2007</v>
      </c>
      <c r="G10" s="9" t="s">
        <v>49</v>
      </c>
      <c r="H10" s="9" t="s">
        <v>55</v>
      </c>
      <c r="I10" s="6">
        <v>24.5</v>
      </c>
      <c r="J10" s="7">
        <f>Historique[[#This Row],[Nombre
 d''heures ]]/24</f>
        <v>1.0208333333333333</v>
      </c>
    </row>
    <row r="11" spans="1:11" ht="14.45" customHeight="1" x14ac:dyDescent="0.25">
      <c r="A11" s="9" t="s">
        <v>27</v>
      </c>
      <c r="B11" s="9">
        <v>5</v>
      </c>
      <c r="C11" s="22" t="str">
        <f>VLOOKUP(Historique[[#This Row],[Colonne1]],personnel[],2,FALSE)</f>
        <v>Hubert</v>
      </c>
      <c r="D11" s="22" t="str">
        <f>VLOOKUP(Historique[[#This Row],[Colonne1]],personnel[],3,FALSE)</f>
        <v>Informatique</v>
      </c>
      <c r="E11" s="22" t="str">
        <f>VLOOKUP(Historique[[#This Row],[Colonne1]],personnel[],4,FALSE)</f>
        <v>Projet</v>
      </c>
      <c r="F11" s="6">
        <v>2009</v>
      </c>
      <c r="G11" s="9" t="s">
        <v>50</v>
      </c>
      <c r="H11" s="9" t="s">
        <v>56</v>
      </c>
      <c r="I11" s="6">
        <v>25</v>
      </c>
      <c r="J11" s="7">
        <f>Historique[[#This Row],[Nombre
 d''heures ]]/24</f>
        <v>1.0416666666666667</v>
      </c>
    </row>
    <row r="12" spans="1:11" ht="14.45" customHeight="1" x14ac:dyDescent="0.25">
      <c r="A12" s="6" t="s">
        <v>28</v>
      </c>
      <c r="B12" s="6">
        <v>6</v>
      </c>
      <c r="C12" s="6" t="str">
        <f>VLOOKUP(Historique[[#This Row],[Colonne1]],personnel[],2,FALSE)</f>
        <v>Bernard</v>
      </c>
      <c r="D12" s="6" t="str">
        <f>VLOOKUP(Historique[[#This Row],[Colonne1]],personnel[],3,FALSE)</f>
        <v>Marketing</v>
      </c>
      <c r="E12" s="6" t="str">
        <f>VLOOKUP(Historique[[#This Row],[Colonne1]],personnel[],4,FALSE)</f>
        <v>Opérationnel</v>
      </c>
      <c r="F12" s="6">
        <v>2007</v>
      </c>
      <c r="G12" s="9" t="s">
        <v>49</v>
      </c>
      <c r="H12" s="9" t="s">
        <v>55</v>
      </c>
      <c r="I12" s="6">
        <v>24.5</v>
      </c>
      <c r="J12" s="7">
        <f>Historique[[#This Row],[Nombre
 d''heures ]]/24</f>
        <v>1.0208333333333333</v>
      </c>
    </row>
    <row r="13" spans="1:11" ht="14.45" customHeight="1" x14ac:dyDescent="0.25">
      <c r="A13" s="9" t="s">
        <v>29</v>
      </c>
      <c r="B13" s="9">
        <v>6</v>
      </c>
      <c r="C13" s="22" t="str">
        <f>VLOOKUP(Historique[[#This Row],[Colonne1]],personnel[],2,FALSE)</f>
        <v>Bernard</v>
      </c>
      <c r="D13" s="22" t="str">
        <f>VLOOKUP(Historique[[#This Row],[Colonne1]],personnel[],3,FALSE)</f>
        <v>Marketing</v>
      </c>
      <c r="E13" s="22" t="str">
        <f>VLOOKUP(Historique[[#This Row],[Colonne1]],personnel[],4,FALSE)</f>
        <v>Opérationnel</v>
      </c>
      <c r="F13" s="6">
        <v>2008</v>
      </c>
      <c r="G13" s="9" t="s">
        <v>51</v>
      </c>
      <c r="H13" s="9" t="s">
        <v>57</v>
      </c>
      <c r="I13" s="6">
        <v>30</v>
      </c>
      <c r="J13" s="7">
        <f>Historique[[#This Row],[Nombre
 d''heures ]]/24</f>
        <v>1.25</v>
      </c>
    </row>
    <row r="14" spans="1:11" ht="14.45" customHeight="1" x14ac:dyDescent="0.25">
      <c r="A14" s="6" t="s">
        <v>30</v>
      </c>
      <c r="B14" s="6">
        <v>7</v>
      </c>
      <c r="C14" s="6" t="str">
        <f>VLOOKUP(Historique[[#This Row],[Colonne1]],personnel[],2,FALSE)</f>
        <v>Francis</v>
      </c>
      <c r="D14" s="6" t="str">
        <f>VLOOKUP(Historique[[#This Row],[Colonne1]],personnel[],3,FALSE)</f>
        <v>Informatique</v>
      </c>
      <c r="E14" s="6" t="str">
        <f>VLOOKUP(Historique[[#This Row],[Colonne1]],personnel[],4,FALSE)</f>
        <v>Projet</v>
      </c>
      <c r="F14" s="6">
        <v>2017</v>
      </c>
      <c r="G14" s="9" t="s">
        <v>49</v>
      </c>
      <c r="H14" s="9" t="s">
        <v>55</v>
      </c>
      <c r="I14" s="6">
        <v>24.5</v>
      </c>
      <c r="J14" s="7">
        <f>Historique[[#This Row],[Nombre
 d''heures ]]/24</f>
        <v>1.0208333333333333</v>
      </c>
      <c r="K14" s="10" t="s">
        <v>16</v>
      </c>
    </row>
    <row r="15" spans="1:11" ht="14.45" customHeight="1" x14ac:dyDescent="0.25">
      <c r="A15" s="9" t="s">
        <v>31</v>
      </c>
      <c r="B15" s="6">
        <v>7</v>
      </c>
      <c r="C15" s="6" t="str">
        <f>VLOOKUP(Historique[[#This Row],[Colonne1]],personnel[],2,FALSE)</f>
        <v>Francis</v>
      </c>
      <c r="D15" s="6" t="str">
        <f>VLOOKUP(Historique[[#This Row],[Colonne1]],personnel[],3,FALSE)</f>
        <v>Informatique</v>
      </c>
      <c r="E15" s="6" t="str">
        <f>VLOOKUP(Historique[[#This Row],[Colonne1]],personnel[],4,FALSE)</f>
        <v>Projet</v>
      </c>
      <c r="F15" s="6">
        <v>2017</v>
      </c>
      <c r="G15" s="9" t="s">
        <v>50</v>
      </c>
      <c r="H15" s="9" t="s">
        <v>56</v>
      </c>
      <c r="I15" s="6">
        <v>25</v>
      </c>
      <c r="J15" s="7">
        <f>Historique[[#This Row],[Nombre
 d''heures ]]/24</f>
        <v>1.0416666666666667</v>
      </c>
      <c r="K15" s="10" t="s">
        <v>16</v>
      </c>
    </row>
  </sheetData>
  <sortState ref="C4:G15">
    <sortCondition ref="C4:C15"/>
    <sortCondition ref="F4:F15"/>
  </sortState>
  <conditionalFormatting sqref="E4:G15 I5 I7 I9 I11 I13 I15 K4:K15 B4:B15">
    <cfRule type="expression" dxfId="20" priority="35">
      <formula>$K4="x"</formula>
    </cfRule>
  </conditionalFormatting>
  <conditionalFormatting sqref="B2:K2 B3:G3 I3:K3 C4:D15 J4:J15">
    <cfRule type="expression" dxfId="19" priority="21">
      <formula>$J2="x"</formula>
    </cfRule>
  </conditionalFormatting>
  <conditionalFormatting sqref="H4">
    <cfRule type="expression" dxfId="18" priority="20">
      <formula>$J4="x"</formula>
    </cfRule>
  </conditionalFormatting>
  <conditionalFormatting sqref="H6">
    <cfRule type="expression" dxfId="17" priority="19">
      <formula>$J6="x"</formula>
    </cfRule>
  </conditionalFormatting>
  <conditionalFormatting sqref="H8">
    <cfRule type="expression" dxfId="16" priority="18">
      <formula>$J8="x"</formula>
    </cfRule>
  </conditionalFormatting>
  <conditionalFormatting sqref="H10">
    <cfRule type="expression" dxfId="15" priority="17">
      <formula>$J10="x"</formula>
    </cfRule>
  </conditionalFormatting>
  <conditionalFormatting sqref="H12">
    <cfRule type="expression" dxfId="14" priority="16">
      <formula>$J12="x"</formula>
    </cfRule>
  </conditionalFormatting>
  <conditionalFormatting sqref="H14">
    <cfRule type="expression" dxfId="13" priority="15">
      <formula>$J14="x"</formula>
    </cfRule>
  </conditionalFormatting>
  <conditionalFormatting sqref="H13">
    <cfRule type="expression" dxfId="12" priority="13">
      <formula>$J13="x"</formula>
    </cfRule>
  </conditionalFormatting>
  <conditionalFormatting sqref="H11">
    <cfRule type="expression" dxfId="11" priority="12">
      <formula>$J11="x"</formula>
    </cfRule>
  </conditionalFormatting>
  <conditionalFormatting sqref="H15">
    <cfRule type="expression" dxfId="10" priority="11">
      <formula>$J15="x"</formula>
    </cfRule>
  </conditionalFormatting>
  <conditionalFormatting sqref="H9">
    <cfRule type="expression" dxfId="9" priority="10">
      <formula>$J9="x"</formula>
    </cfRule>
  </conditionalFormatting>
  <conditionalFormatting sqref="H5">
    <cfRule type="expression" dxfId="8" priority="9">
      <formula>$J5="x"</formula>
    </cfRule>
  </conditionalFormatting>
  <conditionalFormatting sqref="H7">
    <cfRule type="expression" dxfId="7" priority="8">
      <formula>$J7="x"</formula>
    </cfRule>
  </conditionalFormatting>
  <conditionalFormatting sqref="H3">
    <cfRule type="expression" dxfId="6" priority="7">
      <formula>$J3="x"</formula>
    </cfRule>
  </conditionalFormatting>
  <conditionalFormatting sqref="I4">
    <cfRule type="expression" dxfId="5" priority="6">
      <formula>$J4="x"</formula>
    </cfRule>
  </conditionalFormatting>
  <conditionalFormatting sqref="I6">
    <cfRule type="expression" dxfId="4" priority="5">
      <formula>$J6="x"</formula>
    </cfRule>
  </conditionalFormatting>
  <conditionalFormatting sqref="I8">
    <cfRule type="expression" dxfId="3" priority="4">
      <formula>$J8="x"</formula>
    </cfRule>
  </conditionalFormatting>
  <conditionalFormatting sqref="I10">
    <cfRule type="expression" dxfId="2" priority="3">
      <formula>$J10="x"</formula>
    </cfRule>
  </conditionalFormatting>
  <conditionalFormatting sqref="I12">
    <cfRule type="expression" dxfId="1" priority="2">
      <formula>$J12="x"</formula>
    </cfRule>
  </conditionalFormatting>
  <conditionalFormatting sqref="I14">
    <cfRule type="expression" dxfId="0" priority="1">
      <formula>$J14="x"</formula>
    </cfRule>
  </conditionalFormatting>
  <printOptions horizontalCentered="1"/>
  <pageMargins left="0" right="0" top="0.35433070866141736" bottom="0.59055118110236227" header="0.31496062992125984" footer="0.31496062992125984"/>
  <pageSetup paperSize="8" scale="61" fitToHeight="0" orientation="landscape" r:id="rId1"/>
  <headerFooter>
    <oddHeader>&amp;C&amp;"-,Italique"&amp;16&amp;K00-049&amp;A</oddHeader>
    <oddFooter>&amp;LHistorique de formation_AMadjid_2006/2017
&amp;CPage &amp;P&amp;R&amp;D</oddFooter>
  </headerFooter>
  <colBreaks count="1" manualBreakCount="1">
    <brk id="9" min="1" max="1563" man="1"/>
  </colBreaks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5">
    <tabColor theme="9" tint="-0.249977111117893"/>
  </sheetPr>
  <dimension ref="A1:I81"/>
  <sheetViews>
    <sheetView view="pageBreakPreview" zoomScale="91" zoomScaleNormal="100" zoomScaleSheetLayoutView="91" workbookViewId="0">
      <selection activeCell="A9" sqref="A9:XFD108"/>
    </sheetView>
  </sheetViews>
  <sheetFormatPr baseColWidth="10" defaultColWidth="11.42578125" defaultRowHeight="15" x14ac:dyDescent="0.25"/>
  <cols>
    <col min="1" max="1" width="19.28515625" style="2" customWidth="1"/>
    <col min="2" max="2" width="26.5703125" style="2" customWidth="1"/>
    <col min="3" max="3" width="24" style="2" customWidth="1"/>
    <col min="4" max="4" width="44.7109375" style="2" customWidth="1"/>
    <col min="5" max="6" width="11.42578125" style="2"/>
    <col min="7" max="7" width="21" style="2" customWidth="1"/>
    <col min="8" max="8" width="14.7109375" style="2" customWidth="1"/>
    <col min="9" max="9" width="15.28515625" style="2" customWidth="1"/>
    <col min="10" max="16384" width="11.42578125" style="2"/>
  </cols>
  <sheetData>
    <row r="1" spans="1:9" ht="51.6" customHeight="1" x14ac:dyDescent="0.25">
      <c r="A1" s="1" t="s">
        <v>9</v>
      </c>
      <c r="B1" s="1" t="s">
        <v>6</v>
      </c>
      <c r="C1" s="1" t="s">
        <v>0</v>
      </c>
      <c r="D1" s="1" t="s">
        <v>1</v>
      </c>
      <c r="E1" s="1" t="s">
        <v>11</v>
      </c>
      <c r="F1" s="1" t="s">
        <v>12</v>
      </c>
      <c r="G1" s="1" t="s">
        <v>14</v>
      </c>
      <c r="H1" s="1" t="s">
        <v>13</v>
      </c>
      <c r="I1" s="5" t="s">
        <v>17</v>
      </c>
    </row>
    <row r="2" spans="1:9" ht="15.6" customHeight="1" x14ac:dyDescent="0.25">
      <c r="A2" s="2">
        <v>1</v>
      </c>
      <c r="B2" s="21" t="s">
        <v>33</v>
      </c>
      <c r="C2" s="21" t="s">
        <v>38</v>
      </c>
      <c r="D2" s="21" t="s">
        <v>43</v>
      </c>
      <c r="E2" s="3">
        <v>25002</v>
      </c>
      <c r="F2" s="2">
        <f t="shared" ref="F2:F8" ca="1" si="0">DATEDIF(E2,TODAY(),"y")</f>
        <v>49</v>
      </c>
      <c r="G2" s="3">
        <v>38987</v>
      </c>
      <c r="H2" s="2">
        <f t="shared" ref="H2:H8" ca="1" si="1">DATEDIF(G2,TODAY(),"y")</f>
        <v>11</v>
      </c>
      <c r="I2" s="2">
        <f t="shared" ref="I2:I8" ca="1" si="2">DATEDIF(G2,TODAY(),"m")</f>
        <v>132</v>
      </c>
    </row>
    <row r="3" spans="1:9" ht="15.6" customHeight="1" x14ac:dyDescent="0.25">
      <c r="A3" s="2">
        <v>2</v>
      </c>
      <c r="B3" s="21" t="s">
        <v>34</v>
      </c>
      <c r="C3" s="21" t="s">
        <v>39</v>
      </c>
      <c r="D3" s="21" t="s">
        <v>42</v>
      </c>
      <c r="E3" s="3">
        <v>27069</v>
      </c>
      <c r="F3" s="2">
        <f t="shared" ca="1" si="0"/>
        <v>43</v>
      </c>
      <c r="G3" s="3">
        <v>41463</v>
      </c>
      <c r="H3" s="2">
        <f t="shared" ca="1" si="1"/>
        <v>4</v>
      </c>
      <c r="I3" s="2">
        <f t="shared" ca="1" si="2"/>
        <v>51</v>
      </c>
    </row>
    <row r="4" spans="1:9" ht="15.6" customHeight="1" x14ac:dyDescent="0.25">
      <c r="A4" s="2">
        <v>3</v>
      </c>
      <c r="B4" s="21" t="s">
        <v>35</v>
      </c>
      <c r="C4" s="21" t="s">
        <v>7</v>
      </c>
      <c r="D4" s="21" t="s">
        <v>44</v>
      </c>
      <c r="E4" s="3">
        <v>25892</v>
      </c>
      <c r="F4" s="2">
        <f t="shared" ca="1" si="0"/>
        <v>46</v>
      </c>
      <c r="G4" s="3">
        <v>42982</v>
      </c>
      <c r="H4" s="2">
        <f t="shared" ca="1" si="1"/>
        <v>0</v>
      </c>
      <c r="I4" s="2">
        <f t="shared" ca="1" si="2"/>
        <v>1</v>
      </c>
    </row>
    <row r="5" spans="1:9" ht="15.6" customHeight="1" x14ac:dyDescent="0.25">
      <c r="A5" s="2">
        <v>4</v>
      </c>
      <c r="B5" s="21" t="s">
        <v>36</v>
      </c>
      <c r="C5" s="21" t="s">
        <v>40</v>
      </c>
      <c r="D5" s="21" t="s">
        <v>45</v>
      </c>
      <c r="E5" s="3">
        <v>28278</v>
      </c>
      <c r="F5" s="2">
        <f t="shared" ca="1" si="0"/>
        <v>40</v>
      </c>
      <c r="G5" s="3">
        <v>41526</v>
      </c>
      <c r="H5" s="2">
        <f t="shared" ca="1" si="1"/>
        <v>4</v>
      </c>
      <c r="I5" s="2">
        <f t="shared" ca="1" si="2"/>
        <v>49</v>
      </c>
    </row>
    <row r="6" spans="1:9" ht="15.6" customHeight="1" x14ac:dyDescent="0.25">
      <c r="A6" s="2">
        <v>5</v>
      </c>
      <c r="B6" s="21" t="s">
        <v>37</v>
      </c>
      <c r="C6" s="21" t="s">
        <v>41</v>
      </c>
      <c r="D6" s="21" t="s">
        <v>46</v>
      </c>
      <c r="E6" s="3">
        <v>30857</v>
      </c>
      <c r="F6" s="2">
        <f t="shared" ca="1" si="0"/>
        <v>33</v>
      </c>
      <c r="G6" s="3">
        <v>42786</v>
      </c>
      <c r="H6" s="2">
        <f t="shared" ca="1" si="1"/>
        <v>0</v>
      </c>
      <c r="I6" s="2">
        <f t="shared" ca="1" si="2"/>
        <v>8</v>
      </c>
    </row>
    <row r="7" spans="1:9" ht="15.6" customHeight="1" x14ac:dyDescent="0.25">
      <c r="A7" s="2">
        <v>6</v>
      </c>
      <c r="B7" s="21" t="s">
        <v>47</v>
      </c>
      <c r="C7" s="21" t="s">
        <v>38</v>
      </c>
      <c r="D7" s="21" t="s">
        <v>43</v>
      </c>
      <c r="E7" s="3">
        <v>29580</v>
      </c>
      <c r="F7" s="2">
        <f t="shared" ca="1" si="0"/>
        <v>36</v>
      </c>
      <c r="G7" s="3">
        <v>41791</v>
      </c>
      <c r="H7" s="2">
        <f t="shared" ca="1" si="1"/>
        <v>3</v>
      </c>
      <c r="I7" s="2">
        <f t="shared" ca="1" si="2"/>
        <v>40</v>
      </c>
    </row>
    <row r="8" spans="1:9" ht="15.6" customHeight="1" x14ac:dyDescent="0.25">
      <c r="A8" s="2">
        <v>7</v>
      </c>
      <c r="B8" s="21" t="s">
        <v>48</v>
      </c>
      <c r="C8" s="21" t="s">
        <v>41</v>
      </c>
      <c r="D8" s="21" t="s">
        <v>46</v>
      </c>
      <c r="E8" s="3">
        <v>25851</v>
      </c>
      <c r="F8" s="2">
        <f t="shared" ca="1" si="0"/>
        <v>47</v>
      </c>
      <c r="G8" s="3">
        <v>39576</v>
      </c>
      <c r="H8" s="2">
        <f t="shared" ca="1" si="1"/>
        <v>9</v>
      </c>
      <c r="I8" s="2">
        <f t="shared" ca="1" si="2"/>
        <v>113</v>
      </c>
    </row>
    <row r="29" spans="2:2" x14ac:dyDescent="0.25">
      <c r="B29" s="4"/>
    </row>
    <row r="30" spans="2:2" x14ac:dyDescent="0.25">
      <c r="B30" s="4"/>
    </row>
    <row r="31" spans="2:2" x14ac:dyDescent="0.25">
      <c r="B31" s="4"/>
    </row>
    <row r="32" spans="2:2" x14ac:dyDescent="0.25">
      <c r="B32" s="4"/>
    </row>
    <row r="33" spans="2:2" x14ac:dyDescent="0.25">
      <c r="B33" s="4"/>
    </row>
    <row r="34" spans="2:2" x14ac:dyDescent="0.25">
      <c r="B34" s="4"/>
    </row>
    <row r="35" spans="2:2" x14ac:dyDescent="0.25">
      <c r="B35" s="4"/>
    </row>
    <row r="36" spans="2:2" x14ac:dyDescent="0.25">
      <c r="B36" s="4"/>
    </row>
    <row r="37" spans="2:2" x14ac:dyDescent="0.25">
      <c r="B37" s="4"/>
    </row>
    <row r="38" spans="2:2" x14ac:dyDescent="0.25">
      <c r="B38" s="4"/>
    </row>
    <row r="39" spans="2:2" x14ac:dyDescent="0.25">
      <c r="B39" s="4"/>
    </row>
    <row r="40" spans="2:2" x14ac:dyDescent="0.25">
      <c r="B40" s="4"/>
    </row>
    <row r="41" spans="2:2" x14ac:dyDescent="0.25">
      <c r="B41" s="4"/>
    </row>
    <row r="42" spans="2:2" x14ac:dyDescent="0.25">
      <c r="B42" s="4"/>
    </row>
    <row r="43" spans="2:2" x14ac:dyDescent="0.25">
      <c r="B43" s="4"/>
    </row>
    <row r="44" spans="2:2" x14ac:dyDescent="0.25">
      <c r="B44" s="4"/>
    </row>
    <row r="45" spans="2:2" x14ac:dyDescent="0.25">
      <c r="B45" s="4"/>
    </row>
    <row r="46" spans="2:2" x14ac:dyDescent="0.25">
      <c r="B46" s="4"/>
    </row>
    <row r="47" spans="2:2" x14ac:dyDescent="0.25">
      <c r="B47" s="4"/>
    </row>
    <row r="48" spans="2:2" x14ac:dyDescent="0.25">
      <c r="B48" s="4"/>
    </row>
    <row r="49" spans="2:2" x14ac:dyDescent="0.25">
      <c r="B49" s="4"/>
    </row>
    <row r="50" spans="2:2" x14ac:dyDescent="0.25">
      <c r="B50" s="4"/>
    </row>
    <row r="51" spans="2:2" x14ac:dyDescent="0.25">
      <c r="B51" s="4"/>
    </row>
    <row r="52" spans="2:2" x14ac:dyDescent="0.25">
      <c r="B52" s="4"/>
    </row>
    <row r="53" spans="2:2" x14ac:dyDescent="0.25">
      <c r="B53" s="4"/>
    </row>
    <row r="54" spans="2:2" x14ac:dyDescent="0.25">
      <c r="B54" s="4"/>
    </row>
    <row r="55" spans="2:2" x14ac:dyDescent="0.25">
      <c r="B55" s="4"/>
    </row>
    <row r="56" spans="2:2" x14ac:dyDescent="0.25">
      <c r="B56" s="4"/>
    </row>
    <row r="57" spans="2:2" x14ac:dyDescent="0.25">
      <c r="B57" s="4"/>
    </row>
    <row r="58" spans="2:2" x14ac:dyDescent="0.25">
      <c r="B58" s="4"/>
    </row>
    <row r="59" spans="2:2" x14ac:dyDescent="0.25">
      <c r="B59" s="4"/>
    </row>
    <row r="60" spans="2:2" x14ac:dyDescent="0.25">
      <c r="B60" s="4"/>
    </row>
    <row r="61" spans="2:2" x14ac:dyDescent="0.25">
      <c r="B61" s="4"/>
    </row>
    <row r="62" spans="2:2" x14ac:dyDescent="0.25">
      <c r="B62" s="4"/>
    </row>
    <row r="63" spans="2:2" x14ac:dyDescent="0.25">
      <c r="B63" s="4"/>
    </row>
    <row r="64" spans="2:2" x14ac:dyDescent="0.25">
      <c r="B64" s="4"/>
    </row>
    <row r="65" spans="2:2" x14ac:dyDescent="0.25">
      <c r="B65" s="4"/>
    </row>
    <row r="66" spans="2:2" x14ac:dyDescent="0.25">
      <c r="B66" s="4"/>
    </row>
    <row r="67" spans="2:2" x14ac:dyDescent="0.25">
      <c r="B67" s="4"/>
    </row>
    <row r="68" spans="2:2" x14ac:dyDescent="0.25">
      <c r="B68" s="4"/>
    </row>
    <row r="69" spans="2:2" x14ac:dyDescent="0.25">
      <c r="B69" s="4"/>
    </row>
    <row r="70" spans="2:2" x14ac:dyDescent="0.25">
      <c r="B70" s="4"/>
    </row>
    <row r="71" spans="2:2" x14ac:dyDescent="0.25">
      <c r="B71" s="4"/>
    </row>
    <row r="72" spans="2:2" x14ac:dyDescent="0.25">
      <c r="B72" s="4"/>
    </row>
    <row r="73" spans="2:2" x14ac:dyDescent="0.25">
      <c r="B73" s="4"/>
    </row>
    <row r="74" spans="2:2" x14ac:dyDescent="0.25">
      <c r="B74" s="4"/>
    </row>
    <row r="75" spans="2:2" x14ac:dyDescent="0.25">
      <c r="B75" s="4"/>
    </row>
    <row r="76" spans="2:2" x14ac:dyDescent="0.25">
      <c r="B76" s="4"/>
    </row>
    <row r="77" spans="2:2" x14ac:dyDescent="0.25">
      <c r="B77" s="4"/>
    </row>
    <row r="78" spans="2:2" x14ac:dyDescent="0.25">
      <c r="B78" s="4"/>
    </row>
    <row r="79" spans="2:2" x14ac:dyDescent="0.25">
      <c r="B79" s="4"/>
    </row>
    <row r="80" spans="2:2" x14ac:dyDescent="0.25">
      <c r="B80" s="4"/>
    </row>
    <row r="81" spans="2:2" x14ac:dyDescent="0.25">
      <c r="B81" s="4"/>
    </row>
  </sheetData>
  <printOptions horizontalCentered="1"/>
  <pageMargins left="0.70866141732283472" right="0.70866141732283472" top="0.19685039370078741" bottom="0.19685039370078741" header="0.31496062992125984" footer="0.31496062992125984"/>
  <pageSetup paperSize="9" scale="62" orientation="landscape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tLink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Programme</vt:lpstr>
      <vt:lpstr>HISTORIQUE Global</vt:lpstr>
      <vt:lpstr>personnel</vt:lpstr>
      <vt:lpstr>Liens</vt:lpstr>
      <vt:lpstr>personnel!Impression_des_titres</vt:lpstr>
      <vt:lpstr>'HISTORIQUE Global'!Zone_d_impression</vt:lpstr>
    </vt:vector>
  </TitlesOfParts>
  <Company>EPSF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MADJID Habiba</dc:creator>
  <cp:lastModifiedBy>Florent Mengus</cp:lastModifiedBy>
  <cp:lastPrinted>2017-10-10T14:56:32Z</cp:lastPrinted>
  <dcterms:created xsi:type="dcterms:W3CDTF">2015-07-27T13:42:46Z</dcterms:created>
  <dcterms:modified xsi:type="dcterms:W3CDTF">2017-10-24T22:03:17Z</dcterms:modified>
</cp:coreProperties>
</file>