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 codeName="{62F9E958-00F4-224C-1CEB-3A4BEE276A5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NICDUM\Desktop\Models DSC\"/>
    </mc:Choice>
  </mc:AlternateContent>
  <xr:revisionPtr revIDLastSave="0" documentId="13_ncr:1_{8671D4FE-8513-4FA4-A9FF-AD5E2CE598D9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1ère Page" sheetId="1" r:id="rId1"/>
    <sheet name="données" sheetId="5" r:id="rId2"/>
    <sheet name="Feuil1" sheetId="6" r:id="rId3"/>
  </sheets>
  <definedNames>
    <definedName name="_xlnm.Print_Area" localSheetId="0">'1ère Page'!$A$1:$M$177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00" i="1" l="1"/>
  <c r="A98" i="1"/>
  <c r="D22" i="5"/>
  <c r="D21" i="5"/>
  <c r="D20" i="5"/>
  <c r="D9" i="5"/>
  <c r="D10" i="5"/>
  <c r="D8" i="5"/>
  <c r="E30" i="1"/>
  <c r="E33" i="1"/>
  <c r="E36" i="1"/>
  <c r="C168" i="1"/>
  <c r="I148" i="1"/>
  <c r="F148" i="1"/>
  <c r="A148" i="1"/>
  <c r="H129" i="1"/>
  <c r="A129" i="1"/>
  <c r="Z16" i="1"/>
  <c r="A60" i="1"/>
  <c r="A119" i="1" s="1"/>
  <c r="F1" i="5"/>
  <c r="H176" i="1" s="1"/>
  <c r="I89" i="1"/>
  <c r="F89" i="1"/>
  <c r="A89" i="1"/>
  <c r="J72" i="1"/>
  <c r="J131" i="1" s="1"/>
  <c r="B72" i="1"/>
  <c r="B131" i="1" s="1"/>
  <c r="H70" i="1"/>
  <c r="A70" i="1"/>
  <c r="C67" i="1"/>
  <c r="C126" i="1" s="1"/>
  <c r="C68" i="1"/>
  <c r="C127" i="1" s="1"/>
  <c r="A13" i="1"/>
  <c r="C11" i="5" l="1"/>
  <c r="C109" i="1" s="1"/>
  <c r="C23" i="5"/>
  <c r="F10" i="5"/>
  <c r="H117" i="1"/>
  <c r="A115" i="1" l="1"/>
  <c r="A174" i="1"/>
</calcChain>
</file>

<file path=xl/sharedStrings.xml><?xml version="1.0" encoding="utf-8"?>
<sst xmlns="http://schemas.openxmlformats.org/spreadsheetml/2006/main" count="136" uniqueCount="88">
  <si>
    <t xml:space="preserve"> </t>
  </si>
  <si>
    <t>DELIVRE A :</t>
  </si>
  <si>
    <t>ISSUED FOR</t>
  </si>
  <si>
    <t>Désignation :</t>
  </si>
  <si>
    <t>Constructeur :</t>
  </si>
  <si>
    <t>Type :</t>
  </si>
  <si>
    <t>N° de série :</t>
  </si>
  <si>
    <t xml:space="preserve">N° inventaire : </t>
  </si>
  <si>
    <t>Calibrating principles :</t>
  </si>
  <si>
    <t>Environmental conditions :</t>
  </si>
  <si>
    <t>CONSTAT DE VERIFICATION</t>
  </si>
  <si>
    <t>CHECKING REPORT</t>
  </si>
  <si>
    <t>INSTRUMENT VERIFIE</t>
  </si>
  <si>
    <t>CHECKED INSTRUMENT</t>
  </si>
  <si>
    <t>Detecteur de gaz CFC</t>
  </si>
  <si>
    <t>Designation :</t>
  </si>
  <si>
    <t>Manufacturer :</t>
  </si>
  <si>
    <r>
      <t xml:space="preserve">Ce certificat comprend </t>
    </r>
    <r>
      <rPr>
        <b/>
        <sz val="12"/>
        <rFont val="Calibri"/>
        <family val="2"/>
        <scheme val="minor"/>
      </rPr>
      <t>2</t>
    </r>
    <r>
      <rPr>
        <sz val="12"/>
        <rFont val="Calibri"/>
        <family val="2"/>
        <scheme val="minor"/>
      </rPr>
      <t xml:space="preserve"> pages</t>
    </r>
  </si>
  <si>
    <r>
      <t xml:space="preserve">This certificate includes </t>
    </r>
    <r>
      <rPr>
        <b/>
        <sz val="12"/>
        <rFont val="Calibri"/>
        <family val="2"/>
        <scheme val="minor"/>
      </rPr>
      <t>2</t>
    </r>
    <r>
      <rPr>
        <sz val="12"/>
        <rFont val="Calibri"/>
        <family val="2"/>
        <scheme val="minor"/>
      </rPr>
      <t xml:space="preserve"> pages</t>
    </r>
  </si>
  <si>
    <t>VERIFICATION EN ANALYSE DE GAZ - DETECTION DU CFC</t>
  </si>
  <si>
    <t>GAS ANALYSIS CHECKING - DETECTION OF CFC</t>
  </si>
  <si>
    <t>1- Caractéristiques de l'appareil :</t>
  </si>
  <si>
    <t>Instrument features :</t>
  </si>
  <si>
    <t>Description :</t>
  </si>
  <si>
    <t>Résolution :</t>
  </si>
  <si>
    <t>Resolution :</t>
  </si>
  <si>
    <t>2- Méthode d'étalonnage :</t>
  </si>
  <si>
    <t>Les points d'étalonnage sont réalisés par comparaison avec les moyens suivants:</t>
  </si>
  <si>
    <t>The points of calibration are realized with means of calibration according to:</t>
  </si>
  <si>
    <t>3- Conditions d'environnement :</t>
  </si>
  <si>
    <t>Inventory Number :</t>
  </si>
  <si>
    <t>Serial number :</t>
  </si>
  <si>
    <t>Date of issue :</t>
  </si>
  <si>
    <t xml:space="preserve">Echelle : </t>
  </si>
  <si>
    <t>Range :</t>
  </si>
  <si>
    <t>Ambient temperature :</t>
  </si>
  <si>
    <t>Relative humidity :</t>
  </si>
  <si>
    <t xml:space="preserve">       Atmospheric pressure :</t>
  </si>
  <si>
    <t>Tolérance appliquée à la vérification : la conformité de ce constat est obtenue à partir des critères listés en remarque</t>
  </si>
  <si>
    <t>Calibrating accuracy :</t>
  </si>
  <si>
    <t>5- Résultats de vérification :</t>
  </si>
  <si>
    <t>Checking results :</t>
  </si>
  <si>
    <t>Jugement / Appraisal</t>
  </si>
  <si>
    <t>Les conditions d'acceptation de l'appareil sont basées suivant les critères listés en remarque.</t>
  </si>
  <si>
    <t>Commentaires / Comments</t>
  </si>
  <si>
    <t>4- Conditions de vérification :</t>
  </si>
  <si>
    <t>Checking conditions :</t>
  </si>
  <si>
    <t>Remarques :</t>
  </si>
  <si>
    <t>Restrictions / Limitation :</t>
  </si>
  <si>
    <t>Checking performed by</t>
  </si>
  <si>
    <t>Type</t>
  </si>
  <si>
    <t>N° de série</t>
  </si>
  <si>
    <t>N° inventaire</t>
  </si>
  <si>
    <t>N° de série sonde</t>
  </si>
  <si>
    <t>N° inventaire sonde</t>
  </si>
  <si>
    <t>Echelle</t>
  </si>
  <si>
    <t>Résolution</t>
  </si>
  <si>
    <t>Température</t>
  </si>
  <si>
    <t>Hygrométrie</t>
  </si>
  <si>
    <t>Pression</t>
  </si>
  <si>
    <t>Conforme / Non conforme</t>
  </si>
  <si>
    <t>Oui</t>
  </si>
  <si>
    <t>Constructeur</t>
  </si>
  <si>
    <t xml:space="preserve">Date d'émission : </t>
  </si>
  <si>
    <t>N° rapport</t>
  </si>
  <si>
    <t>Test3</t>
  </si>
  <si>
    <t>Date étalonnage</t>
  </si>
  <si>
    <t>Periodicité en mois</t>
  </si>
  <si>
    <t>Periodicité en jours</t>
  </si>
  <si>
    <t>Periodicité en années</t>
  </si>
  <si>
    <t>Calcul périodicité</t>
  </si>
  <si>
    <t>Cellule changée</t>
  </si>
  <si>
    <t>Test5</t>
  </si>
  <si>
    <t>Conforme</t>
  </si>
  <si>
    <t>Aucune détection à la mise sous tension :</t>
  </si>
  <si>
    <t>détection d'au moins 5 g/an</t>
  </si>
  <si>
    <t>Fonctionnement alarme et/ou Led</t>
  </si>
  <si>
    <t>1 g/an</t>
  </si>
  <si>
    <t>0 à 7 g/an</t>
  </si>
  <si>
    <t>RAS</t>
  </si>
  <si>
    <t>Commentaire libre</t>
  </si>
  <si>
    <t>Commentaire libre, RAS, Cellule HS, detecteur HS, manque une piece</t>
  </si>
  <si>
    <t>Blablabla</t>
  </si>
  <si>
    <t>Test1</t>
  </si>
  <si>
    <t>Test2</t>
  </si>
  <si>
    <t>Test4</t>
  </si>
  <si>
    <t>CLIENT TEST</t>
  </si>
  <si>
    <t>Detecteur de fuite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</si>
</sst>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"/>
  </numFmts>
  <fonts count="26">
    <font>
      <sz val="10"/>
      <name val="Arial"/>
    </font>
    <font>
      <sz val="10"/>
      <name val="Times New Roman"/>
      <family val="1"/>
    </font>
    <font>
      <sz val="11"/>
      <name val="Times New Roman"/>
      <family val="1"/>
    </font>
    <font>
      <b/>
      <sz val="10"/>
      <name val="Arial"/>
      <family val="2"/>
    </font>
    <font>
      <sz val="10"/>
      <name val="Arial"/>
      <family val="2"/>
    </font>
    <font>
      <sz val="10"/>
      <color rgb="FF000000"/>
      <name val="Calibri"/>
      <family val="2"/>
      <scheme val="minor"/>
    </font>
    <font>
      <b/>
      <sz val="22"/>
      <name val="Calibri"/>
      <family val="2"/>
      <scheme val="minor"/>
    </font>
    <font>
      <b/>
      <i/>
      <sz val="16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i/>
      <sz val="12"/>
      <name val="Calibri"/>
      <family val="2"/>
      <scheme val="minor"/>
    </font>
    <font>
      <sz val="13"/>
      <name val="Calibri"/>
      <family val="2"/>
      <scheme val="minor"/>
    </font>
    <font>
      <sz val="11"/>
      <name val="Calibri"/>
      <family val="2"/>
      <scheme val="minor"/>
    </font>
    <font>
      <b/>
      <sz val="8"/>
      <color theme="2" tint="-0.749992370372631"/>
      <name val="Calibri"/>
      <family val="2"/>
      <scheme val="minor"/>
    </font>
    <font>
      <sz val="10"/>
      <color theme="2" tint="-0.749992370372631"/>
      <name val="Calibri"/>
      <family val="2"/>
      <scheme val="minor"/>
    </font>
    <font>
      <sz val="8"/>
      <color theme="2" tint="-0.749992370372631"/>
      <name val="Calibri"/>
      <family val="2"/>
      <scheme val="minor"/>
    </font>
    <font>
      <sz val="7"/>
      <color theme="2" tint="-0.249977111117893"/>
      <name val="Calibri"/>
      <family val="2"/>
      <scheme val="minor"/>
    </font>
    <font>
      <sz val="9"/>
      <color theme="2" tint="-0.749992370372631"/>
      <name val="Calibri"/>
      <family val="2"/>
      <scheme val="minor"/>
    </font>
    <font>
      <b/>
      <sz val="10"/>
      <color rgb="FF000000"/>
      <name val="Arial-BoldMT"/>
    </font>
    <font>
      <i/>
      <sz val="10"/>
      <color rgb="FF000000"/>
      <name val="Arial-ItalicMT"/>
    </font>
    <font>
      <sz val="10"/>
      <color rgb="FF000000"/>
      <name val="ArialMT"/>
    </font>
    <font>
      <sz val="10"/>
      <color rgb="FF000000"/>
      <name val="Arial-BoldMT"/>
    </font>
    <font>
      <b/>
      <sz val="10"/>
      <color rgb="FF000000"/>
      <name val="ArialMT"/>
    </font>
    <font>
      <sz val="10"/>
      <color theme="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1" fillId="0" borderId="0" xfId="0" applyFont="1"/>
    <xf numFmtId="0" fontId="2" fillId="0" borderId="0" xfId="0" applyFont="1" applyAlignment="1">
      <alignment horizontal="right"/>
    </xf>
    <xf numFmtId="0" fontId="9" fillId="0" borderId="0" xfId="0" applyFont="1"/>
    <xf numFmtId="0" fontId="9" fillId="0" borderId="0" xfId="0" applyFont="1" applyAlignment="1">
      <alignment horizontal="left" indent="2"/>
    </xf>
    <xf numFmtId="0" fontId="10" fillId="0" borderId="0" xfId="0" applyFont="1"/>
    <xf numFmtId="0" fontId="11" fillId="0" borderId="0" xfId="0" applyFont="1"/>
    <xf numFmtId="0" fontId="11" fillId="0" borderId="0" xfId="0" applyFont="1" applyAlignment="1">
      <alignment horizontal="left"/>
    </xf>
    <xf numFmtId="0" fontId="9" fillId="0" borderId="0" xfId="0" applyFont="1" applyAlignment="1">
      <alignment horizontal="left" indent="1"/>
    </xf>
    <xf numFmtId="0" fontId="12" fillId="0" borderId="0" xfId="0" applyFont="1"/>
    <xf numFmtId="0" fontId="10" fillId="0" borderId="0" xfId="0" applyFont="1" applyAlignment="1">
      <alignment horizontal="left"/>
    </xf>
    <xf numFmtId="0" fontId="13" fillId="0" borderId="0" xfId="0" applyFont="1"/>
    <xf numFmtId="0" fontId="10" fillId="0" borderId="0" xfId="0" applyFont="1" applyAlignment="1">
      <alignment horizontal="left" indent="1"/>
    </xf>
    <xf numFmtId="0" fontId="11" fillId="0" borderId="0" xfId="0" applyFont="1" applyAlignment="1">
      <alignment horizontal="left" indent="1"/>
    </xf>
    <xf numFmtId="0" fontId="10" fillId="0" borderId="0" xfId="0" applyFont="1" applyAlignment="1">
      <alignment horizontal="center"/>
    </xf>
    <xf numFmtId="0" fontId="15" fillId="0" borderId="0" xfId="0" applyFont="1"/>
    <xf numFmtId="0" fontId="16" fillId="0" borderId="0" xfId="0" applyFont="1"/>
    <xf numFmtId="0" fontId="17" fillId="0" borderId="0" xfId="0" applyFont="1"/>
    <xf numFmtId="0" fontId="18" fillId="0" borderId="0" xfId="0" applyFont="1"/>
    <xf numFmtId="0" fontId="19" fillId="0" borderId="0" xfId="0" applyFont="1" applyAlignment="1">
      <alignment horizontal="right"/>
    </xf>
    <xf numFmtId="0" fontId="14" fillId="0" borderId="0" xfId="0" applyFont="1"/>
    <xf numFmtId="0" fontId="11" fillId="0" borderId="0" xfId="0" applyFont="1" applyAlignment="1">
      <alignment horizontal="center"/>
    </xf>
    <xf numFmtId="0" fontId="5" fillId="0" borderId="0" xfId="0" applyFont="1" applyAlignment="1">
      <alignment horizontal="left" vertical="top" wrapText="1"/>
    </xf>
    <xf numFmtId="164" fontId="0" fillId="0" borderId="0" xfId="0" applyNumberFormat="1" applyAlignment="1">
      <alignment horizontal="center"/>
    </xf>
    <xf numFmtId="0" fontId="20" fillId="0" borderId="0" xfId="0" applyFont="1"/>
    <xf numFmtId="0" fontId="21" fillId="0" borderId="0" xfId="0" applyFont="1"/>
    <xf numFmtId="0" fontId="22" fillId="0" borderId="0" xfId="0" applyFont="1"/>
    <xf numFmtId="0" fontId="22" fillId="0" borderId="0" xfId="0" applyFont="1" applyAlignment="1">
      <alignment vertical="center" wrapText="1"/>
    </xf>
    <xf numFmtId="0" fontId="4" fillId="0" borderId="0" xfId="0" applyFont="1"/>
    <xf numFmtId="49" fontId="11" fillId="0" borderId="0" xfId="0" applyNumberFormat="1" applyFont="1" applyAlignment="1">
      <alignment vertical="top" wrapText="1"/>
    </xf>
    <xf numFmtId="0" fontId="23" fillId="0" borderId="0" xfId="0" applyFont="1"/>
    <xf numFmtId="0" fontId="0" fillId="2" borderId="0" xfId="0" applyFill="1"/>
    <xf numFmtId="0" fontId="4" fillId="2" borderId="0" xfId="0" applyFont="1" applyFill="1"/>
    <xf numFmtId="1" fontId="0" fillId="0" borderId="0" xfId="0" applyNumberFormat="1" applyAlignment="1">
      <alignment horizontal="left"/>
    </xf>
    <xf numFmtId="14" fontId="0" fillId="0" borderId="0" xfId="0" applyNumberFormat="1"/>
    <xf numFmtId="0" fontId="24" fillId="0" borderId="0" xfId="0" applyFont="1"/>
    <xf numFmtId="0" fontId="21" fillId="0" borderId="0" xfId="0" quotePrefix="1" applyFont="1" applyAlignment="1">
      <alignment horizontal="left" wrapText="1"/>
    </xf>
    <xf numFmtId="0" fontId="4" fillId="0" borderId="0" xfId="0" applyFont="1" applyAlignment="1">
      <alignment horizontal="center"/>
    </xf>
    <xf numFmtId="0" fontId="22" fillId="0" borderId="0" xfId="0" applyFont="1" applyAlignment="1">
      <alignment horizontal="left" wrapText="1"/>
    </xf>
    <xf numFmtId="0" fontId="3" fillId="0" borderId="0" xfId="0" applyFont="1" applyAlignment="1">
      <alignment horizontal="center"/>
    </xf>
    <xf numFmtId="0" fontId="1" fillId="0" borderId="0" xfId="0" applyFont="1" applyAlignment="1">
      <alignment horizontal="right"/>
    </xf>
    <xf numFmtId="0" fontId="1" fillId="0" borderId="0" xfId="0" applyFont="1" applyAlignment="1">
      <alignment horizontal="center"/>
    </xf>
    <xf numFmtId="0" fontId="22" fillId="0" borderId="0" xfId="0" applyFont="1" applyAlignment="1">
      <alignment horizontal="left" vertical="center" wrapText="1"/>
    </xf>
    <xf numFmtId="0" fontId="22" fillId="0" borderId="0" xfId="0" quotePrefix="1" applyFont="1" applyAlignment="1">
      <alignment horizontal="left" wrapText="1"/>
    </xf>
    <xf numFmtId="0" fontId="4" fillId="2" borderId="0" xfId="0" applyFont="1" applyFill="1" applyAlignment="1">
      <alignment horizontal="left"/>
    </xf>
    <xf numFmtId="1" fontId="11" fillId="0" borderId="0" xfId="0" applyNumberFormat="1" applyFont="1" applyAlignment="1">
      <alignment horizontal="left"/>
    </xf>
    <xf numFmtId="14" fontId="11" fillId="0" borderId="0" xfId="0" applyNumberFormat="1" applyFont="1" applyAlignment="1">
      <alignment horizontal="left"/>
    </xf>
    <xf numFmtId="49" fontId="11" fillId="0" borderId="0" xfId="0" applyNumberFormat="1" applyFont="1" applyAlignment="1">
      <alignment horizontal="left" vertical="top" wrapText="1"/>
    </xf>
    <xf numFmtId="0" fontId="10" fillId="0" borderId="0" xfId="0" applyFont="1" applyAlignment="1">
      <alignment horizontal="center"/>
    </xf>
    <xf numFmtId="0" fontId="11" fillId="0" borderId="0" xfId="0" applyFont="1" applyAlignment="1">
      <alignment horizontal="center"/>
    </xf>
    <xf numFmtId="49" fontId="6" fillId="0" borderId="0" xfId="0" applyNumberFormat="1" applyFont="1" applyAlignment="1">
      <alignment horizontal="center" vertical="center"/>
    </xf>
    <xf numFmtId="49" fontId="7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center"/>
    </xf>
    <xf numFmtId="0" fontId="10" fillId="0" borderId="0" xfId="0" applyFont="1"/>
    <xf numFmtId="0" fontId="5" fillId="0" borderId="0" xfId="0" applyFont="1" applyAlignment="1">
      <alignment horizontal="left" vertical="top" wrapText="1"/>
    </xf>
    <xf numFmtId="0" fontId="25" fillId="0" borderId="0" xfId="0" applyFont="1"/>
    <xf numFmtId="14" fontId="25" fillId="0" borderId="0" xfId="0" applyNumberFormat="1" applyFont="1"/>
    <xf numFmtId="0" fontId="4" fillId="0" borderId="0" xfId="0" applyFont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wrapText="1"/>
    </xf>
    <xf numFmtId="0" fontId="4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0" fontId="4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center" vertical="center"/>
    </xf>
    <xf numFmtId="1" fontId="4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CA1E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483870</xdr:colOff>
      <xdr:row>0</xdr:row>
      <xdr:rowOff>26670</xdr:rowOff>
    </xdr:from>
    <xdr:to>
      <xdr:col>12</xdr:col>
      <xdr:colOff>676275</xdr:colOff>
      <xdr:row>7</xdr:row>
      <xdr:rowOff>15996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300" t="6132" r="-1" b="2111"/>
        <a:stretch/>
      </xdr:blipFill>
      <xdr:spPr>
        <a:xfrm>
          <a:off x="3158490" y="26670"/>
          <a:ext cx="3141345" cy="115518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500000" mc:Ignorable="a14" a14:legacySpreadsheetColorIndex="8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dist="35921" dir="2700000" algn="ctr" rotWithShape="0">
            <a:srgbClr val="000000"/>
          </a:outerShdw>
        </a:effec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500000" mc:Ignorable="a14" a14:legacySpreadsheetColorIndex="8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dist="35921" dir="2700000" algn="ctr" rotWithShape="0">
            <a:srgbClr val="000000"/>
          </a:outerShdw>
        </a:effec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Z177"/>
  <sheetViews>
    <sheetView view="pageBreakPreview" zoomScale="85" zoomScaleNormal="100" zoomScaleSheetLayoutView="85" workbookViewId="0">
      <selection activeCell="J45" sqref="J45:M46"/>
    </sheetView>
  </sheetViews>
  <sheetFormatPr baseColWidth="10" defaultRowHeight="13.2"/>
  <cols>
    <col min="1" max="1" width="8.44140625" customWidth="1"/>
    <col min="2" max="2" width="5.88671875" customWidth="1"/>
    <col min="3" max="3" width="6.109375" customWidth="1"/>
    <col min="4" max="4" width="2.88671875" customWidth="1"/>
    <col min="5" max="5" width="8" customWidth="1"/>
    <col min="6" max="6" width="7.6640625" customWidth="1"/>
    <col min="7" max="10" width="8.44140625" customWidth="1"/>
    <col min="11" max="11" width="6.44140625" customWidth="1"/>
    <col min="12" max="12" width="2.77734375" customWidth="1"/>
    <col min="13" max="13" width="10.21875" customWidth="1"/>
    <col min="23" max="23" width="20.77734375" customWidth="1"/>
    <col min="25" max="25" width="15.6640625" customWidth="1"/>
    <col min="26" max="26" width="14.88671875" customWidth="1"/>
  </cols>
  <sheetData>
    <row r="1" spans="1:26" ht="12.75" customHeigh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M1" s="2"/>
      <c r="P1" s="44"/>
      <c r="Q1" s="44"/>
      <c r="U1" s="28"/>
      <c r="W1" s="28"/>
    </row>
    <row r="2" spans="1:26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P2" s="32"/>
      <c r="Q2" s="31"/>
      <c r="U2" s="28"/>
      <c r="W2" s="28"/>
    </row>
    <row r="3" spans="1:26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P3" s="32"/>
      <c r="Q3" s="31"/>
      <c r="W3" s="28"/>
    </row>
    <row r="4" spans="1:26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P4" s="28"/>
      <c r="Q4" s="31"/>
      <c r="W4" s="33"/>
    </row>
    <row r="5" spans="1:26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P5" s="32"/>
      <c r="Q5" s="31"/>
      <c r="W5" s="28"/>
    </row>
    <row r="6" spans="1:26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P6" s="32"/>
      <c r="Q6" s="31"/>
      <c r="W6" s="28"/>
    </row>
    <row r="7" spans="1:26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P7" s="32"/>
      <c r="Q7" s="31"/>
      <c r="W7" s="28"/>
    </row>
    <row r="8" spans="1:26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P8" s="32"/>
      <c r="Q8" s="31"/>
      <c r="U8" s="28"/>
      <c r="W8" s="34"/>
    </row>
    <row r="9" spans="1:26">
      <c r="A9" s="1"/>
      <c r="B9" s="1"/>
      <c r="C9" s="1"/>
      <c r="D9" s="1"/>
      <c r="M9" s="23"/>
      <c r="P9" s="32"/>
      <c r="Q9" s="31"/>
      <c r="W9" s="28"/>
    </row>
    <row r="10" spans="1:26">
      <c r="A10" s="1"/>
      <c r="B10" s="1"/>
      <c r="C10" s="1"/>
      <c r="D10" s="1"/>
      <c r="P10" s="32"/>
      <c r="Q10" s="31"/>
      <c r="W10" s="28"/>
    </row>
    <row r="11" spans="1:26" ht="28.8">
      <c r="A11" s="50" t="s">
        <v>10</v>
      </c>
      <c r="B11" s="50"/>
      <c r="C11" s="50"/>
      <c r="D11" s="50"/>
      <c r="E11" s="50"/>
      <c r="F11" s="50"/>
      <c r="G11" s="50"/>
      <c r="H11" s="50"/>
      <c r="I11" s="50"/>
      <c r="J11" s="50"/>
      <c r="K11" s="50"/>
      <c r="L11" s="50"/>
      <c r="M11" s="50"/>
      <c r="P11" s="32"/>
      <c r="Q11" s="31"/>
    </row>
    <row r="12" spans="1:26" ht="21">
      <c r="A12" s="51" t="s">
        <v>11</v>
      </c>
      <c r="B12" s="51"/>
      <c r="C12" s="51"/>
      <c r="D12" s="51"/>
      <c r="E12" s="51"/>
      <c r="F12" s="51"/>
      <c r="G12" s="51"/>
      <c r="H12" s="51"/>
      <c r="I12" s="51"/>
      <c r="J12" s="51"/>
      <c r="K12" s="51"/>
      <c r="L12" s="51"/>
      <c r="M12" s="51"/>
      <c r="P12" s="32"/>
    </row>
    <row r="13" spans="1:26" ht="14.4">
      <c r="A13" s="52" t="str">
        <f>"N° "&amp;données!C1</f>
        <v>N° Test1</v>
      </c>
      <c r="B13" s="52"/>
      <c r="C13" s="52"/>
      <c r="D13" s="52"/>
      <c r="E13" s="52"/>
      <c r="F13" s="52"/>
      <c r="G13" s="52"/>
      <c r="H13" s="52"/>
      <c r="I13" s="52"/>
      <c r="J13" s="52"/>
      <c r="K13" s="52"/>
      <c r="L13" s="52"/>
      <c r="M13" s="52"/>
      <c r="P13" s="32"/>
    </row>
    <row r="14" spans="1:26" ht="13.8">
      <c r="A14" s="3"/>
      <c r="B14" s="3" t="s">
        <v>0</v>
      </c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</row>
    <row r="15" spans="1:26" ht="13.8">
      <c r="A15" s="4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U15" s="28"/>
    </row>
    <row r="16" spans="1:26" ht="13.8">
      <c r="A16" s="4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U16" s="28"/>
      <c r="Y16" s="28"/>
      <c r="Z16" s="34">
        <f>DATE(YEAR(W8)+W16,MONTH(W8)+W17,DAY(W8)+W18)</f>
        <v>0</v>
      </c>
    </row>
    <row r="17" spans="1:23" ht="13.8">
      <c r="A17" s="4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U17" s="28"/>
    </row>
    <row r="18" spans="1:23" ht="13.8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U18" s="28"/>
    </row>
    <row r="19" spans="1:23" ht="14.25" customHeight="1">
      <c r="A19" s="5" t="s">
        <v>1</v>
      </c>
      <c r="B19" s="5"/>
      <c r="C19" s="3"/>
      <c r="D19" s="6"/>
      <c r="E19" s="7"/>
      <c r="F19" s="6"/>
      <c r="G19" s="6"/>
      <c r="H19" s="6"/>
      <c r="I19" s="6"/>
      <c r="J19" s="6"/>
      <c r="K19" s="5"/>
      <c r="L19" s="5"/>
      <c r="M19" s="8"/>
      <c r="U19" s="28"/>
    </row>
    <row r="20" spans="1:23" ht="14.25" customHeight="1">
      <c r="A20" s="20" t="s">
        <v>2</v>
      </c>
      <c r="B20" s="9"/>
      <c r="C20" s="3"/>
      <c r="D20" s="5"/>
      <c r="E20" s="10"/>
      <c r="F20" s="5"/>
      <c r="G20" s="5"/>
      <c r="H20" s="5"/>
      <c r="I20" s="5"/>
      <c r="J20" s="5"/>
      <c r="K20" s="5"/>
      <c r="L20" s="5"/>
      <c r="M20" s="3"/>
      <c r="W20" s="28"/>
    </row>
    <row r="21" spans="1:23" ht="14.25" customHeight="1">
      <c r="A21" s="5"/>
      <c r="B21" s="5"/>
      <c r="C21" s="3"/>
      <c r="D21" s="5"/>
      <c r="E21" s="10"/>
      <c r="F21" s="5"/>
      <c r="G21" s="5"/>
      <c r="H21" s="5"/>
      <c r="I21" s="5"/>
      <c r="J21" s="5"/>
      <c r="K21" s="5"/>
      <c r="L21" s="5"/>
      <c r="M21" s="3"/>
      <c r="W21" s="28"/>
    </row>
    <row r="22" spans="1:23" ht="14.25" customHeight="1">
      <c r="A22" s="5"/>
      <c r="B22" s="5"/>
      <c r="C22" s="3"/>
      <c r="D22" s="5"/>
      <c r="E22" s="10"/>
      <c r="F22" s="5"/>
      <c r="G22" s="5"/>
      <c r="H22" s="5"/>
      <c r="I22" s="5"/>
      <c r="J22" s="5"/>
      <c r="K22" s="5"/>
      <c r="L22" s="5"/>
      <c r="M22" s="3"/>
    </row>
    <row r="23" spans="1:23" ht="15" customHeight="1">
      <c r="A23" s="5"/>
      <c r="B23" s="5"/>
      <c r="C23" s="5"/>
      <c r="D23" s="5"/>
      <c r="E23" s="5"/>
      <c r="F23" s="6"/>
      <c r="G23" s="6"/>
      <c r="H23" s="5"/>
      <c r="I23" s="5"/>
      <c r="J23" s="5"/>
      <c r="K23" s="5"/>
      <c r="L23" s="5"/>
      <c r="M23" s="3"/>
    </row>
    <row r="24" spans="1:23" ht="17.399999999999999">
      <c r="A24" s="11" t="s">
        <v>12</v>
      </c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3"/>
    </row>
    <row r="25" spans="1:23" ht="15.6">
      <c r="A25" s="5" t="s">
        <v>13</v>
      </c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3"/>
    </row>
    <row r="26" spans="1:23" ht="15" customHeight="1">
      <c r="A26" s="5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3"/>
    </row>
    <row r="27" spans="1:23" ht="15.6">
      <c r="A27" s="5" t="s">
        <v>3</v>
      </c>
      <c r="B27" s="5"/>
      <c r="D27" s="13"/>
      <c r="E27" s="6" t="s">
        <v>14</v>
      </c>
      <c r="F27" s="12"/>
      <c r="G27" s="12"/>
      <c r="H27" s="5"/>
      <c r="I27" s="5"/>
      <c r="J27" s="5"/>
      <c r="K27" s="5"/>
      <c r="L27" s="5"/>
      <c r="M27" s="5"/>
    </row>
    <row r="28" spans="1:23" ht="15.6">
      <c r="A28" s="5" t="s">
        <v>15</v>
      </c>
      <c r="B28" s="5"/>
      <c r="C28" s="12"/>
      <c r="D28" s="12"/>
      <c r="E28" s="5"/>
      <c r="F28" s="12"/>
      <c r="G28" s="12"/>
      <c r="H28" s="5"/>
      <c r="I28" s="5"/>
      <c r="J28" s="5"/>
      <c r="K28" s="5"/>
      <c r="L28" s="5"/>
      <c r="M28" s="5"/>
    </row>
    <row r="29" spans="1:23" ht="12.75" customHeight="1">
      <c r="A29" s="5"/>
      <c r="B29" s="5"/>
      <c r="C29" s="12"/>
      <c r="D29" s="12"/>
      <c r="E29" s="6"/>
      <c r="F29" s="13"/>
      <c r="G29" s="13"/>
      <c r="H29" s="5"/>
      <c r="I29" s="5"/>
      <c r="J29" s="5"/>
      <c r="K29" s="5"/>
      <c r="L29" s="5"/>
      <c r="M29" s="5"/>
    </row>
    <row r="30" spans="1:23" ht="15.6">
      <c r="A30" s="5" t="s">
        <v>4</v>
      </c>
      <c r="B30" s="5"/>
      <c r="D30" s="12"/>
      <c r="E30" s="6" t="str">
        <f>IF(ISBLANK(données!C2),"",données!C2)</f>
        <v>Test2</v>
      </c>
      <c r="F30" s="12"/>
      <c r="G30" s="12"/>
      <c r="H30" s="5"/>
      <c r="I30" s="5"/>
      <c r="J30" s="5"/>
      <c r="K30" s="5"/>
      <c r="L30" s="5"/>
      <c r="M30" s="5"/>
    </row>
    <row r="31" spans="1:23" ht="15.6">
      <c r="A31" s="5" t="s">
        <v>16</v>
      </c>
      <c r="B31" s="5"/>
      <c r="C31" s="12"/>
      <c r="D31" s="12"/>
      <c r="E31" s="5"/>
      <c r="F31" s="12"/>
      <c r="G31" s="12"/>
      <c r="H31" s="5"/>
      <c r="I31" s="5"/>
      <c r="J31" s="5"/>
      <c r="K31" s="5"/>
      <c r="L31" s="5"/>
      <c r="M31" s="5"/>
    </row>
    <row r="32" spans="1:23" ht="12.75" customHeight="1">
      <c r="A32" s="5"/>
      <c r="B32" s="5"/>
      <c r="C32" s="13"/>
      <c r="D32" s="12"/>
      <c r="E32" s="5"/>
      <c r="F32" s="12"/>
      <c r="G32" s="12"/>
      <c r="H32" s="5"/>
      <c r="I32" s="5"/>
      <c r="J32" s="5"/>
      <c r="K32" s="5"/>
      <c r="L32" s="5"/>
      <c r="M32" s="5"/>
    </row>
    <row r="33" spans="1:13" ht="15.6">
      <c r="A33" s="5" t="s">
        <v>5</v>
      </c>
      <c r="B33" s="5"/>
      <c r="D33" s="12"/>
      <c r="E33" s="6" t="str">
        <f>IF(ISBLANK(données!C3),"",données!C3)</f>
        <v>Test3</v>
      </c>
      <c r="F33" s="12"/>
      <c r="G33" s="12"/>
      <c r="H33" s="5"/>
      <c r="I33" s="5"/>
      <c r="J33" s="5"/>
      <c r="K33" s="5"/>
      <c r="L33" s="5"/>
      <c r="M33" s="5"/>
    </row>
    <row r="34" spans="1:13" ht="15.6">
      <c r="A34" s="5" t="s">
        <v>5</v>
      </c>
      <c r="B34" s="5"/>
      <c r="C34" s="12"/>
      <c r="D34" s="12"/>
      <c r="E34" s="5"/>
      <c r="F34" s="12"/>
      <c r="G34" s="12"/>
      <c r="H34" s="5"/>
      <c r="I34" s="5"/>
      <c r="J34" s="5"/>
      <c r="K34" s="5"/>
      <c r="L34" s="5"/>
      <c r="M34" s="5"/>
    </row>
    <row r="35" spans="1:13" ht="9" customHeight="1">
      <c r="A35" s="5"/>
      <c r="B35" s="5"/>
      <c r="C35" s="13"/>
      <c r="D35" s="13"/>
      <c r="E35" s="5"/>
      <c r="F35" s="12"/>
      <c r="G35" s="12"/>
      <c r="H35" s="5"/>
      <c r="I35" s="5"/>
      <c r="J35" s="5"/>
      <c r="K35" s="5"/>
      <c r="L35" s="5"/>
      <c r="M35" s="10"/>
    </row>
    <row r="36" spans="1:13" ht="15.6" customHeight="1">
      <c r="A36" s="5" t="s">
        <v>6</v>
      </c>
      <c r="B36" s="5"/>
      <c r="D36" s="13"/>
      <c r="E36" s="45" t="str">
        <f>IF(ISBLANK(données!C4),"",données!C4)</f>
        <v>Test4</v>
      </c>
      <c r="F36" s="45"/>
      <c r="G36" s="45"/>
      <c r="H36" s="45"/>
      <c r="I36" s="5" t="s">
        <v>7</v>
      </c>
      <c r="K36" s="6"/>
      <c r="L36" s="47"/>
      <c r="M36" s="47"/>
    </row>
    <row r="37" spans="1:13" ht="15.6">
      <c r="A37" s="5" t="s">
        <v>31</v>
      </c>
      <c r="B37" s="5"/>
      <c r="C37" s="10"/>
      <c r="D37" s="5"/>
      <c r="E37" s="13"/>
      <c r="G37" s="13"/>
      <c r="H37" s="5"/>
      <c r="I37" s="5" t="s">
        <v>30</v>
      </c>
      <c r="K37" s="5"/>
      <c r="L37" s="29"/>
      <c r="M37" s="29"/>
    </row>
    <row r="38" spans="1:13" ht="9" customHeight="1">
      <c r="A38" s="53"/>
      <c r="B38" s="53"/>
      <c r="C38" s="5"/>
      <c r="D38" s="5"/>
      <c r="E38" s="5"/>
      <c r="F38" s="5"/>
      <c r="G38" s="5"/>
      <c r="H38" s="5"/>
      <c r="I38" s="5"/>
      <c r="J38" s="5"/>
      <c r="K38" s="5"/>
      <c r="L38" s="5"/>
      <c r="M38" s="10"/>
    </row>
    <row r="39" spans="1:13" ht="12.75" customHeight="1">
      <c r="A39" s="5" t="s">
        <v>17</v>
      </c>
      <c r="B39" s="5"/>
      <c r="C39" s="5"/>
      <c r="D39" s="14"/>
      <c r="F39" s="5"/>
      <c r="G39" s="5"/>
      <c r="H39" s="5"/>
      <c r="I39" s="10" t="s">
        <v>63</v>
      </c>
      <c r="K39" s="46"/>
      <c r="L39" s="46"/>
      <c r="M39" s="46"/>
    </row>
    <row r="40" spans="1:13" ht="12.75" customHeight="1">
      <c r="A40" s="5" t="s">
        <v>18</v>
      </c>
      <c r="B40" s="5"/>
      <c r="C40" s="5"/>
      <c r="E40" s="14"/>
      <c r="F40" s="5"/>
      <c r="G40" s="5"/>
      <c r="H40" s="5"/>
      <c r="I40" s="5" t="s">
        <v>32</v>
      </c>
      <c r="K40" s="5"/>
      <c r="L40" s="5"/>
      <c r="M40" s="10"/>
    </row>
    <row r="41" spans="1:13" ht="12.75" customHeight="1">
      <c r="A41" s="5"/>
      <c r="B41" s="5"/>
      <c r="C41" s="5"/>
      <c r="D41" s="14"/>
      <c r="E41" s="5"/>
      <c r="F41" s="5"/>
      <c r="G41" s="5"/>
      <c r="H41" s="5"/>
      <c r="I41" s="5"/>
      <c r="J41" s="5"/>
      <c r="K41" s="5"/>
      <c r="L41" s="5"/>
      <c r="M41" s="5"/>
    </row>
    <row r="42" spans="1:13" ht="12.75" customHeight="1">
      <c r="A42" s="54"/>
      <c r="B42" s="54"/>
      <c r="C42" s="54"/>
      <c r="D42" s="54"/>
      <c r="E42" s="54"/>
      <c r="F42" s="54"/>
      <c r="G42" s="54"/>
      <c r="H42" s="54"/>
      <c r="I42" s="22"/>
      <c r="J42" s="22"/>
      <c r="K42" s="5"/>
      <c r="L42" s="5"/>
      <c r="M42" s="5"/>
    </row>
    <row r="43" spans="1:13" ht="12.75" customHeight="1">
      <c r="A43" s="54"/>
      <c r="B43" s="54"/>
      <c r="C43" s="54"/>
      <c r="D43" s="54"/>
      <c r="E43" s="54"/>
      <c r="F43" s="54"/>
      <c r="G43" s="54"/>
      <c r="H43" s="54"/>
      <c r="I43" s="22"/>
      <c r="J43" s="22"/>
      <c r="K43" s="5"/>
      <c r="L43" s="5"/>
      <c r="M43" s="5"/>
    </row>
    <row r="44" spans="1:13" ht="12.75" customHeight="1">
      <c r="A44" s="54"/>
      <c r="B44" s="54"/>
      <c r="C44" s="54"/>
      <c r="D44" s="54"/>
      <c r="E44" s="54"/>
      <c r="F44" s="54"/>
      <c r="G44" s="54"/>
      <c r="H44" s="54"/>
      <c r="I44" s="22"/>
      <c r="J44" s="22"/>
      <c r="K44" s="5"/>
      <c r="L44" s="5"/>
      <c r="M44" s="5"/>
    </row>
    <row r="45" spans="1:13" ht="12.75" customHeight="1">
      <c r="A45" s="54"/>
      <c r="B45" s="54"/>
      <c r="C45" s="54"/>
      <c r="D45" s="54"/>
      <c r="E45" s="54"/>
      <c r="F45" s="54"/>
      <c r="G45" s="54"/>
      <c r="H45" s="54"/>
      <c r="I45" s="22"/>
      <c r="J45" s="48"/>
      <c r="K45" s="48"/>
      <c r="L45" s="48"/>
      <c r="M45" s="48"/>
    </row>
    <row r="46" spans="1:13" ht="15.6">
      <c r="A46" s="54"/>
      <c r="B46" s="54"/>
      <c r="C46" s="54"/>
      <c r="D46" s="54"/>
      <c r="E46" s="54"/>
      <c r="F46" s="54"/>
      <c r="G46" s="54"/>
      <c r="H46" s="54"/>
      <c r="I46" s="22"/>
      <c r="J46" s="48"/>
      <c r="K46" s="48"/>
      <c r="L46" s="48"/>
      <c r="M46" s="48"/>
    </row>
    <row r="47" spans="1:13" ht="15.6">
      <c r="A47" s="54"/>
      <c r="B47" s="54"/>
      <c r="C47" s="54"/>
      <c r="D47" s="54"/>
      <c r="E47" s="54"/>
      <c r="F47" s="54"/>
      <c r="G47" s="54"/>
      <c r="H47" s="54"/>
      <c r="I47" s="22"/>
      <c r="J47" s="49"/>
      <c r="K47" s="49"/>
      <c r="L47" s="49"/>
      <c r="M47" s="49"/>
    </row>
    <row r="48" spans="1:13" ht="12.75" customHeight="1">
      <c r="A48" s="54"/>
      <c r="B48" s="54"/>
      <c r="C48" s="54"/>
      <c r="D48" s="54"/>
      <c r="E48" s="54"/>
      <c r="F48" s="54"/>
      <c r="G48" s="54"/>
      <c r="H48" s="54"/>
      <c r="I48" s="22"/>
      <c r="J48" s="22"/>
      <c r="K48" s="6"/>
      <c r="L48" s="6"/>
      <c r="M48" s="6"/>
    </row>
    <row r="49" spans="1:13" ht="12.75" customHeight="1">
      <c r="A49" s="54"/>
      <c r="B49" s="54"/>
      <c r="C49" s="54"/>
      <c r="D49" s="54"/>
      <c r="E49" s="54"/>
      <c r="F49" s="54"/>
      <c r="G49" s="54"/>
      <c r="H49" s="54"/>
      <c r="I49" s="22"/>
      <c r="J49" s="22"/>
      <c r="K49" s="21"/>
      <c r="L49" s="21"/>
      <c r="M49" s="21"/>
    </row>
    <row r="50" spans="1:13" ht="12.75" customHeight="1">
      <c r="A50" s="54"/>
      <c r="B50" s="54"/>
      <c r="C50" s="54"/>
      <c r="D50" s="54"/>
      <c r="E50" s="54"/>
      <c r="F50" s="54"/>
      <c r="G50" s="54"/>
      <c r="H50" s="54"/>
      <c r="I50" s="22"/>
      <c r="J50" s="22"/>
      <c r="K50" s="5"/>
      <c r="L50" s="5"/>
      <c r="M50" s="5"/>
    </row>
    <row r="51" spans="1:13" ht="12.75" customHeight="1">
      <c r="A51" s="54"/>
      <c r="B51" s="54"/>
      <c r="C51" s="54"/>
      <c r="D51" s="54"/>
      <c r="E51" s="54"/>
      <c r="F51" s="54"/>
      <c r="G51" s="54"/>
      <c r="H51" s="54"/>
      <c r="I51" s="22"/>
      <c r="J51" s="22"/>
      <c r="K51" s="5"/>
      <c r="L51" s="5"/>
      <c r="M51" s="5"/>
    </row>
    <row r="52" spans="1:13" ht="13.8">
      <c r="A52" s="3"/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</row>
    <row r="53" spans="1:13" ht="13.8">
      <c r="A53" s="3"/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</row>
    <row r="54" spans="1:13" ht="13.8">
      <c r="A54" s="15"/>
      <c r="B54" s="16"/>
      <c r="C54" s="16"/>
      <c r="D54" s="16"/>
      <c r="E54" s="16"/>
      <c r="F54" s="16"/>
      <c r="G54" s="16"/>
      <c r="H54" s="3"/>
      <c r="I54" s="3"/>
      <c r="J54" s="3"/>
      <c r="K54" s="3"/>
      <c r="L54" s="3"/>
      <c r="M54" s="3"/>
    </row>
    <row r="55" spans="1:13" ht="13.8">
      <c r="A55" s="17"/>
      <c r="B55" s="16"/>
      <c r="C55" s="16"/>
      <c r="D55" s="16"/>
      <c r="E55" s="16"/>
      <c r="F55" s="17"/>
      <c r="G55" s="17"/>
      <c r="H55" s="3"/>
      <c r="I55" s="3"/>
      <c r="J55" s="3"/>
      <c r="K55" s="3"/>
      <c r="L55" s="3"/>
      <c r="M55" s="3"/>
    </row>
    <row r="56" spans="1:13" ht="13.8">
      <c r="A56" s="17"/>
      <c r="B56" s="16"/>
      <c r="C56" s="16"/>
      <c r="D56" s="16"/>
      <c r="E56" s="16"/>
      <c r="F56" s="17"/>
      <c r="G56" s="17"/>
      <c r="H56" s="3"/>
      <c r="I56" s="3"/>
      <c r="J56" s="3"/>
      <c r="K56" s="3"/>
      <c r="L56" s="3"/>
      <c r="M56" s="3"/>
    </row>
    <row r="57" spans="1:13" ht="13.8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</row>
    <row r="58" spans="1:13" ht="13.8">
      <c r="A58" s="18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19"/>
    </row>
    <row r="59" spans="1:13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</row>
    <row r="60" spans="1:13">
      <c r="A60" s="40" t="str">
        <f>"Constat de vérification N° "&amp;données!C1&amp;"                                                               "</f>
        <v xml:space="preserve">Constat de vérification N° Test1                                                               </v>
      </c>
      <c r="B60" s="40"/>
      <c r="C60" s="40"/>
      <c r="D60" s="40"/>
      <c r="E60" s="40"/>
      <c r="F60" s="40"/>
      <c r="G60" s="40"/>
      <c r="H60" s="40"/>
      <c r="I60" s="40"/>
      <c r="J60" s="40"/>
      <c r="K60" s="40"/>
      <c r="L60" s="40"/>
      <c r="M60" s="40"/>
    </row>
    <row r="61" spans="1:13">
      <c r="A61" s="41" t="s">
        <v>19</v>
      </c>
      <c r="B61" s="41"/>
      <c r="C61" s="41"/>
      <c r="D61" s="41"/>
      <c r="E61" s="41"/>
      <c r="F61" s="41"/>
      <c r="G61" s="41"/>
      <c r="H61" s="41"/>
      <c r="I61" s="41"/>
      <c r="J61" s="41"/>
      <c r="K61" s="41"/>
      <c r="L61" s="41"/>
      <c r="M61" s="41"/>
    </row>
    <row r="62" spans="1:13">
      <c r="A62" s="41" t="s">
        <v>20</v>
      </c>
      <c r="B62" s="41"/>
      <c r="C62" s="41"/>
      <c r="D62" s="41"/>
      <c r="E62" s="41"/>
      <c r="F62" s="41"/>
      <c r="G62" s="41"/>
      <c r="H62" s="41"/>
      <c r="I62" s="41"/>
      <c r="J62" s="41"/>
      <c r="K62" s="41"/>
      <c r="L62" s="41"/>
      <c r="M62" s="41"/>
    </row>
    <row r="63" spans="1:13">
      <c r="A63" s="1"/>
      <c r="B63" s="1"/>
      <c r="E63" s="1"/>
      <c r="F63" s="1"/>
      <c r="G63" s="1"/>
      <c r="H63" s="1"/>
      <c r="I63" s="1"/>
      <c r="J63" s="1"/>
      <c r="K63" s="1"/>
      <c r="L63" s="1"/>
    </row>
    <row r="64" spans="1:13">
      <c r="A64" s="24" t="s">
        <v>21</v>
      </c>
    </row>
    <row r="65" spans="1:13">
      <c r="A65" s="25" t="s">
        <v>22</v>
      </c>
    </row>
    <row r="67" spans="1:13">
      <c r="A67" s="26" t="s">
        <v>3</v>
      </c>
      <c r="C67" s="26" t="str">
        <f>"Détecteur de gaz "&amp;données!C2&amp;" "&amp;données!C3</f>
        <v>Détecteur de gaz Test2 Test3</v>
      </c>
    </row>
    <row r="68" spans="1:13">
      <c r="A68" s="25" t="s">
        <v>23</v>
      </c>
      <c r="C68" s="28" t="str">
        <f>"Détecteur de gaz "&amp;données!C2&amp;" "&amp;données!C3</f>
        <v>Détecteur de gaz Test2 Test3</v>
      </c>
    </row>
    <row r="70" spans="1:13">
      <c r="A70" s="26" t="str">
        <f>"N° série sonde / Probe S.N. : "&amp;données!C5</f>
        <v xml:space="preserve">N° série sonde / Probe S.N. : </v>
      </c>
      <c r="H70" s="28" t="str">
        <f>"N° inventaire sonde / Probe I.N. : "&amp;données!C7</f>
        <v xml:space="preserve">N° inventaire sonde / Probe I.N. : </v>
      </c>
      <c r="I70" s="28"/>
    </row>
    <row r="71" spans="1:13">
      <c r="M71" s="23"/>
    </row>
    <row r="72" spans="1:13">
      <c r="A72" s="27" t="s">
        <v>33</v>
      </c>
      <c r="B72" s="42" t="str">
        <f>données!F2</f>
        <v>0 à 7 g/an</v>
      </c>
      <c r="C72" s="42"/>
      <c r="D72" s="42"/>
      <c r="E72" s="42"/>
      <c r="H72" s="26" t="s">
        <v>24</v>
      </c>
      <c r="I72" s="26"/>
      <c r="J72" s="26" t="str">
        <f>données!F3</f>
        <v>1 g/an</v>
      </c>
    </row>
    <row r="73" spans="1:13">
      <c r="A73" s="28" t="s">
        <v>34</v>
      </c>
      <c r="H73" s="25" t="s">
        <v>25</v>
      </c>
      <c r="I73" s="25"/>
    </row>
    <row r="75" spans="1:13">
      <c r="A75" s="24" t="s">
        <v>26</v>
      </c>
    </row>
    <row r="76" spans="1:13">
      <c r="A76" s="25" t="s">
        <v>8</v>
      </c>
    </row>
    <row r="78" spans="1:13">
      <c r="A78" s="26" t="s">
        <v>27</v>
      </c>
    </row>
    <row r="79" spans="1:13">
      <c r="A79" s="26"/>
    </row>
    <row r="80" spans="1:13" ht="27" customHeight="1">
      <c r="A80" s="43"/>
      <c r="B80" s="43"/>
      <c r="C80" s="43"/>
      <c r="D80" s="43"/>
      <c r="E80" s="43"/>
      <c r="F80" s="43"/>
      <c r="G80" s="43"/>
      <c r="H80" s="43"/>
      <c r="I80" s="43"/>
      <c r="J80" s="43"/>
      <c r="K80" s="43"/>
      <c r="L80" s="43"/>
      <c r="M80" s="43"/>
    </row>
    <row r="82" spans="1:13">
      <c r="A82" s="25" t="s">
        <v>28</v>
      </c>
    </row>
    <row r="83" spans="1:13">
      <c r="A83" s="25"/>
    </row>
    <row r="84" spans="1:13" ht="27" customHeight="1">
      <c r="A84" s="36"/>
      <c r="B84" s="36"/>
      <c r="C84" s="36"/>
      <c r="D84" s="36"/>
      <c r="E84" s="36"/>
      <c r="F84" s="36"/>
      <c r="G84" s="36"/>
      <c r="H84" s="36"/>
      <c r="I84" s="36"/>
      <c r="J84" s="36"/>
      <c r="K84" s="36"/>
      <c r="L84" s="36"/>
      <c r="M84" s="36"/>
    </row>
    <row r="86" spans="1:13">
      <c r="A86" s="24" t="s">
        <v>29</v>
      </c>
    </row>
    <row r="87" spans="1:13">
      <c r="A87" s="25" t="s">
        <v>9</v>
      </c>
    </row>
    <row r="89" spans="1:13">
      <c r="A89" s="28" t="str">
        <f>"Température ambiante : "&amp;données!F4&amp;" °C"</f>
        <v>Température ambiante : 20,5 °C</v>
      </c>
      <c r="F89" s="28" t="str">
        <f>"Humidité relative : "&amp;données!F5&amp;" %HR"</f>
        <v>Humidité relative : 50,8 %HR</v>
      </c>
      <c r="I89" s="37" t="str">
        <f>"Pression atmosphérique : "&amp;données!F6&amp;" hPA"</f>
        <v>Pression atmosphérique : 1023 hPA</v>
      </c>
      <c r="J89" s="37"/>
      <c r="K89" s="37"/>
      <c r="L89" s="37"/>
      <c r="M89" s="37"/>
    </row>
    <row r="90" spans="1:13">
      <c r="A90" s="28" t="s">
        <v>35</v>
      </c>
      <c r="F90" s="28" t="s">
        <v>36</v>
      </c>
      <c r="I90" s="28" t="s">
        <v>37</v>
      </c>
    </row>
    <row r="91" spans="1:13">
      <c r="B91" s="27"/>
      <c r="E91" s="27"/>
    </row>
    <row r="92" spans="1:13">
      <c r="A92" s="24" t="s">
        <v>45</v>
      </c>
    </row>
    <row r="93" spans="1:13">
      <c r="A93" s="30" t="s">
        <v>46</v>
      </c>
    </row>
    <row r="94" spans="1:13" ht="25.8" customHeight="1">
      <c r="A94" s="38" t="s">
        <v>38</v>
      </c>
      <c r="B94" s="38"/>
      <c r="C94" s="38"/>
      <c r="D94" s="38"/>
      <c r="E94" s="38"/>
      <c r="F94" s="38"/>
      <c r="G94" s="38"/>
      <c r="H94" s="38"/>
      <c r="I94" s="38"/>
      <c r="J94" s="38"/>
      <c r="K94" s="38"/>
      <c r="L94" s="38"/>
      <c r="M94" s="38"/>
    </row>
    <row r="95" spans="1:13">
      <c r="A95" s="25" t="s">
        <v>39</v>
      </c>
    </row>
    <row r="97" spans="1:13">
      <c r="A97" s="35" t="s">
        <v>47</v>
      </c>
    </row>
    <row r="98" spans="1:13">
      <c r="A98" s="26" t="str">
        <f>"Aucune détection à la mise sous tension : "&amp;données!C8</f>
        <v>Aucune détection à la mise sous tension : Conforme</v>
      </c>
    </row>
    <row r="99" spans="1:13" ht="26.4" customHeight="1">
      <c r="A99" s="38"/>
      <c r="B99" s="38"/>
      <c r="C99" s="38"/>
      <c r="D99" s="38"/>
      <c r="E99" s="38"/>
      <c r="F99" s="38"/>
      <c r="G99" s="38"/>
      <c r="H99" s="38"/>
      <c r="I99" s="38"/>
      <c r="J99" s="38"/>
      <c r="K99" s="38"/>
      <c r="L99" s="38"/>
      <c r="M99" s="38"/>
    </row>
    <row r="100" spans="1:13">
      <c r="A100" s="28" t="str">
        <f>"Fonctionnement alarme et/ou Led : "&amp;données!C10</f>
        <v>Fonctionnement alarme et/ou Led : Conforme</v>
      </c>
    </row>
    <row r="101" spans="1:13">
      <c r="A101" s="26"/>
    </row>
    <row r="103" spans="1:13">
      <c r="A103" s="24" t="s">
        <v>40</v>
      </c>
    </row>
    <row r="104" spans="1:13">
      <c r="A104" s="25" t="s">
        <v>41</v>
      </c>
    </row>
    <row r="106" spans="1:13">
      <c r="A106" s="24" t="s">
        <v>42</v>
      </c>
    </row>
    <row r="108" spans="1:13">
      <c r="A108" s="26" t="s">
        <v>43</v>
      </c>
    </row>
    <row r="109" spans="1:13">
      <c r="C109" s="39" t="str">
        <f>IF(données!C11="Conforme","Appareil Conforme / Complying instrument","Appareil Non Conforme / Not Complying instrument")</f>
        <v>Appareil Conforme / Complying instrument</v>
      </c>
      <c r="D109" s="39"/>
      <c r="E109" s="39"/>
      <c r="F109" s="39"/>
      <c r="G109" s="39"/>
      <c r="H109" s="39"/>
      <c r="I109" s="39"/>
      <c r="J109" s="39"/>
      <c r="K109" s="39"/>
    </row>
    <row r="111" spans="1:13">
      <c r="A111" s="24" t="s">
        <v>48</v>
      </c>
    </row>
    <row r="113" spans="1:13">
      <c r="A113" s="24" t="s">
        <v>44</v>
      </c>
    </row>
    <row r="115" spans="1:13">
      <c r="A115" s="26" t="str">
        <f ca="1">"Prochaine date de vérification en / Next recommended checking date : "&amp;TEXT(données!F10,"jj/mm/aaaa")</f>
        <v>Prochaine date de vérification en / Next recommended checking date : 22/08/2024</v>
      </c>
    </row>
    <row r="117" spans="1:13">
      <c r="A117" s="28"/>
      <c r="H117" s="28" t="str">
        <f ca="1">"le "&amp;TEXT(données!F1,"jj/mm/aaaa")</f>
        <v>le 22/08/2023</v>
      </c>
    </row>
    <row r="118" spans="1:13">
      <c r="A118" s="28" t="s">
        <v>49</v>
      </c>
    </row>
    <row r="119" spans="1:13">
      <c r="A119" s="40" t="str">
        <f>A60</f>
        <v xml:space="preserve">Constat de vérification N° Test1                                                               </v>
      </c>
      <c r="B119" s="40"/>
      <c r="C119" s="40"/>
      <c r="D119" s="40"/>
      <c r="E119" s="40"/>
      <c r="F119" s="40"/>
      <c r="G119" s="40"/>
      <c r="H119" s="40"/>
      <c r="I119" s="40"/>
      <c r="J119" s="40"/>
      <c r="K119" s="40"/>
      <c r="L119" s="40"/>
      <c r="M119" s="40"/>
    </row>
    <row r="120" spans="1:13">
      <c r="A120" s="41" t="s">
        <v>19</v>
      </c>
      <c r="B120" s="41"/>
      <c r="C120" s="41"/>
      <c r="D120" s="41"/>
      <c r="E120" s="41"/>
      <c r="F120" s="41"/>
      <c r="G120" s="41"/>
      <c r="H120" s="41"/>
      <c r="I120" s="41"/>
      <c r="J120" s="41"/>
      <c r="K120" s="41"/>
      <c r="L120" s="41"/>
      <c r="M120" s="41"/>
    </row>
    <row r="121" spans="1:13">
      <c r="A121" s="41" t="s">
        <v>20</v>
      </c>
      <c r="B121" s="41"/>
      <c r="C121" s="41"/>
      <c r="D121" s="41"/>
      <c r="E121" s="41"/>
      <c r="F121" s="41"/>
      <c r="G121" s="41"/>
      <c r="H121" s="41"/>
      <c r="I121" s="41"/>
      <c r="J121" s="41"/>
      <c r="K121" s="41"/>
      <c r="L121" s="41"/>
      <c r="M121" s="41"/>
    </row>
    <row r="122" spans="1:13">
      <c r="A122" s="1"/>
      <c r="B122" s="1"/>
      <c r="E122" s="1"/>
      <c r="F122" s="1"/>
      <c r="G122" s="1"/>
      <c r="H122" s="1"/>
      <c r="I122" s="1"/>
      <c r="J122" s="1"/>
      <c r="K122" s="1"/>
      <c r="L122" s="1"/>
    </row>
    <row r="123" spans="1:13">
      <c r="A123" s="24" t="s">
        <v>21</v>
      </c>
    </row>
    <row r="124" spans="1:13">
      <c r="A124" s="25" t="s">
        <v>22</v>
      </c>
    </row>
    <row r="126" spans="1:13">
      <c r="A126" s="26" t="s">
        <v>3</v>
      </c>
      <c r="C126" s="26" t="str">
        <f>C67</f>
        <v>Détecteur de gaz Test2 Test3</v>
      </c>
    </row>
    <row r="127" spans="1:13">
      <c r="A127" s="25" t="s">
        <v>23</v>
      </c>
      <c r="C127" s="28" t="str">
        <f>C68</f>
        <v>Détecteur de gaz Test2 Test3</v>
      </c>
    </row>
    <row r="129" spans="1:13">
      <c r="A129" s="26" t="str">
        <f>"N° série sonde / Probe S.N. : "&amp;données!C18</f>
        <v xml:space="preserve">N° série sonde / Probe S.N. : </v>
      </c>
      <c r="H129" s="28" t="str">
        <f>"N° inventaire sonde / Probe I.N. : "&amp;données!C19</f>
        <v xml:space="preserve">N° inventaire sonde / Probe I.N. : </v>
      </c>
      <c r="I129" s="28"/>
    </row>
    <row r="130" spans="1:13">
      <c r="M130" s="23"/>
    </row>
    <row r="131" spans="1:13">
      <c r="A131" s="27" t="s">
        <v>33</v>
      </c>
      <c r="B131" s="42" t="str">
        <f>B72</f>
        <v>0 à 7 g/an</v>
      </c>
      <c r="C131" s="42"/>
      <c r="D131" s="42"/>
      <c r="E131" s="42"/>
      <c r="H131" s="26" t="s">
        <v>24</v>
      </c>
      <c r="I131" s="26"/>
      <c r="J131" s="26" t="str">
        <f>J72</f>
        <v>1 g/an</v>
      </c>
    </row>
    <row r="132" spans="1:13">
      <c r="A132" s="28" t="s">
        <v>34</v>
      </c>
      <c r="H132" s="25" t="s">
        <v>25</v>
      </c>
      <c r="I132" s="25"/>
    </row>
    <row r="134" spans="1:13">
      <c r="A134" s="24" t="s">
        <v>26</v>
      </c>
    </row>
    <row r="135" spans="1:13">
      <c r="A135" s="25" t="s">
        <v>8</v>
      </c>
    </row>
    <row r="137" spans="1:13">
      <c r="A137" s="26" t="s">
        <v>27</v>
      </c>
    </row>
    <row r="138" spans="1:13">
      <c r="A138" s="26"/>
    </row>
    <row r="139" spans="1:13">
      <c r="A139" s="43"/>
      <c r="B139" s="43"/>
      <c r="C139" s="43"/>
      <c r="D139" s="43"/>
      <c r="E139" s="43"/>
      <c r="F139" s="43"/>
      <c r="G139" s="43"/>
      <c r="H139" s="43"/>
      <c r="I139" s="43"/>
      <c r="J139" s="43"/>
      <c r="K139" s="43"/>
      <c r="L139" s="43"/>
      <c r="M139" s="43"/>
    </row>
    <row r="141" spans="1:13">
      <c r="A141" s="25" t="s">
        <v>28</v>
      </c>
    </row>
    <row r="142" spans="1:13">
      <c r="A142" s="25"/>
    </row>
    <row r="143" spans="1:13">
      <c r="A143" s="36"/>
      <c r="B143" s="36"/>
      <c r="C143" s="36"/>
      <c r="D143" s="36"/>
      <c r="E143" s="36"/>
      <c r="F143" s="36"/>
      <c r="G143" s="36"/>
      <c r="H143" s="36"/>
      <c r="I143" s="36"/>
      <c r="J143" s="36"/>
      <c r="K143" s="36"/>
      <c r="L143" s="36"/>
      <c r="M143" s="36"/>
    </row>
    <row r="145" spans="1:13">
      <c r="A145" s="24" t="s">
        <v>29</v>
      </c>
    </row>
    <row r="146" spans="1:13">
      <c r="A146" s="25" t="s">
        <v>9</v>
      </c>
    </row>
    <row r="148" spans="1:13">
      <c r="A148" s="28" t="str">
        <f>"Température ambiante : "&amp;données!F4&amp;" °C"</f>
        <v>Température ambiante : 20,5 °C</v>
      </c>
      <c r="F148" s="28" t="str">
        <f>"Humidité relative : "&amp;données!F5&amp;" %HR"</f>
        <v>Humidité relative : 50,8 %HR</v>
      </c>
      <c r="I148" s="37" t="str">
        <f>"Pression atmosphérique : "&amp;données!F6&amp;" hPA"</f>
        <v>Pression atmosphérique : 1023 hPA</v>
      </c>
      <c r="J148" s="37"/>
      <c r="K148" s="37"/>
      <c r="L148" s="37"/>
      <c r="M148" s="37"/>
    </row>
    <row r="149" spans="1:13">
      <c r="A149" s="28" t="s">
        <v>35</v>
      </c>
      <c r="F149" s="28" t="s">
        <v>36</v>
      </c>
      <c r="I149" s="28" t="s">
        <v>37</v>
      </c>
    </row>
    <row r="150" spans="1:13">
      <c r="B150" s="27"/>
      <c r="E150" s="27"/>
    </row>
    <row r="151" spans="1:13">
      <c r="A151" s="24" t="s">
        <v>45</v>
      </c>
    </row>
    <row r="152" spans="1:13">
      <c r="A152" s="30" t="s">
        <v>46</v>
      </c>
    </row>
    <row r="153" spans="1:13">
      <c r="A153" s="38" t="s">
        <v>38</v>
      </c>
      <c r="B153" s="38"/>
      <c r="C153" s="38"/>
      <c r="D153" s="38"/>
      <c r="E153" s="38"/>
      <c r="F153" s="38"/>
      <c r="G153" s="38"/>
      <c r="H153" s="38"/>
      <c r="I153" s="38"/>
      <c r="J153" s="38"/>
      <c r="K153" s="38"/>
      <c r="L153" s="38"/>
      <c r="M153" s="38"/>
    </row>
    <row r="154" spans="1:13">
      <c r="A154" s="25" t="s">
        <v>39</v>
      </c>
    </row>
    <row r="156" spans="1:13">
      <c r="A156" s="35" t="s">
        <v>47</v>
      </c>
    </row>
    <row r="157" spans="1:13">
      <c r="A157" s="26"/>
    </row>
    <row r="158" spans="1:13">
      <c r="A158" s="38"/>
      <c r="B158" s="38"/>
      <c r="C158" s="38"/>
      <c r="D158" s="38"/>
      <c r="E158" s="38"/>
      <c r="F158" s="38"/>
      <c r="G158" s="38"/>
      <c r="H158" s="38"/>
      <c r="I158" s="38"/>
      <c r="J158" s="38"/>
      <c r="K158" s="38"/>
      <c r="L158" s="38"/>
      <c r="M158" s="38"/>
    </row>
    <row r="160" spans="1:13">
      <c r="A160" s="26"/>
    </row>
    <row r="162" spans="1:11">
      <c r="A162" s="24" t="s">
        <v>40</v>
      </c>
    </row>
    <row r="163" spans="1:11">
      <c r="A163" s="25" t="s">
        <v>41</v>
      </c>
    </row>
    <row r="165" spans="1:11">
      <c r="A165" s="24" t="s">
        <v>42</v>
      </c>
    </row>
    <row r="167" spans="1:11">
      <c r="A167" s="26" t="s">
        <v>43</v>
      </c>
    </row>
    <row r="168" spans="1:11">
      <c r="C168" s="39" t="str">
        <f>IF(données!C20="Conforme","Appareil Conforme / Complying instrument","Appareil Non Conforme / Not Complying instrument")</f>
        <v>Appareil Conforme / Complying instrument</v>
      </c>
      <c r="D168" s="39"/>
      <c r="E168" s="39"/>
      <c r="F168" s="39"/>
      <c r="G168" s="39"/>
      <c r="H168" s="39"/>
      <c r="I168" s="39"/>
      <c r="J168" s="39"/>
      <c r="K168" s="39"/>
    </row>
    <row r="170" spans="1:11">
      <c r="A170" s="24" t="s">
        <v>48</v>
      </c>
    </row>
    <row r="172" spans="1:11">
      <c r="A172" s="24" t="s">
        <v>44</v>
      </c>
    </row>
    <row r="174" spans="1:11">
      <c r="A174" s="26" t="str">
        <f ca="1">"Prochaine date de vérification en / Next recommended checking date : "&amp;TEXT(données!F10,"jj/mm/aaaa")</f>
        <v>Prochaine date de vérification en / Next recommended checking date : 22/08/2024</v>
      </c>
    </row>
    <row r="176" spans="1:11">
      <c r="A176" s="28"/>
      <c r="H176" s="28" t="str">
        <f ca="1">"le "&amp;TEXT(données!F1,"jj/mm/aaaa")</f>
        <v>le 22/08/2023</v>
      </c>
    </row>
    <row r="177" spans="1:1">
      <c r="A177" s="28" t="s">
        <v>49</v>
      </c>
    </row>
  </sheetData>
  <mergeCells count="32">
    <mergeCell ref="A60:M60"/>
    <mergeCell ref="A11:M11"/>
    <mergeCell ref="A12:M12"/>
    <mergeCell ref="A13:M13"/>
    <mergeCell ref="A38:B38"/>
    <mergeCell ref="A42:H51"/>
    <mergeCell ref="A94:M94"/>
    <mergeCell ref="A99:M99"/>
    <mergeCell ref="C109:K109"/>
    <mergeCell ref="P1:Q1"/>
    <mergeCell ref="E36:H36"/>
    <mergeCell ref="K39:M39"/>
    <mergeCell ref="A80:M80"/>
    <mergeCell ref="A84:M84"/>
    <mergeCell ref="I89:M89"/>
    <mergeCell ref="L36:M36"/>
    <mergeCell ref="J45:M45"/>
    <mergeCell ref="J46:M46"/>
    <mergeCell ref="J47:M47"/>
    <mergeCell ref="A62:M62"/>
    <mergeCell ref="B72:E72"/>
    <mergeCell ref="A61:M61"/>
    <mergeCell ref="A119:M119"/>
    <mergeCell ref="A120:M120"/>
    <mergeCell ref="A121:M121"/>
    <mergeCell ref="B131:E131"/>
    <mergeCell ref="A139:M139"/>
    <mergeCell ref="A143:M143"/>
    <mergeCell ref="I148:M148"/>
    <mergeCell ref="A153:M153"/>
    <mergeCell ref="A158:M158"/>
    <mergeCell ref="C168:K168"/>
  </mergeCells>
  <phoneticPr fontId="0" type="noConversion"/>
  <dataValidations count="3">
    <dataValidation type="list" allowBlank="1" showInputMessage="1" showErrorMessage="1" sqref="C35" xr:uid="{00000000-0002-0000-0000-000000000000}">
      <formula1>$A$54:$A$55</formula1>
    </dataValidation>
    <dataValidation type="list" allowBlank="1" showInputMessage="1" showErrorMessage="1" sqref="W14 W22" xr:uid="{12E72180-3FC6-44AA-B2DD-2E9F9A56F81C}">
      <formula1>"Conforme,Non conforme"</formula1>
    </dataValidation>
    <dataValidation type="list" allowBlank="1" showInputMessage="1" showErrorMessage="1" sqref="W15 W19" xr:uid="{821B59CA-9387-4967-BAB3-1403A7B2BAEC}">
      <formula1>"Oui,Non"</formula1>
    </dataValidation>
  </dataValidations>
  <pageMargins left="0.74803149606299213" right="0.43307086614173229" top="0.43307086614173229" bottom="0.39370078740157483" header="0.31496062992125984" footer="0.23622047244094491"/>
  <pageSetup paperSize="9" orientation="portrait" r:id="rId1"/>
  <headerFooter alignWithMargins="0">
    <oddFooter>Page &amp;P de &amp;N</oddFooter>
  </headerFooter>
  <drawing r:id="rId2"/>
  <legacyDrawingHF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7A23DA-8429-48E4-B186-41618C04D119}">
  <sheetPr codeName="Feuil2"/>
  <dimension ref="A1:H25"/>
  <sheetViews>
    <sheetView tabSelected="1" zoomScale="93" zoomScaleNormal="93" workbookViewId="0">
      <selection activeCell="E10" sqref="E10"/>
    </sheetView>
  </sheetViews>
  <sheetFormatPr baseColWidth="10" defaultRowHeight="13.2"/>
  <cols>
    <col min="1" max="1" width="11.21875" customWidth="1"/>
    <col min="2" max="2" width="11.5546875" customWidth="1"/>
    <col min="3" max="3" width="17.5546875" customWidth="1"/>
    <col min="5" max="5" width="16.21875" customWidth="1"/>
    <col min="7" max="7" width="14.77734375" customWidth="1"/>
  </cols>
  <sheetData>
    <row r="1" spans="1:8">
      <c r="A1" s="28" t="s">
        <v>64</v>
      </c>
      <c r="C1" s="62" t="s">
        <v>83</v>
      </c>
      <c r="D1" s="28" t="s">
        <v>66</v>
      </c>
      <c r="F1" s="63">
        <f ca="1">TODAY()</f>
        <v>45160</v>
      </c>
      <c r="G1" s="28" t="s">
        <v>86</v>
      </c>
      <c r="H1" s="28" t="s">
        <v>87</v>
      </c>
    </row>
    <row r="2" spans="1:8">
      <c r="A2" s="28" t="s">
        <v>62</v>
      </c>
      <c r="C2" s="62" t="s">
        <v>84</v>
      </c>
      <c r="D2" t="s">
        <v>55</v>
      </c>
      <c r="F2" s="62" t="s">
        <v>78</v>
      </c>
    </row>
    <row r="3" spans="1:8">
      <c r="A3" t="s">
        <v>50</v>
      </c>
      <c r="C3" s="62" t="s">
        <v>65</v>
      </c>
      <c r="D3" t="s">
        <v>56</v>
      </c>
      <c r="F3" s="62" t="s">
        <v>77</v>
      </c>
    </row>
    <row r="4" spans="1:8">
      <c r="A4" t="s">
        <v>51</v>
      </c>
      <c r="C4" s="65" t="s">
        <v>85</v>
      </c>
      <c r="D4" t="s">
        <v>57</v>
      </c>
      <c r="F4" s="58">
        <v>20.5</v>
      </c>
    </row>
    <row r="5" spans="1:8">
      <c r="A5" t="s">
        <v>53</v>
      </c>
      <c r="C5" s="62"/>
      <c r="D5" t="s">
        <v>58</v>
      </c>
      <c r="F5" s="58">
        <v>50.8</v>
      </c>
    </row>
    <row r="6" spans="1:8">
      <c r="A6" t="s">
        <v>52</v>
      </c>
      <c r="C6" s="62" t="s">
        <v>72</v>
      </c>
      <c r="D6" t="s">
        <v>59</v>
      </c>
      <c r="F6" s="58">
        <v>1023</v>
      </c>
    </row>
    <row r="7" spans="1:8">
      <c r="A7" t="s">
        <v>54</v>
      </c>
      <c r="C7" s="62"/>
    </row>
    <row r="8" spans="1:8" ht="28.2" customHeight="1">
      <c r="A8" s="57" t="s">
        <v>74</v>
      </c>
      <c r="B8" s="57"/>
      <c r="C8" s="58" t="s">
        <v>73</v>
      </c>
      <c r="D8" s="55">
        <f>IF(C8="conforme",1,0)</f>
        <v>1</v>
      </c>
    </row>
    <row r="9" spans="1:8">
      <c r="A9" s="57" t="s">
        <v>75</v>
      </c>
      <c r="B9" s="59"/>
      <c r="C9" s="58" t="s">
        <v>73</v>
      </c>
      <c r="D9" s="55">
        <f t="shared" ref="D9:D10" si="0">IF(C9="conforme",1,0)</f>
        <v>1</v>
      </c>
    </row>
    <row r="10" spans="1:8" ht="30.6" customHeight="1">
      <c r="A10" s="60" t="s">
        <v>76</v>
      </c>
      <c r="B10" s="61"/>
      <c r="C10" s="58" t="s">
        <v>73</v>
      </c>
      <c r="D10" s="55">
        <f t="shared" si="0"/>
        <v>1</v>
      </c>
      <c r="E10" s="55" t="s">
        <v>70</v>
      </c>
      <c r="F10" s="56">
        <f ca="1">DATE(YEAR(F1)+C14,MONTH(F1)+C15,DAY(F1)+C16)</f>
        <v>45526</v>
      </c>
    </row>
    <row r="11" spans="1:8">
      <c r="A11" t="s">
        <v>60</v>
      </c>
      <c r="C11" s="58" t="str">
        <f>IF(SUM(D8:D10)=3,"Conforme","Non conforme")</f>
        <v>Conforme</v>
      </c>
    </row>
    <row r="12" spans="1:8" ht="42" customHeight="1">
      <c r="A12" s="60" t="s">
        <v>81</v>
      </c>
      <c r="B12" s="60"/>
      <c r="C12" s="58" t="s">
        <v>79</v>
      </c>
    </row>
    <row r="13" spans="1:8">
      <c r="A13" s="60" t="s">
        <v>80</v>
      </c>
      <c r="B13" s="60"/>
      <c r="C13" s="64" t="s">
        <v>82</v>
      </c>
    </row>
    <row r="14" spans="1:8">
      <c r="A14" s="28" t="s">
        <v>69</v>
      </c>
      <c r="C14" s="58">
        <v>1</v>
      </c>
    </row>
    <row r="15" spans="1:8">
      <c r="A15" s="28" t="s">
        <v>67</v>
      </c>
      <c r="C15" s="58"/>
    </row>
    <row r="16" spans="1:8">
      <c r="A16" s="28" t="s">
        <v>68</v>
      </c>
      <c r="C16" s="58"/>
    </row>
    <row r="17" spans="1:4">
      <c r="A17" s="28" t="s">
        <v>71</v>
      </c>
      <c r="C17" s="58" t="s">
        <v>61</v>
      </c>
    </row>
    <row r="18" spans="1:4">
      <c r="A18" t="s">
        <v>53</v>
      </c>
      <c r="C18" s="62"/>
    </row>
    <row r="19" spans="1:4">
      <c r="A19" t="s">
        <v>54</v>
      </c>
      <c r="C19" s="62"/>
    </row>
    <row r="20" spans="1:4">
      <c r="A20" s="57" t="s">
        <v>74</v>
      </c>
      <c r="B20" s="57"/>
      <c r="C20" s="58" t="s">
        <v>73</v>
      </c>
      <c r="D20" s="55">
        <f>IF(C20="conforme",1,0)</f>
        <v>1</v>
      </c>
    </row>
    <row r="21" spans="1:4">
      <c r="A21" s="57" t="s">
        <v>75</v>
      </c>
      <c r="B21" s="59"/>
      <c r="C21" s="58" t="s">
        <v>73</v>
      </c>
      <c r="D21" s="55">
        <f t="shared" ref="D21:D22" si="1">IF(C21="conforme",1,0)</f>
        <v>1</v>
      </c>
    </row>
    <row r="22" spans="1:4">
      <c r="A22" s="60" t="s">
        <v>76</v>
      </c>
      <c r="B22" s="61"/>
      <c r="C22" s="58" t="s">
        <v>73</v>
      </c>
      <c r="D22" s="55">
        <f t="shared" si="1"/>
        <v>1</v>
      </c>
    </row>
    <row r="23" spans="1:4">
      <c r="A23" t="s">
        <v>60</v>
      </c>
      <c r="C23" s="58" t="str">
        <f>IF(SUM(D20:D22)=3,"Conforme","Non conforme")</f>
        <v>Conforme</v>
      </c>
    </row>
    <row r="24" spans="1:4" ht="42" customHeight="1">
      <c r="A24" s="60" t="s">
        <v>81</v>
      </c>
      <c r="B24" s="60"/>
      <c r="C24" s="58" t="s">
        <v>79</v>
      </c>
    </row>
    <row r="25" spans="1:4">
      <c r="A25" s="60" t="s">
        <v>80</v>
      </c>
      <c r="B25" s="60"/>
      <c r="C25" s="64" t="s">
        <v>82</v>
      </c>
    </row>
  </sheetData>
  <mergeCells count="10">
    <mergeCell ref="A24:B24"/>
    <mergeCell ref="A25:B25"/>
    <mergeCell ref="A8:B8"/>
    <mergeCell ref="A9:B9"/>
    <mergeCell ref="A10:B10"/>
    <mergeCell ref="A20:B20"/>
    <mergeCell ref="A21:B21"/>
    <mergeCell ref="A22:B22"/>
    <mergeCell ref="A12:B12"/>
    <mergeCell ref="A13:B13"/>
  </mergeCells>
  <dataValidations count="3">
    <dataValidation type="list" allowBlank="1" showInputMessage="1" showErrorMessage="1" sqref="C17" xr:uid="{D61DB0E2-BC66-4EC9-B6EB-BA569726FE2B}">
      <formula1>"Oui,Non"</formula1>
    </dataValidation>
    <dataValidation type="list" allowBlank="1" showInputMessage="1" showErrorMessage="1" sqref="C8:C10 C20:C22" xr:uid="{5562F8E7-1066-41FE-8302-D7EE285A12C7}">
      <formula1>"Conforme,Non conforme"</formula1>
    </dataValidation>
    <dataValidation type="list" allowBlank="1" showInputMessage="1" showErrorMessage="1" sqref="C12 C24" xr:uid="{B7F987BE-1565-453E-A66A-75EF4B3CEA04}">
      <mc:AlternateContent xmlns:x12ac="http://schemas.microsoft.com/office/spreadsheetml/2011/1/ac" xmlns:mc="http://schemas.openxmlformats.org/markup-compatibility/2006">
        <mc:Choice Requires="x12ac">
          <x12ac:list>Cellule HS,"Commentaire libre,Detecteur HS",Piece manquante,RAS</x12ac:list>
        </mc:Choice>
        <mc:Fallback>
          <formula1>"Cellule HS,Commentaire libre,Detecteur HS,Piece manquante,RAS"</formula1>
        </mc:Fallback>
      </mc:AlternateContent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F5D008-FADA-4563-B3D6-CA30101AFD6B}">
  <sheetPr codeName="Feuil3"/>
  <dimension ref="A1"/>
  <sheetViews>
    <sheetView workbookViewId="0"/>
  </sheetViews>
  <sheetFormatPr baseColWidth="10" defaultRowHeight="13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1ère Page</vt:lpstr>
      <vt:lpstr>données</vt:lpstr>
      <vt:lpstr>Feuil1</vt:lpstr>
      <vt:lpstr>'1ère Page'!Zone_d_impression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Nicolas Dumont</cp:lastModifiedBy>
  <cp:lastPrinted>2023-08-22T12:24:14Z</cp:lastPrinted>
  <dcterms:created xsi:type="dcterms:W3CDTF">1996-10-21T11:03:58Z</dcterms:created>
  <dcterms:modified xsi:type="dcterms:W3CDTF">2023-08-22T15:55:06Z</dcterms:modified>
</cp:coreProperties>
</file>