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NICDUM\Desktop\Models DSC\"/>
    </mc:Choice>
  </mc:AlternateContent>
  <xr:revisionPtr revIDLastSave="0" documentId="13_ncr:1_{C330FF8F-0A6A-424A-B85F-7FBA73BA4E9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ère Page" sheetId="1" r:id="rId1"/>
    <sheet name="Données" sheetId="5" r:id="rId2"/>
  </sheets>
  <definedNames>
    <definedName name="_xlnm.Print_Area" localSheetId="0">'1ère Page'!$A$1:$M$177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8" i="1" l="1"/>
  <c r="F148" i="1"/>
  <c r="A148" i="1"/>
  <c r="J131" i="1"/>
  <c r="B131" i="1"/>
  <c r="H129" i="1"/>
  <c r="A129" i="1"/>
  <c r="A70" i="1"/>
  <c r="H70" i="1"/>
  <c r="C127" i="1" l="1"/>
  <c r="C126" i="1"/>
  <c r="A119" i="1"/>
  <c r="C8" i="5"/>
  <c r="H176" i="1" s="1"/>
  <c r="I89" i="1"/>
  <c r="F89" i="1"/>
  <c r="A89" i="1"/>
  <c r="J72" i="1"/>
  <c r="B72" i="1"/>
  <c r="A13" i="1"/>
  <c r="F16" i="5" l="1"/>
  <c r="H117" i="1"/>
  <c r="A115" i="1" l="1"/>
  <c r="A174" i="1"/>
</calcChain>
</file>

<file path=xl/sharedStrings.xml><?xml version="1.0" encoding="utf-8"?>
<sst xmlns="http://schemas.openxmlformats.org/spreadsheetml/2006/main" count="127" uniqueCount="89">
  <si>
    <t xml:space="preserve"> </t>
  </si>
  <si>
    <t>DELIVRE A :</t>
  </si>
  <si>
    <t>ISSUED FOR</t>
  </si>
  <si>
    <t>Désignation :</t>
  </si>
  <si>
    <t>Constructeur :</t>
  </si>
  <si>
    <t>Type :</t>
  </si>
  <si>
    <t>N° de série :</t>
  </si>
  <si>
    <t xml:space="preserve">N° inventaire : </t>
  </si>
  <si>
    <t>Calibrating principles :</t>
  </si>
  <si>
    <t>Environmental conditions :</t>
  </si>
  <si>
    <t>CONSTAT DE VERIFICATION</t>
  </si>
  <si>
    <t>CHECKING REPORT</t>
  </si>
  <si>
    <t>INSTRUMENT VERIFIE</t>
  </si>
  <si>
    <t>CHECKED INSTRUMENT</t>
  </si>
  <si>
    <t>Designation :</t>
  </si>
  <si>
    <t>Manufacturer :</t>
  </si>
  <si>
    <r>
      <t xml:space="preserve">Ce certificat comprend </t>
    </r>
    <r>
      <rPr>
        <b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pages</t>
    </r>
  </si>
  <si>
    <r>
      <t xml:space="preserve">This certificate includes </t>
    </r>
    <r>
      <rPr>
        <b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pages</t>
    </r>
  </si>
  <si>
    <t>RESPONSABLE METROLOGIE</t>
  </si>
  <si>
    <t>Metrology Manager</t>
  </si>
  <si>
    <t>VERIFICATION EN ANALYSE DE GAZ - DETECTION DU CFC</t>
  </si>
  <si>
    <t>GAS ANALYSIS CHECKING - DETECTION OF CFC</t>
  </si>
  <si>
    <t>1- Caractéristiques de l'appareil :</t>
  </si>
  <si>
    <t>Instrument features :</t>
  </si>
  <si>
    <t>Description :</t>
  </si>
  <si>
    <t xml:space="preserve">20 à 500 ppm </t>
  </si>
  <si>
    <t>Résolution :</t>
  </si>
  <si>
    <t>Resolution :</t>
  </si>
  <si>
    <t>1 ppm</t>
  </si>
  <si>
    <t>2- Méthode d'étalonnage :</t>
  </si>
  <si>
    <t>Les points d'étalonnage sont réalisés par comparaison avec les moyens suivants:</t>
  </si>
  <si>
    <t>The points of calibration are realized with means of calibration according to:</t>
  </si>
  <si>
    <t>3- Conditions d'environnement :</t>
  </si>
  <si>
    <t>Inventory Number :</t>
  </si>
  <si>
    <t>Serial number :</t>
  </si>
  <si>
    <t>Date of issue :</t>
  </si>
  <si>
    <t xml:space="preserve">Echelle : </t>
  </si>
  <si>
    <t>Range :</t>
  </si>
  <si>
    <t>Ambient temperature :</t>
  </si>
  <si>
    <t>Relative humidity :</t>
  </si>
  <si>
    <t xml:space="preserve">       Atmospheric pressure :</t>
  </si>
  <si>
    <t>Tolérance appliquée à la vérification : la conformité de ce constat est obtenue à partir des critères listés en remarque</t>
  </si>
  <si>
    <t>Calibrating accuracy :</t>
  </si>
  <si>
    <t>Aucune détection à la mise sous tension : CONFORME</t>
  </si>
  <si>
    <t>CELLULE HS</t>
  </si>
  <si>
    <t>5- Résultats de vérification :</t>
  </si>
  <si>
    <t>Checking results :</t>
  </si>
  <si>
    <t>Jugement / Appraisal</t>
  </si>
  <si>
    <t>Les conditions d'acceptation de l'appareil sont basées suivant les critères listés en remarque.</t>
  </si>
  <si>
    <t>Commentaires / Comments</t>
  </si>
  <si>
    <t>4- Conditions de vérification :</t>
  </si>
  <si>
    <t>Checking conditions :</t>
  </si>
  <si>
    <t>Remarques :</t>
  </si>
  <si>
    <t>Fonctionnement alarme et/ou Led : CONFORME</t>
  </si>
  <si>
    <t xml:space="preserve">Vérification en position fixe et en mouvement selon la norme EN14624 et en accord avec le décret 2007-737 du 7 Mai 2007 exigeant une détection d'au moins 5 g/an : NON CONFORME </t>
  </si>
  <si>
    <t>Appareil Non Conforme / Not Complying instrument</t>
  </si>
  <si>
    <t>Restrictions / Limitation :</t>
  </si>
  <si>
    <t>Checking performed by</t>
  </si>
  <si>
    <t>Type</t>
  </si>
  <si>
    <t>N° de série</t>
  </si>
  <si>
    <t>N° inventaire</t>
  </si>
  <si>
    <t>N° de série sonde</t>
  </si>
  <si>
    <t>N° inventaire sonde</t>
  </si>
  <si>
    <t>Echelle</t>
  </si>
  <si>
    <t>Résolution</t>
  </si>
  <si>
    <t>Température</t>
  </si>
  <si>
    <t>Hygrométrie</t>
  </si>
  <si>
    <t>Pression</t>
  </si>
  <si>
    <t>Conforme / Non conforme</t>
  </si>
  <si>
    <t>Cellule HS</t>
  </si>
  <si>
    <t>Oui</t>
  </si>
  <si>
    <t>Non</t>
  </si>
  <si>
    <t>Non conforme</t>
  </si>
  <si>
    <t>Constructeur</t>
  </si>
  <si>
    <t>Inficon</t>
  </si>
  <si>
    <t>Tek mate</t>
  </si>
  <si>
    <t xml:space="preserve">Date d'émission : </t>
  </si>
  <si>
    <t>N° rapport</t>
  </si>
  <si>
    <t>test1</t>
  </si>
  <si>
    <t>test2</t>
  </si>
  <si>
    <t>Test3</t>
  </si>
  <si>
    <t>Date étalonnage</t>
  </si>
  <si>
    <t>Periodicité en mois</t>
  </si>
  <si>
    <t>Periodicité en jours</t>
  </si>
  <si>
    <t>Periodicité en années</t>
  </si>
  <si>
    <t>Calcul périodicité</t>
  </si>
  <si>
    <t>Cellule changée</t>
  </si>
  <si>
    <t>test4</t>
  </si>
  <si>
    <t>Test5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</si>
</sst>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/m"/>
  </numFmts>
  <fonts count="26"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22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sz val="13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7"/>
      <color theme="2" tint="-0.249977111117893"/>
      <name val="Calibri"/>
      <family val="2"/>
      <scheme val="minor"/>
    </font>
    <font>
      <sz val="9"/>
      <color theme="2" tint="-0.749992370372631"/>
      <name val="Calibri"/>
      <family val="2"/>
      <scheme val="minor"/>
    </font>
    <font>
      <b/>
      <sz val="10"/>
      <color rgb="FF000000"/>
      <name val="Arial-BoldMT"/>
    </font>
    <font>
      <i/>
      <sz val="10"/>
      <color rgb="FF000000"/>
      <name val="Arial-ItalicMT"/>
    </font>
    <font>
      <sz val="10"/>
      <color rgb="FF000000"/>
      <name val="ArialMT"/>
    </font>
    <font>
      <sz val="10"/>
      <color rgb="FF000000"/>
      <name val="Arial-BoldMT"/>
    </font>
    <font>
      <b/>
      <sz val="10"/>
      <color rgb="FF000000"/>
      <name val="ArialMT"/>
    </font>
    <font>
      <sz val="10"/>
      <color theme="2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 indent="2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left"/>
    </xf>
    <xf numFmtId="0" fontId="9" fillId="0" borderId="0" xfId="0" applyFont="1" applyAlignment="1">
      <alignment horizontal="left" indent="1"/>
    </xf>
    <xf numFmtId="0" fontId="12" fillId="0" borderId="0" xfId="0" applyFont="1"/>
    <xf numFmtId="0" fontId="10" fillId="0" borderId="0" xfId="0" applyFont="1" applyAlignment="1">
      <alignment horizontal="left"/>
    </xf>
    <xf numFmtId="0" fontId="13" fillId="0" borderId="0" xfId="0" applyFont="1"/>
    <xf numFmtId="0" fontId="10" fillId="0" borderId="0" xfId="0" applyFont="1" applyAlignment="1">
      <alignment horizontal="left" indent="1"/>
    </xf>
    <xf numFmtId="0" fontId="11" fillId="0" borderId="0" xfId="0" applyFont="1" applyAlignment="1">
      <alignment horizontal="left" indent="1"/>
    </xf>
    <xf numFmtId="0" fontId="10" fillId="0" borderId="0" xfId="0" applyFont="1" applyAlignment="1">
      <alignment horizont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horizontal="right"/>
    </xf>
    <xf numFmtId="0" fontId="14" fillId="0" borderId="0" xfId="0" applyFont="1"/>
    <xf numFmtId="0" fontId="11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167" fontId="0" fillId="0" borderId="0" xfId="0" applyNumberFormat="1" applyAlignment="1">
      <alignment horizontal="center"/>
    </xf>
    <xf numFmtId="0" fontId="5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/>
    <xf numFmtId="49" fontId="11" fillId="0" borderId="0" xfId="0" applyNumberFormat="1" applyFont="1" applyAlignment="1">
      <alignment horizontal="left" vertical="top" wrapText="1"/>
    </xf>
    <xf numFmtId="0" fontId="20" fillId="0" borderId="0" xfId="0" applyFont="1"/>
    <xf numFmtId="0" fontId="21" fillId="0" borderId="0" xfId="0" applyFont="1"/>
    <xf numFmtId="0" fontId="22" fillId="0" borderId="0" xfId="0" applyFont="1"/>
    <xf numFmtId="0" fontId="22" fillId="0" borderId="0" xfId="0" applyFont="1" applyAlignment="1">
      <alignment vertical="center" wrapText="1"/>
    </xf>
    <xf numFmtId="0" fontId="4" fillId="0" borderId="0" xfId="0" applyFont="1"/>
    <xf numFmtId="49" fontId="11" fillId="0" borderId="0" xfId="0" applyNumberFormat="1" applyFont="1" applyAlignment="1">
      <alignment vertical="top" wrapText="1"/>
    </xf>
    <xf numFmtId="0" fontId="22" fillId="0" borderId="0" xfId="0" quotePrefix="1" applyFont="1" applyAlignment="1">
      <alignment horizontal="left" wrapText="1"/>
    </xf>
    <xf numFmtId="0" fontId="21" fillId="0" borderId="0" xfId="0" quotePrefix="1" applyFont="1" applyAlignment="1">
      <alignment horizontal="left" wrapText="1"/>
    </xf>
    <xf numFmtId="0" fontId="4" fillId="0" borderId="0" xfId="0" applyFont="1" applyAlignment="1">
      <alignment horizontal="center"/>
    </xf>
    <xf numFmtId="0" fontId="10" fillId="0" borderId="0" xfId="0" applyFont="1" applyAlignment="1"/>
    <xf numFmtId="0" fontId="11" fillId="0" borderId="0" xfId="0" applyFont="1" applyAlignment="1"/>
    <xf numFmtId="0" fontId="23" fillId="0" borderId="0" xfId="0" applyFont="1"/>
    <xf numFmtId="0" fontId="2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left"/>
    </xf>
    <xf numFmtId="0" fontId="0" fillId="2" borderId="0" xfId="0" applyFill="1"/>
    <xf numFmtId="0" fontId="4" fillId="2" borderId="0" xfId="0" applyFont="1" applyFill="1"/>
    <xf numFmtId="1" fontId="0" fillId="0" borderId="0" xfId="0" applyNumberFormat="1" applyAlignment="1">
      <alignment horizontal="left"/>
    </xf>
    <xf numFmtId="1" fontId="11" fillId="0" borderId="0" xfId="0" applyNumberFormat="1" applyFont="1" applyAlignment="1">
      <alignment horizontal="left"/>
    </xf>
    <xf numFmtId="14" fontId="11" fillId="0" borderId="0" xfId="0" applyNumberFormat="1" applyFont="1" applyAlignment="1">
      <alignment horizontal="left"/>
    </xf>
    <xf numFmtId="14" fontId="0" fillId="0" borderId="0" xfId="0" applyNumberFormat="1"/>
    <xf numFmtId="0" fontId="22" fillId="0" borderId="0" xfId="0" applyFont="1" applyAlignment="1">
      <alignment horizontal="left" vertical="center" wrapText="1"/>
    </xf>
    <xf numFmtId="0" fontId="24" fillId="0" borderId="0" xfId="0" applyFont="1"/>
    <xf numFmtId="0" fontId="25" fillId="0" borderId="0" xfId="0" applyFont="1"/>
  </cellXfs>
  <cellStyles count="1">
    <cellStyle name="Normal" xfId="0" builtinId="0"/>
  </cellStyles>
  <dxfs count="1">
    <dxf>
      <font>
        <color theme="0" tint="-0.499984740745262"/>
      </font>
      <numFmt numFmtId="0" formatCode="General"/>
    </dxf>
  </dxfs>
  <tableStyles count="0" defaultTableStyle="TableStyleMedium2" defaultPivotStyle="PivotStyleLight16"/>
  <colors>
    <mruColors>
      <color rgb="FF0CA1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58</xdr:row>
      <xdr:rowOff>83820</xdr:rowOff>
    </xdr:from>
    <xdr:to>
      <xdr:col>12</xdr:col>
      <xdr:colOff>1249680</xdr:colOff>
      <xdr:row>58</xdr:row>
      <xdr:rowOff>91440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 bwMode="auto">
        <a:xfrm flipV="1">
          <a:off x="0" y="10317480"/>
          <a:ext cx="6301740" cy="7620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76200" cap="flat" cmpd="sng" algn="ctr">
          <a:solidFill>
            <a:srgbClr val="0CA1E4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77"/>
  <sheetViews>
    <sheetView tabSelected="1" view="pageBreakPreview" topLeftCell="A125" zoomScale="85" zoomScaleNormal="100" zoomScaleSheetLayoutView="85" workbookViewId="0">
      <selection activeCell="A99" sqref="A99:M99"/>
    </sheetView>
  </sheetViews>
  <sheetFormatPr baseColWidth="10" defaultRowHeight="13.2"/>
  <cols>
    <col min="1" max="1" width="8.44140625" customWidth="1"/>
    <col min="2" max="2" width="5.88671875" customWidth="1"/>
    <col min="3" max="3" width="6.109375" customWidth="1"/>
    <col min="4" max="4" width="2.88671875" customWidth="1"/>
    <col min="5" max="5" width="8" customWidth="1"/>
    <col min="6" max="6" width="7.6640625" customWidth="1"/>
    <col min="7" max="10" width="8.44140625" customWidth="1"/>
    <col min="11" max="11" width="6.44140625" customWidth="1"/>
    <col min="12" max="12" width="2.77734375" customWidth="1"/>
    <col min="13" max="13" width="10.21875" customWidth="1"/>
    <col min="23" max="23" width="20.77734375" customWidth="1"/>
    <col min="25" max="25" width="15.6640625" customWidth="1"/>
    <col min="26" max="26" width="14.88671875" customWidth="1"/>
  </cols>
  <sheetData>
    <row r="1" spans="1:26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M1" s="2"/>
      <c r="P1" s="48"/>
      <c r="Q1" s="48"/>
      <c r="U1" s="38"/>
      <c r="W1" s="38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P2" s="50"/>
      <c r="Q2" s="49"/>
      <c r="U2" s="38"/>
      <c r="W2" s="38"/>
    </row>
    <row r="3" spans="1:2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P3" s="50"/>
      <c r="Q3" s="49"/>
      <c r="W3" s="38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P4" s="38"/>
      <c r="Q4" s="49"/>
      <c r="W4" s="51"/>
    </row>
    <row r="5" spans="1:2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P5" s="50"/>
      <c r="Q5" s="49"/>
      <c r="W5" s="38"/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P6" s="50"/>
      <c r="Q6" s="49"/>
      <c r="W6" s="38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P7" s="50"/>
      <c r="Q7" s="49"/>
      <c r="W7" s="38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P8" s="50"/>
      <c r="Q8" s="49"/>
      <c r="U8" s="38"/>
      <c r="W8" s="54"/>
    </row>
    <row r="9" spans="1:26">
      <c r="A9" s="1"/>
      <c r="B9" s="1"/>
      <c r="C9" s="1"/>
      <c r="D9" s="1"/>
      <c r="M9" s="23"/>
      <c r="P9" s="50"/>
      <c r="Q9" s="49"/>
      <c r="W9" s="38"/>
    </row>
    <row r="10" spans="1:26">
      <c r="A10" s="1"/>
      <c r="B10" s="1"/>
      <c r="C10" s="1"/>
      <c r="D10" s="1"/>
      <c r="P10" s="50"/>
      <c r="Q10" s="49"/>
      <c r="W10" s="38"/>
    </row>
    <row r="11" spans="1:26" ht="28.8">
      <c r="A11" s="29" t="s">
        <v>10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P11" s="50"/>
      <c r="Q11" s="49"/>
    </row>
    <row r="12" spans="1:26" ht="21">
      <c r="A12" s="30" t="s">
        <v>11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P12" s="50"/>
    </row>
    <row r="13" spans="1:26" ht="14.4">
      <c r="A13" s="31" t="str">
        <f>"N° "&amp;Données!C1</f>
        <v xml:space="preserve">N° 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P13" s="50"/>
    </row>
    <row r="14" spans="1:26" ht="13.8">
      <c r="A14" s="3"/>
      <c r="B14" s="3" t="s">
        <v>0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26" ht="13.8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U15" s="38"/>
    </row>
    <row r="16" spans="1:26" ht="13.8">
      <c r="A16" s="4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U16" s="38"/>
      <c r="Y16" s="38"/>
      <c r="Z16" s="54"/>
    </row>
    <row r="17" spans="1:23" ht="13.8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U17" s="38"/>
    </row>
    <row r="18" spans="1:23" ht="13.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U18" s="38"/>
    </row>
    <row r="19" spans="1:23" ht="14.25" customHeight="1">
      <c r="A19" s="5" t="s">
        <v>1</v>
      </c>
      <c r="B19" s="5"/>
      <c r="C19" s="3"/>
      <c r="D19" s="6"/>
      <c r="E19" s="7"/>
      <c r="F19" s="6"/>
      <c r="G19" s="6"/>
      <c r="H19" s="6"/>
      <c r="I19" s="6"/>
      <c r="J19" s="6"/>
      <c r="K19" s="5"/>
      <c r="L19" s="5"/>
      <c r="M19" s="8"/>
      <c r="U19" s="38"/>
    </row>
    <row r="20" spans="1:23" ht="14.25" customHeight="1">
      <c r="A20" s="20" t="s">
        <v>2</v>
      </c>
      <c r="B20" s="9"/>
      <c r="C20" s="3"/>
      <c r="D20" s="5"/>
      <c r="E20" s="10"/>
      <c r="F20" s="5"/>
      <c r="G20" s="5"/>
      <c r="H20" s="5"/>
      <c r="I20" s="5"/>
      <c r="J20" s="5"/>
      <c r="K20" s="5"/>
      <c r="L20" s="5"/>
      <c r="M20" s="3"/>
      <c r="S20" s="57"/>
      <c r="W20" s="38"/>
    </row>
    <row r="21" spans="1:23" ht="14.25" customHeight="1">
      <c r="A21" s="5"/>
      <c r="B21" s="5"/>
      <c r="C21" s="3"/>
      <c r="D21" s="5"/>
      <c r="E21" s="10"/>
      <c r="F21" s="5"/>
      <c r="G21" s="5"/>
      <c r="H21" s="5"/>
      <c r="I21" s="5"/>
      <c r="J21" s="5"/>
      <c r="K21" s="5"/>
      <c r="L21" s="5"/>
      <c r="M21" s="3"/>
      <c r="W21" s="38"/>
    </row>
    <row r="22" spans="1:23" ht="14.25" customHeight="1">
      <c r="A22" s="5"/>
      <c r="B22" s="5"/>
      <c r="C22" s="3"/>
      <c r="D22" s="5"/>
      <c r="E22" s="10"/>
      <c r="F22" s="5"/>
      <c r="G22" s="5"/>
      <c r="H22" s="5"/>
      <c r="I22" s="5"/>
      <c r="J22" s="5"/>
      <c r="K22" s="5"/>
      <c r="L22" s="5"/>
      <c r="M22" s="3"/>
    </row>
    <row r="23" spans="1:23" ht="15" customHeight="1">
      <c r="A23" s="5"/>
      <c r="B23" s="5"/>
      <c r="C23" s="5"/>
      <c r="D23" s="5"/>
      <c r="E23" s="5"/>
      <c r="F23" s="6"/>
      <c r="G23" s="6"/>
      <c r="H23" s="5"/>
      <c r="I23" s="5"/>
      <c r="J23" s="5"/>
      <c r="K23" s="5"/>
      <c r="L23" s="5"/>
      <c r="M23" s="3"/>
    </row>
    <row r="24" spans="1:23" ht="17.399999999999999">
      <c r="A24" s="11" t="s">
        <v>12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3"/>
    </row>
    <row r="25" spans="1:23" ht="15.6">
      <c r="A25" s="5" t="s">
        <v>13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3"/>
    </row>
    <row r="26" spans="1:23" ht="1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3"/>
    </row>
    <row r="27" spans="1:23" ht="15.6">
      <c r="A27" s="5" t="s">
        <v>3</v>
      </c>
      <c r="B27" s="5"/>
      <c r="D27" s="13"/>
      <c r="E27" s="6"/>
      <c r="F27" s="12"/>
      <c r="G27" s="12"/>
      <c r="H27" s="5"/>
      <c r="I27" s="5"/>
      <c r="J27" s="5"/>
      <c r="K27" s="5"/>
      <c r="L27" s="5"/>
      <c r="M27" s="5"/>
    </row>
    <row r="28" spans="1:23" ht="15.6">
      <c r="A28" s="5" t="s">
        <v>14</v>
      </c>
      <c r="B28" s="5"/>
      <c r="C28" s="12"/>
      <c r="D28" s="12"/>
      <c r="E28" s="5"/>
      <c r="F28" s="12"/>
      <c r="G28" s="12"/>
      <c r="H28" s="5"/>
      <c r="I28" s="5"/>
      <c r="J28" s="5"/>
      <c r="K28" s="5"/>
      <c r="L28" s="5"/>
      <c r="M28" s="5"/>
    </row>
    <row r="29" spans="1:23" ht="12.75" customHeight="1">
      <c r="A29" s="5"/>
      <c r="B29" s="5"/>
      <c r="C29" s="12"/>
      <c r="D29" s="12"/>
      <c r="E29" s="6"/>
      <c r="F29" s="13"/>
      <c r="G29" s="13"/>
      <c r="H29" s="5"/>
      <c r="I29" s="5"/>
      <c r="J29" s="5"/>
      <c r="K29" s="5"/>
      <c r="L29" s="5"/>
      <c r="M29" s="5"/>
    </row>
    <row r="30" spans="1:23" ht="15.6">
      <c r="A30" s="5" t="s">
        <v>4</v>
      </c>
      <c r="B30" s="5"/>
      <c r="D30" s="12"/>
      <c r="E30" s="6"/>
      <c r="F30" s="12"/>
      <c r="G30" s="12"/>
      <c r="H30" s="5"/>
      <c r="I30" s="5"/>
      <c r="J30" s="5"/>
      <c r="K30" s="5"/>
      <c r="L30" s="5"/>
      <c r="M30" s="5"/>
    </row>
    <row r="31" spans="1:23" ht="15.6">
      <c r="A31" s="5" t="s">
        <v>15</v>
      </c>
      <c r="B31" s="5"/>
      <c r="C31" s="12"/>
      <c r="D31" s="12"/>
      <c r="E31" s="5"/>
      <c r="F31" s="12"/>
      <c r="G31" s="12"/>
      <c r="H31" s="5"/>
      <c r="I31" s="5"/>
      <c r="J31" s="5"/>
      <c r="K31" s="5"/>
      <c r="L31" s="5"/>
      <c r="M31" s="5"/>
    </row>
    <row r="32" spans="1:23" ht="12.75" customHeight="1">
      <c r="A32" s="5"/>
      <c r="B32" s="5"/>
      <c r="C32" s="13"/>
      <c r="D32" s="12"/>
      <c r="E32" s="5"/>
      <c r="F32" s="12"/>
      <c r="G32" s="12"/>
      <c r="H32" s="5"/>
      <c r="I32" s="5"/>
      <c r="J32" s="5"/>
      <c r="K32" s="5"/>
      <c r="L32" s="5"/>
      <c r="M32" s="5"/>
    </row>
    <row r="33" spans="1:13" ht="15.6">
      <c r="A33" s="5" t="s">
        <v>5</v>
      </c>
      <c r="B33" s="5"/>
      <c r="D33" s="12"/>
      <c r="E33" s="6"/>
      <c r="F33" s="12"/>
      <c r="G33" s="12"/>
      <c r="H33" s="5"/>
      <c r="I33" s="5"/>
      <c r="J33" s="5"/>
      <c r="K33" s="5"/>
      <c r="L33" s="5"/>
      <c r="M33" s="5"/>
    </row>
    <row r="34" spans="1:13" ht="15.6">
      <c r="A34" s="5" t="s">
        <v>5</v>
      </c>
      <c r="B34" s="5"/>
      <c r="C34" s="12"/>
      <c r="D34" s="12"/>
      <c r="E34" s="5"/>
      <c r="F34" s="12"/>
      <c r="G34" s="12"/>
      <c r="H34" s="5"/>
      <c r="I34" s="5"/>
      <c r="J34" s="5"/>
      <c r="K34" s="5"/>
      <c r="L34" s="5"/>
      <c r="M34" s="5"/>
    </row>
    <row r="35" spans="1:13" ht="9" customHeight="1">
      <c r="A35" s="5"/>
      <c r="B35" s="5"/>
      <c r="C35" s="13"/>
      <c r="D35" s="13"/>
      <c r="E35" s="5"/>
      <c r="F35" s="12"/>
      <c r="G35" s="12"/>
      <c r="H35" s="5"/>
      <c r="I35" s="5"/>
      <c r="J35" s="5"/>
      <c r="K35" s="5"/>
      <c r="L35" s="5"/>
      <c r="M35" s="10"/>
    </row>
    <row r="36" spans="1:13" ht="15.6" customHeight="1">
      <c r="A36" s="5" t="s">
        <v>6</v>
      </c>
      <c r="B36" s="5"/>
      <c r="D36" s="13"/>
      <c r="E36" s="52"/>
      <c r="F36" s="52"/>
      <c r="G36" s="52"/>
      <c r="H36" s="52"/>
      <c r="I36" s="43" t="s">
        <v>7</v>
      </c>
      <c r="K36" s="44"/>
      <c r="L36" s="33"/>
      <c r="M36" s="33"/>
    </row>
    <row r="37" spans="1:13" ht="15.6">
      <c r="A37" s="5" t="s">
        <v>34</v>
      </c>
      <c r="B37" s="5"/>
      <c r="C37" s="10"/>
      <c r="D37" s="5"/>
      <c r="E37" s="13"/>
      <c r="G37" s="13"/>
      <c r="H37" s="5"/>
      <c r="I37" s="5" t="s">
        <v>33</v>
      </c>
      <c r="K37" s="5"/>
      <c r="L37" s="39"/>
      <c r="M37" s="39"/>
    </row>
    <row r="38" spans="1:13" ht="9" customHeight="1">
      <c r="A38" s="32"/>
      <c r="B38" s="32"/>
      <c r="C38" s="5"/>
      <c r="D38" s="5"/>
      <c r="E38" s="5"/>
      <c r="F38" s="5"/>
      <c r="G38" s="5"/>
      <c r="H38" s="5"/>
      <c r="I38" s="5"/>
      <c r="J38" s="5"/>
      <c r="K38" s="5"/>
      <c r="L38" s="5"/>
      <c r="M38" s="10"/>
    </row>
    <row r="39" spans="1:13" ht="12.75" customHeight="1">
      <c r="A39" s="5" t="s">
        <v>16</v>
      </c>
      <c r="B39" s="5"/>
      <c r="C39" s="5"/>
      <c r="D39" s="14"/>
      <c r="F39" s="5"/>
      <c r="G39" s="5"/>
      <c r="H39" s="5"/>
      <c r="I39" s="10" t="s">
        <v>76</v>
      </c>
      <c r="K39" s="53"/>
      <c r="L39" s="53"/>
      <c r="M39" s="53"/>
    </row>
    <row r="40" spans="1:13" ht="12.75" customHeight="1">
      <c r="A40" s="5" t="s">
        <v>17</v>
      </c>
      <c r="B40" s="5"/>
      <c r="C40" s="5"/>
      <c r="E40" s="14"/>
      <c r="F40" s="5"/>
      <c r="G40" s="5"/>
      <c r="H40" s="5"/>
      <c r="I40" s="43" t="s">
        <v>35</v>
      </c>
      <c r="K40" s="43"/>
      <c r="L40" s="43"/>
      <c r="M40" s="10"/>
    </row>
    <row r="41" spans="1:13" ht="12.75" customHeight="1">
      <c r="A41" s="5"/>
      <c r="B41" s="5"/>
      <c r="C41" s="5"/>
      <c r="D41" s="14"/>
      <c r="E41" s="5"/>
      <c r="F41" s="5"/>
      <c r="G41" s="5"/>
      <c r="H41" s="5"/>
      <c r="I41" s="5"/>
      <c r="J41" s="5"/>
      <c r="K41" s="5"/>
      <c r="L41" s="5"/>
      <c r="M41" s="5"/>
    </row>
    <row r="42" spans="1:13" ht="12.75" customHeight="1">
      <c r="A42" s="24"/>
      <c r="B42" s="24"/>
      <c r="C42" s="24"/>
      <c r="D42" s="24"/>
      <c r="E42" s="24"/>
      <c r="F42" s="24"/>
      <c r="G42" s="24"/>
      <c r="H42" s="24"/>
      <c r="I42" s="22"/>
      <c r="J42" s="22"/>
      <c r="K42" s="5"/>
      <c r="L42" s="5"/>
      <c r="M42" s="5"/>
    </row>
    <row r="43" spans="1:13" ht="12.75" customHeight="1">
      <c r="A43" s="24"/>
      <c r="B43" s="24"/>
      <c r="C43" s="24"/>
      <c r="D43" s="24"/>
      <c r="E43" s="24"/>
      <c r="F43" s="24"/>
      <c r="G43" s="24"/>
      <c r="H43" s="24"/>
      <c r="I43" s="22"/>
      <c r="J43" s="22"/>
      <c r="K43" s="5"/>
      <c r="L43" s="5"/>
      <c r="M43" s="5"/>
    </row>
    <row r="44" spans="1:13" ht="12.75" customHeight="1">
      <c r="A44" s="24"/>
      <c r="B44" s="24"/>
      <c r="C44" s="24"/>
      <c r="D44" s="24"/>
      <c r="E44" s="24"/>
      <c r="F44" s="24"/>
      <c r="G44" s="24"/>
      <c r="H44" s="24"/>
      <c r="I44" s="22"/>
      <c r="J44" s="22"/>
      <c r="K44" s="5"/>
      <c r="L44" s="5"/>
      <c r="M44" s="5"/>
    </row>
    <row r="45" spans="1:13" ht="12.75" customHeight="1">
      <c r="A45" s="24"/>
      <c r="B45" s="24"/>
      <c r="C45" s="24"/>
      <c r="D45" s="24"/>
      <c r="E45" s="24"/>
      <c r="F45" s="24"/>
      <c r="G45" s="24"/>
      <c r="H45" s="24"/>
      <c r="I45" s="22"/>
      <c r="J45" s="25" t="s">
        <v>18</v>
      </c>
      <c r="K45" s="25"/>
      <c r="L45" s="25"/>
      <c r="M45" s="25"/>
    </row>
    <row r="46" spans="1:13" ht="15.6">
      <c r="A46" s="24"/>
      <c r="B46" s="24"/>
      <c r="C46" s="24"/>
      <c r="D46" s="24"/>
      <c r="E46" s="24"/>
      <c r="F46" s="24"/>
      <c r="G46" s="24"/>
      <c r="H46" s="24"/>
      <c r="I46" s="22"/>
      <c r="J46" s="25" t="s">
        <v>19</v>
      </c>
      <c r="K46" s="25"/>
      <c r="L46" s="25"/>
      <c r="M46" s="25"/>
    </row>
    <row r="47" spans="1:13" ht="15.6">
      <c r="A47" s="24"/>
      <c r="B47" s="24"/>
      <c r="C47" s="24"/>
      <c r="D47" s="24"/>
      <c r="E47" s="24"/>
      <c r="F47" s="24"/>
      <c r="G47" s="24"/>
      <c r="H47" s="24"/>
      <c r="I47" s="22"/>
      <c r="J47" s="26"/>
      <c r="K47" s="26"/>
      <c r="L47" s="26"/>
      <c r="M47" s="26"/>
    </row>
    <row r="48" spans="1:13" ht="12.75" customHeight="1">
      <c r="A48" s="24"/>
      <c r="B48" s="24"/>
      <c r="C48" s="24"/>
      <c r="D48" s="24"/>
      <c r="E48" s="24"/>
      <c r="F48" s="24"/>
      <c r="G48" s="24"/>
      <c r="H48" s="24"/>
      <c r="I48" s="22"/>
      <c r="J48" s="22"/>
      <c r="K48" s="6"/>
      <c r="L48" s="6"/>
      <c r="M48" s="6"/>
    </row>
    <row r="49" spans="1:13" ht="12.75" customHeight="1">
      <c r="A49" s="24"/>
      <c r="B49" s="24"/>
      <c r="C49" s="24"/>
      <c r="D49" s="24"/>
      <c r="E49" s="24"/>
      <c r="F49" s="24"/>
      <c r="G49" s="24"/>
      <c r="H49" s="24"/>
      <c r="I49" s="22"/>
      <c r="J49" s="22"/>
      <c r="K49" s="21"/>
      <c r="L49" s="21"/>
      <c r="M49" s="21"/>
    </row>
    <row r="50" spans="1:13" ht="12.75" customHeight="1">
      <c r="A50" s="24"/>
      <c r="B50" s="24"/>
      <c r="C50" s="24"/>
      <c r="D50" s="24"/>
      <c r="E50" s="24"/>
      <c r="F50" s="24"/>
      <c r="G50" s="24"/>
      <c r="H50" s="24"/>
      <c r="I50" s="22"/>
      <c r="J50" s="22"/>
      <c r="K50" s="5"/>
      <c r="L50" s="5"/>
      <c r="M50" s="5"/>
    </row>
    <row r="51" spans="1:13" ht="12.75" customHeight="1">
      <c r="A51" s="24"/>
      <c r="B51" s="24"/>
      <c r="C51" s="24"/>
      <c r="D51" s="24"/>
      <c r="E51" s="24"/>
      <c r="F51" s="24"/>
      <c r="G51" s="24"/>
      <c r="H51" s="24"/>
      <c r="I51" s="22"/>
      <c r="J51" s="22"/>
      <c r="K51" s="5"/>
      <c r="L51" s="5"/>
      <c r="M51" s="5"/>
    </row>
    <row r="52" spans="1:13" ht="13.8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ht="13.8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ht="13.8">
      <c r="A54" s="15"/>
      <c r="B54" s="16"/>
      <c r="C54" s="16"/>
      <c r="D54" s="16"/>
      <c r="E54" s="16"/>
      <c r="F54" s="16"/>
      <c r="G54" s="16"/>
      <c r="H54" s="3"/>
      <c r="I54" s="3"/>
      <c r="J54" s="3"/>
      <c r="K54" s="3"/>
      <c r="L54" s="3"/>
      <c r="M54" s="3"/>
    </row>
    <row r="55" spans="1:13" ht="13.8">
      <c r="A55" s="17"/>
      <c r="B55" s="16"/>
      <c r="C55" s="16"/>
      <c r="D55" s="16"/>
      <c r="E55" s="16"/>
      <c r="F55" s="17"/>
      <c r="G55" s="17"/>
      <c r="H55" s="3"/>
      <c r="I55" s="3"/>
      <c r="J55" s="3"/>
      <c r="K55" s="3"/>
      <c r="L55" s="3"/>
      <c r="M55" s="3"/>
    </row>
    <row r="56" spans="1:13" ht="13.8">
      <c r="A56" s="17"/>
      <c r="B56" s="16"/>
      <c r="C56" s="16"/>
      <c r="D56" s="16"/>
      <c r="E56" s="16"/>
      <c r="F56" s="17"/>
      <c r="G56" s="17"/>
      <c r="H56" s="3"/>
      <c r="I56" s="3"/>
      <c r="J56" s="3"/>
      <c r="K56" s="3"/>
      <c r="L56" s="3"/>
      <c r="M56" s="3"/>
    </row>
    <row r="57" spans="1:13" ht="13.8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ht="13.8">
      <c r="A58" s="18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19"/>
    </row>
    <row r="59" spans="1:1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3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</row>
    <row r="61" spans="1:13">
      <c r="A61" s="28" t="s">
        <v>20</v>
      </c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</row>
    <row r="62" spans="1:13">
      <c r="A62" s="28" t="s">
        <v>21</v>
      </c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</row>
    <row r="63" spans="1:13">
      <c r="A63" s="1"/>
      <c r="B63" s="1"/>
      <c r="E63" s="1"/>
      <c r="F63" s="1"/>
      <c r="G63" s="1"/>
      <c r="H63" s="1"/>
      <c r="I63" s="1"/>
      <c r="J63" s="1"/>
      <c r="K63" s="1"/>
      <c r="L63" s="1"/>
    </row>
    <row r="64" spans="1:13">
      <c r="A64" s="34" t="s">
        <v>22</v>
      </c>
    </row>
    <row r="65" spans="1:13">
      <c r="A65" s="35" t="s">
        <v>23</v>
      </c>
    </row>
    <row r="67" spans="1:13">
      <c r="A67" s="36" t="s">
        <v>3</v>
      </c>
      <c r="C67" s="36"/>
    </row>
    <row r="68" spans="1:13">
      <c r="A68" s="35" t="s">
        <v>24</v>
      </c>
      <c r="C68" s="38"/>
    </row>
    <row r="70" spans="1:13">
      <c r="A70" s="36" t="str">
        <f>"N° série sonde / Probe S.N. : "&amp;Données!C5</f>
        <v>N° série sonde / Probe S.N. : test1</v>
      </c>
      <c r="H70" s="38" t="str">
        <f>"N° inventaire sonde / Probe I.N. : "&amp;Données!C7</f>
        <v>N° inventaire sonde / Probe I.N. : Test3</v>
      </c>
      <c r="I70" s="38"/>
    </row>
    <row r="71" spans="1:13">
      <c r="M71" s="23"/>
    </row>
    <row r="72" spans="1:13">
      <c r="A72" s="37" t="s">
        <v>36</v>
      </c>
      <c r="B72" s="55" t="str">
        <f>Données!C9</f>
        <v xml:space="preserve">20 à 500 ppm </v>
      </c>
      <c r="C72" s="55"/>
      <c r="D72" s="55"/>
      <c r="E72" s="55"/>
      <c r="H72" s="36" t="s">
        <v>26</v>
      </c>
      <c r="I72" s="36"/>
      <c r="J72" s="36" t="str">
        <f>Données!C10</f>
        <v>1 ppm</v>
      </c>
    </row>
    <row r="73" spans="1:13">
      <c r="A73" s="38" t="s">
        <v>37</v>
      </c>
      <c r="H73" s="35" t="s">
        <v>27</v>
      </c>
      <c r="I73" s="35"/>
    </row>
    <row r="75" spans="1:13">
      <c r="A75" s="34" t="s">
        <v>29</v>
      </c>
    </row>
    <row r="76" spans="1:13">
      <c r="A76" s="35" t="s">
        <v>8</v>
      </c>
    </row>
    <row r="78" spans="1:13">
      <c r="A78" s="36" t="s">
        <v>30</v>
      </c>
    </row>
    <row r="79" spans="1:13">
      <c r="A79" s="36"/>
    </row>
    <row r="80" spans="1:13" ht="27" customHeight="1">
      <c r="A80" s="40"/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</row>
    <row r="82" spans="1:13">
      <c r="A82" s="35" t="s">
        <v>31</v>
      </c>
    </row>
    <row r="83" spans="1:13">
      <c r="A83" s="35"/>
    </row>
    <row r="84" spans="1:13" ht="27" customHeight="1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</row>
    <row r="86" spans="1:13">
      <c r="A86" s="34" t="s">
        <v>32</v>
      </c>
    </row>
    <row r="87" spans="1:13">
      <c r="A87" s="35" t="s">
        <v>9</v>
      </c>
    </row>
    <row r="89" spans="1:13">
      <c r="A89" s="38" t="str">
        <f>"Température ambiante : "&amp;Données!C11&amp;" °C"</f>
        <v>Température ambiante : 20,5 °C</v>
      </c>
      <c r="F89" s="38" t="str">
        <f>"Humidité relative : "&amp;Données!C12&amp;" %HR"</f>
        <v>Humidité relative : 50,8 %HR</v>
      </c>
      <c r="I89" s="42" t="str">
        <f>"Pression atmosphérique : "&amp;Données!C13&amp;" hPA"</f>
        <v>Pression atmosphérique : 1023 hPA</v>
      </c>
      <c r="J89" s="42"/>
      <c r="K89" s="42"/>
      <c r="L89" s="42"/>
      <c r="M89" s="42"/>
    </row>
    <row r="90" spans="1:13">
      <c r="A90" s="38" t="s">
        <v>38</v>
      </c>
      <c r="F90" s="38" t="s">
        <v>39</v>
      </c>
      <c r="I90" s="38" t="s">
        <v>40</v>
      </c>
    </row>
    <row r="91" spans="1:13">
      <c r="B91" s="37"/>
      <c r="E91" s="37"/>
    </row>
    <row r="92" spans="1:13">
      <c r="A92" s="34" t="s">
        <v>50</v>
      </c>
    </row>
    <row r="93" spans="1:13">
      <c r="A93" s="45" t="s">
        <v>51</v>
      </c>
    </row>
    <row r="94" spans="1:13" ht="25.8" customHeight="1">
      <c r="A94" s="46" t="s">
        <v>41</v>
      </c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</row>
    <row r="95" spans="1:13">
      <c r="A95" s="35" t="s">
        <v>42</v>
      </c>
    </row>
    <row r="97" spans="1:13">
      <c r="A97" s="56" t="s">
        <v>52</v>
      </c>
    </row>
    <row r="98" spans="1:13">
      <c r="A98" s="36" t="s">
        <v>43</v>
      </c>
    </row>
    <row r="99" spans="1:13" ht="26.4" customHeight="1">
      <c r="A99" s="46" t="s">
        <v>54</v>
      </c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</row>
    <row r="100" spans="1:13">
      <c r="A100" t="s">
        <v>53</v>
      </c>
    </row>
    <row r="101" spans="1:13">
      <c r="A101" s="36" t="s">
        <v>44</v>
      </c>
    </row>
    <row r="103" spans="1:13">
      <c r="A103" s="34" t="s">
        <v>45</v>
      </c>
    </row>
    <row r="104" spans="1:13">
      <c r="A104" s="35" t="s">
        <v>46</v>
      </c>
    </row>
    <row r="106" spans="1:13">
      <c r="A106" s="34" t="s">
        <v>47</v>
      </c>
    </row>
    <row r="108" spans="1:13">
      <c r="A108" s="36" t="s">
        <v>48</v>
      </c>
    </row>
    <row r="109" spans="1:13">
      <c r="C109" s="47" t="s">
        <v>55</v>
      </c>
      <c r="D109" s="47"/>
      <c r="E109" s="47"/>
      <c r="F109" s="47"/>
      <c r="G109" s="47"/>
      <c r="H109" s="47"/>
      <c r="I109" s="47"/>
      <c r="J109" s="47"/>
      <c r="K109" s="47"/>
    </row>
    <row r="111" spans="1:13">
      <c r="A111" s="34" t="s">
        <v>56</v>
      </c>
    </row>
    <row r="113" spans="1:13">
      <c r="A113" s="34" t="s">
        <v>49</v>
      </c>
    </row>
    <row r="115" spans="1:13">
      <c r="A115" s="36" t="str">
        <f ca="1">"Prochaine date de vérification en / Next recommended checking date : "&amp;TEXT(Données!F16,"jj/mm/aaaa")</f>
        <v>Prochaine date de vérification en / Next recommended checking date : 21/08/2024</v>
      </c>
    </row>
    <row r="117" spans="1:13">
      <c r="A117" s="38"/>
      <c r="H117" s="38" t="str">
        <f ca="1">"le "&amp;TEXT(Données!C8,"jj/mm/aaaa")</f>
        <v>le 21/08/2023</v>
      </c>
    </row>
    <row r="118" spans="1:13">
      <c r="A118" s="38" t="s">
        <v>57</v>
      </c>
    </row>
    <row r="119" spans="1:13">
      <c r="A119" s="27">
        <f>A60</f>
        <v>0</v>
      </c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</row>
    <row r="120" spans="1:13">
      <c r="A120" s="28" t="s">
        <v>20</v>
      </c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</row>
    <row r="121" spans="1:13">
      <c r="A121" s="28" t="s">
        <v>21</v>
      </c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</row>
    <row r="122" spans="1:13">
      <c r="A122" s="1"/>
      <c r="B122" s="1"/>
      <c r="E122" s="1"/>
      <c r="F122" s="1"/>
      <c r="G122" s="1"/>
      <c r="H122" s="1"/>
      <c r="I122" s="1"/>
      <c r="J122" s="1"/>
      <c r="K122" s="1"/>
      <c r="L122" s="1"/>
    </row>
    <row r="123" spans="1:13">
      <c r="A123" s="34" t="s">
        <v>22</v>
      </c>
    </row>
    <row r="124" spans="1:13">
      <c r="A124" s="35" t="s">
        <v>23</v>
      </c>
    </row>
    <row r="126" spans="1:13">
      <c r="A126" s="36" t="s">
        <v>3</v>
      </c>
      <c r="C126" s="36">
        <f>C67</f>
        <v>0</v>
      </c>
    </row>
    <row r="127" spans="1:13">
      <c r="A127" s="35" t="s">
        <v>24</v>
      </c>
      <c r="C127" s="38">
        <f>C68</f>
        <v>0</v>
      </c>
    </row>
    <row r="129" spans="1:13">
      <c r="A129" s="36" t="str">
        <f>"N° série sonde / Probe S.N. : "&amp;Données!C20</f>
        <v>N° série sonde / Probe S.N. : test4</v>
      </c>
      <c r="H129" s="38" t="str">
        <f>"N° inventaire sonde / Probe I.N. : "&amp;Données!C21</f>
        <v>N° inventaire sonde / Probe I.N. : Test5</v>
      </c>
      <c r="I129" s="38"/>
    </row>
    <row r="130" spans="1:13">
      <c r="M130" s="23"/>
    </row>
    <row r="131" spans="1:13">
      <c r="A131" s="37" t="s">
        <v>36</v>
      </c>
      <c r="B131" s="55" t="str">
        <f>B72</f>
        <v xml:space="preserve">20 à 500 ppm </v>
      </c>
      <c r="C131" s="55"/>
      <c r="D131" s="55"/>
      <c r="E131" s="55"/>
      <c r="H131" s="36" t="s">
        <v>26</v>
      </c>
      <c r="I131" s="36"/>
      <c r="J131" s="36" t="str">
        <f>J72</f>
        <v>1 ppm</v>
      </c>
    </row>
    <row r="132" spans="1:13">
      <c r="A132" s="38" t="s">
        <v>37</v>
      </c>
      <c r="H132" s="35" t="s">
        <v>27</v>
      </c>
      <c r="I132" s="35"/>
    </row>
    <row r="134" spans="1:13">
      <c r="A134" s="34" t="s">
        <v>29</v>
      </c>
    </row>
    <row r="135" spans="1:13">
      <c r="A135" s="35" t="s">
        <v>8</v>
      </c>
    </row>
    <row r="137" spans="1:13">
      <c r="A137" s="36" t="s">
        <v>30</v>
      </c>
    </row>
    <row r="138" spans="1:13">
      <c r="A138" s="36"/>
    </row>
    <row r="139" spans="1:13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</row>
    <row r="141" spans="1:13">
      <c r="A141" s="35"/>
    </row>
    <row r="142" spans="1:13">
      <c r="A142" s="35"/>
    </row>
    <row r="143" spans="1:13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</row>
    <row r="145" spans="1:13">
      <c r="A145" s="34" t="s">
        <v>32</v>
      </c>
    </row>
    <row r="146" spans="1:13">
      <c r="A146" s="35" t="s">
        <v>9</v>
      </c>
    </row>
    <row r="148" spans="1:13">
      <c r="A148" s="38" t="str">
        <f>"Température ambiante : "&amp;Données!C11&amp;" °C"</f>
        <v>Température ambiante : 20,5 °C</v>
      </c>
      <c r="F148" s="38" t="str">
        <f>"Humidité relative : "&amp;Données!C12&amp;" %HR"</f>
        <v>Humidité relative : 50,8 %HR</v>
      </c>
      <c r="I148" s="42" t="str">
        <f>"Pression atmosphérique : "&amp;Données!C13&amp;" hPA"</f>
        <v>Pression atmosphérique : 1023 hPA</v>
      </c>
      <c r="J148" s="42"/>
      <c r="K148" s="42"/>
      <c r="L148" s="42"/>
      <c r="M148" s="42"/>
    </row>
    <row r="149" spans="1:13">
      <c r="A149" s="38" t="s">
        <v>38</v>
      </c>
      <c r="F149" s="38" t="s">
        <v>39</v>
      </c>
      <c r="I149" s="38" t="s">
        <v>40</v>
      </c>
    </row>
    <row r="150" spans="1:13">
      <c r="B150" s="37"/>
      <c r="E150" s="37"/>
    </row>
    <row r="151" spans="1:13">
      <c r="A151" s="34" t="s">
        <v>50</v>
      </c>
    </row>
    <row r="152" spans="1:13">
      <c r="A152" s="45" t="s">
        <v>51</v>
      </c>
    </row>
    <row r="153" spans="1:13" ht="28.2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</row>
    <row r="154" spans="1:13">
      <c r="A154" s="35" t="s">
        <v>42</v>
      </c>
    </row>
    <row r="156" spans="1:13">
      <c r="A156" s="56" t="s">
        <v>52</v>
      </c>
    </row>
    <row r="157" spans="1:13">
      <c r="A157" s="36" t="s">
        <v>43</v>
      </c>
    </row>
    <row r="158" spans="1:13" ht="29.4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</row>
    <row r="160" spans="1:13">
      <c r="A160" s="36" t="s">
        <v>44</v>
      </c>
    </row>
    <row r="162" spans="1:11">
      <c r="A162" s="34" t="s">
        <v>45</v>
      </c>
    </row>
    <row r="163" spans="1:11">
      <c r="A163" s="35" t="s">
        <v>46</v>
      </c>
    </row>
    <row r="165" spans="1:11">
      <c r="A165" s="34" t="s">
        <v>47</v>
      </c>
    </row>
    <row r="167" spans="1:11">
      <c r="A167" s="36" t="s">
        <v>48</v>
      </c>
    </row>
    <row r="168" spans="1:11">
      <c r="C168" s="47" t="s">
        <v>55</v>
      </c>
      <c r="D168" s="47"/>
      <c r="E168" s="47"/>
      <c r="F168" s="47"/>
      <c r="G168" s="47"/>
      <c r="H168" s="47"/>
      <c r="I168" s="47"/>
      <c r="J168" s="47"/>
      <c r="K168" s="47"/>
    </row>
    <row r="170" spans="1:11">
      <c r="A170" s="34" t="s">
        <v>56</v>
      </c>
    </row>
    <row r="172" spans="1:11">
      <c r="A172" s="34" t="s">
        <v>49</v>
      </c>
    </row>
    <row r="174" spans="1:11">
      <c r="A174" s="36" t="str">
        <f ca="1">"Prochaine date de vérification en / Next recommended checking date : "&amp;TEXT(Données!F16,"jj/mm/aaaa")</f>
        <v>Prochaine date de vérification en / Next recommended checking date : 21/08/2024</v>
      </c>
    </row>
    <row r="176" spans="1:11">
      <c r="A176" s="38"/>
      <c r="H176" s="38" t="str">
        <f ca="1">"le "&amp;TEXT(Données!C8,"jj/mm/aaaa")</f>
        <v>le 21/08/2023</v>
      </c>
    </row>
    <row r="177" spans="1:1">
      <c r="A177" s="38" t="s">
        <v>57</v>
      </c>
    </row>
  </sheetData>
  <mergeCells count="32">
    <mergeCell ref="A143:M143"/>
    <mergeCell ref="I148:M148"/>
    <mergeCell ref="A153:M153"/>
    <mergeCell ref="A158:M158"/>
    <mergeCell ref="C168:K168"/>
    <mergeCell ref="A119:M119"/>
    <mergeCell ref="A120:M120"/>
    <mergeCell ref="A121:M121"/>
    <mergeCell ref="B131:E131"/>
    <mergeCell ref="A139:M139"/>
    <mergeCell ref="A94:M94"/>
    <mergeCell ref="A99:M99"/>
    <mergeCell ref="C109:K109"/>
    <mergeCell ref="P1:Q1"/>
    <mergeCell ref="E36:H36"/>
    <mergeCell ref="K39:M39"/>
    <mergeCell ref="A80:M80"/>
    <mergeCell ref="A84:M84"/>
    <mergeCell ref="I89:M89"/>
    <mergeCell ref="L36:M36"/>
    <mergeCell ref="J45:M45"/>
    <mergeCell ref="J46:M46"/>
    <mergeCell ref="J47:M47"/>
    <mergeCell ref="A62:M62"/>
    <mergeCell ref="B72:E72"/>
    <mergeCell ref="A61:M61"/>
    <mergeCell ref="A11:M11"/>
    <mergeCell ref="A12:M12"/>
    <mergeCell ref="A13:M13"/>
    <mergeCell ref="A38:B38"/>
    <mergeCell ref="A42:H51"/>
    <mergeCell ref="A60:M60"/>
  </mergeCells>
  <phoneticPr fontId="0" type="noConversion"/>
  <conditionalFormatting sqref="U20:W22">
    <cfRule type="expression" dxfId="0" priority="1">
      <formula>$Y$19=TRUE</formula>
    </cfRule>
  </conditionalFormatting>
  <dataValidations count="3">
    <dataValidation type="list" allowBlank="1" showInputMessage="1" showErrorMessage="1" sqref="C35" xr:uid="{00000000-0002-0000-0000-000000000000}">
      <formula1>$A$54:$A$55</formula1>
    </dataValidation>
    <dataValidation type="list" allowBlank="1" showInputMessage="1" showErrorMessage="1" sqref="W14 W22" xr:uid="{12E72180-3FC6-44AA-B2DD-2E9F9A56F81C}">
      <formula1>"Conforme,Non conforme"</formula1>
    </dataValidation>
    <dataValidation type="list" allowBlank="1" showInputMessage="1" showErrorMessage="1" sqref="W15 W19" xr:uid="{821B59CA-9387-4967-BAB3-1403A7B2BAEC}">
      <formula1>"Oui,Non"</formula1>
    </dataValidation>
  </dataValidations>
  <pageMargins left="0.74803149606299213" right="0.43307086614173229" top="0.43307086614173229" bottom="0.39370078740157483" header="0.31496062992125984" footer="0.23622047244094491"/>
  <pageSetup paperSize="9" orientation="portrait" r:id="rId1"/>
  <headerFooter alignWithMargins="0">
    <oddFooter>Page &amp;P de 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A23DA-8429-48E4-B186-41618C04D119}">
  <sheetPr codeName="Feuil2"/>
  <dimension ref="A1:F22"/>
  <sheetViews>
    <sheetView workbookViewId="0">
      <selection activeCell="D22" sqref="D22"/>
    </sheetView>
  </sheetViews>
  <sheetFormatPr baseColWidth="10" defaultRowHeight="13.2"/>
  <cols>
    <col min="3" max="3" width="17.5546875" customWidth="1"/>
    <col min="5" max="5" width="16.21875" customWidth="1"/>
  </cols>
  <sheetData>
    <row r="1" spans="1:6">
      <c r="A1" s="38" t="s">
        <v>77</v>
      </c>
      <c r="C1" s="38"/>
    </row>
    <row r="2" spans="1:6">
      <c r="A2" s="38" t="s">
        <v>73</v>
      </c>
      <c r="C2" s="38" t="s">
        <v>74</v>
      </c>
    </row>
    <row r="3" spans="1:6">
      <c r="A3" t="s">
        <v>58</v>
      </c>
      <c r="C3" s="38" t="s">
        <v>75</v>
      </c>
    </row>
    <row r="4" spans="1:6">
      <c r="A4" t="s">
        <v>59</v>
      </c>
      <c r="C4" s="51">
        <v>5465465456656</v>
      </c>
    </row>
    <row r="5" spans="1:6">
      <c r="A5" t="s">
        <v>61</v>
      </c>
      <c r="C5" s="38" t="s">
        <v>78</v>
      </c>
    </row>
    <row r="6" spans="1:6">
      <c r="A6" t="s">
        <v>60</v>
      </c>
      <c r="C6" s="38" t="s">
        <v>79</v>
      </c>
    </row>
    <row r="7" spans="1:6">
      <c r="A7" t="s">
        <v>62</v>
      </c>
      <c r="C7" s="38" t="s">
        <v>80</v>
      </c>
    </row>
    <row r="8" spans="1:6">
      <c r="A8" s="38" t="s">
        <v>81</v>
      </c>
      <c r="C8" s="54">
        <f ca="1">TODAY()</f>
        <v>45159</v>
      </c>
    </row>
    <row r="9" spans="1:6">
      <c r="A9" t="s">
        <v>63</v>
      </c>
      <c r="C9" s="38" t="s">
        <v>25</v>
      </c>
    </row>
    <row r="10" spans="1:6">
      <c r="A10" t="s">
        <v>64</v>
      </c>
      <c r="C10" s="38" t="s">
        <v>28</v>
      </c>
    </row>
    <row r="11" spans="1:6">
      <c r="A11" t="s">
        <v>65</v>
      </c>
      <c r="C11">
        <v>20.5</v>
      </c>
    </row>
    <row r="12" spans="1:6">
      <c r="A12" t="s">
        <v>66</v>
      </c>
      <c r="C12">
        <v>50.8</v>
      </c>
    </row>
    <row r="13" spans="1:6">
      <c r="A13" t="s">
        <v>67</v>
      </c>
      <c r="C13">
        <v>1023</v>
      </c>
    </row>
    <row r="14" spans="1:6">
      <c r="A14" t="s">
        <v>68</v>
      </c>
      <c r="C14" t="s">
        <v>72</v>
      </c>
    </row>
    <row r="15" spans="1:6">
      <c r="A15" s="38" t="s">
        <v>69</v>
      </c>
      <c r="C15" t="s">
        <v>71</v>
      </c>
    </row>
    <row r="16" spans="1:6">
      <c r="A16" s="38" t="s">
        <v>84</v>
      </c>
      <c r="C16">
        <v>1</v>
      </c>
      <c r="E16" s="38" t="s">
        <v>85</v>
      </c>
      <c r="F16" s="54">
        <f ca="1">DATE(YEAR(C8)+C16,MONTH(C8)+C17,DAY(C8)+C18)</f>
        <v>45525</v>
      </c>
    </row>
    <row r="17" spans="1:3">
      <c r="A17" s="38" t="s">
        <v>82</v>
      </c>
    </row>
    <row r="18" spans="1:3">
      <c r="A18" s="38" t="s">
        <v>83</v>
      </c>
    </row>
    <row r="19" spans="1:3">
      <c r="A19" s="38" t="s">
        <v>86</v>
      </c>
      <c r="C19" t="s">
        <v>70</v>
      </c>
    </row>
    <row r="20" spans="1:3">
      <c r="A20" t="s">
        <v>61</v>
      </c>
      <c r="C20" s="38" t="s">
        <v>87</v>
      </c>
    </row>
    <row r="21" spans="1:3">
      <c r="A21" t="s">
        <v>62</v>
      </c>
      <c r="C21" s="38" t="s">
        <v>88</v>
      </c>
    </row>
    <row r="22" spans="1:3">
      <c r="A22" t="s">
        <v>68</v>
      </c>
      <c r="C22" t="s">
        <v>72</v>
      </c>
    </row>
  </sheetData>
  <dataValidations count="2">
    <dataValidation type="list" allowBlank="1" showInputMessage="1" showErrorMessage="1" sqref="C15 C19" xr:uid="{D61DB0E2-BC66-4EC9-B6EB-BA569726FE2B}">
      <formula1>"Oui,Non"</formula1>
    </dataValidation>
    <dataValidation type="list" allowBlank="1" showInputMessage="1" showErrorMessage="1" sqref="C14 C22" xr:uid="{5562F8E7-1066-41FE-8302-D7EE285A12C7}">
      <formula1>"Conforme,Non conforme"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1ère Page</vt:lpstr>
      <vt:lpstr>Données</vt:lpstr>
      <vt:lpstr>'1ère Page'!Zone_d_impression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Nicolas Dumont</cp:lastModifiedBy>
  <cp:lastPrinted>2023-08-21T13:22:38Z</cp:lastPrinted>
  <dcterms:created xsi:type="dcterms:W3CDTF">1996-10-21T11:03:58Z</dcterms:created>
  <dcterms:modified xsi:type="dcterms:W3CDTF">2023-08-21T14:19:21Z</dcterms:modified>
</cp:coreProperties>
</file>