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defaultThemeVersion="166925"/>
  <mc:AlternateContent xmlns:mc="http://schemas.openxmlformats.org/markup-compatibility/2006">
    <mc:Choice Requires="x15">
      <x15ac:absPath xmlns:x15ac="http://schemas.microsoft.com/office/spreadsheetml/2010/11/ac" url="Y:\VOULTE\Users\Flavien BARD\Qualité par secteur\Tableau de bord production\Version finale\"/>
    </mc:Choice>
  </mc:AlternateContent>
  <bookViews>
    <workbookView xWindow="0" yWindow="0" windowWidth="20490" windowHeight="7530" activeTab="1" xr2:uid="{36E193E7-DE46-4CC4-A954-4E43F437CB63}"/>
  </bookViews>
  <sheets>
    <sheet name="Nouvelles données" sheetId="3" r:id="rId1"/>
    <sheet name="Tableau de bord" sheetId="1" r:id="rId2"/>
    <sheet name="Archives pour graphique" sheetId="2" r:id="rId3"/>
    <sheet name="Graphique de tendance" sheetId="5" r:id="rId4"/>
  </sheets>
  <definedNames>
    <definedName name="_xlnm._FilterDatabase" localSheetId="2" hidden="1">'Archives pour graphique'!$A$1:$F$8</definedName>
  </definedNames>
  <calcPr calcId="171027"/>
  <pivotCaches>
    <pivotCache cacheId="2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E7" i="2"/>
  <c r="F6" i="2"/>
  <c r="E6" i="2"/>
  <c r="G6" i="2" s="1"/>
  <c r="F5" i="2"/>
  <c r="E5" i="2"/>
  <c r="G5" i="2" s="1"/>
  <c r="F4" i="2"/>
  <c r="E4" i="2"/>
  <c r="G4" i="2" s="1"/>
  <c r="F3" i="2"/>
  <c r="E3" i="2"/>
  <c r="G3" i="2" s="1"/>
  <c r="F2" i="2"/>
  <c r="E2" i="2"/>
  <c r="G2" i="2" s="1"/>
  <c r="F7" i="1"/>
  <c r="F6" i="1"/>
  <c r="F5" i="1"/>
  <c r="F4" i="1"/>
  <c r="F3" i="1"/>
  <c r="F2" i="1"/>
  <c r="E3" i="1"/>
  <c r="G3" i="1" s="1"/>
  <c r="E4" i="1"/>
  <c r="G4" i="1" s="1"/>
  <c r="E5" i="1"/>
  <c r="G5" i="1" s="1"/>
  <c r="E6" i="1"/>
  <c r="G6" i="1" s="1"/>
  <c r="E7" i="1"/>
  <c r="G7" i="1" s="1"/>
  <c r="E2" i="1"/>
  <c r="G2" i="1" s="1"/>
  <c r="G7" i="2" l="1"/>
</calcChain>
</file>

<file path=xl/sharedStrings.xml><?xml version="1.0" encoding="utf-8"?>
<sst xmlns="http://schemas.openxmlformats.org/spreadsheetml/2006/main" count="65" uniqueCount="20">
  <si>
    <t>Produit</t>
  </si>
  <si>
    <t>Prix de vente</t>
  </si>
  <si>
    <t>Coût de revient</t>
  </si>
  <si>
    <t>Bénéfice</t>
  </si>
  <si>
    <t>Oignons</t>
  </si>
  <si>
    <t>Salade</t>
  </si>
  <si>
    <t>Courgette</t>
  </si>
  <si>
    <t>Tomate</t>
  </si>
  <si>
    <t>Aubergine</t>
  </si>
  <si>
    <t>Nb ventes</t>
  </si>
  <si>
    <t>Jour</t>
  </si>
  <si>
    <t>Lundi</t>
  </si>
  <si>
    <t>Fenouil</t>
  </si>
  <si>
    <t>Chiffre d'affaire</t>
  </si>
  <si>
    <t>Mardi</t>
  </si>
  <si>
    <t>Étiquettes de lignes</t>
  </si>
  <si>
    <t>Total général</t>
  </si>
  <si>
    <t>Total Lundi</t>
  </si>
  <si>
    <t>Somme de Nb ventes</t>
  </si>
  <si>
    <t>Somme de 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</si>
</sst>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pour problème macro.xlsm]Graphique de tendance!Tableau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de tendance'!$B$1</c:f>
              <c:strCache>
                <c:ptCount val="1"/>
                <c:pt idx="0">
                  <c:v>Somme de Nb ventes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'Graphique de tendance'!$A$2:$A$10</c:f>
              <c:multiLvlStrCache>
                <c:ptCount val="6"/>
                <c:lvl>
                  <c:pt idx="0">
                    <c:v>Aubergine</c:v>
                  </c:pt>
                  <c:pt idx="1">
                    <c:v>Courgette</c:v>
                  </c:pt>
                  <c:pt idx="2">
                    <c:v>Fenouil</c:v>
                  </c:pt>
                  <c:pt idx="3">
                    <c:v>Oignons</c:v>
                  </c:pt>
                  <c:pt idx="4">
                    <c:v>Salade</c:v>
                  </c:pt>
                  <c:pt idx="5">
                    <c:v>Tomate</c:v>
                  </c:pt>
                </c:lvl>
                <c:lvl>
                  <c:pt idx="0">
                    <c:v>Lundi</c:v>
                  </c:pt>
                </c:lvl>
              </c:multiLvlStrCache>
            </c:multiLvlStrRef>
          </c:cat>
          <c:val>
            <c:numRef>
              <c:f>'Graphique de tendance'!$B$2:$B$10</c:f>
              <c:numCache>
                <c:formatCode>General</c:formatCode>
                <c:ptCount val="6"/>
                <c:pt idx="0">
                  <c:v>45</c:v>
                </c:pt>
                <c:pt idx="1">
                  <c:v>64</c:v>
                </c:pt>
                <c:pt idx="2">
                  <c:v>16</c:v>
                </c:pt>
                <c:pt idx="3">
                  <c:v>52</c:v>
                </c:pt>
                <c:pt idx="4">
                  <c:v>40</c:v>
                </c:pt>
                <c:pt idx="5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0-4E01-85F7-F8A0CCEFE9AF}"/>
            </c:ext>
          </c:extLst>
        </c:ser>
        <c:ser>
          <c:idx val="1"/>
          <c:order val="1"/>
          <c:tx>
            <c:strRef>
              <c:f>'Graphique de tendance'!$C$1</c:f>
              <c:strCache>
                <c:ptCount val="1"/>
                <c:pt idx="0">
                  <c:v>Somme de Bénéfice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'Graphique de tendance'!$A$2:$A$10</c:f>
              <c:multiLvlStrCache>
                <c:ptCount val="6"/>
                <c:lvl>
                  <c:pt idx="0">
                    <c:v>Aubergine</c:v>
                  </c:pt>
                  <c:pt idx="1">
                    <c:v>Courgette</c:v>
                  </c:pt>
                  <c:pt idx="2">
                    <c:v>Fenouil</c:v>
                  </c:pt>
                  <c:pt idx="3">
                    <c:v>Oignons</c:v>
                  </c:pt>
                  <c:pt idx="4">
                    <c:v>Salade</c:v>
                  </c:pt>
                  <c:pt idx="5">
                    <c:v>Tomate</c:v>
                  </c:pt>
                </c:lvl>
                <c:lvl>
                  <c:pt idx="0">
                    <c:v>Lundi</c:v>
                  </c:pt>
                </c:lvl>
              </c:multiLvlStrCache>
            </c:multiLvlStrRef>
          </c:cat>
          <c:val>
            <c:numRef>
              <c:f>'Graphique de tendance'!$C$2:$C$10</c:f>
              <c:numCache>
                <c:formatCode>General</c:formatCode>
                <c:ptCount val="6"/>
                <c:pt idx="0">
                  <c:v>40.5</c:v>
                </c:pt>
                <c:pt idx="1">
                  <c:v>54.400000000000006</c:v>
                </c:pt>
                <c:pt idx="2">
                  <c:v>17.920000000000002</c:v>
                </c:pt>
                <c:pt idx="3">
                  <c:v>24.439999999999998</c:v>
                </c:pt>
                <c:pt idx="4">
                  <c:v>28</c:v>
                </c:pt>
                <c:pt idx="5">
                  <c:v>30.36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80-4E01-85F7-F8A0CCEFE9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1536432"/>
        <c:axId val="501533808"/>
      </c:barChart>
      <c:catAx>
        <c:axId val="50153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1533808"/>
        <c:crosses val="autoZero"/>
        <c:auto val="1"/>
        <c:lblAlgn val="ctr"/>
        <c:lblOffset val="100"/>
        <c:noMultiLvlLbl val="0"/>
      </c:catAx>
      <c:valAx>
        <c:axId val="50153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1536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0</xdr:row>
      <xdr:rowOff>0</xdr:rowOff>
    </xdr:from>
    <xdr:to>
      <xdr:col>10</xdr:col>
      <xdr:colOff>123825</xdr:colOff>
      <xdr:row>0</xdr:row>
      <xdr:rowOff>352425</xdr:rowOff>
    </xdr:to>
    <xdr:sp macro="[0]!MAJGRAPH" textlink="">
      <xdr:nvSpPr>
        <xdr:cNvPr id="2" name="Ellipse 1">
          <a:extLst>
            <a:ext uri="{FF2B5EF4-FFF2-40B4-BE49-F238E27FC236}">
              <a16:creationId xmlns:a16="http://schemas.microsoft.com/office/drawing/2014/main" id="{3933ED17-6A65-44D0-A901-CEB286ED9D15}"/>
            </a:ext>
          </a:extLst>
        </xdr:cNvPr>
        <xdr:cNvSpPr/>
      </xdr:nvSpPr>
      <xdr:spPr>
        <a:xfrm>
          <a:off x="6010275" y="0"/>
          <a:ext cx="1733550" cy="352425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Lancement</a:t>
          </a:r>
          <a:r>
            <a:rPr lang="fr-FR" sz="1100" b="1" baseline="0"/>
            <a:t>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11</xdr:col>
      <xdr:colOff>742950</xdr:colOff>
      <xdr:row>19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83A1A6D-A693-47DE-A0B9-DDB7E34876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lavient BARD" refreshedDate="43031.474856712965" createdVersion="6" refreshedVersion="6" minRefreshableVersion="3" recordCount="8" xr:uid="{095B642D-6AEE-42BC-936B-B883D1B75847}">
  <cacheSource type="worksheet">
    <worksheetSource ref="A1:G1048576" sheet="Archives pour graphique"/>
  </cacheSource>
  <cacheFields count="7">
    <cacheField name="Jour" numFmtId="0">
      <sharedItems containsBlank="1" count="2">
        <s v="Lundi"/>
        <m/>
      </sharedItems>
    </cacheField>
    <cacheField name="Produit" numFmtId="0">
      <sharedItems containsBlank="1" count="7">
        <s v="Tomate"/>
        <s v="Oignons"/>
        <s v="Salade"/>
        <s v="Fenouil"/>
        <s v="Courgette"/>
        <s v="Aubergine"/>
        <m/>
      </sharedItems>
    </cacheField>
    <cacheField name="Nb ventes" numFmtId="0">
      <sharedItems containsString="0" containsBlank="1" containsNumber="1" containsInteger="1" minValue="16" maxValue="64"/>
    </cacheField>
    <cacheField name="Prix de vente" numFmtId="0">
      <sharedItems containsString="0" containsBlank="1" containsNumber="1" minValue="0.79" maxValue="1.75"/>
    </cacheField>
    <cacheField name="Chiffre d'affaire" numFmtId="0">
      <sharedItems containsString="0" containsBlank="1" containsNumber="1" minValue="28" maxValue="83.84"/>
    </cacheField>
    <cacheField name="Coût de revient" numFmtId="0">
      <sharedItems containsString="0" containsBlank="1" containsNumber="1" minValue="10.08" maxValue="33.119999999999997"/>
    </cacheField>
    <cacheField name="Bénéfice" numFmtId="0">
      <sharedItems containsString="0" containsBlank="1" containsNumber="1" minValue="17.920000000000002" maxValue="54.400000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46"/>
    <n v="1.38"/>
    <n v="63.48"/>
    <n v="33.119999999999997"/>
    <n v="30.36"/>
  </r>
  <r>
    <x v="0"/>
    <x v="1"/>
    <n v="52"/>
    <n v="0.79"/>
    <n v="41.08"/>
    <n v="16.64"/>
    <n v="24.439999999999998"/>
  </r>
  <r>
    <x v="0"/>
    <x v="2"/>
    <n v="40"/>
    <n v="1.21"/>
    <n v="48.4"/>
    <n v="20.399999999999999"/>
    <n v="28"/>
  </r>
  <r>
    <x v="0"/>
    <x v="3"/>
    <n v="16"/>
    <n v="1.75"/>
    <n v="28"/>
    <n v="10.08"/>
    <n v="17.920000000000002"/>
  </r>
  <r>
    <x v="0"/>
    <x v="4"/>
    <n v="64"/>
    <n v="1.31"/>
    <n v="83.84"/>
    <n v="29.44"/>
    <n v="54.400000000000006"/>
  </r>
  <r>
    <x v="0"/>
    <x v="5"/>
    <n v="45"/>
    <n v="1.5"/>
    <n v="67.5"/>
    <n v="27"/>
    <n v="40.5"/>
  </r>
  <r>
    <x v="1"/>
    <x v="6"/>
    <m/>
    <m/>
    <m/>
    <m/>
    <m/>
  </r>
  <r>
    <x v="1"/>
    <x v="6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E55BD8-3BFE-4241-8A09-BAEED6E1D9A0}" name="Tableau croisé dynamique2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C10" firstHeaderRow="0" firstDataRow="1" firstDataCol="1"/>
  <pivotFields count="7">
    <pivotField axis="axisRow" subtotalTop="0" showAll="0">
      <items count="3">
        <item x="0"/>
        <item h="1" x="1"/>
        <item t="default"/>
      </items>
    </pivotField>
    <pivotField axis="axisRow" subtotalTop="0" showAll="0">
      <items count="8">
        <item x="5"/>
        <item x="4"/>
        <item x="3"/>
        <item x="1"/>
        <item x="2"/>
        <item x="0"/>
        <item h="1" x="6"/>
        <item t="default"/>
      </items>
    </pivotField>
    <pivotField dataField="1" subtotalTop="0" showAll="0"/>
    <pivotField subtotalTop="0" showAll="0"/>
    <pivotField subtotalTop="0" showAll="0"/>
    <pivotField subtotalTop="0" showAll="0"/>
    <pivotField dataField="1" subtotalTop="0" showAll="0"/>
  </pivotFields>
  <rowFields count="2">
    <field x="0"/>
    <field x="1"/>
  </rowFields>
  <rowItems count="9">
    <i>
      <x/>
    </i>
    <i r="1">
      <x/>
    </i>
    <i r="1">
      <x v="1"/>
    </i>
    <i r="1">
      <x v="2"/>
    </i>
    <i r="1">
      <x v="3"/>
    </i>
    <i r="1">
      <x v="4"/>
    </i>
    <i r="1">
      <x v="5"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ventes" fld="2" baseField="0" baseItem="0"/>
    <dataField name="Somme de Bénéfice" fld="6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5D07-1CB8-4316-AD4A-24E42AC71B50}">
  <dimension ref="A1:C7"/>
  <sheetViews>
    <sheetView workbookViewId="0">
      <selection activeCell="B9" sqref="B9"/>
    </sheetView>
  </sheetViews>
  <sheetFormatPr baseColWidth="10" defaultRowHeight="15" x14ac:dyDescent="0.25"/>
  <sheetData>
    <row r="1" spans="1:3" x14ac:dyDescent="0.25">
      <c r="A1" s="1" t="s">
        <v>10</v>
      </c>
      <c r="B1" s="1" t="s">
        <v>0</v>
      </c>
      <c r="C1" s="2" t="s">
        <v>9</v>
      </c>
    </row>
    <row r="2" spans="1:3" x14ac:dyDescent="0.25">
      <c r="A2" s="1" t="s">
        <v>14</v>
      </c>
      <c r="B2" s="1" t="s">
        <v>7</v>
      </c>
      <c r="C2" s="1">
        <v>55</v>
      </c>
    </row>
    <row r="3" spans="1:3" x14ac:dyDescent="0.25">
      <c r="A3" s="1" t="s">
        <v>14</v>
      </c>
      <c r="B3" s="1" t="s">
        <v>4</v>
      </c>
      <c r="C3" s="1">
        <v>42</v>
      </c>
    </row>
    <row r="4" spans="1:3" x14ac:dyDescent="0.25">
      <c r="A4" s="1" t="s">
        <v>14</v>
      </c>
      <c r="B4" s="1" t="s">
        <v>5</v>
      </c>
      <c r="C4" s="1">
        <v>42</v>
      </c>
    </row>
    <row r="5" spans="1:3" x14ac:dyDescent="0.25">
      <c r="A5" s="1" t="s">
        <v>14</v>
      </c>
      <c r="B5" s="1" t="s">
        <v>12</v>
      </c>
      <c r="C5" s="1">
        <v>8</v>
      </c>
    </row>
    <row r="6" spans="1:3" x14ac:dyDescent="0.25">
      <c r="A6" s="1" t="s">
        <v>14</v>
      </c>
      <c r="B6" s="1" t="s">
        <v>6</v>
      </c>
      <c r="C6" s="1">
        <v>72</v>
      </c>
    </row>
    <row r="7" spans="1:3" x14ac:dyDescent="0.25">
      <c r="A7" s="1" t="s">
        <v>14</v>
      </c>
      <c r="B7" s="1" t="s">
        <v>8</v>
      </c>
      <c r="C7" s="1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AEAE8-39F0-4DEE-AE42-09EEEA1DAB57}">
  <dimension ref="A1:G7"/>
  <sheetViews>
    <sheetView tabSelected="1"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1" spans="1:7" ht="30" x14ac:dyDescent="0.25">
      <c r="A1" s="1" t="s">
        <v>10</v>
      </c>
      <c r="B1" s="1" t="s">
        <v>0</v>
      </c>
      <c r="C1" s="2" t="s">
        <v>9</v>
      </c>
      <c r="D1" s="2" t="s">
        <v>1</v>
      </c>
      <c r="E1" s="2" t="s">
        <v>13</v>
      </c>
      <c r="F1" s="2" t="s">
        <v>2</v>
      </c>
      <c r="G1" s="1" t="s">
        <v>3</v>
      </c>
    </row>
    <row r="2" spans="1:7" x14ac:dyDescent="0.25">
      <c r="A2" s="1" t="s">
        <v>11</v>
      </c>
      <c r="B2" s="1" t="s">
        <v>7</v>
      </c>
      <c r="C2" s="1">
        <v>46</v>
      </c>
      <c r="D2" s="1">
        <v>1.38</v>
      </c>
      <c r="E2" s="1">
        <f>C2*D2</f>
        <v>63.48</v>
      </c>
      <c r="F2" s="1">
        <f>0.72*C2</f>
        <v>33.119999999999997</v>
      </c>
      <c r="G2" s="3">
        <f>E2-F2</f>
        <v>30.36</v>
      </c>
    </row>
    <row r="3" spans="1:7" x14ac:dyDescent="0.25">
      <c r="A3" s="1" t="s">
        <v>11</v>
      </c>
      <c r="B3" s="1" t="s">
        <v>4</v>
      </c>
      <c r="C3" s="1">
        <v>52</v>
      </c>
      <c r="D3" s="1">
        <v>0.79</v>
      </c>
      <c r="E3" s="1">
        <f t="shared" ref="E3:E7" si="0">C3*D3</f>
        <v>41.08</v>
      </c>
      <c r="F3" s="1">
        <f>0.32*C3</f>
        <v>16.64</v>
      </c>
      <c r="G3" s="3">
        <f t="shared" ref="G3:G7" si="1">E3-F3</f>
        <v>24.439999999999998</v>
      </c>
    </row>
    <row r="4" spans="1:7" x14ac:dyDescent="0.25">
      <c r="A4" s="1" t="s">
        <v>11</v>
      </c>
      <c r="B4" s="1" t="s">
        <v>5</v>
      </c>
      <c r="C4" s="1">
        <v>40</v>
      </c>
      <c r="D4" s="1">
        <v>1.21</v>
      </c>
      <c r="E4" s="1">
        <f t="shared" si="0"/>
        <v>48.4</v>
      </c>
      <c r="F4" s="1">
        <f>0.51*C4</f>
        <v>20.399999999999999</v>
      </c>
      <c r="G4" s="3">
        <f t="shared" si="1"/>
        <v>28</v>
      </c>
    </row>
    <row r="5" spans="1:7" x14ac:dyDescent="0.25">
      <c r="A5" s="1" t="s">
        <v>11</v>
      </c>
      <c r="B5" s="1" t="s">
        <v>12</v>
      </c>
      <c r="C5" s="1">
        <v>16</v>
      </c>
      <c r="D5" s="1">
        <v>1.75</v>
      </c>
      <c r="E5" s="1">
        <f t="shared" si="0"/>
        <v>28</v>
      </c>
      <c r="F5" s="1">
        <f>0.63*C5</f>
        <v>10.08</v>
      </c>
      <c r="G5" s="3">
        <f t="shared" si="1"/>
        <v>17.920000000000002</v>
      </c>
    </row>
    <row r="6" spans="1:7" x14ac:dyDescent="0.25">
      <c r="A6" s="1" t="s">
        <v>11</v>
      </c>
      <c r="B6" s="1" t="s">
        <v>6</v>
      </c>
      <c r="C6" s="1">
        <v>64</v>
      </c>
      <c r="D6" s="1">
        <v>1.31</v>
      </c>
      <c r="E6" s="1">
        <f t="shared" si="0"/>
        <v>83.84</v>
      </c>
      <c r="F6" s="1">
        <f>0.46*C6</f>
        <v>29.44</v>
      </c>
      <c r="G6" s="3">
        <f t="shared" si="1"/>
        <v>54.400000000000006</v>
      </c>
    </row>
    <row r="7" spans="1:7" x14ac:dyDescent="0.25">
      <c r="A7" s="1" t="s">
        <v>11</v>
      </c>
      <c r="B7" s="1" t="s">
        <v>8</v>
      </c>
      <c r="C7" s="1">
        <v>45</v>
      </c>
      <c r="D7" s="3">
        <v>1.5</v>
      </c>
      <c r="E7" s="1">
        <f t="shared" si="0"/>
        <v>67.5</v>
      </c>
      <c r="F7" s="3">
        <f>0.6*C7</f>
        <v>27</v>
      </c>
      <c r="G7" s="3">
        <f t="shared" si="1"/>
        <v>40.5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2177-0045-4DAF-BACE-5D8CDB4F84B5}">
  <dimension ref="A1:G7"/>
  <sheetViews>
    <sheetView workbookViewId="0">
      <selection activeCell="A2" sqref="A2:C7"/>
    </sheetView>
  </sheetViews>
  <sheetFormatPr baseColWidth="10" defaultRowHeight="15" x14ac:dyDescent="0.25"/>
  <cols>
    <col min="1" max="16384" width="11.42578125" style="1"/>
  </cols>
  <sheetData>
    <row r="1" spans="1:7" ht="30" x14ac:dyDescent="0.25">
      <c r="A1" s="1" t="s">
        <v>10</v>
      </c>
      <c r="B1" s="1" t="s">
        <v>0</v>
      </c>
      <c r="C1" s="2" t="s">
        <v>9</v>
      </c>
      <c r="D1" s="2" t="s">
        <v>1</v>
      </c>
      <c r="E1" s="2" t="s">
        <v>13</v>
      </c>
      <c r="F1" s="2" t="s">
        <v>2</v>
      </c>
      <c r="G1" s="1" t="s">
        <v>3</v>
      </c>
    </row>
    <row r="2" spans="1:7" customFormat="1" x14ac:dyDescent="0.25">
      <c r="A2" s="1" t="s">
        <v>11</v>
      </c>
      <c r="B2" s="1" t="s">
        <v>7</v>
      </c>
      <c r="C2" s="1">
        <v>46</v>
      </c>
      <c r="D2" s="1">
        <v>1.38</v>
      </c>
      <c r="E2" s="1">
        <f>C2*D2</f>
        <v>63.48</v>
      </c>
      <c r="F2" s="1">
        <f>0.72*C2</f>
        <v>33.119999999999997</v>
      </c>
      <c r="G2" s="3">
        <f>E2-F2</f>
        <v>30.36</v>
      </c>
    </row>
    <row r="3" spans="1:7" customFormat="1" x14ac:dyDescent="0.25">
      <c r="A3" s="1" t="s">
        <v>11</v>
      </c>
      <c r="B3" s="1" t="s">
        <v>4</v>
      </c>
      <c r="C3" s="1">
        <v>52</v>
      </c>
      <c r="D3" s="1">
        <v>0.79</v>
      </c>
      <c r="E3" s="1">
        <f t="shared" ref="E3:E7" si="0">C3*D3</f>
        <v>41.08</v>
      </c>
      <c r="F3" s="1">
        <f>0.32*C3</f>
        <v>16.64</v>
      </c>
      <c r="G3" s="3">
        <f t="shared" ref="G3:G7" si="1">E3-F3</f>
        <v>24.439999999999998</v>
      </c>
    </row>
    <row r="4" spans="1:7" customFormat="1" x14ac:dyDescent="0.25">
      <c r="A4" s="1" t="s">
        <v>11</v>
      </c>
      <c r="B4" s="1" t="s">
        <v>5</v>
      </c>
      <c r="C4" s="1">
        <v>40</v>
      </c>
      <c r="D4" s="1">
        <v>1.21</v>
      </c>
      <c r="E4" s="1">
        <f t="shared" si="0"/>
        <v>48.4</v>
      </c>
      <c r="F4" s="1">
        <f>0.51*C4</f>
        <v>20.399999999999999</v>
      </c>
      <c r="G4" s="3">
        <f t="shared" si="1"/>
        <v>28</v>
      </c>
    </row>
    <row r="5" spans="1:7" customFormat="1" x14ac:dyDescent="0.25">
      <c r="A5" s="1" t="s">
        <v>11</v>
      </c>
      <c r="B5" s="1" t="s">
        <v>12</v>
      </c>
      <c r="C5" s="1">
        <v>16</v>
      </c>
      <c r="D5" s="1">
        <v>1.75</v>
      </c>
      <c r="E5" s="1">
        <f t="shared" si="0"/>
        <v>28</v>
      </c>
      <c r="F5" s="1">
        <f>0.63*C5</f>
        <v>10.08</v>
      </c>
      <c r="G5" s="3">
        <f t="shared" si="1"/>
        <v>17.920000000000002</v>
      </c>
    </row>
    <row r="6" spans="1:7" customFormat="1" x14ac:dyDescent="0.25">
      <c r="A6" s="1" t="s">
        <v>11</v>
      </c>
      <c r="B6" s="1" t="s">
        <v>6</v>
      </c>
      <c r="C6" s="1">
        <v>64</v>
      </c>
      <c r="D6" s="1">
        <v>1.31</v>
      </c>
      <c r="E6" s="1">
        <f t="shared" si="0"/>
        <v>83.84</v>
      </c>
      <c r="F6" s="1">
        <f>0.46*C6</f>
        <v>29.44</v>
      </c>
      <c r="G6" s="3">
        <f t="shared" si="1"/>
        <v>54.400000000000006</v>
      </c>
    </row>
    <row r="7" spans="1:7" customFormat="1" x14ac:dyDescent="0.25">
      <c r="A7" s="1" t="s">
        <v>11</v>
      </c>
      <c r="B7" s="1" t="s">
        <v>8</v>
      </c>
      <c r="C7" s="1">
        <v>45</v>
      </c>
      <c r="D7" s="3">
        <v>1.5</v>
      </c>
      <c r="E7" s="1">
        <f t="shared" si="0"/>
        <v>67.5</v>
      </c>
      <c r="F7" s="3">
        <f>0.6*C7</f>
        <v>27</v>
      </c>
      <c r="G7" s="3">
        <f t="shared" si="1"/>
        <v>40.5</v>
      </c>
    </row>
  </sheetData>
  <autoFilter ref="A1:F8" xr:uid="{FE90333F-12D1-4DD5-AAE3-544511C945C7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2AEC-DBA1-430D-9D01-50D3D984EEE5}">
  <dimension ref="A1:C10"/>
  <sheetViews>
    <sheetView topLeftCell="D1" workbookViewId="0">
      <selection activeCell="M12" sqref="M12"/>
    </sheetView>
  </sheetViews>
  <sheetFormatPr baseColWidth="10" defaultRowHeight="15" x14ac:dyDescent="0.25"/>
  <cols>
    <col min="1" max="1" width="21" hidden="1" customWidth="1"/>
    <col min="2" max="2" width="20" hidden="1" customWidth="1"/>
    <col min="3" max="3" width="18.85546875" hidden="1" customWidth="1"/>
  </cols>
  <sheetData>
    <row r="1" spans="1:3" x14ac:dyDescent="0.25">
      <c r="A1" s="4" t="s">
        <v>15</v>
      </c>
      <c r="B1" t="s">
        <v>18</v>
      </c>
      <c r="C1" t="s">
        <v>19</v>
      </c>
    </row>
    <row r="2" spans="1:3" x14ac:dyDescent="0.25">
      <c r="A2" s="5" t="s">
        <v>11</v>
      </c>
      <c r="B2" s="7"/>
      <c r="C2" s="7"/>
    </row>
    <row r="3" spans="1:3" x14ac:dyDescent="0.25">
      <c r="A3" s="6" t="s">
        <v>8</v>
      </c>
      <c r="B3" s="7">
        <v>45</v>
      </c>
      <c r="C3" s="7">
        <v>40.5</v>
      </c>
    </row>
    <row r="4" spans="1:3" x14ac:dyDescent="0.25">
      <c r="A4" s="6" t="s">
        <v>6</v>
      </c>
      <c r="B4" s="7">
        <v>64</v>
      </c>
      <c r="C4" s="7">
        <v>54.400000000000006</v>
      </c>
    </row>
    <row r="5" spans="1:3" x14ac:dyDescent="0.25">
      <c r="A5" s="6" t="s">
        <v>12</v>
      </c>
      <c r="B5" s="7">
        <v>16</v>
      </c>
      <c r="C5" s="7">
        <v>17.920000000000002</v>
      </c>
    </row>
    <row r="6" spans="1:3" x14ac:dyDescent="0.25">
      <c r="A6" s="6" t="s">
        <v>4</v>
      </c>
      <c r="B6" s="7">
        <v>52</v>
      </c>
      <c r="C6" s="7">
        <v>24.439999999999998</v>
      </c>
    </row>
    <row r="7" spans="1:3" x14ac:dyDescent="0.25">
      <c r="A7" s="6" t="s">
        <v>5</v>
      </c>
      <c r="B7" s="7">
        <v>40</v>
      </c>
      <c r="C7" s="7">
        <v>28</v>
      </c>
    </row>
    <row r="8" spans="1:3" x14ac:dyDescent="0.25">
      <c r="A8" s="6" t="s">
        <v>7</v>
      </c>
      <c r="B8" s="7">
        <v>46</v>
      </c>
      <c r="C8" s="7">
        <v>30.36</v>
      </c>
    </row>
    <row r="9" spans="1:3" x14ac:dyDescent="0.25">
      <c r="A9" s="5" t="s">
        <v>17</v>
      </c>
      <c r="B9" s="7">
        <v>263</v>
      </c>
      <c r="C9" s="7">
        <v>195.62</v>
      </c>
    </row>
    <row r="10" spans="1:3" x14ac:dyDescent="0.25">
      <c r="A10" s="5" t="s">
        <v>16</v>
      </c>
      <c r="B10" s="7">
        <v>263</v>
      </c>
      <c r="C10" s="7">
        <v>195.62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Nouvelles données</vt:lpstr>
      <vt:lpstr>Tableau de bord</vt:lpstr>
      <vt:lpstr>Archives pour graphique</vt:lpstr>
      <vt:lpstr>Graphique de tendance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Flavient BARD</dc:creator>
  <cp:lastModifiedBy>Flavient BARD</cp:lastModifiedBy>
  <dcterms:created xsi:type="dcterms:W3CDTF">2017-10-23T07:09:51Z</dcterms:created>
  <dcterms:modified xsi:type="dcterms:W3CDTF">2017-10-23T10:43:18Z</dcterms:modified>
</cp:coreProperties>
</file>