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Janv.18" sheetId="1" r:id="rId1"/>
    <sheet name="Fév.18" sheetId="2" r:id="rId2"/>
    <sheet name="Mar.18" sheetId="3" r:id="rId3"/>
    <sheet name="Avr.18" sheetId="4" r:id="rId4"/>
    <sheet name="Mai 18" sheetId="5" r:id="rId5"/>
    <sheet name="Juin 18" sheetId="6" r:id="rId6"/>
    <sheet name="Juil.18" sheetId="7" r:id="rId7"/>
    <sheet name="Août 18" sheetId="8" r:id="rId8"/>
    <sheet name="Sept. 18" sheetId="9" r:id="rId9"/>
    <sheet name="Oct. 18" sheetId="10" r:id="rId10"/>
    <sheet name="Nov. 18" sheetId="11" r:id="rId11"/>
    <sheet name="Déc. 18" sheetId="12" r:id="rId12"/>
  </sheets>
  <externalReferences>
    <externalReference r:id="rId13"/>
  </externalReferences>
  <definedNames>
    <definedName name="_xlnm.Print_Area" localSheetId="7">'Août 18'!$A$1:$AG$23</definedName>
    <definedName name="_xlnm.Print_Area" localSheetId="3">Avr.18!$A$1:$AG$23</definedName>
    <definedName name="_xlnm.Print_Area" localSheetId="11">'Déc. 18'!$A$1:$AG$23</definedName>
    <definedName name="_xlnm.Print_Area" localSheetId="1">Fév.18!$A$1:$AG$23</definedName>
    <definedName name="_xlnm.Print_Area" localSheetId="0">Janv.18!$A$1:$AG$23</definedName>
    <definedName name="_xlnm.Print_Area" localSheetId="6">Juil.18!$A$1:$AG$23</definedName>
    <definedName name="_xlnm.Print_Area" localSheetId="5">'Juin 18'!$A$1:$AG$23</definedName>
    <definedName name="_xlnm.Print_Area" localSheetId="4">'Mai 18'!$A$1:$AG$23</definedName>
    <definedName name="_xlnm.Print_Area" localSheetId="2">Mar.18!$A$1:$AG$23</definedName>
    <definedName name="_xlnm.Print_Area" localSheetId="10">'Nov. 18'!$A$1:$AG$23</definedName>
    <definedName name="_xlnm.Print_Area" localSheetId="9">'Oct. 18'!$A$1:$AG$23</definedName>
    <definedName name="_xlnm.Print_Area" localSheetId="8">'Sept. 18'!$A$1:$AG$23</definedName>
  </definedNames>
  <calcPr calcId="145621"/>
</workbook>
</file>

<file path=xl/calcChain.xml><?xml version="1.0" encoding="utf-8"?>
<calcChain xmlns="http://schemas.openxmlformats.org/spreadsheetml/2006/main">
  <c r="AE24" i="2" l="1"/>
  <c r="AF24" i="2"/>
  <c r="AG24" i="2"/>
  <c r="AE25" i="2"/>
  <c r="AF25" i="2"/>
  <c r="AG25" i="2"/>
  <c r="AG28" i="2" s="1"/>
  <c r="AE26" i="2"/>
  <c r="AF26" i="2"/>
  <c r="AG26" i="2"/>
  <c r="AE27" i="2"/>
  <c r="AF27" i="2"/>
  <c r="AG27" i="2"/>
  <c r="AE28" i="2"/>
  <c r="AF28" i="2"/>
  <c r="AK8" i="12" l="1"/>
  <c r="AM8" i="12"/>
  <c r="AK9" i="12"/>
  <c r="AM9" i="12"/>
  <c r="AK10" i="12"/>
  <c r="AM10" i="12"/>
  <c r="AK11" i="12"/>
  <c r="AM11" i="12"/>
  <c r="AK12" i="12"/>
  <c r="AM12" i="12"/>
  <c r="AK13" i="12"/>
  <c r="AM13" i="12"/>
  <c r="AK14" i="12"/>
  <c r="AM14" i="12"/>
  <c r="AK16" i="12"/>
  <c r="AM16" i="12"/>
  <c r="AK17" i="12"/>
  <c r="AM17" i="12"/>
  <c r="AK18" i="12"/>
  <c r="AM18" i="12"/>
  <c r="AK19" i="12"/>
  <c r="AM19" i="12"/>
  <c r="AK20" i="12"/>
  <c r="AM20" i="12"/>
  <c r="AK21" i="12"/>
  <c r="AM21" i="12"/>
  <c r="AK22" i="12"/>
  <c r="AM22" i="12"/>
  <c r="AK23" i="12"/>
  <c r="AM23" i="12"/>
  <c r="AK8" i="11"/>
  <c r="AM8" i="11"/>
  <c r="AK9" i="11"/>
  <c r="AM9" i="11"/>
  <c r="AK10" i="11"/>
  <c r="AM10" i="11"/>
  <c r="AK11" i="11"/>
  <c r="AM11" i="11"/>
  <c r="AK12" i="11"/>
  <c r="AM12" i="11"/>
  <c r="AK13" i="11"/>
  <c r="AM13" i="11"/>
  <c r="AK14" i="11"/>
  <c r="AM14" i="11"/>
  <c r="AK16" i="11"/>
  <c r="AM16" i="11"/>
  <c r="AK17" i="11"/>
  <c r="AM17" i="11"/>
  <c r="AK18" i="11"/>
  <c r="AM18" i="11"/>
  <c r="AK19" i="11"/>
  <c r="AM19" i="11"/>
  <c r="AK20" i="11"/>
  <c r="AM20" i="11"/>
  <c r="AK21" i="11"/>
  <c r="AM21" i="11"/>
  <c r="AK22" i="11"/>
  <c r="AM22" i="11"/>
  <c r="AK23" i="11"/>
  <c r="AM23" i="11"/>
  <c r="AM4" i="10"/>
  <c r="AM8" i="10"/>
  <c r="AM9" i="10"/>
  <c r="AM10" i="10"/>
  <c r="AM11" i="10"/>
  <c r="AM12" i="10"/>
  <c r="AM13" i="10"/>
  <c r="AM14" i="10"/>
  <c r="AM16" i="10"/>
  <c r="AM17" i="10"/>
  <c r="AM18" i="10"/>
  <c r="AM19" i="10"/>
  <c r="AM20" i="10"/>
  <c r="AM21" i="10"/>
  <c r="AM22" i="10"/>
  <c r="AM23" i="10"/>
  <c r="AK4" i="10"/>
  <c r="AK8" i="10"/>
  <c r="AK9" i="10"/>
  <c r="AK10" i="10"/>
  <c r="AK11" i="10"/>
  <c r="AK12" i="10"/>
  <c r="AK13" i="10"/>
  <c r="AK14" i="10"/>
  <c r="AK16" i="10"/>
  <c r="AK17" i="10"/>
  <c r="AK18" i="10"/>
  <c r="AK19" i="10"/>
  <c r="AK20" i="10"/>
  <c r="AK21" i="10"/>
  <c r="AK22" i="10"/>
  <c r="AK23" i="10"/>
  <c r="AN8" i="12" l="1"/>
  <c r="AN9" i="12"/>
  <c r="AN10" i="12"/>
  <c r="AN11" i="12"/>
  <c r="AN12" i="12"/>
  <c r="AN13" i="12"/>
  <c r="AN14" i="12"/>
  <c r="AN16" i="12"/>
  <c r="AN17" i="12"/>
  <c r="AN18" i="12"/>
  <c r="AN19" i="12"/>
  <c r="AN20" i="12"/>
  <c r="AN21" i="12"/>
  <c r="AN22" i="12"/>
  <c r="AN23" i="12"/>
  <c r="AO8" i="12"/>
  <c r="AO9" i="12"/>
  <c r="AO10" i="12"/>
  <c r="AO11" i="12"/>
  <c r="AO12" i="12"/>
  <c r="AO13" i="12"/>
  <c r="AO14" i="12"/>
  <c r="AO16" i="12"/>
  <c r="AO17" i="12"/>
  <c r="AO18" i="12"/>
  <c r="AO19" i="12"/>
  <c r="AO20" i="12"/>
  <c r="AO21" i="12"/>
  <c r="AO22" i="12"/>
  <c r="AO23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D26" i="12"/>
  <c r="C26" i="12"/>
  <c r="AG25" i="12"/>
  <c r="AF25" i="12"/>
  <c r="AE25" i="12"/>
  <c r="AD25" i="12"/>
  <c r="AC25" i="12"/>
  <c r="AB25" i="12"/>
  <c r="AA25" i="12"/>
  <c r="Z25" i="12"/>
  <c r="Z28" i="12" s="1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AG24" i="12"/>
  <c r="AG28" i="12" s="1"/>
  <c r="AF24" i="12"/>
  <c r="AE24" i="12"/>
  <c r="AE28" i="12" s="1"/>
  <c r="AD24" i="12"/>
  <c r="AD28" i="12" s="1"/>
  <c r="AC24" i="12"/>
  <c r="AC28" i="12" s="1"/>
  <c r="AB24" i="12"/>
  <c r="AA24" i="12"/>
  <c r="AA28" i="12" s="1"/>
  <c r="Z24" i="12"/>
  <c r="Y24" i="12"/>
  <c r="X24" i="12"/>
  <c r="X28" i="12" s="1"/>
  <c r="W24" i="12"/>
  <c r="V24" i="12"/>
  <c r="V28" i="12" s="1"/>
  <c r="U24" i="12"/>
  <c r="T24" i="12"/>
  <c r="T28" i="12" s="1"/>
  <c r="S24" i="12"/>
  <c r="R24" i="12"/>
  <c r="R28" i="12" s="1"/>
  <c r="Q24" i="12"/>
  <c r="P24" i="12"/>
  <c r="P28" i="12" s="1"/>
  <c r="O24" i="12"/>
  <c r="N24" i="12"/>
  <c r="N28" i="12" s="1"/>
  <c r="M24" i="12"/>
  <c r="L24" i="12"/>
  <c r="L28" i="12" s="1"/>
  <c r="K24" i="12"/>
  <c r="J24" i="12"/>
  <c r="J28" i="12" s="1"/>
  <c r="I24" i="12"/>
  <c r="H24" i="12"/>
  <c r="H28" i="12" s="1"/>
  <c r="G24" i="12"/>
  <c r="F24" i="12"/>
  <c r="F28" i="12" s="1"/>
  <c r="E24" i="12"/>
  <c r="D24" i="12"/>
  <c r="D28" i="12" s="1"/>
  <c r="C24" i="12"/>
  <c r="AJ23" i="12"/>
  <c r="AI23" i="12"/>
  <c r="AH23" i="12"/>
  <c r="AJ22" i="12"/>
  <c r="AI22" i="12"/>
  <c r="AH22" i="12"/>
  <c r="AJ21" i="12"/>
  <c r="AI21" i="12"/>
  <c r="AH21" i="12"/>
  <c r="AJ20" i="12"/>
  <c r="AI20" i="12"/>
  <c r="AH20" i="12"/>
  <c r="AJ19" i="12"/>
  <c r="AI19" i="12"/>
  <c r="AH19" i="12"/>
  <c r="AJ18" i="12"/>
  <c r="AI18" i="12"/>
  <c r="AH18" i="12"/>
  <c r="AJ17" i="12"/>
  <c r="AI17" i="12"/>
  <c r="AH17" i="12"/>
  <c r="AJ16" i="12"/>
  <c r="AI16" i="12"/>
  <c r="AH16" i="12"/>
  <c r="AJ15" i="12"/>
  <c r="AI15" i="12"/>
  <c r="AH15" i="12"/>
  <c r="AJ14" i="12"/>
  <c r="AI14" i="12"/>
  <c r="AH14" i="12"/>
  <c r="AJ13" i="12"/>
  <c r="AI13" i="12"/>
  <c r="AH13" i="12"/>
  <c r="AJ12" i="12"/>
  <c r="AI12" i="12"/>
  <c r="AH12" i="12"/>
  <c r="AJ11" i="12"/>
  <c r="AI11" i="12"/>
  <c r="AH11" i="12"/>
  <c r="AJ10" i="12"/>
  <c r="AI10" i="12"/>
  <c r="AH10" i="12"/>
  <c r="AJ9" i="12"/>
  <c r="AI9" i="12"/>
  <c r="AH9" i="12"/>
  <c r="AJ8" i="12"/>
  <c r="AI8" i="12"/>
  <c r="AH8" i="12"/>
  <c r="AJ7" i="12"/>
  <c r="AI7" i="12"/>
  <c r="AH7" i="12"/>
  <c r="AJ6" i="12"/>
  <c r="AI6" i="12"/>
  <c r="AH6" i="12"/>
  <c r="AJ5" i="12"/>
  <c r="AI5" i="12"/>
  <c r="AH5" i="12"/>
  <c r="AJ4" i="12"/>
  <c r="AI4" i="12"/>
  <c r="AH4" i="12"/>
  <c r="AN4" i="12" s="1"/>
  <c r="AJ3" i="12"/>
  <c r="AI3" i="12"/>
  <c r="AH3" i="12"/>
  <c r="AN8" i="11"/>
  <c r="AN9" i="11"/>
  <c r="AN10" i="11"/>
  <c r="AN11" i="11"/>
  <c r="AN12" i="11"/>
  <c r="AN13" i="11"/>
  <c r="AN14" i="11"/>
  <c r="AN16" i="11"/>
  <c r="AN17" i="11"/>
  <c r="AN18" i="11"/>
  <c r="AN19" i="11"/>
  <c r="AN20" i="11"/>
  <c r="AN21" i="11"/>
  <c r="AN22" i="11"/>
  <c r="AN23" i="11"/>
  <c r="AO8" i="11"/>
  <c r="AO9" i="11"/>
  <c r="AO10" i="11"/>
  <c r="AO11" i="11"/>
  <c r="AO12" i="11"/>
  <c r="AO13" i="11"/>
  <c r="AO14" i="11"/>
  <c r="AO16" i="11"/>
  <c r="AO17" i="11"/>
  <c r="AO18" i="11"/>
  <c r="AO19" i="11"/>
  <c r="AO20" i="11"/>
  <c r="AO21" i="11"/>
  <c r="AO22" i="11"/>
  <c r="AO23" i="11"/>
  <c r="AG27" i="11"/>
  <c r="AF27" i="11"/>
  <c r="AE27" i="11"/>
  <c r="AD28" i="11" s="1"/>
  <c r="AD27" i="11"/>
  <c r="AC27" i="11"/>
  <c r="AB27" i="11"/>
  <c r="AA27" i="11"/>
  <c r="Z28" i="11" s="1"/>
  <c r="Z27" i="11"/>
  <c r="Y27" i="11"/>
  <c r="X27" i="11"/>
  <c r="W27" i="11"/>
  <c r="V28" i="11" s="1"/>
  <c r="V27" i="11"/>
  <c r="U27" i="11"/>
  <c r="T27" i="11"/>
  <c r="S27" i="11"/>
  <c r="R28" i="11" s="1"/>
  <c r="R27" i="11"/>
  <c r="Q27" i="11"/>
  <c r="P27" i="11"/>
  <c r="O27" i="11"/>
  <c r="N28" i="11" s="1"/>
  <c r="N27" i="11"/>
  <c r="M27" i="11"/>
  <c r="L27" i="11"/>
  <c r="K27" i="11"/>
  <c r="J28" i="11" s="1"/>
  <c r="J27" i="11"/>
  <c r="I27" i="11"/>
  <c r="H27" i="11"/>
  <c r="G27" i="11"/>
  <c r="F28" i="11" s="1"/>
  <c r="F27" i="11"/>
  <c r="E27" i="11"/>
  <c r="D27" i="11"/>
  <c r="C27" i="11"/>
  <c r="AG26" i="11"/>
  <c r="AF26" i="1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C26" i="11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C25" i="11"/>
  <c r="AG24" i="11"/>
  <c r="AG28" i="11" s="1"/>
  <c r="AF24" i="11"/>
  <c r="AE24" i="11"/>
  <c r="AD24" i="11"/>
  <c r="AC24" i="11"/>
  <c r="AB24" i="11"/>
  <c r="AB28" i="11" s="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C24" i="11"/>
  <c r="AJ23" i="11"/>
  <c r="AI23" i="11"/>
  <c r="AH23" i="11"/>
  <c r="AJ22" i="11"/>
  <c r="AI22" i="11"/>
  <c r="AH22" i="11"/>
  <c r="AJ21" i="11"/>
  <c r="AI21" i="11"/>
  <c r="AH21" i="11"/>
  <c r="AJ20" i="11"/>
  <c r="AI20" i="11"/>
  <c r="AH20" i="11"/>
  <c r="AJ19" i="11"/>
  <c r="AI19" i="11"/>
  <c r="AH19" i="11"/>
  <c r="AJ18" i="11"/>
  <c r="AI18" i="11"/>
  <c r="AH18" i="11"/>
  <c r="AJ17" i="11"/>
  <c r="AI17" i="11"/>
  <c r="AH17" i="11"/>
  <c r="AJ16" i="11"/>
  <c r="AI16" i="11"/>
  <c r="AH16" i="11"/>
  <c r="AJ15" i="11"/>
  <c r="AI15" i="11"/>
  <c r="AH15" i="11"/>
  <c r="AJ14" i="11"/>
  <c r="AI14" i="11"/>
  <c r="AH14" i="11"/>
  <c r="AJ13" i="11"/>
  <c r="AI13" i="11"/>
  <c r="AH13" i="11"/>
  <c r="AJ12" i="11"/>
  <c r="AI12" i="11"/>
  <c r="AH12" i="11"/>
  <c r="AJ11" i="11"/>
  <c r="AI11" i="11"/>
  <c r="AH11" i="11"/>
  <c r="AJ10" i="11"/>
  <c r="AI10" i="11"/>
  <c r="AH10" i="11"/>
  <c r="AJ9" i="11"/>
  <c r="AI9" i="11"/>
  <c r="AH9" i="11"/>
  <c r="AJ8" i="11"/>
  <c r="AI8" i="11"/>
  <c r="AH8" i="11"/>
  <c r="AJ7" i="11"/>
  <c r="AI7" i="11"/>
  <c r="AH7" i="11"/>
  <c r="AJ6" i="11"/>
  <c r="AI6" i="11"/>
  <c r="AH6" i="11"/>
  <c r="AJ5" i="11"/>
  <c r="AI5" i="11"/>
  <c r="AH5" i="11"/>
  <c r="AJ4" i="11"/>
  <c r="AK4" i="11" s="1"/>
  <c r="AM4" i="11" s="1"/>
  <c r="AI4" i="11"/>
  <c r="AH4" i="11"/>
  <c r="AN4" i="11" s="1"/>
  <c r="AJ3" i="11"/>
  <c r="AI3" i="11"/>
  <c r="AH3" i="11"/>
  <c r="AN8" i="10"/>
  <c r="AN9" i="10"/>
  <c r="AN10" i="10"/>
  <c r="AN11" i="10"/>
  <c r="AN12" i="10"/>
  <c r="AN13" i="10"/>
  <c r="AN14" i="10"/>
  <c r="AN16" i="10"/>
  <c r="AN17" i="10"/>
  <c r="AN18" i="10"/>
  <c r="AN19" i="10"/>
  <c r="AN20" i="10"/>
  <c r="AN21" i="10"/>
  <c r="AN22" i="10"/>
  <c r="AN23" i="10"/>
  <c r="AO8" i="10"/>
  <c r="AO9" i="10"/>
  <c r="AO10" i="10"/>
  <c r="AO11" i="10"/>
  <c r="AO12" i="10"/>
  <c r="AO13" i="10"/>
  <c r="AO14" i="10"/>
  <c r="AO16" i="10"/>
  <c r="AO17" i="10"/>
  <c r="AO18" i="10"/>
  <c r="AO19" i="10"/>
  <c r="AO20" i="10"/>
  <c r="AO21" i="10"/>
  <c r="AO22" i="10"/>
  <c r="AO23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AJ23" i="10"/>
  <c r="AI23" i="10"/>
  <c r="AH23" i="10"/>
  <c r="AJ22" i="10"/>
  <c r="AI22" i="10"/>
  <c r="AH22" i="10"/>
  <c r="AJ21" i="10"/>
  <c r="AI21" i="10"/>
  <c r="AH21" i="10"/>
  <c r="AJ20" i="10"/>
  <c r="AI20" i="10"/>
  <c r="AH20" i="10"/>
  <c r="AJ19" i="10"/>
  <c r="AI19" i="10"/>
  <c r="AH19" i="10"/>
  <c r="AJ18" i="10"/>
  <c r="AI18" i="10"/>
  <c r="AH18" i="10"/>
  <c r="AJ17" i="10"/>
  <c r="AI17" i="10"/>
  <c r="AH17" i="10"/>
  <c r="AJ16" i="10"/>
  <c r="AI16" i="10"/>
  <c r="AH16" i="10"/>
  <c r="AJ15" i="10"/>
  <c r="AI15" i="10"/>
  <c r="AH15" i="10"/>
  <c r="AJ14" i="10"/>
  <c r="AI14" i="10"/>
  <c r="AH14" i="10"/>
  <c r="AJ13" i="10"/>
  <c r="AI13" i="10"/>
  <c r="AH13" i="10"/>
  <c r="AJ12" i="10"/>
  <c r="AI12" i="10"/>
  <c r="AH12" i="10"/>
  <c r="AJ11" i="10"/>
  <c r="AI11" i="10"/>
  <c r="AH11" i="10"/>
  <c r="AJ10" i="10"/>
  <c r="AI10" i="10"/>
  <c r="AH10" i="10"/>
  <c r="AJ9" i="10"/>
  <c r="AI9" i="10"/>
  <c r="AH9" i="10"/>
  <c r="AJ8" i="10"/>
  <c r="AI8" i="10"/>
  <c r="AH8" i="10"/>
  <c r="AJ7" i="10"/>
  <c r="AI7" i="10"/>
  <c r="AH7" i="10"/>
  <c r="AJ6" i="10"/>
  <c r="AI6" i="10"/>
  <c r="AH6" i="10"/>
  <c r="AJ5" i="10"/>
  <c r="AI5" i="10"/>
  <c r="AH5" i="10"/>
  <c r="AJ4" i="10"/>
  <c r="AI4" i="10"/>
  <c r="AH4" i="10"/>
  <c r="AN4" i="10" s="1"/>
  <c r="AJ3" i="10"/>
  <c r="AI3" i="10"/>
  <c r="AH3" i="10"/>
  <c r="AN8" i="9"/>
  <c r="AN9" i="9"/>
  <c r="AN10" i="9"/>
  <c r="AN11" i="9"/>
  <c r="AN12" i="9"/>
  <c r="AN13" i="9"/>
  <c r="AN14" i="9"/>
  <c r="AN16" i="9"/>
  <c r="AN17" i="9"/>
  <c r="AN18" i="9"/>
  <c r="AN19" i="9"/>
  <c r="AN20" i="9"/>
  <c r="AN21" i="9"/>
  <c r="AN22" i="9"/>
  <c r="AN23" i="9"/>
  <c r="AO8" i="9"/>
  <c r="AO9" i="9"/>
  <c r="AO10" i="9"/>
  <c r="AO11" i="9"/>
  <c r="AO12" i="9"/>
  <c r="AO13" i="9"/>
  <c r="AO14" i="9"/>
  <c r="AO16" i="9"/>
  <c r="AO17" i="9"/>
  <c r="AO18" i="9"/>
  <c r="AO19" i="9"/>
  <c r="AO20" i="9"/>
  <c r="AO21" i="9"/>
  <c r="AO22" i="9"/>
  <c r="AO23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AG24" i="9"/>
  <c r="AF24" i="9"/>
  <c r="AF28" i="9" s="1"/>
  <c r="AE24" i="9"/>
  <c r="AD24" i="9"/>
  <c r="AC24" i="9"/>
  <c r="AB24" i="9"/>
  <c r="AB28" i="9" s="1"/>
  <c r="AA24" i="9"/>
  <c r="Z24" i="9"/>
  <c r="Y24" i="9"/>
  <c r="X24" i="9"/>
  <c r="X28" i="9" s="1"/>
  <c r="W24" i="9"/>
  <c r="V24" i="9"/>
  <c r="U24" i="9"/>
  <c r="T24" i="9"/>
  <c r="T28" i="9" s="1"/>
  <c r="S24" i="9"/>
  <c r="R24" i="9"/>
  <c r="Q24" i="9"/>
  <c r="P24" i="9"/>
  <c r="P28" i="9" s="1"/>
  <c r="O24" i="9"/>
  <c r="N24" i="9"/>
  <c r="M24" i="9"/>
  <c r="L24" i="9"/>
  <c r="L28" i="9" s="1"/>
  <c r="K24" i="9"/>
  <c r="J24" i="9"/>
  <c r="I24" i="9"/>
  <c r="H24" i="9"/>
  <c r="H28" i="9" s="1"/>
  <c r="G24" i="9"/>
  <c r="F24" i="9"/>
  <c r="E24" i="9"/>
  <c r="D24" i="9"/>
  <c r="C24" i="9"/>
  <c r="AK23" i="9"/>
  <c r="AM23" i="9" s="1"/>
  <c r="AJ23" i="9"/>
  <c r="AI23" i="9"/>
  <c r="AH23" i="9"/>
  <c r="AM22" i="9"/>
  <c r="AK22" i="9"/>
  <c r="AJ22" i="9"/>
  <c r="AI22" i="9"/>
  <c r="AH22" i="9"/>
  <c r="AK21" i="9"/>
  <c r="AM21" i="9" s="1"/>
  <c r="AJ21" i="9"/>
  <c r="AI21" i="9"/>
  <c r="AH21" i="9"/>
  <c r="AM20" i="9"/>
  <c r="AK20" i="9"/>
  <c r="AJ20" i="9"/>
  <c r="AI20" i="9"/>
  <c r="AH20" i="9"/>
  <c r="AK19" i="9"/>
  <c r="AM19" i="9" s="1"/>
  <c r="AJ19" i="9"/>
  <c r="AI19" i="9"/>
  <c r="AH19" i="9"/>
  <c r="AM18" i="9"/>
  <c r="AK18" i="9"/>
  <c r="AJ18" i="9"/>
  <c r="AI18" i="9"/>
  <c r="AH18" i="9"/>
  <c r="AK17" i="9"/>
  <c r="AM17" i="9" s="1"/>
  <c r="AJ17" i="9"/>
  <c r="AI17" i="9"/>
  <c r="AH17" i="9"/>
  <c r="AM16" i="9"/>
  <c r="AK16" i="9"/>
  <c r="AJ16" i="9"/>
  <c r="AI16" i="9"/>
  <c r="AH16" i="9"/>
  <c r="AJ15" i="9"/>
  <c r="AI15" i="9"/>
  <c r="AH15" i="9"/>
  <c r="AM14" i="9"/>
  <c r="AK14" i="9"/>
  <c r="AJ14" i="9"/>
  <c r="AI14" i="9"/>
  <c r="AH14" i="9"/>
  <c r="AK13" i="9"/>
  <c r="AM13" i="9" s="1"/>
  <c r="AJ13" i="9"/>
  <c r="AI13" i="9"/>
  <c r="AH13" i="9"/>
  <c r="AM12" i="9"/>
  <c r="AK12" i="9"/>
  <c r="AJ12" i="9"/>
  <c r="AI12" i="9"/>
  <c r="AH12" i="9"/>
  <c r="AK11" i="9"/>
  <c r="AM11" i="9" s="1"/>
  <c r="AJ11" i="9"/>
  <c r="AI11" i="9"/>
  <c r="AH11" i="9"/>
  <c r="AM10" i="9"/>
  <c r="AK10" i="9"/>
  <c r="AJ10" i="9"/>
  <c r="AI10" i="9"/>
  <c r="AH10" i="9"/>
  <c r="AK9" i="9"/>
  <c r="AM9" i="9" s="1"/>
  <c r="AJ9" i="9"/>
  <c r="AI9" i="9"/>
  <c r="AH9" i="9"/>
  <c r="AM8" i="9"/>
  <c r="AK8" i="9"/>
  <c r="AJ8" i="9"/>
  <c r="AI8" i="9"/>
  <c r="AH8" i="9"/>
  <c r="AJ7" i="9"/>
  <c r="AI7" i="9"/>
  <c r="AH7" i="9"/>
  <c r="AJ6" i="9"/>
  <c r="AI6" i="9"/>
  <c r="AH6" i="9"/>
  <c r="AJ5" i="9"/>
  <c r="AI5" i="9"/>
  <c r="AH5" i="9"/>
  <c r="AM4" i="9"/>
  <c r="AK4" i="9"/>
  <c r="AJ4" i="9"/>
  <c r="AI4" i="9"/>
  <c r="AH4" i="9"/>
  <c r="AN4" i="9" s="1"/>
  <c r="AJ3" i="9"/>
  <c r="AI3" i="9"/>
  <c r="AH3" i="9"/>
  <c r="AN8" i="8"/>
  <c r="AN9" i="8"/>
  <c r="AN10" i="8"/>
  <c r="AN11" i="8"/>
  <c r="AN12" i="8"/>
  <c r="AN13" i="8"/>
  <c r="AN14" i="8"/>
  <c r="AN16" i="8"/>
  <c r="AN17" i="8"/>
  <c r="AN18" i="8"/>
  <c r="AN19" i="8"/>
  <c r="AN20" i="8"/>
  <c r="AN21" i="8"/>
  <c r="AN22" i="8"/>
  <c r="AN23" i="8"/>
  <c r="AO8" i="8"/>
  <c r="AO9" i="8"/>
  <c r="AO10" i="8"/>
  <c r="AO11" i="8"/>
  <c r="AO12" i="8"/>
  <c r="AO13" i="8"/>
  <c r="AO14" i="8"/>
  <c r="AO16" i="8"/>
  <c r="AO17" i="8"/>
  <c r="AO18" i="8"/>
  <c r="AO19" i="8"/>
  <c r="AO20" i="8"/>
  <c r="AO21" i="8"/>
  <c r="AO22" i="8"/>
  <c r="AO23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C25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AK23" i="8"/>
  <c r="AM23" i="8" s="1"/>
  <c r="AJ23" i="8"/>
  <c r="AI23" i="8"/>
  <c r="AH23" i="8"/>
  <c r="AK22" i="8"/>
  <c r="AM22" i="8" s="1"/>
  <c r="AJ22" i="8"/>
  <c r="AI22" i="8"/>
  <c r="AH22" i="8"/>
  <c r="AM21" i="8"/>
  <c r="AK21" i="8"/>
  <c r="AJ21" i="8"/>
  <c r="AI21" i="8"/>
  <c r="AH21" i="8"/>
  <c r="AM20" i="8"/>
  <c r="AK20" i="8"/>
  <c r="AJ20" i="8"/>
  <c r="AI20" i="8"/>
  <c r="AH20" i="8"/>
  <c r="AK19" i="8"/>
  <c r="AM19" i="8" s="1"/>
  <c r="AJ19" i="8"/>
  <c r="AI19" i="8"/>
  <c r="AH19" i="8"/>
  <c r="AK18" i="8"/>
  <c r="AM18" i="8" s="1"/>
  <c r="AJ18" i="8"/>
  <c r="AI18" i="8"/>
  <c r="AH18" i="8"/>
  <c r="AM17" i="8"/>
  <c r="AK17" i="8"/>
  <c r="AJ17" i="8"/>
  <c r="AI17" i="8"/>
  <c r="AH17" i="8"/>
  <c r="AM16" i="8"/>
  <c r="AK16" i="8"/>
  <c r="AJ16" i="8"/>
  <c r="AI16" i="8"/>
  <c r="AH16" i="8"/>
  <c r="AJ15" i="8"/>
  <c r="AI15" i="8"/>
  <c r="AH15" i="8"/>
  <c r="AK14" i="8"/>
  <c r="AM14" i="8" s="1"/>
  <c r="AJ14" i="8"/>
  <c r="AI14" i="8"/>
  <c r="AH14" i="8"/>
  <c r="AM13" i="8"/>
  <c r="AK13" i="8"/>
  <c r="AJ13" i="8"/>
  <c r="AI13" i="8"/>
  <c r="AH13" i="8"/>
  <c r="AM12" i="8"/>
  <c r="AK12" i="8"/>
  <c r="AJ12" i="8"/>
  <c r="AI12" i="8"/>
  <c r="AH12" i="8"/>
  <c r="AK11" i="8"/>
  <c r="AM11" i="8" s="1"/>
  <c r="AJ11" i="8"/>
  <c r="AI11" i="8"/>
  <c r="AH11" i="8"/>
  <c r="AK10" i="8"/>
  <c r="AM10" i="8" s="1"/>
  <c r="AJ10" i="8"/>
  <c r="AI10" i="8"/>
  <c r="AH10" i="8"/>
  <c r="AM9" i="8"/>
  <c r="AK9" i="8"/>
  <c r="AJ9" i="8"/>
  <c r="AI9" i="8"/>
  <c r="AH9" i="8"/>
  <c r="AM8" i="8"/>
  <c r="AK8" i="8"/>
  <c r="AJ8" i="8"/>
  <c r="AI8" i="8"/>
  <c r="AH8" i="8"/>
  <c r="AJ7" i="8"/>
  <c r="AI7" i="8"/>
  <c r="AH7" i="8"/>
  <c r="AJ6" i="8"/>
  <c r="AI6" i="8"/>
  <c r="AH6" i="8"/>
  <c r="AJ5" i="8"/>
  <c r="AI5" i="8"/>
  <c r="AH5" i="8"/>
  <c r="AM4" i="8"/>
  <c r="AK4" i="8"/>
  <c r="AJ4" i="8"/>
  <c r="AI4" i="8"/>
  <c r="AO4" i="8" s="1"/>
  <c r="AO4" i="9" s="1"/>
  <c r="AO4" i="10" s="1"/>
  <c r="AH4" i="8"/>
  <c r="AN4" i="8" s="1"/>
  <c r="AJ3" i="8"/>
  <c r="AK3" i="8" s="1"/>
  <c r="AK3" i="9" s="1"/>
  <c r="AI3" i="8"/>
  <c r="AO3" i="8" s="1"/>
  <c r="AO3" i="9" s="1"/>
  <c r="AH3" i="8"/>
  <c r="AN8" i="7"/>
  <c r="AN9" i="7"/>
  <c r="AN10" i="7"/>
  <c r="AN11" i="7"/>
  <c r="AN12" i="7"/>
  <c r="AN13" i="7"/>
  <c r="AN14" i="7"/>
  <c r="AN16" i="7"/>
  <c r="AN17" i="7"/>
  <c r="AN18" i="7"/>
  <c r="AN19" i="7"/>
  <c r="AN20" i="7"/>
  <c r="AN21" i="7"/>
  <c r="AN22" i="7"/>
  <c r="AN23" i="7"/>
  <c r="AO4" i="7"/>
  <c r="AO8" i="7"/>
  <c r="AO9" i="7"/>
  <c r="AO10" i="7"/>
  <c r="AO11" i="7"/>
  <c r="AO12" i="7"/>
  <c r="AO13" i="7"/>
  <c r="AO14" i="7"/>
  <c r="AO16" i="7"/>
  <c r="AO17" i="7"/>
  <c r="AO18" i="7"/>
  <c r="AO19" i="7"/>
  <c r="AO20" i="7"/>
  <c r="AO21" i="7"/>
  <c r="AO22" i="7"/>
  <c r="AO23" i="7"/>
  <c r="AO3" i="7"/>
  <c r="AK3" i="7"/>
  <c r="AO4" i="11" l="1"/>
  <c r="AM3" i="9"/>
  <c r="AK3" i="10"/>
  <c r="AM3" i="10" s="1"/>
  <c r="AK3" i="11"/>
  <c r="AM3" i="11" s="1"/>
  <c r="AO3" i="10"/>
  <c r="AO3" i="11" s="1"/>
  <c r="AO3" i="12" s="1"/>
  <c r="AK4" i="12"/>
  <c r="AM4" i="12" s="1"/>
  <c r="AO4" i="12"/>
  <c r="AK3" i="12"/>
  <c r="AM3" i="12" s="1"/>
  <c r="AB28" i="12"/>
  <c r="AF28" i="12"/>
  <c r="C28" i="12"/>
  <c r="G28" i="12"/>
  <c r="K28" i="12"/>
  <c r="O28" i="12"/>
  <c r="S28" i="12"/>
  <c r="W28" i="12"/>
  <c r="E28" i="12"/>
  <c r="I28" i="12"/>
  <c r="M28" i="12"/>
  <c r="Q28" i="12"/>
  <c r="U28" i="12"/>
  <c r="Y28" i="12"/>
  <c r="AC28" i="11"/>
  <c r="AF28" i="11"/>
  <c r="AA28" i="11"/>
  <c r="AE28" i="11"/>
  <c r="E28" i="11"/>
  <c r="M28" i="11"/>
  <c r="U28" i="11"/>
  <c r="D28" i="11"/>
  <c r="H28" i="11"/>
  <c r="L28" i="11"/>
  <c r="P28" i="11"/>
  <c r="T28" i="11"/>
  <c r="X28" i="11"/>
  <c r="I28" i="11"/>
  <c r="Q28" i="11"/>
  <c r="Y28" i="11"/>
  <c r="C28" i="11"/>
  <c r="G28" i="11"/>
  <c r="K28" i="11"/>
  <c r="O28" i="11"/>
  <c r="S28" i="11"/>
  <c r="W28" i="11"/>
  <c r="AF28" i="10"/>
  <c r="AG28" i="10"/>
  <c r="X28" i="10"/>
  <c r="AB28" i="10"/>
  <c r="D28" i="10"/>
  <c r="H28" i="10"/>
  <c r="L28" i="10"/>
  <c r="P28" i="10"/>
  <c r="T28" i="10"/>
  <c r="C28" i="10"/>
  <c r="G28" i="10"/>
  <c r="K28" i="10"/>
  <c r="O28" i="10"/>
  <c r="S28" i="10"/>
  <c r="W28" i="10"/>
  <c r="AA28" i="10"/>
  <c r="AE28" i="10"/>
  <c r="F28" i="10"/>
  <c r="J28" i="10"/>
  <c r="N28" i="10"/>
  <c r="R28" i="10"/>
  <c r="V28" i="10"/>
  <c r="Z28" i="10"/>
  <c r="AD28" i="10"/>
  <c r="E28" i="10"/>
  <c r="I28" i="10"/>
  <c r="M28" i="10"/>
  <c r="Q28" i="10"/>
  <c r="U28" i="10"/>
  <c r="Y28" i="10"/>
  <c r="AC28" i="10"/>
  <c r="F28" i="9"/>
  <c r="J28" i="9"/>
  <c r="N28" i="9"/>
  <c r="R28" i="9"/>
  <c r="V28" i="9"/>
  <c r="Z28" i="9"/>
  <c r="AD28" i="9"/>
  <c r="D28" i="9"/>
  <c r="C28" i="9"/>
  <c r="G28" i="9"/>
  <c r="K28" i="9"/>
  <c r="O28" i="9"/>
  <c r="S28" i="9"/>
  <c r="W28" i="9"/>
  <c r="AA28" i="9"/>
  <c r="AE28" i="9"/>
  <c r="E28" i="9"/>
  <c r="I28" i="9"/>
  <c r="M28" i="9"/>
  <c r="Q28" i="9"/>
  <c r="U28" i="9"/>
  <c r="Y28" i="9"/>
  <c r="AC28" i="9"/>
  <c r="AG28" i="9"/>
  <c r="AM3" i="8"/>
  <c r="J28" i="8"/>
  <c r="N28" i="8"/>
  <c r="R28" i="8"/>
  <c r="V28" i="8"/>
  <c r="Z28" i="8"/>
  <c r="AD28" i="8"/>
  <c r="F28" i="8"/>
  <c r="G28" i="8"/>
  <c r="O28" i="8"/>
  <c r="W28" i="8"/>
  <c r="AE28" i="8"/>
  <c r="C28" i="8"/>
  <c r="K28" i="8"/>
  <c r="S28" i="8"/>
  <c r="AA28" i="8"/>
  <c r="D28" i="8"/>
  <c r="H28" i="8"/>
  <c r="L28" i="8"/>
  <c r="P28" i="8"/>
  <c r="T28" i="8"/>
  <c r="X28" i="8"/>
  <c r="AB28" i="8"/>
  <c r="AF28" i="8"/>
  <c r="E28" i="8"/>
  <c r="I28" i="8"/>
  <c r="M28" i="8"/>
  <c r="Q28" i="8"/>
  <c r="U28" i="8"/>
  <c r="Y28" i="8"/>
  <c r="AC28" i="8"/>
  <c r="AG28" i="8"/>
  <c r="AG27" i="7" l="1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AK23" i="7"/>
  <c r="AM23" i="7" s="1"/>
  <c r="AJ23" i="7"/>
  <c r="AI23" i="7"/>
  <c r="AH23" i="7"/>
  <c r="AK22" i="7"/>
  <c r="AM22" i="7" s="1"/>
  <c r="AJ22" i="7"/>
  <c r="AI22" i="7"/>
  <c r="AH22" i="7"/>
  <c r="AM21" i="7"/>
  <c r="AK21" i="7"/>
  <c r="AJ21" i="7"/>
  <c r="AI21" i="7"/>
  <c r="AH21" i="7"/>
  <c r="AM20" i="7"/>
  <c r="AK20" i="7"/>
  <c r="AJ20" i="7"/>
  <c r="AI20" i="7"/>
  <c r="AH20" i="7"/>
  <c r="AK19" i="7"/>
  <c r="AM19" i="7" s="1"/>
  <c r="AJ19" i="7"/>
  <c r="AI19" i="7"/>
  <c r="AH19" i="7"/>
  <c r="AK18" i="7"/>
  <c r="AM18" i="7" s="1"/>
  <c r="AJ18" i="7"/>
  <c r="AI18" i="7"/>
  <c r="AH18" i="7"/>
  <c r="AM17" i="7"/>
  <c r="AK17" i="7"/>
  <c r="AJ17" i="7"/>
  <c r="AI17" i="7"/>
  <c r="AH17" i="7"/>
  <c r="AM16" i="7"/>
  <c r="AK16" i="7"/>
  <c r="AJ16" i="7"/>
  <c r="AI16" i="7"/>
  <c r="AH16" i="7"/>
  <c r="AJ15" i="7"/>
  <c r="AI15" i="7"/>
  <c r="AH15" i="7"/>
  <c r="AK14" i="7"/>
  <c r="AM14" i="7" s="1"/>
  <c r="AJ14" i="7"/>
  <c r="AI14" i="7"/>
  <c r="AH14" i="7"/>
  <c r="AM13" i="7"/>
  <c r="AK13" i="7"/>
  <c r="AJ13" i="7"/>
  <c r="AI13" i="7"/>
  <c r="AH13" i="7"/>
  <c r="AM12" i="7"/>
  <c r="AK12" i="7"/>
  <c r="AJ12" i="7"/>
  <c r="AI12" i="7"/>
  <c r="AH12" i="7"/>
  <c r="AK11" i="7"/>
  <c r="AM11" i="7" s="1"/>
  <c r="AJ11" i="7"/>
  <c r="AI11" i="7"/>
  <c r="AH11" i="7"/>
  <c r="AK10" i="7"/>
  <c r="AM10" i="7" s="1"/>
  <c r="AJ10" i="7"/>
  <c r="AI10" i="7"/>
  <c r="AH10" i="7"/>
  <c r="AM9" i="7"/>
  <c r="AK9" i="7"/>
  <c r="AJ9" i="7"/>
  <c r="AI9" i="7"/>
  <c r="AH9" i="7"/>
  <c r="AM8" i="7"/>
  <c r="AK8" i="7"/>
  <c r="AJ8" i="7"/>
  <c r="AI8" i="7"/>
  <c r="AH8" i="7"/>
  <c r="AJ7" i="7"/>
  <c r="AI7" i="7"/>
  <c r="AH7" i="7"/>
  <c r="AJ6" i="7"/>
  <c r="AI6" i="7"/>
  <c r="AH6" i="7"/>
  <c r="AJ5" i="7"/>
  <c r="AI5" i="7"/>
  <c r="AH5" i="7"/>
  <c r="AM4" i="7"/>
  <c r="AK4" i="7"/>
  <c r="AJ4" i="7"/>
  <c r="AI4" i="7"/>
  <c r="AH4" i="7"/>
  <c r="AN4" i="7" s="1"/>
  <c r="AM3" i="7"/>
  <c r="AJ3" i="7"/>
  <c r="AI3" i="7"/>
  <c r="AH3" i="7"/>
  <c r="N28" i="7" l="1"/>
  <c r="V28" i="7"/>
  <c r="AD28" i="7"/>
  <c r="AG28" i="7"/>
  <c r="R28" i="7"/>
  <c r="Z28" i="7"/>
  <c r="F28" i="7"/>
  <c r="J28" i="7"/>
  <c r="G28" i="7"/>
  <c r="O28" i="7"/>
  <c r="W28" i="7"/>
  <c r="AE28" i="7"/>
  <c r="D28" i="7"/>
  <c r="H28" i="7"/>
  <c r="L28" i="7"/>
  <c r="P28" i="7"/>
  <c r="T28" i="7"/>
  <c r="X28" i="7"/>
  <c r="AB28" i="7"/>
  <c r="AF28" i="7"/>
  <c r="C28" i="7"/>
  <c r="K28" i="7"/>
  <c r="S28" i="7"/>
  <c r="AA28" i="7"/>
  <c r="E28" i="7"/>
  <c r="I28" i="7"/>
  <c r="M28" i="7"/>
  <c r="Q28" i="7"/>
  <c r="U28" i="7"/>
  <c r="Y28" i="7"/>
  <c r="AC28" i="7"/>
  <c r="AN8" i="6"/>
  <c r="AN9" i="6"/>
  <c r="AN10" i="6"/>
  <c r="AN11" i="6"/>
  <c r="AN12" i="6"/>
  <c r="AN13" i="6"/>
  <c r="AN14" i="6"/>
  <c r="AN16" i="6"/>
  <c r="AN17" i="6"/>
  <c r="AN18" i="6"/>
  <c r="AN19" i="6"/>
  <c r="AN20" i="6"/>
  <c r="AN21" i="6"/>
  <c r="AN22" i="6"/>
  <c r="AN23" i="6"/>
  <c r="AO4" i="6"/>
  <c r="AO8" i="6"/>
  <c r="AO9" i="6"/>
  <c r="AO10" i="6"/>
  <c r="AO11" i="6"/>
  <c r="AO12" i="6"/>
  <c r="AO13" i="6"/>
  <c r="AO14" i="6"/>
  <c r="AO16" i="6"/>
  <c r="AO17" i="6"/>
  <c r="AO18" i="6"/>
  <c r="AO19" i="6"/>
  <c r="AO20" i="6"/>
  <c r="AO21" i="6"/>
  <c r="AO22" i="6"/>
  <c r="AO23" i="6"/>
  <c r="AO3" i="6"/>
  <c r="AK4" i="6"/>
  <c r="AK8" i="6"/>
  <c r="AK9" i="6"/>
  <c r="AM9" i="6" s="1"/>
  <c r="AK10" i="6"/>
  <c r="AK11" i="6"/>
  <c r="AM11" i="6" s="1"/>
  <c r="AK12" i="6"/>
  <c r="AM12" i="6" s="1"/>
  <c r="AK13" i="6"/>
  <c r="AM13" i="6" s="1"/>
  <c r="AK14" i="6"/>
  <c r="AK16" i="6"/>
  <c r="AM16" i="6" s="1"/>
  <c r="AK17" i="6"/>
  <c r="AK18" i="6"/>
  <c r="AK19" i="6"/>
  <c r="AM19" i="6" s="1"/>
  <c r="AK20" i="6"/>
  <c r="AK21" i="6"/>
  <c r="AM21" i="6" s="1"/>
  <c r="AK22" i="6"/>
  <c r="AK23" i="6"/>
  <c r="AM8" i="6"/>
  <c r="AM17" i="6"/>
  <c r="AK3" i="6"/>
  <c r="AM3" i="6" s="1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AM23" i="6"/>
  <c r="AJ23" i="6"/>
  <c r="AI23" i="6"/>
  <c r="AH23" i="6"/>
  <c r="AM22" i="6"/>
  <c r="AJ22" i="6"/>
  <c r="AI22" i="6"/>
  <c r="AH22" i="6"/>
  <c r="AJ21" i="6"/>
  <c r="AI21" i="6"/>
  <c r="AH21" i="6"/>
  <c r="AM20" i="6"/>
  <c r="AJ20" i="6"/>
  <c r="AI20" i="6"/>
  <c r="AH20" i="6"/>
  <c r="AJ19" i="6"/>
  <c r="AI19" i="6"/>
  <c r="AH19" i="6"/>
  <c r="AM18" i="6"/>
  <c r="AJ18" i="6"/>
  <c r="AI18" i="6"/>
  <c r="AH18" i="6"/>
  <c r="AJ17" i="6"/>
  <c r="AI17" i="6"/>
  <c r="AH17" i="6"/>
  <c r="AJ16" i="6"/>
  <c r="AI16" i="6"/>
  <c r="AH16" i="6"/>
  <c r="AJ15" i="6"/>
  <c r="AI15" i="6"/>
  <c r="AH15" i="6"/>
  <c r="AM14" i="6"/>
  <c r="AJ14" i="6"/>
  <c r="AI14" i="6"/>
  <c r="AH14" i="6"/>
  <c r="AJ13" i="6"/>
  <c r="AI13" i="6"/>
  <c r="AH13" i="6"/>
  <c r="AJ12" i="6"/>
  <c r="AI12" i="6"/>
  <c r="AH12" i="6"/>
  <c r="AJ11" i="6"/>
  <c r="AI11" i="6"/>
  <c r="AH11" i="6"/>
  <c r="AM10" i="6"/>
  <c r="AJ10" i="6"/>
  <c r="AI10" i="6"/>
  <c r="AH10" i="6"/>
  <c r="AJ9" i="6"/>
  <c r="AI9" i="6"/>
  <c r="AH9" i="6"/>
  <c r="AJ8" i="6"/>
  <c r="AI8" i="6"/>
  <c r="AH8" i="6"/>
  <c r="AJ7" i="6"/>
  <c r="AI7" i="6"/>
  <c r="AH7" i="6"/>
  <c r="AJ6" i="6"/>
  <c r="AI6" i="6"/>
  <c r="AH6" i="6"/>
  <c r="AJ5" i="6"/>
  <c r="AI5" i="6"/>
  <c r="AH5" i="6"/>
  <c r="AM4" i="6"/>
  <c r="AJ4" i="6"/>
  <c r="AI4" i="6"/>
  <c r="AH4" i="6"/>
  <c r="AN4" i="6" s="1"/>
  <c r="AJ3" i="6"/>
  <c r="AI3" i="6"/>
  <c r="AH3" i="6"/>
  <c r="AF28" i="6" l="1"/>
  <c r="F28" i="6"/>
  <c r="J28" i="6"/>
  <c r="N28" i="6"/>
  <c r="R28" i="6"/>
  <c r="V28" i="6"/>
  <c r="Z28" i="6"/>
  <c r="AD28" i="6"/>
  <c r="E28" i="6"/>
  <c r="I28" i="6"/>
  <c r="M28" i="6"/>
  <c r="Q28" i="6"/>
  <c r="U28" i="6"/>
  <c r="Y28" i="6"/>
  <c r="AC28" i="6"/>
  <c r="AG28" i="6"/>
  <c r="D28" i="6"/>
  <c r="H28" i="6"/>
  <c r="L28" i="6"/>
  <c r="P28" i="6"/>
  <c r="T28" i="6"/>
  <c r="X28" i="6"/>
  <c r="AB28" i="6"/>
  <c r="C28" i="6"/>
  <c r="G28" i="6"/>
  <c r="K28" i="6"/>
  <c r="O28" i="6"/>
  <c r="S28" i="6"/>
  <c r="W28" i="6"/>
  <c r="AA28" i="6"/>
  <c r="AE28" i="6"/>
  <c r="AG24" i="5" l="1"/>
  <c r="AG25" i="5"/>
  <c r="AG26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C27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C26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C25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AM23" i="5"/>
  <c r="AK23" i="5"/>
  <c r="AJ23" i="5"/>
  <c r="AI23" i="5"/>
  <c r="AO23" i="5" s="1"/>
  <c r="AH23" i="5"/>
  <c r="AN23" i="5" s="1"/>
  <c r="AK22" i="5"/>
  <c r="AM22" i="5" s="1"/>
  <c r="AJ22" i="5"/>
  <c r="AI22" i="5"/>
  <c r="AO22" i="5" s="1"/>
  <c r="AH22" i="5"/>
  <c r="AN22" i="5" s="1"/>
  <c r="AM21" i="5"/>
  <c r="AK21" i="5"/>
  <c r="AJ21" i="5"/>
  <c r="AI21" i="5"/>
  <c r="AO21" i="5" s="1"/>
  <c r="AH21" i="5"/>
  <c r="AN21" i="5" s="1"/>
  <c r="AK20" i="5"/>
  <c r="AM20" i="5" s="1"/>
  <c r="AJ20" i="5"/>
  <c r="AI20" i="5"/>
  <c r="AO20" i="5" s="1"/>
  <c r="AH20" i="5"/>
  <c r="AN20" i="5" s="1"/>
  <c r="AM19" i="5"/>
  <c r="AK19" i="5"/>
  <c r="AJ19" i="5"/>
  <c r="AI19" i="5"/>
  <c r="AO19" i="5" s="1"/>
  <c r="AH19" i="5"/>
  <c r="AN19" i="5" s="1"/>
  <c r="AK18" i="5"/>
  <c r="AM18" i="5" s="1"/>
  <c r="AJ18" i="5"/>
  <c r="AI18" i="5"/>
  <c r="AO18" i="5" s="1"/>
  <c r="AH18" i="5"/>
  <c r="AN18" i="5" s="1"/>
  <c r="AM17" i="5"/>
  <c r="AK17" i="5"/>
  <c r="AJ17" i="5"/>
  <c r="AI17" i="5"/>
  <c r="AO17" i="5" s="1"/>
  <c r="AH17" i="5"/>
  <c r="AN17" i="5" s="1"/>
  <c r="AK16" i="5"/>
  <c r="AM16" i="5" s="1"/>
  <c r="AJ16" i="5"/>
  <c r="AI16" i="5"/>
  <c r="AO16" i="5" s="1"/>
  <c r="AH16" i="5"/>
  <c r="AN16" i="5" s="1"/>
  <c r="AJ15" i="5"/>
  <c r="AI15" i="5"/>
  <c r="AH15" i="5"/>
  <c r="AK14" i="5"/>
  <c r="AM14" i="5" s="1"/>
  <c r="AJ14" i="5"/>
  <c r="AI14" i="5"/>
  <c r="AO14" i="5" s="1"/>
  <c r="AH14" i="5"/>
  <c r="AN14" i="5" s="1"/>
  <c r="AM13" i="5"/>
  <c r="AK13" i="5"/>
  <c r="AJ13" i="5"/>
  <c r="AI13" i="5"/>
  <c r="AO13" i="5" s="1"/>
  <c r="AH13" i="5"/>
  <c r="AN13" i="5" s="1"/>
  <c r="AK12" i="5"/>
  <c r="AM12" i="5" s="1"/>
  <c r="AJ12" i="5"/>
  <c r="AI12" i="5"/>
  <c r="AO12" i="5" s="1"/>
  <c r="AH12" i="5"/>
  <c r="AN12" i="5" s="1"/>
  <c r="AM11" i="5"/>
  <c r="AK11" i="5"/>
  <c r="AJ11" i="5"/>
  <c r="AI11" i="5"/>
  <c r="AO11" i="5" s="1"/>
  <c r="AH11" i="5"/>
  <c r="AN11" i="5" s="1"/>
  <c r="AK10" i="5"/>
  <c r="AM10" i="5" s="1"/>
  <c r="AJ10" i="5"/>
  <c r="AI10" i="5"/>
  <c r="AO10" i="5" s="1"/>
  <c r="AH10" i="5"/>
  <c r="AN10" i="5" s="1"/>
  <c r="AM9" i="5"/>
  <c r="AK9" i="5"/>
  <c r="AJ9" i="5"/>
  <c r="AI9" i="5"/>
  <c r="AO9" i="5" s="1"/>
  <c r="AH9" i="5"/>
  <c r="AN9" i="5" s="1"/>
  <c r="AK8" i="5"/>
  <c r="AM8" i="5" s="1"/>
  <c r="AJ8" i="5"/>
  <c r="AI8" i="5"/>
  <c r="AO8" i="5" s="1"/>
  <c r="AH8" i="5"/>
  <c r="AN8" i="5" s="1"/>
  <c r="AJ7" i="5"/>
  <c r="AI7" i="5"/>
  <c r="AH7" i="5"/>
  <c r="AJ6" i="5"/>
  <c r="AI6" i="5"/>
  <c r="AH6" i="5"/>
  <c r="AJ5" i="5"/>
  <c r="AI5" i="5"/>
  <c r="AH5" i="5"/>
  <c r="AK4" i="5"/>
  <c r="AM4" i="5" s="1"/>
  <c r="AJ4" i="5"/>
  <c r="AI4" i="5"/>
  <c r="AO4" i="5" s="1"/>
  <c r="AH4" i="5"/>
  <c r="AN4" i="5" s="1"/>
  <c r="AJ3" i="5"/>
  <c r="AK3" i="5" s="1"/>
  <c r="AM3" i="5" s="1"/>
  <c r="AI3" i="5"/>
  <c r="AO3" i="5" s="1"/>
  <c r="AH3" i="5"/>
  <c r="AN8" i="4"/>
  <c r="AO8" i="4"/>
  <c r="AN9" i="4"/>
  <c r="AO9" i="4"/>
  <c r="AN10" i="4"/>
  <c r="AO10" i="4"/>
  <c r="AN11" i="4"/>
  <c r="AO11" i="4"/>
  <c r="AN12" i="4"/>
  <c r="AO12" i="4"/>
  <c r="AN13" i="4"/>
  <c r="AO13" i="4"/>
  <c r="AN14" i="4"/>
  <c r="AO14" i="4"/>
  <c r="AN16" i="4"/>
  <c r="AO16" i="4"/>
  <c r="AN17" i="4"/>
  <c r="AO17" i="4"/>
  <c r="AN18" i="4"/>
  <c r="AO18" i="4"/>
  <c r="AN19" i="4"/>
  <c r="AO19" i="4"/>
  <c r="AN20" i="4"/>
  <c r="AO20" i="4"/>
  <c r="AN21" i="4"/>
  <c r="AO21" i="4"/>
  <c r="AN22" i="4"/>
  <c r="AO22" i="4"/>
  <c r="AN23" i="4"/>
  <c r="AO23" i="4"/>
  <c r="AO3" i="4"/>
  <c r="AO4" i="4"/>
  <c r="AM4" i="4"/>
  <c r="AM8" i="4"/>
  <c r="AM9" i="4"/>
  <c r="AM10" i="4"/>
  <c r="AM11" i="4"/>
  <c r="AM12" i="4"/>
  <c r="AM13" i="4"/>
  <c r="AM14" i="4"/>
  <c r="AM16" i="4"/>
  <c r="AM17" i="4"/>
  <c r="AM18" i="4"/>
  <c r="AM19" i="4"/>
  <c r="AM20" i="4"/>
  <c r="AM21" i="4"/>
  <c r="AM22" i="4"/>
  <c r="AM23" i="4"/>
  <c r="AM3" i="4"/>
  <c r="AM4" i="3"/>
  <c r="AM8" i="3"/>
  <c r="AM9" i="3"/>
  <c r="AM10" i="3"/>
  <c r="AM11" i="3"/>
  <c r="AM12" i="3"/>
  <c r="AM13" i="3"/>
  <c r="AM14" i="3"/>
  <c r="AM16" i="3"/>
  <c r="AM17" i="3"/>
  <c r="AM18" i="3"/>
  <c r="AM19" i="3"/>
  <c r="AM20" i="3"/>
  <c r="AM21" i="3"/>
  <c r="AM22" i="3"/>
  <c r="AM23" i="3"/>
  <c r="AM3" i="3"/>
  <c r="AM4" i="2"/>
  <c r="AM8" i="2"/>
  <c r="AM9" i="2"/>
  <c r="AM10" i="2"/>
  <c r="AM11" i="2"/>
  <c r="AM12" i="2"/>
  <c r="AM13" i="2"/>
  <c r="AM14" i="2"/>
  <c r="AM16" i="2"/>
  <c r="AM17" i="2"/>
  <c r="AM18" i="2"/>
  <c r="AM19" i="2"/>
  <c r="AM20" i="2"/>
  <c r="AM21" i="2"/>
  <c r="AM22" i="2"/>
  <c r="AM23" i="2"/>
  <c r="AM3" i="2"/>
  <c r="AK4" i="4"/>
  <c r="AK8" i="4"/>
  <c r="AK9" i="4"/>
  <c r="AK10" i="4"/>
  <c r="AK11" i="4"/>
  <c r="AK12" i="4"/>
  <c r="AK13" i="4"/>
  <c r="AK14" i="4"/>
  <c r="AK16" i="4"/>
  <c r="AK17" i="4"/>
  <c r="AK18" i="4"/>
  <c r="AK19" i="4"/>
  <c r="AK20" i="4"/>
  <c r="AK21" i="4"/>
  <c r="AK22" i="4"/>
  <c r="AK23" i="4"/>
  <c r="AK3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AJ23" i="4"/>
  <c r="AI23" i="4"/>
  <c r="AH23" i="4"/>
  <c r="AJ22" i="4"/>
  <c r="AI22" i="4"/>
  <c r="AH22" i="4"/>
  <c r="AJ21" i="4"/>
  <c r="AI21" i="4"/>
  <c r="AH21" i="4"/>
  <c r="AJ20" i="4"/>
  <c r="AI20" i="4"/>
  <c r="AH20" i="4"/>
  <c r="AJ19" i="4"/>
  <c r="AI19" i="4"/>
  <c r="AH19" i="4"/>
  <c r="AJ18" i="4"/>
  <c r="AI18" i="4"/>
  <c r="AH18" i="4"/>
  <c r="AJ17" i="4"/>
  <c r="AI17" i="4"/>
  <c r="AH17" i="4"/>
  <c r="AJ16" i="4"/>
  <c r="AI16" i="4"/>
  <c r="AH16" i="4"/>
  <c r="AJ15" i="4"/>
  <c r="AI15" i="4"/>
  <c r="AH15" i="4"/>
  <c r="AJ14" i="4"/>
  <c r="AI14" i="4"/>
  <c r="AH14" i="4"/>
  <c r="AJ13" i="4"/>
  <c r="AI13" i="4"/>
  <c r="AH13" i="4"/>
  <c r="AJ12" i="4"/>
  <c r="AI12" i="4"/>
  <c r="AH12" i="4"/>
  <c r="AJ11" i="4"/>
  <c r="AI11" i="4"/>
  <c r="AH11" i="4"/>
  <c r="AJ10" i="4"/>
  <c r="AI10" i="4"/>
  <c r="AH10" i="4"/>
  <c r="AJ9" i="4"/>
  <c r="AI9" i="4"/>
  <c r="AH9" i="4"/>
  <c r="AJ8" i="4"/>
  <c r="AI8" i="4"/>
  <c r="AH8" i="4"/>
  <c r="AJ7" i="4"/>
  <c r="AI7" i="4"/>
  <c r="AH7" i="4"/>
  <c r="AJ6" i="4"/>
  <c r="AI6" i="4"/>
  <c r="AH6" i="4"/>
  <c r="AJ5" i="4"/>
  <c r="AI5" i="4"/>
  <c r="AH5" i="4"/>
  <c r="AJ4" i="4"/>
  <c r="AI4" i="4"/>
  <c r="AH4" i="4"/>
  <c r="AN4" i="4" s="1"/>
  <c r="AJ3" i="4"/>
  <c r="AI3" i="4"/>
  <c r="AH3" i="4"/>
  <c r="AN8" i="3"/>
  <c r="AN9" i="3"/>
  <c r="AN10" i="3"/>
  <c r="AN11" i="3"/>
  <c r="AN12" i="3"/>
  <c r="AN13" i="3"/>
  <c r="AN14" i="3"/>
  <c r="AN16" i="3"/>
  <c r="AN17" i="3"/>
  <c r="AN18" i="3"/>
  <c r="AN19" i="3"/>
  <c r="AN20" i="3"/>
  <c r="AN21" i="3"/>
  <c r="AN22" i="3"/>
  <c r="AN23" i="3"/>
  <c r="AO8" i="3"/>
  <c r="AO9" i="3"/>
  <c r="AO10" i="3"/>
  <c r="AO11" i="3"/>
  <c r="AO12" i="3"/>
  <c r="AO13" i="3"/>
  <c r="AO14" i="3"/>
  <c r="AO16" i="3"/>
  <c r="AO17" i="3"/>
  <c r="AO18" i="3"/>
  <c r="AO19" i="3"/>
  <c r="AO20" i="3"/>
  <c r="AO21" i="3"/>
  <c r="AO22" i="3"/>
  <c r="AO23" i="3"/>
  <c r="AO3" i="3"/>
  <c r="AO4" i="3"/>
  <c r="AN8" i="2"/>
  <c r="AN9" i="2"/>
  <c r="AN10" i="2"/>
  <c r="AN11" i="2"/>
  <c r="AN12" i="2"/>
  <c r="AN13" i="2"/>
  <c r="AN14" i="2"/>
  <c r="AN16" i="2"/>
  <c r="AN17" i="2"/>
  <c r="AN18" i="2"/>
  <c r="AN19" i="2"/>
  <c r="AN20" i="2"/>
  <c r="AN21" i="2"/>
  <c r="AN22" i="2"/>
  <c r="AN23" i="2"/>
  <c r="AO8" i="2"/>
  <c r="AO9" i="2"/>
  <c r="AO10" i="2"/>
  <c r="AO11" i="2"/>
  <c r="AO12" i="2"/>
  <c r="AO13" i="2"/>
  <c r="AO14" i="2"/>
  <c r="AO16" i="2"/>
  <c r="AO17" i="2"/>
  <c r="AO18" i="2"/>
  <c r="AO19" i="2"/>
  <c r="AO20" i="2"/>
  <c r="AO21" i="2"/>
  <c r="AO22" i="2"/>
  <c r="AO23" i="2"/>
  <c r="AO3" i="2"/>
  <c r="AO4" i="2"/>
  <c r="V25" i="3"/>
  <c r="AK4" i="3"/>
  <c r="AK8" i="3"/>
  <c r="AK9" i="3"/>
  <c r="AK10" i="3"/>
  <c r="AK11" i="3"/>
  <c r="AK12" i="3"/>
  <c r="AK13" i="3"/>
  <c r="AK14" i="3"/>
  <c r="AK16" i="3"/>
  <c r="AK17" i="3"/>
  <c r="AK18" i="3"/>
  <c r="AK20" i="3"/>
  <c r="AK21" i="3"/>
  <c r="AK22" i="3"/>
  <c r="AK23" i="3"/>
  <c r="AK3" i="3"/>
  <c r="AE24" i="3"/>
  <c r="AF24" i="3"/>
  <c r="AG24" i="3"/>
  <c r="AE25" i="3"/>
  <c r="AF25" i="3"/>
  <c r="AG25" i="3"/>
  <c r="AG28" i="3" s="1"/>
  <c r="AE26" i="3"/>
  <c r="AF26" i="3"/>
  <c r="AG26" i="3"/>
  <c r="AE27" i="3"/>
  <c r="AF27" i="3"/>
  <c r="AG27" i="3"/>
  <c r="AF28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AD25" i="3"/>
  <c r="AC25" i="3"/>
  <c r="AB25" i="3"/>
  <c r="AA25" i="3"/>
  <c r="AA28" i="3" s="1"/>
  <c r="Z25" i="3"/>
  <c r="Y25" i="3"/>
  <c r="X25" i="3"/>
  <c r="W25" i="3"/>
  <c r="W28" i="3" s="1"/>
  <c r="U25" i="3"/>
  <c r="T25" i="3"/>
  <c r="S25" i="3"/>
  <c r="S28" i="3" s="1"/>
  <c r="R25" i="3"/>
  <c r="Q25" i="3"/>
  <c r="P25" i="3"/>
  <c r="O25" i="3"/>
  <c r="O28" i="3" s="1"/>
  <c r="N25" i="3"/>
  <c r="M25" i="3"/>
  <c r="L25" i="3"/>
  <c r="K25" i="3"/>
  <c r="K28" i="3" s="1"/>
  <c r="J25" i="3"/>
  <c r="I25" i="3"/>
  <c r="H25" i="3"/>
  <c r="G25" i="3"/>
  <c r="G28" i="3" s="1"/>
  <c r="F25" i="3"/>
  <c r="E25" i="3"/>
  <c r="D25" i="3"/>
  <c r="C25" i="3"/>
  <c r="C28" i="3" s="1"/>
  <c r="AD24" i="3"/>
  <c r="AC24" i="3"/>
  <c r="AC28" i="3" s="1"/>
  <c r="AB24" i="3"/>
  <c r="AA24" i="3"/>
  <c r="Z24" i="3"/>
  <c r="Z28" i="3" s="1"/>
  <c r="Y24" i="3"/>
  <c r="Y28" i="3" s="1"/>
  <c r="X24" i="3"/>
  <c r="W24" i="3"/>
  <c r="V24" i="3"/>
  <c r="U24" i="3"/>
  <c r="U28" i="3" s="1"/>
  <c r="T24" i="3"/>
  <c r="S24" i="3"/>
  <c r="R24" i="3"/>
  <c r="R28" i="3" s="1"/>
  <c r="Q24" i="3"/>
  <c r="Q28" i="3" s="1"/>
  <c r="P24" i="3"/>
  <c r="P28" i="3" s="1"/>
  <c r="O24" i="3"/>
  <c r="N24" i="3"/>
  <c r="N28" i="3" s="1"/>
  <c r="M24" i="3"/>
  <c r="M28" i="3" s="1"/>
  <c r="L24" i="3"/>
  <c r="L28" i="3" s="1"/>
  <c r="K24" i="3"/>
  <c r="J24" i="3"/>
  <c r="J28" i="3" s="1"/>
  <c r="I24" i="3"/>
  <c r="I28" i="3" s="1"/>
  <c r="H24" i="3"/>
  <c r="H28" i="3" s="1"/>
  <c r="G24" i="3"/>
  <c r="F24" i="3"/>
  <c r="F28" i="3" s="1"/>
  <c r="E24" i="3"/>
  <c r="E28" i="3" s="1"/>
  <c r="D24" i="3"/>
  <c r="D28" i="3" s="1"/>
  <c r="C24" i="3"/>
  <c r="AJ23" i="3"/>
  <c r="AI23" i="3"/>
  <c r="AH23" i="3"/>
  <c r="AJ22" i="3"/>
  <c r="AI22" i="3"/>
  <c r="AH22" i="3"/>
  <c r="AJ21" i="3"/>
  <c r="AI21" i="3"/>
  <c r="AH21" i="3"/>
  <c r="AJ20" i="3"/>
  <c r="AI20" i="3"/>
  <c r="AH20" i="3"/>
  <c r="AJ19" i="3"/>
  <c r="AK19" i="3" s="1"/>
  <c r="AI19" i="3"/>
  <c r="AH19" i="3"/>
  <c r="AJ18" i="3"/>
  <c r="AI18" i="3"/>
  <c r="AH18" i="3"/>
  <c r="AJ17" i="3"/>
  <c r="AI17" i="3"/>
  <c r="AH17" i="3"/>
  <c r="AJ16" i="3"/>
  <c r="AI16" i="3"/>
  <c r="AH16" i="3"/>
  <c r="AJ15" i="3"/>
  <c r="AI15" i="3"/>
  <c r="AH15" i="3"/>
  <c r="AJ14" i="3"/>
  <c r="AI14" i="3"/>
  <c r="AH14" i="3"/>
  <c r="AJ13" i="3"/>
  <c r="AI13" i="3"/>
  <c r="AH13" i="3"/>
  <c r="AJ12" i="3"/>
  <c r="AI12" i="3"/>
  <c r="AH12" i="3"/>
  <c r="AJ11" i="3"/>
  <c r="AI11" i="3"/>
  <c r="AH11" i="3"/>
  <c r="AJ10" i="3"/>
  <c r="AI10" i="3"/>
  <c r="AH10" i="3"/>
  <c r="AJ9" i="3"/>
  <c r="AI9" i="3"/>
  <c r="AH9" i="3"/>
  <c r="AJ8" i="3"/>
  <c r="AI8" i="3"/>
  <c r="AH8" i="3"/>
  <c r="AJ7" i="3"/>
  <c r="AI7" i="3"/>
  <c r="AH7" i="3"/>
  <c r="AJ6" i="3"/>
  <c r="AI6" i="3"/>
  <c r="AH6" i="3"/>
  <c r="AJ5" i="3"/>
  <c r="AI5" i="3"/>
  <c r="AH5" i="3"/>
  <c r="AJ4" i="3"/>
  <c r="AI4" i="3"/>
  <c r="AH4" i="3"/>
  <c r="AN4" i="3" s="1"/>
  <c r="AJ3" i="3"/>
  <c r="AI3" i="3"/>
  <c r="AH3" i="3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C25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C24" i="2"/>
  <c r="AK4" i="2"/>
  <c r="AK3" i="2"/>
  <c r="C24" i="1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AD28" i="2"/>
  <c r="AJ23" i="2"/>
  <c r="AI23" i="2"/>
  <c r="AH23" i="2"/>
  <c r="AJ22" i="2"/>
  <c r="AI22" i="2"/>
  <c r="AH22" i="2"/>
  <c r="AJ21" i="2"/>
  <c r="AI21" i="2"/>
  <c r="AH21" i="2"/>
  <c r="AJ20" i="2"/>
  <c r="AI20" i="2"/>
  <c r="AH20" i="2"/>
  <c r="AJ19" i="2"/>
  <c r="AI19" i="2"/>
  <c r="AH19" i="2"/>
  <c r="AJ18" i="2"/>
  <c r="AI18" i="2"/>
  <c r="AH18" i="2"/>
  <c r="AJ17" i="2"/>
  <c r="AI17" i="2"/>
  <c r="AH17" i="2"/>
  <c r="AJ16" i="2"/>
  <c r="AI16" i="2"/>
  <c r="AH16" i="2"/>
  <c r="AJ15" i="2"/>
  <c r="AI15" i="2"/>
  <c r="AH15" i="2"/>
  <c r="AJ14" i="2"/>
  <c r="AI14" i="2"/>
  <c r="AH14" i="2"/>
  <c r="AJ13" i="2"/>
  <c r="AI13" i="2"/>
  <c r="AH13" i="2"/>
  <c r="AJ12" i="2"/>
  <c r="AI12" i="2"/>
  <c r="AH12" i="2"/>
  <c r="AJ11" i="2"/>
  <c r="AI11" i="2"/>
  <c r="AH11" i="2"/>
  <c r="AJ10" i="2"/>
  <c r="AI10" i="2"/>
  <c r="AH10" i="2"/>
  <c r="AJ9" i="2"/>
  <c r="AI9" i="2"/>
  <c r="AH9" i="2"/>
  <c r="AJ8" i="2"/>
  <c r="AI8" i="2"/>
  <c r="AH8" i="2"/>
  <c r="AJ7" i="2"/>
  <c r="AI7" i="2"/>
  <c r="AH7" i="2"/>
  <c r="AJ6" i="2"/>
  <c r="AI6" i="2"/>
  <c r="AH6" i="2"/>
  <c r="AJ5" i="2"/>
  <c r="AI5" i="2"/>
  <c r="AH5" i="2"/>
  <c r="AJ4" i="2"/>
  <c r="AI4" i="2"/>
  <c r="AH4" i="2"/>
  <c r="AN4" i="2" s="1"/>
  <c r="AJ3" i="2"/>
  <c r="AI3" i="2"/>
  <c r="AH3" i="2"/>
  <c r="AG28" i="5" l="1"/>
  <c r="AF28" i="5"/>
  <c r="E28" i="5"/>
  <c r="I28" i="5"/>
  <c r="M28" i="5"/>
  <c r="Q28" i="5"/>
  <c r="U28" i="5"/>
  <c r="Y28" i="5"/>
  <c r="AC28" i="5"/>
  <c r="D28" i="5"/>
  <c r="H28" i="5"/>
  <c r="L28" i="5"/>
  <c r="P28" i="5"/>
  <c r="T28" i="5"/>
  <c r="X28" i="5"/>
  <c r="AB28" i="5"/>
  <c r="C28" i="5"/>
  <c r="G28" i="5"/>
  <c r="K28" i="5"/>
  <c r="O28" i="5"/>
  <c r="S28" i="5"/>
  <c r="W28" i="5"/>
  <c r="AA28" i="5"/>
  <c r="AE28" i="5"/>
  <c r="F28" i="5"/>
  <c r="J28" i="5"/>
  <c r="N28" i="5"/>
  <c r="R28" i="5"/>
  <c r="V28" i="5"/>
  <c r="Z28" i="5"/>
  <c r="AD28" i="5"/>
  <c r="R28" i="4"/>
  <c r="V28" i="4"/>
  <c r="Z28" i="4"/>
  <c r="AD28" i="4"/>
  <c r="F28" i="4"/>
  <c r="J28" i="4"/>
  <c r="N28" i="4"/>
  <c r="D28" i="4"/>
  <c r="H28" i="4"/>
  <c r="L28" i="4"/>
  <c r="P28" i="4"/>
  <c r="T28" i="4"/>
  <c r="X28" i="4"/>
  <c r="AB28" i="4"/>
  <c r="AF28" i="4"/>
  <c r="C28" i="4"/>
  <c r="G28" i="4"/>
  <c r="K28" i="4"/>
  <c r="O28" i="4"/>
  <c r="S28" i="4"/>
  <c r="W28" i="4"/>
  <c r="AA28" i="4"/>
  <c r="AE28" i="4"/>
  <c r="E28" i="4"/>
  <c r="I28" i="4"/>
  <c r="M28" i="4"/>
  <c r="Q28" i="4"/>
  <c r="U28" i="4"/>
  <c r="Y28" i="4"/>
  <c r="AC28" i="4"/>
  <c r="AB28" i="3"/>
  <c r="AE28" i="3"/>
  <c r="V28" i="3"/>
  <c r="X28" i="3"/>
  <c r="T28" i="3"/>
  <c r="AD28" i="3"/>
  <c r="V28" i="2"/>
  <c r="Z28" i="2"/>
  <c r="X28" i="2"/>
  <c r="AB28" i="2"/>
  <c r="T28" i="2"/>
  <c r="D28" i="2"/>
  <c r="H28" i="2"/>
  <c r="L28" i="2"/>
  <c r="P28" i="2"/>
  <c r="F28" i="2"/>
  <c r="J28" i="2"/>
  <c r="N28" i="2"/>
  <c r="R28" i="2"/>
  <c r="C28" i="2"/>
  <c r="K28" i="2"/>
  <c r="S28" i="2"/>
  <c r="AA28" i="2"/>
  <c r="G28" i="2"/>
  <c r="O28" i="2"/>
  <c r="W28" i="2"/>
  <c r="E28" i="2"/>
  <c r="I28" i="2"/>
  <c r="M28" i="2"/>
  <c r="Q28" i="2"/>
  <c r="U28" i="2"/>
  <c r="Y28" i="2"/>
  <c r="AC28" i="2"/>
  <c r="AL4" i="1" l="1"/>
  <c r="AL4" i="2" s="1"/>
  <c r="AL4" i="3" s="1"/>
  <c r="AL5" i="1"/>
  <c r="AL5" i="2" s="1"/>
  <c r="AL5" i="3" s="1"/>
  <c r="AL6" i="1"/>
  <c r="AL6" i="2" s="1"/>
  <c r="AL6" i="3" s="1"/>
  <c r="AL7" i="1"/>
  <c r="AL7" i="2" s="1"/>
  <c r="AL7" i="3" s="1"/>
  <c r="AL8" i="1"/>
  <c r="AL8" i="2" s="1"/>
  <c r="AL8" i="3" s="1"/>
  <c r="AL9" i="1"/>
  <c r="AL9" i="2" s="1"/>
  <c r="AL9" i="3" s="1"/>
  <c r="AL10" i="1"/>
  <c r="AL10" i="2" s="1"/>
  <c r="AL10" i="3" s="1"/>
  <c r="AL11" i="1"/>
  <c r="AL11" i="2" s="1"/>
  <c r="AL11" i="3" s="1"/>
  <c r="AL12" i="1"/>
  <c r="AL12" i="2" s="1"/>
  <c r="AL12" i="3" s="1"/>
  <c r="AL13" i="1"/>
  <c r="AL13" i="2" s="1"/>
  <c r="AL13" i="3" s="1"/>
  <c r="AL14" i="1"/>
  <c r="AL14" i="2" s="1"/>
  <c r="AL14" i="3" s="1"/>
  <c r="AL15" i="1"/>
  <c r="AL15" i="2" s="1"/>
  <c r="AL15" i="3" s="1"/>
  <c r="AL16" i="1"/>
  <c r="AL16" i="2" s="1"/>
  <c r="AL16" i="3" s="1"/>
  <c r="AL17" i="1"/>
  <c r="AL17" i="2" s="1"/>
  <c r="AL17" i="3" s="1"/>
  <c r="AL18" i="1"/>
  <c r="AL18" i="2" s="1"/>
  <c r="AL18" i="3" s="1"/>
  <c r="AL19" i="1"/>
  <c r="AL19" i="2" s="1"/>
  <c r="AL19" i="3" s="1"/>
  <c r="AL20" i="1"/>
  <c r="AL20" i="2" s="1"/>
  <c r="AL20" i="3" s="1"/>
  <c r="AL21" i="1"/>
  <c r="AL21" i="2" s="1"/>
  <c r="AL21" i="3" s="1"/>
  <c r="AL22" i="1"/>
  <c r="AL22" i="2" s="1"/>
  <c r="AL22" i="3" s="1"/>
  <c r="AL23" i="1"/>
  <c r="AL23" i="2" s="1"/>
  <c r="AL23" i="3" s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J23" i="1"/>
  <c r="AM23" i="1" s="1"/>
  <c r="AI23" i="1"/>
  <c r="AO23" i="1" s="1"/>
  <c r="AH23" i="1"/>
  <c r="AN23" i="1" s="1"/>
  <c r="AJ22" i="1"/>
  <c r="AM22" i="1" s="1"/>
  <c r="AI22" i="1"/>
  <c r="AO22" i="1" s="1"/>
  <c r="AH22" i="1"/>
  <c r="AN22" i="1" s="1"/>
  <c r="AJ21" i="1"/>
  <c r="AK21" i="1" s="1"/>
  <c r="AK21" i="2" s="1"/>
  <c r="AI21" i="1"/>
  <c r="AO21" i="1" s="1"/>
  <c r="AH21" i="1"/>
  <c r="AN21" i="1" s="1"/>
  <c r="AJ20" i="1"/>
  <c r="AM20" i="1" s="1"/>
  <c r="AI20" i="1"/>
  <c r="AO20" i="1" s="1"/>
  <c r="AH20" i="1"/>
  <c r="AN20" i="1" s="1"/>
  <c r="AJ19" i="1"/>
  <c r="AK19" i="1" s="1"/>
  <c r="AK19" i="2" s="1"/>
  <c r="AI19" i="1"/>
  <c r="AO19" i="1" s="1"/>
  <c r="AH19" i="1"/>
  <c r="AN19" i="1" s="1"/>
  <c r="AJ18" i="1"/>
  <c r="AM18" i="1" s="1"/>
  <c r="AI18" i="1"/>
  <c r="AO18" i="1" s="1"/>
  <c r="AH18" i="1"/>
  <c r="AN18" i="1" s="1"/>
  <c r="AJ17" i="1"/>
  <c r="AK17" i="1" s="1"/>
  <c r="AK17" i="2" s="1"/>
  <c r="AI17" i="1"/>
  <c r="AO17" i="1" s="1"/>
  <c r="AH17" i="1"/>
  <c r="AN17" i="1" s="1"/>
  <c r="AJ16" i="1"/>
  <c r="AM16" i="1" s="1"/>
  <c r="AI16" i="1"/>
  <c r="AO16" i="1" s="1"/>
  <c r="AH16" i="1"/>
  <c r="AN16" i="1" s="1"/>
  <c r="AJ15" i="1"/>
  <c r="AK15" i="1" s="1"/>
  <c r="AK15" i="2" s="1"/>
  <c r="AI15" i="1"/>
  <c r="AO15" i="1" s="1"/>
  <c r="AO15" i="2" s="1"/>
  <c r="AO15" i="3" s="1"/>
  <c r="AO15" i="4" s="1"/>
  <c r="AO15" i="5" s="1"/>
  <c r="AO15" i="6" s="1"/>
  <c r="AO15" i="7" s="1"/>
  <c r="AO15" i="8" s="1"/>
  <c r="AO15" i="9" s="1"/>
  <c r="AO15" i="10" s="1"/>
  <c r="AO15" i="11" s="1"/>
  <c r="AO15" i="12" s="1"/>
  <c r="AH15" i="1"/>
  <c r="AN15" i="1" s="1"/>
  <c r="AN15" i="2" s="1"/>
  <c r="AN15" i="3" s="1"/>
  <c r="AN15" i="4" s="1"/>
  <c r="AN15" i="5" s="1"/>
  <c r="AN15" i="6" s="1"/>
  <c r="AN15" i="7" s="1"/>
  <c r="AN15" i="8" s="1"/>
  <c r="AN15" i="9" s="1"/>
  <c r="AN15" i="10" s="1"/>
  <c r="AN15" i="11" s="1"/>
  <c r="AN15" i="12" s="1"/>
  <c r="AJ14" i="1"/>
  <c r="AM14" i="1" s="1"/>
  <c r="AI14" i="1"/>
  <c r="AO14" i="1" s="1"/>
  <c r="AH14" i="1"/>
  <c r="AN14" i="1" s="1"/>
  <c r="AJ13" i="1"/>
  <c r="AM13" i="1" s="1"/>
  <c r="AI13" i="1"/>
  <c r="AO13" i="1" s="1"/>
  <c r="AH13" i="1"/>
  <c r="AN13" i="1" s="1"/>
  <c r="AJ12" i="1"/>
  <c r="AK12" i="1" s="1"/>
  <c r="AK12" i="2" s="1"/>
  <c r="AI12" i="1"/>
  <c r="AO12" i="1" s="1"/>
  <c r="AH12" i="1"/>
  <c r="AN12" i="1" s="1"/>
  <c r="AJ11" i="1"/>
  <c r="AK11" i="1" s="1"/>
  <c r="AK11" i="2" s="1"/>
  <c r="AI11" i="1"/>
  <c r="AO11" i="1" s="1"/>
  <c r="AH11" i="1"/>
  <c r="AN11" i="1" s="1"/>
  <c r="AJ10" i="1"/>
  <c r="AK10" i="1" s="1"/>
  <c r="AK10" i="2" s="1"/>
  <c r="AI10" i="1"/>
  <c r="AO10" i="1" s="1"/>
  <c r="AH10" i="1"/>
  <c r="AN10" i="1" s="1"/>
  <c r="AJ9" i="1"/>
  <c r="AK9" i="1" s="1"/>
  <c r="AK9" i="2" s="1"/>
  <c r="AI9" i="1"/>
  <c r="AO9" i="1" s="1"/>
  <c r="AH9" i="1"/>
  <c r="AN9" i="1" s="1"/>
  <c r="AJ8" i="1"/>
  <c r="AK8" i="1" s="1"/>
  <c r="AK8" i="2" s="1"/>
  <c r="AI8" i="1"/>
  <c r="AO8" i="1" s="1"/>
  <c r="AH8" i="1"/>
  <c r="AN8" i="1" s="1"/>
  <c r="AJ7" i="1"/>
  <c r="AM7" i="1" s="1"/>
  <c r="AI7" i="1"/>
  <c r="AO7" i="1" s="1"/>
  <c r="AO7" i="2" s="1"/>
  <c r="AO7" i="3" s="1"/>
  <c r="AO7" i="4" s="1"/>
  <c r="AO7" i="5" s="1"/>
  <c r="AO7" i="6" s="1"/>
  <c r="AO7" i="7" s="1"/>
  <c r="AO7" i="8" s="1"/>
  <c r="AO7" i="9" s="1"/>
  <c r="AO7" i="10" s="1"/>
  <c r="AO7" i="11" s="1"/>
  <c r="AO7" i="12" s="1"/>
  <c r="AH7" i="1"/>
  <c r="AN7" i="1" s="1"/>
  <c r="AN7" i="2" s="1"/>
  <c r="AN7" i="3" s="1"/>
  <c r="AN7" i="4" s="1"/>
  <c r="AN7" i="5" s="1"/>
  <c r="AN7" i="6" s="1"/>
  <c r="AN7" i="7" s="1"/>
  <c r="AN7" i="8" s="1"/>
  <c r="AN7" i="9" s="1"/>
  <c r="AN7" i="10" s="1"/>
  <c r="AN7" i="11" s="1"/>
  <c r="AN7" i="12" s="1"/>
  <c r="AJ6" i="1"/>
  <c r="AK6" i="1" s="1"/>
  <c r="AK6" i="2" s="1"/>
  <c r="AI6" i="1"/>
  <c r="AO6" i="1" s="1"/>
  <c r="AO6" i="2" s="1"/>
  <c r="AO6" i="3" s="1"/>
  <c r="AO6" i="4" s="1"/>
  <c r="AO6" i="5" s="1"/>
  <c r="AO6" i="6" s="1"/>
  <c r="AO6" i="7" s="1"/>
  <c r="AO6" i="8" s="1"/>
  <c r="AO6" i="9" s="1"/>
  <c r="AO6" i="10" s="1"/>
  <c r="AO6" i="11" s="1"/>
  <c r="AO6" i="12" s="1"/>
  <c r="AH6" i="1"/>
  <c r="AN6" i="1" s="1"/>
  <c r="AN6" i="2" s="1"/>
  <c r="AN6" i="3" s="1"/>
  <c r="AN6" i="4" s="1"/>
  <c r="AN6" i="5" s="1"/>
  <c r="AN6" i="6" s="1"/>
  <c r="AN6" i="7" s="1"/>
  <c r="AN6" i="8" s="1"/>
  <c r="AN6" i="9" s="1"/>
  <c r="AN6" i="10" s="1"/>
  <c r="AN6" i="11" s="1"/>
  <c r="AN6" i="12" s="1"/>
  <c r="AJ5" i="1"/>
  <c r="AK5" i="1" s="1"/>
  <c r="AK5" i="2" s="1"/>
  <c r="AI5" i="1"/>
  <c r="AO5" i="1" s="1"/>
  <c r="AO5" i="2" s="1"/>
  <c r="AO5" i="3" s="1"/>
  <c r="AO5" i="4" s="1"/>
  <c r="AO5" i="5" s="1"/>
  <c r="AO5" i="6" s="1"/>
  <c r="AO5" i="7" s="1"/>
  <c r="AO5" i="8" s="1"/>
  <c r="AO5" i="9" s="1"/>
  <c r="AO5" i="10" s="1"/>
  <c r="AO5" i="11" s="1"/>
  <c r="AO5" i="12" s="1"/>
  <c r="AH5" i="1"/>
  <c r="AN5" i="1" s="1"/>
  <c r="AN5" i="2" s="1"/>
  <c r="AN5" i="3" s="1"/>
  <c r="AN5" i="4" s="1"/>
  <c r="AN5" i="5" s="1"/>
  <c r="AN5" i="6" s="1"/>
  <c r="AN5" i="7" s="1"/>
  <c r="AN5" i="8" s="1"/>
  <c r="AN5" i="9" s="1"/>
  <c r="AN5" i="10" s="1"/>
  <c r="AN5" i="11" s="1"/>
  <c r="AN5" i="12" s="1"/>
  <c r="AJ4" i="1"/>
  <c r="AM4" i="1" s="1"/>
  <c r="AI4" i="1"/>
  <c r="AO4" i="1" s="1"/>
  <c r="AH4" i="1"/>
  <c r="AN4" i="1" s="1"/>
  <c r="AJ3" i="1"/>
  <c r="AK3" i="1" s="1"/>
  <c r="AI3" i="1"/>
  <c r="AO3" i="1" s="1"/>
  <c r="AH3" i="1"/>
  <c r="AM15" i="2" l="1"/>
  <c r="AK15" i="3"/>
  <c r="AM6" i="2"/>
  <c r="AK6" i="3"/>
  <c r="AM5" i="2"/>
  <c r="AK5" i="3"/>
  <c r="AK23" i="1"/>
  <c r="AK23" i="2" s="1"/>
  <c r="AK22" i="1"/>
  <c r="AK22" i="2" s="1"/>
  <c r="AM21" i="1"/>
  <c r="AK20" i="1"/>
  <c r="AK20" i="2" s="1"/>
  <c r="AM17" i="1"/>
  <c r="AM19" i="1"/>
  <c r="AK18" i="1"/>
  <c r="AK18" i="2" s="1"/>
  <c r="AK14" i="1"/>
  <c r="AK14" i="2" s="1"/>
  <c r="AM15" i="1"/>
  <c r="AK13" i="1"/>
  <c r="AK13" i="2" s="1"/>
  <c r="AK16" i="1"/>
  <c r="AK16" i="2" s="1"/>
  <c r="AM12" i="1"/>
  <c r="AA28" i="1"/>
  <c r="AE28" i="1"/>
  <c r="AM9" i="1"/>
  <c r="AM8" i="1"/>
  <c r="C28" i="1"/>
  <c r="G28" i="1"/>
  <c r="K28" i="1"/>
  <c r="O28" i="1"/>
  <c r="S28" i="1"/>
  <c r="W28" i="1"/>
  <c r="AM11" i="1"/>
  <c r="AM10" i="1"/>
  <c r="AM3" i="1"/>
  <c r="AM6" i="1"/>
  <c r="AK7" i="1"/>
  <c r="AK7" i="2" s="1"/>
  <c r="AK4" i="1"/>
  <c r="AM5" i="1"/>
  <c r="H28" i="1"/>
  <c r="P28" i="1"/>
  <c r="X28" i="1"/>
  <c r="AF28" i="1"/>
  <c r="E28" i="1"/>
  <c r="I28" i="1"/>
  <c r="M28" i="1"/>
  <c r="Q28" i="1"/>
  <c r="U28" i="1"/>
  <c r="Y28" i="1"/>
  <c r="AC28" i="1"/>
  <c r="AG28" i="1"/>
  <c r="D28" i="1"/>
  <c r="L28" i="1"/>
  <c r="T28" i="1"/>
  <c r="AB28" i="1"/>
  <c r="F28" i="1"/>
  <c r="J28" i="1"/>
  <c r="N28" i="1"/>
  <c r="R28" i="1"/>
  <c r="V28" i="1"/>
  <c r="Z28" i="1"/>
  <c r="AD28" i="1"/>
  <c r="AM15" i="3" l="1"/>
  <c r="AK15" i="4"/>
  <c r="AM15" i="4" s="1"/>
  <c r="AK15" i="5"/>
  <c r="AM7" i="2"/>
  <c r="AM24" i="2" s="1"/>
  <c r="AK7" i="3"/>
  <c r="AK6" i="5"/>
  <c r="AM6" i="3"/>
  <c r="AK6" i="4"/>
  <c r="AM6" i="4" s="1"/>
  <c r="AK5" i="4"/>
  <c r="AM5" i="4" s="1"/>
  <c r="AK5" i="5"/>
  <c r="AM5" i="3"/>
  <c r="AM24" i="1"/>
  <c r="AK15" i="9" l="1"/>
  <c r="AK15" i="8"/>
  <c r="AM15" i="8" s="1"/>
  <c r="AK15" i="7"/>
  <c r="AM15" i="7" s="1"/>
  <c r="AK15" i="6"/>
  <c r="AM15" i="6" s="1"/>
  <c r="AM15" i="5"/>
  <c r="AK7" i="4"/>
  <c r="AM7" i="4" s="1"/>
  <c r="AM24" i="4" s="1"/>
  <c r="AK7" i="5"/>
  <c r="AM7" i="3"/>
  <c r="AM24" i="3" s="1"/>
  <c r="AM6" i="5"/>
  <c r="AK6" i="9"/>
  <c r="AK6" i="8"/>
  <c r="AM6" i="8" s="1"/>
  <c r="AK6" i="7"/>
  <c r="AM6" i="7" s="1"/>
  <c r="AK6" i="6"/>
  <c r="AM6" i="6" s="1"/>
  <c r="AK5" i="8"/>
  <c r="AM5" i="8" s="1"/>
  <c r="AK5" i="9"/>
  <c r="AK5" i="7"/>
  <c r="AM5" i="7" s="1"/>
  <c r="AK5" i="6"/>
  <c r="AM5" i="6" s="1"/>
  <c r="AM5" i="5"/>
  <c r="AL3" i="1"/>
  <c r="AL3" i="2" s="1"/>
  <c r="AL3" i="3" s="1"/>
  <c r="AM15" i="9" l="1"/>
  <c r="AK15" i="10"/>
  <c r="AK7" i="9"/>
  <c r="AK7" i="8"/>
  <c r="AM7" i="8" s="1"/>
  <c r="AK7" i="7"/>
  <c r="AM7" i="7" s="1"/>
  <c r="AK7" i="6"/>
  <c r="AM7" i="6" s="1"/>
  <c r="AM24" i="6" s="1"/>
  <c r="AM7" i="5"/>
  <c r="AM24" i="5" s="1"/>
  <c r="AM24" i="8"/>
  <c r="AM24" i="7"/>
  <c r="AK6" i="10"/>
  <c r="AM6" i="9"/>
  <c r="AM5" i="9"/>
  <c r="AK5" i="10"/>
  <c r="AK15" i="11" l="1"/>
  <c r="AM15" i="10"/>
  <c r="AM7" i="9"/>
  <c r="AM24" i="9" s="1"/>
  <c r="AK7" i="10"/>
  <c r="AM6" i="10"/>
  <c r="AK6" i="11"/>
  <c r="AK5" i="11"/>
  <c r="AM5" i="10"/>
  <c r="AK15" i="12" l="1"/>
  <c r="AM15" i="12" s="1"/>
  <c r="AM15" i="11"/>
  <c r="AK7" i="11"/>
  <c r="AM7" i="10"/>
  <c r="AM24" i="10" s="1"/>
  <c r="AM6" i="11"/>
  <c r="AK6" i="12"/>
  <c r="AM6" i="12" s="1"/>
  <c r="AM5" i="11"/>
  <c r="AK5" i="12"/>
  <c r="AM5" i="12" s="1"/>
  <c r="AM7" i="11" l="1"/>
  <c r="AM24" i="11" s="1"/>
  <c r="AK7" i="12"/>
  <c r="AM7" i="12" s="1"/>
  <c r="AM24" i="12" s="1"/>
</calcChain>
</file>

<file path=xl/comments1.xml><?xml version="1.0" encoding="utf-8"?>
<comments xmlns="http://schemas.openxmlformats.org/spreadsheetml/2006/main">
  <authors>
    <author>Cédrick Gada</author>
  </authors>
  <commentList>
    <comment ref="AB15" authorId="0">
      <text>
        <r>
          <rPr>
            <sz val="9"/>
            <color indexed="81"/>
            <rFont val="Tahoma"/>
            <family val="2"/>
          </rPr>
          <t>KVB - Hellemmes</t>
        </r>
      </text>
    </comment>
    <comment ref="U19" authorId="0">
      <text>
        <r>
          <rPr>
            <sz val="9"/>
            <color indexed="81"/>
            <rFont val="Tahoma"/>
            <family val="2"/>
          </rPr>
          <t>KVB - Hellemmes</t>
        </r>
      </text>
    </comment>
  </commentList>
</comments>
</file>

<file path=xl/sharedStrings.xml><?xml version="1.0" encoding="utf-8"?>
<sst xmlns="http://schemas.openxmlformats.org/spreadsheetml/2006/main" count="8188" uniqueCount="65">
  <si>
    <t>Postes tenus</t>
  </si>
  <si>
    <t>Noms</t>
  </si>
  <si>
    <t>RU</t>
  </si>
  <si>
    <t>RP</t>
  </si>
  <si>
    <t>C</t>
  </si>
  <si>
    <t>Cumul C</t>
  </si>
  <si>
    <t>Reste C</t>
  </si>
  <si>
    <t>RU pris</t>
  </si>
  <si>
    <t>RP pris</t>
  </si>
  <si>
    <t>J</t>
  </si>
  <si>
    <t>R</t>
  </si>
  <si>
    <t>TEAM 1</t>
  </si>
  <si>
    <t>M</t>
  </si>
  <si>
    <t>N</t>
  </si>
  <si>
    <t>For</t>
  </si>
  <si>
    <t>TEAM 2</t>
  </si>
  <si>
    <t>TEAM 3</t>
  </si>
  <si>
    <t>TEAM 4</t>
  </si>
  <si>
    <t>Présent TL J</t>
  </si>
  <si>
    <t>Présent TL N</t>
  </si>
  <si>
    <t>Présence effectif J</t>
  </si>
  <si>
    <t>Présence effectif N</t>
  </si>
  <si>
    <t>Indicateur MOD</t>
  </si>
  <si>
    <t>01 - Janvier 2018</t>
  </si>
  <si>
    <t>C-1</t>
  </si>
  <si>
    <t>F1</t>
  </si>
  <si>
    <t>02 - Février 2018</t>
  </si>
  <si>
    <t>03- Mars 2018</t>
  </si>
  <si>
    <t>04 - Avril 2018</t>
  </si>
  <si>
    <t>05 - Mai 2018</t>
  </si>
  <si>
    <t>FV</t>
  </si>
  <si>
    <t>06 - Juin 2018</t>
  </si>
  <si>
    <t>07 - Juillet 2018</t>
  </si>
  <si>
    <t>08 - Août 2018</t>
  </si>
  <si>
    <t>09 - Septembre 2018</t>
  </si>
  <si>
    <t xml:space="preserve">10 - Octobre 2018 </t>
  </si>
  <si>
    <t>11 - Novembre 2018</t>
  </si>
  <si>
    <t>12 - Décembre 2018</t>
  </si>
  <si>
    <t>CET</t>
  </si>
  <si>
    <t>F0</t>
  </si>
  <si>
    <t>F8</t>
  </si>
  <si>
    <t>F9</t>
  </si>
  <si>
    <t>F7</t>
  </si>
  <si>
    <t>A</t>
  </si>
  <si>
    <t>B</t>
  </si>
  <si>
    <t>CG</t>
  </si>
  <si>
    <t>JM</t>
  </si>
  <si>
    <t>GH</t>
  </si>
  <si>
    <t>PQ</t>
  </si>
  <si>
    <t>AG</t>
  </si>
  <si>
    <t>DD</t>
  </si>
  <si>
    <t>LSYB</t>
  </si>
  <si>
    <t>JT</t>
  </si>
  <si>
    <t>MS</t>
  </si>
  <si>
    <t>GC</t>
  </si>
  <si>
    <t>AL</t>
  </si>
  <si>
    <t>FC</t>
  </si>
  <si>
    <t>GF</t>
  </si>
  <si>
    <t>JRD</t>
  </si>
  <si>
    <t>KR</t>
  </si>
  <si>
    <t>LR</t>
  </si>
  <si>
    <t>CV</t>
  </si>
  <si>
    <t>JC</t>
  </si>
  <si>
    <t>NLJ</t>
  </si>
  <si>
    <t>\\commun.ad.fr\MR\Planning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</si>
</sst>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9">
    <xf numFmtId="0" fontId="0" fillId="0" borderId="0" xfId="0"/>
    <xf numFmtId="49" fontId="2" fillId="0" borderId="0" xfId="0" applyNumberFormat="1" applyFont="1" applyBorder="1" applyAlignment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/>
    <xf numFmtId="0" fontId="0" fillId="0" borderId="1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/>
    <xf numFmtId="0" fontId="0" fillId="0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Fill="1" applyBorder="1"/>
    <xf numFmtId="0" fontId="4" fillId="0" borderId="12" xfId="0" applyFont="1" applyBorder="1"/>
    <xf numFmtId="0" fontId="4" fillId="0" borderId="3" xfId="0" applyFont="1" applyFill="1" applyBorder="1"/>
    <xf numFmtId="0" fontId="4" fillId="0" borderId="3" xfId="0" applyFont="1" applyBorder="1"/>
    <xf numFmtId="0" fontId="0" fillId="0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4" fillId="7" borderId="12" xfId="0" applyFont="1" applyFill="1" applyBorder="1"/>
    <xf numFmtId="0" fontId="4" fillId="7" borderId="3" xfId="0" applyFont="1" applyFill="1" applyBorder="1"/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textRotation="90"/>
    </xf>
    <xf numFmtId="0" fontId="2" fillId="6" borderId="3" xfId="0" applyFont="1" applyFill="1" applyBorder="1" applyAlignment="1">
      <alignment horizontal="center" vertical="center" textRotation="90"/>
    </xf>
    <xf numFmtId="0" fontId="2" fillId="6" borderId="18" xfId="0" applyFont="1" applyFill="1" applyBorder="1" applyAlignment="1">
      <alignment horizontal="center" vertical="center" textRotation="90"/>
    </xf>
    <xf numFmtId="49" fontId="2" fillId="0" borderId="1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18" xfId="0" applyFont="1" applyFill="1" applyBorder="1" applyAlignment="1">
      <alignment horizontal="center" vertical="center" textRotation="90"/>
    </xf>
    <xf numFmtId="0" fontId="2" fillId="4" borderId="12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4" borderId="18" xfId="0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 textRotation="90"/>
    </xf>
    <xf numFmtId="0" fontId="1" fillId="5" borderId="3" xfId="0" applyFont="1" applyFill="1" applyBorder="1" applyAlignment="1">
      <alignment horizontal="center" vertical="center" textRotation="90"/>
    </xf>
    <xf numFmtId="0" fontId="1" fillId="5" borderId="18" xfId="0" applyFont="1" applyFill="1" applyBorder="1" applyAlignment="1">
      <alignment horizontal="center" vertical="center" textRotation="90"/>
    </xf>
    <xf numFmtId="0" fontId="6" fillId="0" borderId="0" xfId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11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00CCFF"/>
        </patternFill>
      </fill>
    </dxf>
    <dxf>
      <fill>
        <patternFill>
          <bgColor rgb="FF00FF00"/>
        </patternFill>
      </fill>
    </dxf>
    <dxf>
      <font>
        <color rgb="FF7030A0"/>
      </font>
      <fill>
        <patternFill patternType="none">
          <bgColor auto="1"/>
        </patternFill>
      </fill>
    </dxf>
    <dxf>
      <font>
        <color rgb="FF339933"/>
      </font>
    </dxf>
    <dxf>
      <font>
        <b/>
        <i val="0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9930</xdr:colOff>
          <xdr:row>0</xdr:row>
          <xdr:rowOff>28575</xdr:rowOff>
        </xdr:from>
        <xdr:to>
          <xdr:col>33</xdr:col>
          <xdr:colOff>340063</xdr:colOff>
          <xdr:row>0</xdr:row>
          <xdr:rowOff>180975</xdr:rowOff>
        </xdr:to>
        <xdr:sp macro="" textlink="">
          <xdr:nvSpPr>
            <xdr:cNvPr id="4097" name="CommandButton2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de%20Travail%20Cedrick%20GADA\5%20-%20RH\Roulements\2017\RLT%20Cannes%20new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. 17"/>
      <sheetName val="Nov. 17"/>
      <sheetName val="Déc. 17"/>
      <sheetName val="Feuil1"/>
    </sheetNames>
    <sheetDataSet>
      <sheetData sheetId="0"/>
      <sheetData sheetId="1"/>
      <sheetData sheetId="2">
        <row r="3">
          <cell r="AM3">
            <v>9</v>
          </cell>
        </row>
        <row r="4">
          <cell r="AM4">
            <v>3</v>
          </cell>
        </row>
        <row r="5">
          <cell r="AM5">
            <v>0</v>
          </cell>
        </row>
        <row r="6">
          <cell r="AM6">
            <v>8</v>
          </cell>
        </row>
        <row r="7">
          <cell r="AM7">
            <v>0</v>
          </cell>
        </row>
        <row r="8">
          <cell r="AM8">
            <v>0</v>
          </cell>
        </row>
        <row r="9">
          <cell r="AM9">
            <v>6</v>
          </cell>
        </row>
        <row r="10">
          <cell r="AM10">
            <v>0</v>
          </cell>
        </row>
        <row r="11">
          <cell r="AM11">
            <v>0</v>
          </cell>
        </row>
        <row r="12">
          <cell r="AM12">
            <v>3</v>
          </cell>
        </row>
        <row r="13">
          <cell r="AM13">
            <v>2</v>
          </cell>
        </row>
        <row r="14">
          <cell r="AM14">
            <v>0</v>
          </cell>
        </row>
        <row r="15">
          <cell r="AM15">
            <v>1</v>
          </cell>
        </row>
        <row r="16">
          <cell r="AM16">
            <v>0</v>
          </cell>
        </row>
        <row r="17">
          <cell r="AM17">
            <v>1</v>
          </cell>
        </row>
        <row r="18">
          <cell r="AM18">
            <v>2</v>
          </cell>
        </row>
        <row r="19">
          <cell r="AM19">
            <v>0</v>
          </cell>
        </row>
        <row r="20">
          <cell r="AM20">
            <v>1</v>
          </cell>
        </row>
        <row r="21">
          <cell r="AM21">
            <v>8</v>
          </cell>
        </row>
        <row r="22">
          <cell r="AM22">
            <v>6</v>
          </cell>
        </row>
        <row r="23">
          <cell r="AM23">
            <v>5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commun.ad.fr\MR\Planning%202017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28"/>
  <sheetViews>
    <sheetView tabSelected="1" zoomScale="94" zoomScaleNormal="94" workbookViewId="0">
      <selection activeCell="AH2" sqref="AH2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6">
        <v>6</v>
      </c>
      <c r="I2" s="6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>
        <v>13</v>
      </c>
      <c r="P2" s="6">
        <v>14</v>
      </c>
      <c r="Q2" s="5">
        <v>15</v>
      </c>
      <c r="R2" s="5">
        <v>16</v>
      </c>
      <c r="S2" s="5">
        <v>17</v>
      </c>
      <c r="T2" s="5">
        <v>18</v>
      </c>
      <c r="U2" s="5">
        <v>19</v>
      </c>
      <c r="V2" s="6">
        <v>20</v>
      </c>
      <c r="W2" s="6">
        <v>21</v>
      </c>
      <c r="X2" s="5">
        <v>22</v>
      </c>
      <c r="Y2" s="5">
        <v>23</v>
      </c>
      <c r="Z2" s="5">
        <v>24</v>
      </c>
      <c r="AA2" s="5">
        <v>25</v>
      </c>
      <c r="AB2" s="5">
        <v>26</v>
      </c>
      <c r="AC2" s="6">
        <v>27</v>
      </c>
      <c r="AD2" s="6">
        <v>28</v>
      </c>
      <c r="AE2" s="5">
        <v>29</v>
      </c>
      <c r="AF2" s="5">
        <v>30</v>
      </c>
      <c r="AG2" s="4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 t="s">
        <v>24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25</v>
      </c>
      <c r="D3" s="14" t="s">
        <v>24</v>
      </c>
      <c r="E3" s="14" t="s">
        <v>24</v>
      </c>
      <c r="F3" s="14" t="s">
        <v>24</v>
      </c>
      <c r="G3" s="14" t="s">
        <v>24</v>
      </c>
      <c r="H3" s="15" t="s">
        <v>10</v>
      </c>
      <c r="I3" s="15" t="s">
        <v>10</v>
      </c>
      <c r="J3" s="14" t="s">
        <v>9</v>
      </c>
      <c r="K3" s="14" t="s">
        <v>9</v>
      </c>
      <c r="L3" s="14" t="s">
        <v>9</v>
      </c>
      <c r="M3" s="14" t="s">
        <v>9</v>
      </c>
      <c r="N3" s="14" t="s">
        <v>9</v>
      </c>
      <c r="O3" s="15" t="s">
        <v>10</v>
      </c>
      <c r="P3" s="15" t="s">
        <v>10</v>
      </c>
      <c r="Q3" s="14" t="s">
        <v>9</v>
      </c>
      <c r="R3" s="14" t="s">
        <v>9</v>
      </c>
      <c r="S3" s="14" t="s">
        <v>9</v>
      </c>
      <c r="T3" s="14" t="s">
        <v>9</v>
      </c>
      <c r="U3" s="14" t="s">
        <v>9</v>
      </c>
      <c r="V3" s="15" t="s">
        <v>10</v>
      </c>
      <c r="W3" s="15" t="s">
        <v>10</v>
      </c>
      <c r="X3" s="14" t="s">
        <v>9</v>
      </c>
      <c r="Y3" s="14" t="s">
        <v>9</v>
      </c>
      <c r="Z3" s="14" t="s">
        <v>9</v>
      </c>
      <c r="AA3" s="14" t="s">
        <v>9</v>
      </c>
      <c r="AB3" s="14" t="s">
        <v>9</v>
      </c>
      <c r="AC3" s="15" t="s">
        <v>10</v>
      </c>
      <c r="AD3" s="15" t="s">
        <v>10</v>
      </c>
      <c r="AE3" s="14" t="s">
        <v>9</v>
      </c>
      <c r="AF3" s="14" t="s">
        <v>9</v>
      </c>
      <c r="AG3" s="81" t="s">
        <v>9</v>
      </c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17">
        <f>AJ3</f>
        <v>0</v>
      </c>
      <c r="AL3" s="17">
        <f>'[1]Déc. 17'!AM3-COUNTIF(C3:AG3,"C-1")</f>
        <v>5</v>
      </c>
      <c r="AM3" s="17">
        <f>28-AJ3</f>
        <v>28</v>
      </c>
      <c r="AN3" s="17"/>
      <c r="AO3" s="18">
        <f>AI3</f>
        <v>8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25</v>
      </c>
      <c r="D4" s="14" t="s">
        <v>9</v>
      </c>
      <c r="E4" s="14" t="s">
        <v>9</v>
      </c>
      <c r="F4" s="14" t="s">
        <v>9</v>
      </c>
      <c r="G4" s="14" t="s">
        <v>9</v>
      </c>
      <c r="H4" s="15" t="s">
        <v>10</v>
      </c>
      <c r="I4" s="15" t="s">
        <v>10</v>
      </c>
      <c r="J4" s="14" t="s">
        <v>9</v>
      </c>
      <c r="K4" s="14" t="s">
        <v>9</v>
      </c>
      <c r="L4" s="14" t="s">
        <v>9</v>
      </c>
      <c r="M4" s="14" t="s">
        <v>9</v>
      </c>
      <c r="N4" s="14" t="s">
        <v>9</v>
      </c>
      <c r="O4" s="15" t="s">
        <v>10</v>
      </c>
      <c r="P4" s="15" t="s">
        <v>10</v>
      </c>
      <c r="Q4" s="14" t="s">
        <v>9</v>
      </c>
      <c r="R4" s="14" t="s">
        <v>9</v>
      </c>
      <c r="S4" s="14" t="s">
        <v>9</v>
      </c>
      <c r="T4" s="14" t="s">
        <v>9</v>
      </c>
      <c r="U4" s="14" t="s">
        <v>9</v>
      </c>
      <c r="V4" s="15" t="s">
        <v>10</v>
      </c>
      <c r="W4" s="15" t="s">
        <v>10</v>
      </c>
      <c r="X4" s="14" t="s">
        <v>9</v>
      </c>
      <c r="Y4" s="14" t="s">
        <v>9</v>
      </c>
      <c r="Z4" s="14" t="s">
        <v>9</v>
      </c>
      <c r="AA4" s="14" t="s">
        <v>9</v>
      </c>
      <c r="AB4" s="14" t="s">
        <v>9</v>
      </c>
      <c r="AC4" s="15" t="s">
        <v>10</v>
      </c>
      <c r="AD4" s="15" t="s">
        <v>10</v>
      </c>
      <c r="AE4" s="14" t="s">
        <v>9</v>
      </c>
      <c r="AF4" s="14" t="s">
        <v>9</v>
      </c>
      <c r="AG4" s="81" t="s">
        <v>9</v>
      </c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17">
        <f t="shared" ref="AK4:AK23" si="1">AJ4</f>
        <v>0</v>
      </c>
      <c r="AL4" s="17">
        <f>'[1]Déc. 17'!AM4-COUNTIF(C4:AG4,"C-1")</f>
        <v>3</v>
      </c>
      <c r="AM4" s="17">
        <f t="shared" ref="AM4:AM23" si="2">28-AJ4</f>
        <v>28</v>
      </c>
      <c r="AN4" s="17">
        <f>AH4</f>
        <v>0</v>
      </c>
      <c r="AO4" s="18">
        <f>AI4</f>
        <v>8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25</v>
      </c>
      <c r="D5" s="21" t="s">
        <v>9</v>
      </c>
      <c r="E5" s="21" t="s">
        <v>9</v>
      </c>
      <c r="F5" s="21" t="s">
        <v>9</v>
      </c>
      <c r="G5" s="21" t="s">
        <v>10</v>
      </c>
      <c r="H5" s="22" t="s">
        <v>10</v>
      </c>
      <c r="I5" s="22" t="s">
        <v>10</v>
      </c>
      <c r="J5" s="21" t="s">
        <v>9</v>
      </c>
      <c r="K5" s="21" t="s">
        <v>9</v>
      </c>
      <c r="L5" s="21" t="s">
        <v>9</v>
      </c>
      <c r="M5" s="21" t="s">
        <v>9</v>
      </c>
      <c r="N5" s="21" t="s">
        <v>9</v>
      </c>
      <c r="O5" s="22" t="s">
        <v>10</v>
      </c>
      <c r="P5" s="22" t="s">
        <v>10</v>
      </c>
      <c r="Q5" s="21" t="s">
        <v>9</v>
      </c>
      <c r="R5" s="21" t="s">
        <v>9</v>
      </c>
      <c r="S5" s="21" t="s">
        <v>9</v>
      </c>
      <c r="T5" s="21" t="s">
        <v>9</v>
      </c>
      <c r="U5" s="21" t="s">
        <v>9</v>
      </c>
      <c r="V5" s="22" t="s">
        <v>10</v>
      </c>
      <c r="W5" s="22" t="s">
        <v>10</v>
      </c>
      <c r="X5" s="21" t="s">
        <v>9</v>
      </c>
      <c r="Y5" s="21" t="s">
        <v>9</v>
      </c>
      <c r="Z5" s="21" t="s">
        <v>9</v>
      </c>
      <c r="AA5" s="21" t="s">
        <v>9</v>
      </c>
      <c r="AB5" s="21" t="s">
        <v>9</v>
      </c>
      <c r="AC5" s="22" t="s">
        <v>10</v>
      </c>
      <c r="AD5" s="22" t="s">
        <v>10</v>
      </c>
      <c r="AE5" s="21" t="s">
        <v>9</v>
      </c>
      <c r="AF5" s="21" t="s">
        <v>9</v>
      </c>
      <c r="AG5" s="46" t="s">
        <v>9</v>
      </c>
      <c r="AH5" s="23">
        <f t="shared" ref="AH5:AH20" si="3">COUNTIF(C5:AG5,"RU")</f>
        <v>0</v>
      </c>
      <c r="AI5" s="24">
        <f t="shared" ref="AI5:AI20" si="4">COUNTIF(C5:AG5,"R")</f>
        <v>9</v>
      </c>
      <c r="AJ5" s="24">
        <f t="shared" si="0"/>
        <v>0</v>
      </c>
      <c r="AK5" s="24">
        <f t="shared" si="1"/>
        <v>0</v>
      </c>
      <c r="AL5" s="24">
        <f>'[1]Déc. 17'!AM5-COUNTIF(C5:AG5,"C-1")</f>
        <v>0</v>
      </c>
      <c r="AM5" s="24">
        <f t="shared" si="2"/>
        <v>28</v>
      </c>
      <c r="AN5" s="24">
        <f t="shared" ref="AN5:AN23" si="5">AH5</f>
        <v>0</v>
      </c>
      <c r="AO5" s="25">
        <f t="shared" ref="AO5:AO23" si="6">AI5</f>
        <v>9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25</v>
      </c>
      <c r="D6" s="5" t="s">
        <v>9</v>
      </c>
      <c r="E6" s="5" t="s">
        <v>9</v>
      </c>
      <c r="F6" s="5" t="s">
        <v>9</v>
      </c>
      <c r="G6" s="5" t="s">
        <v>9</v>
      </c>
      <c r="H6" s="6" t="s">
        <v>10</v>
      </c>
      <c r="I6" s="6" t="s">
        <v>10</v>
      </c>
      <c r="J6" s="5" t="s">
        <v>9</v>
      </c>
      <c r="K6" s="5" t="s">
        <v>9</v>
      </c>
      <c r="L6" s="5" t="s">
        <v>9</v>
      </c>
      <c r="M6" s="5" t="s">
        <v>9</v>
      </c>
      <c r="N6" s="5" t="s">
        <v>10</v>
      </c>
      <c r="O6" s="6" t="s">
        <v>10</v>
      </c>
      <c r="P6" s="6" t="s">
        <v>10</v>
      </c>
      <c r="Q6" s="5" t="s">
        <v>9</v>
      </c>
      <c r="R6" s="5" t="s">
        <v>9</v>
      </c>
      <c r="S6" s="5" t="s">
        <v>9</v>
      </c>
      <c r="T6" s="5" t="s">
        <v>9</v>
      </c>
      <c r="U6" s="5" t="s">
        <v>9</v>
      </c>
      <c r="V6" s="6" t="s">
        <v>10</v>
      </c>
      <c r="W6" s="6" t="s">
        <v>10</v>
      </c>
      <c r="X6" s="5" t="s">
        <v>9</v>
      </c>
      <c r="Y6" s="5" t="s">
        <v>9</v>
      </c>
      <c r="Z6" s="5" t="s">
        <v>9</v>
      </c>
      <c r="AA6" s="5" t="s">
        <v>9</v>
      </c>
      <c r="AB6" s="5" t="s">
        <v>9</v>
      </c>
      <c r="AC6" s="6" t="s">
        <v>10</v>
      </c>
      <c r="AD6" s="6" t="s">
        <v>10</v>
      </c>
      <c r="AE6" s="5" t="s">
        <v>9</v>
      </c>
      <c r="AF6" s="5" t="s">
        <v>9</v>
      </c>
      <c r="AG6" s="45" t="s">
        <v>9</v>
      </c>
      <c r="AH6" s="27">
        <f t="shared" si="3"/>
        <v>0</v>
      </c>
      <c r="AI6" s="28">
        <f t="shared" si="4"/>
        <v>9</v>
      </c>
      <c r="AJ6" s="28">
        <f t="shared" si="0"/>
        <v>0</v>
      </c>
      <c r="AK6" s="28">
        <f t="shared" si="1"/>
        <v>0</v>
      </c>
      <c r="AL6" s="28">
        <f>'[1]Déc. 17'!AM6-COUNTIF(C6:AG6,"C-1")</f>
        <v>8</v>
      </c>
      <c r="AM6" s="28">
        <f t="shared" si="2"/>
        <v>28</v>
      </c>
      <c r="AN6" s="28">
        <f t="shared" si="5"/>
        <v>0</v>
      </c>
      <c r="AO6" s="29">
        <f t="shared" si="6"/>
        <v>9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25</v>
      </c>
      <c r="D7" s="31" t="s">
        <v>9</v>
      </c>
      <c r="E7" s="31" t="s">
        <v>9</v>
      </c>
      <c r="F7" s="31" t="s">
        <v>9</v>
      </c>
      <c r="G7" s="31" t="s">
        <v>9</v>
      </c>
      <c r="H7" s="32" t="s">
        <v>10</v>
      </c>
      <c r="I7" s="32" t="s">
        <v>10</v>
      </c>
      <c r="J7" s="31" t="s">
        <v>9</v>
      </c>
      <c r="K7" s="31" t="s">
        <v>9</v>
      </c>
      <c r="L7" s="31" t="s">
        <v>9</v>
      </c>
      <c r="M7" s="31" t="s">
        <v>9</v>
      </c>
      <c r="N7" s="31" t="s">
        <v>9</v>
      </c>
      <c r="O7" s="32" t="s">
        <v>10</v>
      </c>
      <c r="P7" s="32" t="s">
        <v>10</v>
      </c>
      <c r="Q7" s="31" t="s">
        <v>9</v>
      </c>
      <c r="R7" s="31" t="s">
        <v>9</v>
      </c>
      <c r="S7" s="31" t="s">
        <v>9</v>
      </c>
      <c r="T7" s="31" t="s">
        <v>9</v>
      </c>
      <c r="U7" s="31" t="s">
        <v>10</v>
      </c>
      <c r="V7" s="32" t="s">
        <v>10</v>
      </c>
      <c r="W7" s="32" t="s">
        <v>10</v>
      </c>
      <c r="X7" s="31" t="s">
        <v>9</v>
      </c>
      <c r="Y7" s="31" t="s">
        <v>9</v>
      </c>
      <c r="Z7" s="31" t="s">
        <v>9</v>
      </c>
      <c r="AA7" s="31" t="s">
        <v>9</v>
      </c>
      <c r="AB7" s="31" t="s">
        <v>9</v>
      </c>
      <c r="AC7" s="32" t="s">
        <v>10</v>
      </c>
      <c r="AD7" s="32" t="s">
        <v>10</v>
      </c>
      <c r="AE7" s="31" t="s">
        <v>9</v>
      </c>
      <c r="AF7" s="31" t="s">
        <v>9</v>
      </c>
      <c r="AG7" s="47" t="s">
        <v>9</v>
      </c>
      <c r="AH7" s="33">
        <f t="shared" si="3"/>
        <v>0</v>
      </c>
      <c r="AI7" s="34">
        <f t="shared" si="4"/>
        <v>9</v>
      </c>
      <c r="AJ7" s="34">
        <f t="shared" si="0"/>
        <v>0</v>
      </c>
      <c r="AK7" s="34">
        <f t="shared" si="1"/>
        <v>0</v>
      </c>
      <c r="AL7" s="34">
        <f>'[1]Déc. 17'!AM7-COUNTIF(C7:AG7,"C-1")</f>
        <v>0</v>
      </c>
      <c r="AM7" s="35">
        <f t="shared" si="2"/>
        <v>28</v>
      </c>
      <c r="AN7" s="34">
        <f t="shared" si="5"/>
        <v>0</v>
      </c>
      <c r="AO7" s="36">
        <f t="shared" si="6"/>
        <v>9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21" t="s">
        <v>10</v>
      </c>
      <c r="D8" s="21" t="s">
        <v>10</v>
      </c>
      <c r="E8" s="21" t="s">
        <v>13</v>
      </c>
      <c r="F8" s="21" t="s">
        <v>13</v>
      </c>
      <c r="G8" s="21" t="s">
        <v>13</v>
      </c>
      <c r="H8" s="22" t="s">
        <v>10</v>
      </c>
      <c r="I8" s="22" t="s">
        <v>10</v>
      </c>
      <c r="J8" s="21" t="s">
        <v>9</v>
      </c>
      <c r="K8" s="21" t="s">
        <v>9</v>
      </c>
      <c r="L8" s="21" t="s">
        <v>9</v>
      </c>
      <c r="M8" s="21" t="s">
        <v>9</v>
      </c>
      <c r="N8" s="21" t="s">
        <v>9</v>
      </c>
      <c r="O8" s="22" t="s">
        <v>10</v>
      </c>
      <c r="P8" s="22" t="s">
        <v>10</v>
      </c>
      <c r="Q8" s="21" t="s">
        <v>9</v>
      </c>
      <c r="R8" s="21" t="s">
        <v>9</v>
      </c>
      <c r="S8" s="21" t="s">
        <v>12</v>
      </c>
      <c r="T8" s="21" t="s">
        <v>10</v>
      </c>
      <c r="U8" s="21" t="s">
        <v>10</v>
      </c>
      <c r="V8" s="22" t="s">
        <v>13</v>
      </c>
      <c r="W8" s="22" t="s">
        <v>13</v>
      </c>
      <c r="X8" s="21" t="s">
        <v>13</v>
      </c>
      <c r="Y8" s="21" t="s">
        <v>13</v>
      </c>
      <c r="Z8" s="21" t="s">
        <v>10</v>
      </c>
      <c r="AA8" s="21" t="s">
        <v>2</v>
      </c>
      <c r="AB8" s="21" t="s">
        <v>9</v>
      </c>
      <c r="AC8" s="22" t="s">
        <v>9</v>
      </c>
      <c r="AD8" s="22" t="s">
        <v>12</v>
      </c>
      <c r="AE8" s="21" t="s">
        <v>10</v>
      </c>
      <c r="AF8" s="21" t="s">
        <v>10</v>
      </c>
      <c r="AG8" s="46" t="s">
        <v>13</v>
      </c>
      <c r="AH8" s="23">
        <f t="shared" si="3"/>
        <v>1</v>
      </c>
      <c r="AI8" s="24">
        <f t="shared" si="4"/>
        <v>11</v>
      </c>
      <c r="AJ8" s="24">
        <f t="shared" si="0"/>
        <v>0</v>
      </c>
      <c r="AK8" s="24">
        <f t="shared" si="1"/>
        <v>0</v>
      </c>
      <c r="AL8" s="24">
        <f>'[1]Déc. 17'!AM8-COUNTIF(C8:AG8,"C-1")</f>
        <v>0</v>
      </c>
      <c r="AM8" s="24">
        <f t="shared" si="2"/>
        <v>28</v>
      </c>
      <c r="AN8" s="24">
        <f t="shared" si="5"/>
        <v>1</v>
      </c>
      <c r="AO8" s="25">
        <f t="shared" si="6"/>
        <v>11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10</v>
      </c>
      <c r="D9" s="5" t="s">
        <v>10</v>
      </c>
      <c r="E9" s="5" t="s">
        <v>13</v>
      </c>
      <c r="F9" s="5" t="s">
        <v>13</v>
      </c>
      <c r="G9" s="5" t="s">
        <v>13</v>
      </c>
      <c r="H9" s="6" t="s">
        <v>10</v>
      </c>
      <c r="I9" s="6" t="s">
        <v>10</v>
      </c>
      <c r="J9" s="5" t="s">
        <v>9</v>
      </c>
      <c r="K9" s="5" t="s">
        <v>9</v>
      </c>
      <c r="L9" s="5" t="s">
        <v>9</v>
      </c>
      <c r="M9" s="5" t="s">
        <v>9</v>
      </c>
      <c r="N9" s="5" t="s">
        <v>9</v>
      </c>
      <c r="O9" s="6" t="s">
        <v>10</v>
      </c>
      <c r="P9" s="6" t="s">
        <v>10</v>
      </c>
      <c r="Q9" s="5" t="s">
        <v>9</v>
      </c>
      <c r="R9" s="5" t="s">
        <v>9</v>
      </c>
      <c r="S9" s="5" t="s">
        <v>12</v>
      </c>
      <c r="T9" s="5" t="s">
        <v>10</v>
      </c>
      <c r="U9" s="5" t="s">
        <v>10</v>
      </c>
      <c r="V9" s="6" t="s">
        <v>13</v>
      </c>
      <c r="W9" s="6" t="s">
        <v>13</v>
      </c>
      <c r="X9" s="5" t="s">
        <v>13</v>
      </c>
      <c r="Y9" s="5" t="s">
        <v>13</v>
      </c>
      <c r="Z9" s="5" t="s">
        <v>10</v>
      </c>
      <c r="AA9" s="5" t="s">
        <v>2</v>
      </c>
      <c r="AB9" s="5" t="s">
        <v>9</v>
      </c>
      <c r="AC9" s="6" t="s">
        <v>9</v>
      </c>
      <c r="AD9" s="6" t="s">
        <v>12</v>
      </c>
      <c r="AE9" s="5" t="s">
        <v>10</v>
      </c>
      <c r="AF9" s="5" t="s">
        <v>10</v>
      </c>
      <c r="AG9" s="45" t="s">
        <v>13</v>
      </c>
      <c r="AH9" s="27">
        <f t="shared" si="3"/>
        <v>1</v>
      </c>
      <c r="AI9" s="28">
        <f t="shared" si="4"/>
        <v>11</v>
      </c>
      <c r="AJ9" s="28">
        <f t="shared" si="0"/>
        <v>0</v>
      </c>
      <c r="AK9" s="28">
        <f t="shared" si="1"/>
        <v>0</v>
      </c>
      <c r="AL9" s="28">
        <f>'[1]Déc. 17'!AM9-COUNTIF(C9:AG9,"C-1")</f>
        <v>6</v>
      </c>
      <c r="AM9" s="28">
        <f t="shared" si="2"/>
        <v>28</v>
      </c>
      <c r="AN9" s="28">
        <f t="shared" si="5"/>
        <v>1</v>
      </c>
      <c r="AO9" s="29">
        <f t="shared" si="6"/>
        <v>11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10</v>
      </c>
      <c r="D10" s="5" t="s">
        <v>10</v>
      </c>
      <c r="E10" s="5" t="s">
        <v>13</v>
      </c>
      <c r="F10" s="5" t="s">
        <v>13</v>
      </c>
      <c r="G10" s="5" t="s">
        <v>13</v>
      </c>
      <c r="H10" s="6" t="s">
        <v>10</v>
      </c>
      <c r="I10" s="6" t="s">
        <v>10</v>
      </c>
      <c r="J10" s="5" t="s">
        <v>9</v>
      </c>
      <c r="K10" s="5" t="s">
        <v>9</v>
      </c>
      <c r="L10" s="5" t="s">
        <v>9</v>
      </c>
      <c r="M10" s="5" t="s">
        <v>9</v>
      </c>
      <c r="N10" s="5" t="s">
        <v>9</v>
      </c>
      <c r="O10" s="6" t="s">
        <v>10</v>
      </c>
      <c r="P10" s="6" t="s">
        <v>10</v>
      </c>
      <c r="Q10" s="5" t="s">
        <v>9</v>
      </c>
      <c r="R10" s="5" t="s">
        <v>9</v>
      </c>
      <c r="S10" s="5" t="s">
        <v>12</v>
      </c>
      <c r="T10" s="5" t="s">
        <v>10</v>
      </c>
      <c r="U10" s="5" t="s">
        <v>10</v>
      </c>
      <c r="V10" s="6" t="s">
        <v>13</v>
      </c>
      <c r="W10" s="6" t="s">
        <v>13</v>
      </c>
      <c r="X10" s="5" t="s">
        <v>13</v>
      </c>
      <c r="Y10" s="5" t="s">
        <v>13</v>
      </c>
      <c r="Z10" s="5" t="s">
        <v>10</v>
      </c>
      <c r="AA10" s="5" t="s">
        <v>2</v>
      </c>
      <c r="AB10" s="5" t="s">
        <v>9</v>
      </c>
      <c r="AC10" s="6" t="s">
        <v>9</v>
      </c>
      <c r="AD10" s="6" t="s">
        <v>12</v>
      </c>
      <c r="AE10" s="5" t="s">
        <v>10</v>
      </c>
      <c r="AF10" s="5" t="s">
        <v>10</v>
      </c>
      <c r="AG10" s="45" t="s">
        <v>13</v>
      </c>
      <c r="AH10" s="27">
        <f t="shared" si="3"/>
        <v>1</v>
      </c>
      <c r="AI10" s="28">
        <f t="shared" si="4"/>
        <v>11</v>
      </c>
      <c r="AJ10" s="28">
        <f t="shared" si="0"/>
        <v>0</v>
      </c>
      <c r="AK10" s="28">
        <f t="shared" si="1"/>
        <v>0</v>
      </c>
      <c r="AL10" s="28">
        <f>'[1]Déc. 17'!AM10-COUNTIF(C10:AG10,"C-1")</f>
        <v>0</v>
      </c>
      <c r="AM10" s="28">
        <f t="shared" si="2"/>
        <v>28</v>
      </c>
      <c r="AN10" s="28">
        <f t="shared" si="5"/>
        <v>1</v>
      </c>
      <c r="AO10" s="29">
        <f t="shared" si="6"/>
        <v>11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31" t="s">
        <v>10</v>
      </c>
      <c r="D11" s="31" t="s">
        <v>10</v>
      </c>
      <c r="E11" s="31" t="s">
        <v>13</v>
      </c>
      <c r="F11" s="31" t="s">
        <v>13</v>
      </c>
      <c r="G11" s="31" t="s">
        <v>13</v>
      </c>
      <c r="H11" s="32" t="s">
        <v>10</v>
      </c>
      <c r="I11" s="32" t="s">
        <v>10</v>
      </c>
      <c r="J11" s="31" t="s">
        <v>9</v>
      </c>
      <c r="K11" s="31" t="s">
        <v>9</v>
      </c>
      <c r="L11" s="31" t="s">
        <v>9</v>
      </c>
      <c r="M11" s="31" t="s">
        <v>9</v>
      </c>
      <c r="N11" s="31" t="s">
        <v>9</v>
      </c>
      <c r="O11" s="32" t="s">
        <v>10</v>
      </c>
      <c r="P11" s="32" t="s">
        <v>10</v>
      </c>
      <c r="Q11" s="31" t="s">
        <v>9</v>
      </c>
      <c r="R11" s="31" t="s">
        <v>9</v>
      </c>
      <c r="S11" s="31" t="s">
        <v>12</v>
      </c>
      <c r="T11" s="31" t="s">
        <v>10</v>
      </c>
      <c r="U11" s="31" t="s">
        <v>10</v>
      </c>
      <c r="V11" s="32" t="s">
        <v>13</v>
      </c>
      <c r="W11" s="32" t="s">
        <v>13</v>
      </c>
      <c r="X11" s="31" t="s">
        <v>13</v>
      </c>
      <c r="Y11" s="31" t="s">
        <v>13</v>
      </c>
      <c r="Z11" s="31" t="s">
        <v>10</v>
      </c>
      <c r="AA11" s="31" t="s">
        <v>2</v>
      </c>
      <c r="AB11" s="31" t="s">
        <v>9</v>
      </c>
      <c r="AC11" s="32" t="s">
        <v>9</v>
      </c>
      <c r="AD11" s="32" t="s">
        <v>12</v>
      </c>
      <c r="AE11" s="31" t="s">
        <v>10</v>
      </c>
      <c r="AF11" s="31" t="s">
        <v>10</v>
      </c>
      <c r="AG11" s="47" t="s">
        <v>13</v>
      </c>
      <c r="AH11" s="33">
        <f t="shared" si="3"/>
        <v>1</v>
      </c>
      <c r="AI11" s="34">
        <f t="shared" si="4"/>
        <v>11</v>
      </c>
      <c r="AJ11" s="34">
        <f t="shared" si="0"/>
        <v>0</v>
      </c>
      <c r="AK11" s="34">
        <f t="shared" si="1"/>
        <v>0</v>
      </c>
      <c r="AL11" s="34">
        <f>'[1]Déc. 17'!AM11-COUNTIF(C11:AG11,"C-1")</f>
        <v>0</v>
      </c>
      <c r="AM11" s="35">
        <f t="shared" si="2"/>
        <v>28</v>
      </c>
      <c r="AN11" s="34">
        <f t="shared" si="5"/>
        <v>1</v>
      </c>
      <c r="AO11" s="36">
        <f t="shared" si="6"/>
        <v>11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21" t="s">
        <v>9</v>
      </c>
      <c r="D12" s="21" t="s">
        <v>9</v>
      </c>
      <c r="E12" s="21" t="s">
        <v>9</v>
      </c>
      <c r="F12" s="21" t="s">
        <v>9</v>
      </c>
      <c r="G12" s="21" t="s">
        <v>9</v>
      </c>
      <c r="H12" s="22" t="s">
        <v>10</v>
      </c>
      <c r="I12" s="22" t="s">
        <v>10</v>
      </c>
      <c r="J12" s="21" t="s">
        <v>9</v>
      </c>
      <c r="K12" s="21" t="s">
        <v>9</v>
      </c>
      <c r="L12" s="21" t="s">
        <v>12</v>
      </c>
      <c r="M12" s="21" t="s">
        <v>10</v>
      </c>
      <c r="N12" s="21" t="s">
        <v>10</v>
      </c>
      <c r="O12" s="22" t="s">
        <v>13</v>
      </c>
      <c r="P12" s="22" t="s">
        <v>13</v>
      </c>
      <c r="Q12" s="21" t="s">
        <v>13</v>
      </c>
      <c r="R12" s="21" t="s">
        <v>13</v>
      </c>
      <c r="S12" s="21" t="s">
        <v>10</v>
      </c>
      <c r="T12" s="21" t="s">
        <v>2</v>
      </c>
      <c r="U12" s="21" t="s">
        <v>9</v>
      </c>
      <c r="V12" s="22" t="s">
        <v>9</v>
      </c>
      <c r="W12" s="22" t="s">
        <v>12</v>
      </c>
      <c r="X12" s="21" t="s">
        <v>10</v>
      </c>
      <c r="Y12" s="21" t="s">
        <v>10</v>
      </c>
      <c r="Z12" s="21" t="s">
        <v>13</v>
      </c>
      <c r="AA12" s="21" t="s">
        <v>13</v>
      </c>
      <c r="AB12" s="21" t="s">
        <v>13</v>
      </c>
      <c r="AC12" s="22" t="s">
        <v>10</v>
      </c>
      <c r="AD12" s="22" t="s">
        <v>10</v>
      </c>
      <c r="AE12" s="21" t="s">
        <v>9</v>
      </c>
      <c r="AF12" s="21" t="s">
        <v>9</v>
      </c>
      <c r="AG12" s="46" t="s">
        <v>9</v>
      </c>
      <c r="AH12" s="23">
        <f t="shared" si="3"/>
        <v>1</v>
      </c>
      <c r="AI12" s="24">
        <f t="shared" si="4"/>
        <v>9</v>
      </c>
      <c r="AJ12" s="24">
        <f t="shared" si="0"/>
        <v>0</v>
      </c>
      <c r="AK12" s="24">
        <f t="shared" si="1"/>
        <v>0</v>
      </c>
      <c r="AL12" s="24">
        <f>'[1]Déc. 17'!AM12-COUNTIF(C12:AG12,"C-1")</f>
        <v>3</v>
      </c>
      <c r="AM12" s="24">
        <f t="shared" si="2"/>
        <v>28</v>
      </c>
      <c r="AN12" s="24">
        <f t="shared" si="5"/>
        <v>1</v>
      </c>
      <c r="AO12" s="25">
        <f t="shared" si="6"/>
        <v>9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9</v>
      </c>
      <c r="D13" s="5" t="s">
        <v>9</v>
      </c>
      <c r="E13" s="5" t="s">
        <v>9</v>
      </c>
      <c r="F13" s="5" t="s">
        <v>9</v>
      </c>
      <c r="G13" s="5" t="s">
        <v>9</v>
      </c>
      <c r="H13" s="6" t="s">
        <v>10</v>
      </c>
      <c r="I13" s="6" t="s">
        <v>10</v>
      </c>
      <c r="J13" s="5" t="s">
        <v>9</v>
      </c>
      <c r="K13" s="5" t="s">
        <v>9</v>
      </c>
      <c r="L13" s="5" t="s">
        <v>12</v>
      </c>
      <c r="M13" s="5" t="s">
        <v>10</v>
      </c>
      <c r="N13" s="5" t="s">
        <v>10</v>
      </c>
      <c r="O13" s="6" t="s">
        <v>13</v>
      </c>
      <c r="P13" s="6" t="s">
        <v>13</v>
      </c>
      <c r="Q13" s="5" t="s">
        <v>13</v>
      </c>
      <c r="R13" s="5" t="s">
        <v>13</v>
      </c>
      <c r="S13" s="5" t="s">
        <v>10</v>
      </c>
      <c r="T13" s="5" t="s">
        <v>2</v>
      </c>
      <c r="U13" s="5" t="s">
        <v>9</v>
      </c>
      <c r="V13" s="6" t="s">
        <v>9</v>
      </c>
      <c r="W13" s="6" t="s">
        <v>12</v>
      </c>
      <c r="X13" s="5" t="s">
        <v>10</v>
      </c>
      <c r="Y13" s="5" t="s">
        <v>10</v>
      </c>
      <c r="Z13" s="5" t="s">
        <v>13</v>
      </c>
      <c r="AA13" s="5" t="s">
        <v>13</v>
      </c>
      <c r="AB13" s="5" t="s">
        <v>13</v>
      </c>
      <c r="AC13" s="6" t="s">
        <v>10</v>
      </c>
      <c r="AD13" s="6" t="s">
        <v>10</v>
      </c>
      <c r="AE13" s="5" t="s">
        <v>9</v>
      </c>
      <c r="AF13" s="5" t="s">
        <v>9</v>
      </c>
      <c r="AG13" s="45" t="s">
        <v>9</v>
      </c>
      <c r="AH13" s="27">
        <f t="shared" si="3"/>
        <v>1</v>
      </c>
      <c r="AI13" s="28">
        <f t="shared" si="4"/>
        <v>9</v>
      </c>
      <c r="AJ13" s="28">
        <f t="shared" si="0"/>
        <v>0</v>
      </c>
      <c r="AK13" s="28">
        <f t="shared" si="1"/>
        <v>0</v>
      </c>
      <c r="AL13" s="28">
        <f>'[1]Déc. 17'!AM13-COUNTIF(C13:AG13,"C-1")</f>
        <v>2</v>
      </c>
      <c r="AM13" s="28">
        <f t="shared" si="2"/>
        <v>28</v>
      </c>
      <c r="AN13" s="28">
        <f t="shared" si="5"/>
        <v>1</v>
      </c>
      <c r="AO13" s="29">
        <f t="shared" si="6"/>
        <v>9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9</v>
      </c>
      <c r="D14" s="5" t="s">
        <v>9</v>
      </c>
      <c r="E14" s="5" t="s">
        <v>9</v>
      </c>
      <c r="F14" s="5" t="s">
        <v>9</v>
      </c>
      <c r="G14" s="5" t="s">
        <v>9</v>
      </c>
      <c r="H14" s="6" t="s">
        <v>10</v>
      </c>
      <c r="I14" s="6" t="s">
        <v>10</v>
      </c>
      <c r="J14" s="5" t="s">
        <v>9</v>
      </c>
      <c r="K14" s="5" t="s">
        <v>9</v>
      </c>
      <c r="L14" s="5" t="s">
        <v>12</v>
      </c>
      <c r="M14" s="5" t="s">
        <v>10</v>
      </c>
      <c r="N14" s="5" t="s">
        <v>10</v>
      </c>
      <c r="O14" s="6" t="s">
        <v>13</v>
      </c>
      <c r="P14" s="6" t="s">
        <v>13</v>
      </c>
      <c r="Q14" s="5" t="s">
        <v>13</v>
      </c>
      <c r="R14" s="5" t="s">
        <v>13</v>
      </c>
      <c r="S14" s="5" t="s">
        <v>10</v>
      </c>
      <c r="T14" s="5" t="s">
        <v>2</v>
      </c>
      <c r="U14" s="5" t="s">
        <v>9</v>
      </c>
      <c r="V14" s="6" t="s">
        <v>9</v>
      </c>
      <c r="W14" s="6" t="s">
        <v>12</v>
      </c>
      <c r="X14" s="5" t="s">
        <v>10</v>
      </c>
      <c r="Y14" s="5" t="s">
        <v>10</v>
      </c>
      <c r="Z14" s="5" t="s">
        <v>13</v>
      </c>
      <c r="AA14" s="5" t="s">
        <v>13</v>
      </c>
      <c r="AB14" s="5" t="s">
        <v>13</v>
      </c>
      <c r="AC14" s="6" t="s">
        <v>10</v>
      </c>
      <c r="AD14" s="6" t="s">
        <v>10</v>
      </c>
      <c r="AE14" s="5" t="s">
        <v>9</v>
      </c>
      <c r="AF14" s="5" t="s">
        <v>9</v>
      </c>
      <c r="AG14" s="45" t="s">
        <v>9</v>
      </c>
      <c r="AH14" s="27">
        <f t="shared" si="3"/>
        <v>1</v>
      </c>
      <c r="AI14" s="28">
        <f t="shared" si="4"/>
        <v>9</v>
      </c>
      <c r="AJ14" s="28">
        <f t="shared" si="0"/>
        <v>0</v>
      </c>
      <c r="AK14" s="28">
        <f t="shared" si="1"/>
        <v>0</v>
      </c>
      <c r="AL14" s="28">
        <f>'[1]Déc. 17'!AM14-COUNTIF(C14:AG14,"C-1")</f>
        <v>0</v>
      </c>
      <c r="AM14" s="37">
        <f t="shared" si="2"/>
        <v>28</v>
      </c>
      <c r="AN14" s="28">
        <f t="shared" si="5"/>
        <v>1</v>
      </c>
      <c r="AO14" s="29">
        <f t="shared" si="6"/>
        <v>9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31" t="s">
        <v>9</v>
      </c>
      <c r="D15" s="31" t="s">
        <v>9</v>
      </c>
      <c r="E15" s="31" t="s">
        <v>9</v>
      </c>
      <c r="F15" s="31" t="s">
        <v>9</v>
      </c>
      <c r="G15" s="31" t="s">
        <v>9</v>
      </c>
      <c r="H15" s="32" t="s">
        <v>10</v>
      </c>
      <c r="I15" s="32" t="s">
        <v>10</v>
      </c>
      <c r="J15" s="31" t="s">
        <v>9</v>
      </c>
      <c r="K15" s="31" t="s">
        <v>9</v>
      </c>
      <c r="L15" s="31" t="s">
        <v>12</v>
      </c>
      <c r="M15" s="31" t="s">
        <v>10</v>
      </c>
      <c r="N15" s="31" t="s">
        <v>10</v>
      </c>
      <c r="O15" s="32" t="s">
        <v>13</v>
      </c>
      <c r="P15" s="32" t="s">
        <v>13</v>
      </c>
      <c r="Q15" s="31" t="s">
        <v>13</v>
      </c>
      <c r="R15" s="31" t="s">
        <v>13</v>
      </c>
      <c r="S15" s="31" t="s">
        <v>10</v>
      </c>
      <c r="T15" s="31" t="s">
        <v>2</v>
      </c>
      <c r="U15" s="31" t="s">
        <v>9</v>
      </c>
      <c r="V15" s="32" t="s">
        <v>9</v>
      </c>
      <c r="W15" s="32" t="s">
        <v>12</v>
      </c>
      <c r="X15" s="31" t="s">
        <v>10</v>
      </c>
      <c r="Y15" s="31" t="s">
        <v>10</v>
      </c>
      <c r="Z15" s="31" t="s">
        <v>13</v>
      </c>
      <c r="AA15" s="31" t="s">
        <v>13</v>
      </c>
      <c r="AB15" s="31" t="s">
        <v>13</v>
      </c>
      <c r="AC15" s="32" t="s">
        <v>10</v>
      </c>
      <c r="AD15" s="32" t="s">
        <v>10</v>
      </c>
      <c r="AE15" s="31" t="s">
        <v>9</v>
      </c>
      <c r="AF15" s="31" t="s">
        <v>9</v>
      </c>
      <c r="AG15" s="47" t="s">
        <v>9</v>
      </c>
      <c r="AH15" s="33">
        <f t="shared" si="3"/>
        <v>1</v>
      </c>
      <c r="AI15" s="34">
        <f t="shared" si="4"/>
        <v>9</v>
      </c>
      <c r="AJ15" s="34">
        <f t="shared" si="0"/>
        <v>0</v>
      </c>
      <c r="AK15" s="34">
        <f t="shared" si="1"/>
        <v>0</v>
      </c>
      <c r="AL15" s="34">
        <f>'[1]Déc. 17'!AM15-COUNTIF(C15:AG15,"C-1")</f>
        <v>1</v>
      </c>
      <c r="AM15" s="34">
        <f t="shared" si="2"/>
        <v>28</v>
      </c>
      <c r="AN15" s="34">
        <f t="shared" si="5"/>
        <v>1</v>
      </c>
      <c r="AO15" s="36">
        <f t="shared" si="6"/>
        <v>9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21" t="s">
        <v>9</v>
      </c>
      <c r="D16" s="21" t="s">
        <v>9</v>
      </c>
      <c r="E16" s="21" t="s">
        <v>12</v>
      </c>
      <c r="F16" s="21" t="s">
        <v>10</v>
      </c>
      <c r="G16" s="21" t="s">
        <v>10</v>
      </c>
      <c r="H16" s="22" t="s">
        <v>13</v>
      </c>
      <c r="I16" s="22" t="s">
        <v>13</v>
      </c>
      <c r="J16" s="21" t="s">
        <v>13</v>
      </c>
      <c r="K16" s="21" t="s">
        <v>13</v>
      </c>
      <c r="L16" s="21" t="s">
        <v>10</v>
      </c>
      <c r="M16" s="21" t="s">
        <v>2</v>
      </c>
      <c r="N16" s="21" t="s">
        <v>9</v>
      </c>
      <c r="O16" s="22" t="s">
        <v>9</v>
      </c>
      <c r="P16" s="22" t="s">
        <v>12</v>
      </c>
      <c r="Q16" s="21" t="s">
        <v>10</v>
      </c>
      <c r="R16" s="21" t="s">
        <v>10</v>
      </c>
      <c r="S16" s="21" t="s">
        <v>13</v>
      </c>
      <c r="T16" s="21" t="s">
        <v>13</v>
      </c>
      <c r="U16" s="21" t="s">
        <v>13</v>
      </c>
      <c r="V16" s="22" t="s">
        <v>10</v>
      </c>
      <c r="W16" s="22" t="s">
        <v>10</v>
      </c>
      <c r="X16" s="21" t="s">
        <v>9</v>
      </c>
      <c r="Y16" s="21" t="s">
        <v>9</v>
      </c>
      <c r="Z16" s="21" t="s">
        <v>9</v>
      </c>
      <c r="AA16" s="21" t="s">
        <v>9</v>
      </c>
      <c r="AB16" s="21" t="s">
        <v>9</v>
      </c>
      <c r="AC16" s="22" t="s">
        <v>10</v>
      </c>
      <c r="AD16" s="22" t="s">
        <v>10</v>
      </c>
      <c r="AE16" s="21" t="s">
        <v>9</v>
      </c>
      <c r="AF16" s="21" t="s">
        <v>9</v>
      </c>
      <c r="AG16" s="46" t="s">
        <v>12</v>
      </c>
      <c r="AH16" s="23">
        <f t="shared" si="3"/>
        <v>1</v>
      </c>
      <c r="AI16" s="24">
        <f t="shared" si="4"/>
        <v>9</v>
      </c>
      <c r="AJ16" s="24">
        <f t="shared" si="0"/>
        <v>0</v>
      </c>
      <c r="AK16" s="24">
        <f t="shared" si="1"/>
        <v>0</v>
      </c>
      <c r="AL16" s="24">
        <f>'[1]Déc. 17'!AM16-COUNTIF(C16:AG16,"C-1")</f>
        <v>0</v>
      </c>
      <c r="AM16" s="24">
        <f t="shared" si="2"/>
        <v>28</v>
      </c>
      <c r="AN16" s="24">
        <f t="shared" si="5"/>
        <v>1</v>
      </c>
      <c r="AO16" s="25">
        <f t="shared" si="6"/>
        <v>9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9</v>
      </c>
      <c r="D17" s="5" t="s">
        <v>9</v>
      </c>
      <c r="E17" s="5" t="s">
        <v>12</v>
      </c>
      <c r="F17" s="5" t="s">
        <v>10</v>
      </c>
      <c r="G17" s="5" t="s">
        <v>10</v>
      </c>
      <c r="H17" s="6" t="s">
        <v>13</v>
      </c>
      <c r="I17" s="6" t="s">
        <v>13</v>
      </c>
      <c r="J17" s="5" t="s">
        <v>13</v>
      </c>
      <c r="K17" s="5" t="s">
        <v>13</v>
      </c>
      <c r="L17" s="5" t="s">
        <v>10</v>
      </c>
      <c r="M17" s="5" t="s">
        <v>2</v>
      </c>
      <c r="N17" s="5" t="s">
        <v>9</v>
      </c>
      <c r="O17" s="6" t="s">
        <v>9</v>
      </c>
      <c r="P17" s="6" t="s">
        <v>12</v>
      </c>
      <c r="Q17" s="5" t="s">
        <v>10</v>
      </c>
      <c r="R17" s="5" t="s">
        <v>10</v>
      </c>
      <c r="S17" s="5" t="s">
        <v>13</v>
      </c>
      <c r="T17" s="5" t="s">
        <v>13</v>
      </c>
      <c r="U17" s="5" t="s">
        <v>13</v>
      </c>
      <c r="V17" s="6" t="s">
        <v>10</v>
      </c>
      <c r="W17" s="6" t="s">
        <v>10</v>
      </c>
      <c r="X17" s="5" t="s">
        <v>9</v>
      </c>
      <c r="Y17" s="5" t="s">
        <v>9</v>
      </c>
      <c r="Z17" s="5" t="s">
        <v>9</v>
      </c>
      <c r="AA17" s="5" t="s">
        <v>9</v>
      </c>
      <c r="AB17" s="5" t="s">
        <v>9</v>
      </c>
      <c r="AC17" s="6" t="s">
        <v>10</v>
      </c>
      <c r="AD17" s="6" t="s">
        <v>10</v>
      </c>
      <c r="AE17" s="5" t="s">
        <v>9</v>
      </c>
      <c r="AF17" s="5" t="s">
        <v>9</v>
      </c>
      <c r="AG17" s="45" t="s">
        <v>12</v>
      </c>
      <c r="AH17" s="27">
        <f t="shared" si="3"/>
        <v>1</v>
      </c>
      <c r="AI17" s="28">
        <f t="shared" si="4"/>
        <v>9</v>
      </c>
      <c r="AJ17" s="28">
        <f t="shared" si="0"/>
        <v>0</v>
      </c>
      <c r="AK17" s="28">
        <f t="shared" si="1"/>
        <v>0</v>
      </c>
      <c r="AL17" s="28">
        <f>'[1]Déc. 17'!AM17-COUNTIF(C17:AG17,"C-1")</f>
        <v>1</v>
      </c>
      <c r="AM17" s="28">
        <f t="shared" si="2"/>
        <v>28</v>
      </c>
      <c r="AN17" s="28">
        <f t="shared" si="5"/>
        <v>1</v>
      </c>
      <c r="AO17" s="29">
        <f t="shared" si="6"/>
        <v>9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9</v>
      </c>
      <c r="D18" s="5" t="s">
        <v>9</v>
      </c>
      <c r="E18" s="5" t="s">
        <v>12</v>
      </c>
      <c r="F18" s="5" t="s">
        <v>10</v>
      </c>
      <c r="G18" s="5" t="s">
        <v>10</v>
      </c>
      <c r="H18" s="6" t="s">
        <v>13</v>
      </c>
      <c r="I18" s="6" t="s">
        <v>13</v>
      </c>
      <c r="J18" s="5" t="s">
        <v>13</v>
      </c>
      <c r="K18" s="5" t="s">
        <v>13</v>
      </c>
      <c r="L18" s="5" t="s">
        <v>10</v>
      </c>
      <c r="M18" s="5" t="s">
        <v>2</v>
      </c>
      <c r="N18" s="5" t="s">
        <v>9</v>
      </c>
      <c r="O18" s="6" t="s">
        <v>9</v>
      </c>
      <c r="P18" s="6" t="s">
        <v>12</v>
      </c>
      <c r="Q18" s="5" t="s">
        <v>10</v>
      </c>
      <c r="R18" s="5" t="s">
        <v>10</v>
      </c>
      <c r="S18" s="5" t="s">
        <v>13</v>
      </c>
      <c r="T18" s="5" t="s">
        <v>13</v>
      </c>
      <c r="U18" s="5" t="s">
        <v>13</v>
      </c>
      <c r="V18" s="6" t="s">
        <v>10</v>
      </c>
      <c r="W18" s="6" t="s">
        <v>10</v>
      </c>
      <c r="X18" s="5" t="s">
        <v>9</v>
      </c>
      <c r="Y18" s="5" t="s">
        <v>9</v>
      </c>
      <c r="Z18" s="5" t="s">
        <v>9</v>
      </c>
      <c r="AA18" s="5" t="s">
        <v>9</v>
      </c>
      <c r="AB18" s="5" t="s">
        <v>9</v>
      </c>
      <c r="AC18" s="6" t="s">
        <v>10</v>
      </c>
      <c r="AD18" s="6" t="s">
        <v>10</v>
      </c>
      <c r="AE18" s="5" t="s">
        <v>9</v>
      </c>
      <c r="AF18" s="5" t="s">
        <v>9</v>
      </c>
      <c r="AG18" s="45" t="s">
        <v>12</v>
      </c>
      <c r="AH18" s="27">
        <f t="shared" si="3"/>
        <v>1</v>
      </c>
      <c r="AI18" s="28">
        <f t="shared" si="4"/>
        <v>9</v>
      </c>
      <c r="AJ18" s="28">
        <f t="shared" si="0"/>
        <v>0</v>
      </c>
      <c r="AK18" s="28">
        <f t="shared" si="1"/>
        <v>0</v>
      </c>
      <c r="AL18" s="28">
        <f>'[1]Déc. 17'!AM18-COUNTIF(C18:AG18,"C-1")</f>
        <v>2</v>
      </c>
      <c r="AM18" s="28">
        <f t="shared" si="2"/>
        <v>28</v>
      </c>
      <c r="AN18" s="28">
        <f t="shared" si="5"/>
        <v>1</v>
      </c>
      <c r="AO18" s="29">
        <f t="shared" si="6"/>
        <v>9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31" t="s">
        <v>9</v>
      </c>
      <c r="D19" s="31" t="s">
        <v>9</v>
      </c>
      <c r="E19" s="31" t="s">
        <v>12</v>
      </c>
      <c r="F19" s="31" t="s">
        <v>10</v>
      </c>
      <c r="G19" s="31" t="s">
        <v>10</v>
      </c>
      <c r="H19" s="32" t="s">
        <v>13</v>
      </c>
      <c r="I19" s="32" t="s">
        <v>13</v>
      </c>
      <c r="J19" s="31" t="s">
        <v>13</v>
      </c>
      <c r="K19" s="31" t="s">
        <v>13</v>
      </c>
      <c r="L19" s="31" t="s">
        <v>10</v>
      </c>
      <c r="M19" s="31" t="s">
        <v>2</v>
      </c>
      <c r="N19" s="31" t="s">
        <v>9</v>
      </c>
      <c r="O19" s="32" t="s">
        <v>9</v>
      </c>
      <c r="P19" s="32" t="s">
        <v>12</v>
      </c>
      <c r="Q19" s="31" t="s">
        <v>10</v>
      </c>
      <c r="R19" s="31" t="s">
        <v>10</v>
      </c>
      <c r="S19" s="31" t="s">
        <v>13</v>
      </c>
      <c r="T19" s="31" t="s">
        <v>13</v>
      </c>
      <c r="U19" s="31" t="s">
        <v>13</v>
      </c>
      <c r="V19" s="32" t="s">
        <v>10</v>
      </c>
      <c r="W19" s="32" t="s">
        <v>10</v>
      </c>
      <c r="X19" s="31" t="s">
        <v>9</v>
      </c>
      <c r="Y19" s="31" t="s">
        <v>9</v>
      </c>
      <c r="Z19" s="31" t="s">
        <v>9</v>
      </c>
      <c r="AA19" s="31" t="s">
        <v>9</v>
      </c>
      <c r="AB19" s="31" t="s">
        <v>9</v>
      </c>
      <c r="AC19" s="32" t="s">
        <v>10</v>
      </c>
      <c r="AD19" s="32" t="s">
        <v>10</v>
      </c>
      <c r="AE19" s="31" t="s">
        <v>9</v>
      </c>
      <c r="AF19" s="31" t="s">
        <v>9</v>
      </c>
      <c r="AG19" s="47" t="s">
        <v>12</v>
      </c>
      <c r="AH19" s="33">
        <f t="shared" si="3"/>
        <v>1</v>
      </c>
      <c r="AI19" s="34">
        <f t="shared" si="4"/>
        <v>9</v>
      </c>
      <c r="AJ19" s="34">
        <f t="shared" si="0"/>
        <v>0</v>
      </c>
      <c r="AK19" s="34">
        <f t="shared" si="1"/>
        <v>0</v>
      </c>
      <c r="AL19" s="34">
        <f>'[1]Déc. 17'!AM19-COUNTIF(C19:AG19,"C-1")</f>
        <v>0</v>
      </c>
      <c r="AM19" s="34">
        <f t="shared" si="2"/>
        <v>28</v>
      </c>
      <c r="AN19" s="34">
        <f t="shared" si="5"/>
        <v>1</v>
      </c>
      <c r="AO19" s="36">
        <f t="shared" si="6"/>
        <v>9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21" t="s">
        <v>13</v>
      </c>
      <c r="D20" s="21" t="s">
        <v>13</v>
      </c>
      <c r="E20" s="21" t="s">
        <v>10</v>
      </c>
      <c r="F20" s="21" t="s">
        <v>2</v>
      </c>
      <c r="G20" s="21" t="s">
        <v>9</v>
      </c>
      <c r="H20" s="22" t="s">
        <v>9</v>
      </c>
      <c r="I20" s="22" t="s">
        <v>12</v>
      </c>
      <c r="J20" s="21" t="s">
        <v>10</v>
      </c>
      <c r="K20" s="21" t="s">
        <v>10</v>
      </c>
      <c r="L20" s="21" t="s">
        <v>13</v>
      </c>
      <c r="M20" s="21" t="s">
        <v>13</v>
      </c>
      <c r="N20" s="21" t="s">
        <v>13</v>
      </c>
      <c r="O20" s="22" t="s">
        <v>10</v>
      </c>
      <c r="P20" s="22" t="s">
        <v>10</v>
      </c>
      <c r="Q20" s="21" t="s">
        <v>9</v>
      </c>
      <c r="R20" s="21" t="s">
        <v>9</v>
      </c>
      <c r="S20" s="21" t="s">
        <v>9</v>
      </c>
      <c r="T20" s="21" t="s">
        <v>9</v>
      </c>
      <c r="U20" s="21" t="s">
        <v>9</v>
      </c>
      <c r="V20" s="22" t="s">
        <v>10</v>
      </c>
      <c r="W20" s="22" t="s">
        <v>10</v>
      </c>
      <c r="X20" s="21" t="s">
        <v>9</v>
      </c>
      <c r="Y20" s="21" t="s">
        <v>9</v>
      </c>
      <c r="Z20" s="21" t="s">
        <v>12</v>
      </c>
      <c r="AA20" s="21" t="s">
        <v>10</v>
      </c>
      <c r="AB20" s="21" t="s">
        <v>10</v>
      </c>
      <c r="AC20" s="22" t="s">
        <v>13</v>
      </c>
      <c r="AD20" s="22" t="s">
        <v>13</v>
      </c>
      <c r="AE20" s="21" t="s">
        <v>13</v>
      </c>
      <c r="AF20" s="21" t="s">
        <v>13</v>
      </c>
      <c r="AG20" s="46" t="s">
        <v>10</v>
      </c>
      <c r="AH20" s="23">
        <f t="shared" si="3"/>
        <v>1</v>
      </c>
      <c r="AI20" s="24">
        <f t="shared" si="4"/>
        <v>10</v>
      </c>
      <c r="AJ20" s="24">
        <f t="shared" si="0"/>
        <v>0</v>
      </c>
      <c r="AK20" s="24">
        <f t="shared" si="1"/>
        <v>0</v>
      </c>
      <c r="AL20" s="24">
        <f>'[1]Déc. 17'!AM20-COUNTIF(C20:AG20,"C-1")</f>
        <v>1</v>
      </c>
      <c r="AM20" s="38">
        <f t="shared" si="2"/>
        <v>28</v>
      </c>
      <c r="AN20" s="24">
        <f t="shared" si="5"/>
        <v>1</v>
      </c>
      <c r="AO20" s="25">
        <f t="shared" si="6"/>
        <v>10</v>
      </c>
      <c r="AU20" s="19"/>
      <c r="AV20" s="19"/>
      <c r="AW20" s="19"/>
    </row>
    <row r="21" spans="1:49" x14ac:dyDescent="0.25">
      <c r="A21" s="83"/>
      <c r="B21" s="26" t="s">
        <v>62</v>
      </c>
      <c r="C21" s="5" t="s">
        <v>13</v>
      </c>
      <c r="D21" s="5" t="s">
        <v>13</v>
      </c>
      <c r="E21" s="5" t="s">
        <v>10</v>
      </c>
      <c r="F21" s="5" t="s">
        <v>2</v>
      </c>
      <c r="G21" s="5" t="s">
        <v>9</v>
      </c>
      <c r="H21" s="6" t="s">
        <v>9</v>
      </c>
      <c r="I21" s="6" t="s">
        <v>12</v>
      </c>
      <c r="J21" s="5" t="s">
        <v>10</v>
      </c>
      <c r="K21" s="5" t="s">
        <v>10</v>
      </c>
      <c r="L21" s="5" t="s">
        <v>13</v>
      </c>
      <c r="M21" s="5" t="s">
        <v>13</v>
      </c>
      <c r="N21" s="5" t="s">
        <v>13</v>
      </c>
      <c r="O21" s="6" t="s">
        <v>10</v>
      </c>
      <c r="P21" s="6" t="s">
        <v>10</v>
      </c>
      <c r="Q21" s="5" t="s">
        <v>9</v>
      </c>
      <c r="R21" s="5" t="s">
        <v>9</v>
      </c>
      <c r="S21" s="5" t="s">
        <v>9</v>
      </c>
      <c r="T21" s="5" t="s">
        <v>9</v>
      </c>
      <c r="U21" s="5" t="s">
        <v>9</v>
      </c>
      <c r="V21" s="6" t="s">
        <v>10</v>
      </c>
      <c r="W21" s="6" t="s">
        <v>10</v>
      </c>
      <c r="X21" s="5" t="s">
        <v>9</v>
      </c>
      <c r="Y21" s="5" t="s">
        <v>9</v>
      </c>
      <c r="Z21" s="5" t="s">
        <v>12</v>
      </c>
      <c r="AA21" s="5" t="s">
        <v>10</v>
      </c>
      <c r="AB21" s="5" t="s">
        <v>10</v>
      </c>
      <c r="AC21" s="6" t="s">
        <v>13</v>
      </c>
      <c r="AD21" s="6" t="s">
        <v>13</v>
      </c>
      <c r="AE21" s="5" t="s">
        <v>13</v>
      </c>
      <c r="AF21" s="5" t="s">
        <v>13</v>
      </c>
      <c r="AG21" s="45" t="s">
        <v>10</v>
      </c>
      <c r="AH21" s="27">
        <f>COUNTIF(C21:AG21,"RU")</f>
        <v>1</v>
      </c>
      <c r="AI21" s="28">
        <f>COUNTIF(C21:AG21,"R")</f>
        <v>10</v>
      </c>
      <c r="AJ21" s="28">
        <f>+COUNTIF(C21:AG21,"C")</f>
        <v>0</v>
      </c>
      <c r="AK21" s="28">
        <f t="shared" si="1"/>
        <v>0</v>
      </c>
      <c r="AL21" s="28">
        <f>'[1]Déc. 17'!AM21-COUNTIF(C21:AG21,"C-1")</f>
        <v>8</v>
      </c>
      <c r="AM21" s="28">
        <f t="shared" si="2"/>
        <v>28</v>
      </c>
      <c r="AN21" s="28">
        <f t="shared" si="5"/>
        <v>1</v>
      </c>
      <c r="AO21" s="29">
        <f t="shared" si="6"/>
        <v>10</v>
      </c>
      <c r="AU21" s="19"/>
      <c r="AV21" s="19"/>
      <c r="AW21" s="19"/>
    </row>
    <row r="22" spans="1:49" x14ac:dyDescent="0.25">
      <c r="A22" s="83"/>
      <c r="B22" s="26" t="s">
        <v>63</v>
      </c>
      <c r="C22" s="5" t="s">
        <v>13</v>
      </c>
      <c r="D22" s="5" t="s">
        <v>13</v>
      </c>
      <c r="E22" s="5" t="s">
        <v>10</v>
      </c>
      <c r="F22" s="5" t="s">
        <v>2</v>
      </c>
      <c r="G22" s="5" t="s">
        <v>9</v>
      </c>
      <c r="H22" s="6" t="s">
        <v>9</v>
      </c>
      <c r="I22" s="6" t="s">
        <v>12</v>
      </c>
      <c r="J22" s="5" t="s">
        <v>10</v>
      </c>
      <c r="K22" s="5" t="s">
        <v>10</v>
      </c>
      <c r="L22" s="5" t="s">
        <v>13</v>
      </c>
      <c r="M22" s="5" t="s">
        <v>13</v>
      </c>
      <c r="N22" s="5" t="s">
        <v>13</v>
      </c>
      <c r="O22" s="6" t="s">
        <v>10</v>
      </c>
      <c r="P22" s="6" t="s">
        <v>10</v>
      </c>
      <c r="Q22" s="5" t="s">
        <v>9</v>
      </c>
      <c r="R22" s="5" t="s">
        <v>9</v>
      </c>
      <c r="S22" s="5" t="s">
        <v>9</v>
      </c>
      <c r="T22" s="5" t="s">
        <v>9</v>
      </c>
      <c r="U22" s="5" t="s">
        <v>9</v>
      </c>
      <c r="V22" s="6" t="s">
        <v>10</v>
      </c>
      <c r="W22" s="6" t="s">
        <v>10</v>
      </c>
      <c r="X22" s="5" t="s">
        <v>9</v>
      </c>
      <c r="Y22" s="5" t="s">
        <v>9</v>
      </c>
      <c r="Z22" s="5" t="s">
        <v>12</v>
      </c>
      <c r="AA22" s="5" t="s">
        <v>10</v>
      </c>
      <c r="AB22" s="5" t="s">
        <v>10</v>
      </c>
      <c r="AC22" s="6" t="s">
        <v>13</v>
      </c>
      <c r="AD22" s="6" t="s">
        <v>13</v>
      </c>
      <c r="AE22" s="5" t="s">
        <v>13</v>
      </c>
      <c r="AF22" s="5" t="s">
        <v>13</v>
      </c>
      <c r="AG22" s="45" t="s">
        <v>10</v>
      </c>
      <c r="AH22" s="27">
        <f>COUNTIF(C22:AG22,"RU")</f>
        <v>1</v>
      </c>
      <c r="AI22" s="28">
        <f>COUNTIF(C22:AG22,"R")</f>
        <v>10</v>
      </c>
      <c r="AJ22" s="28">
        <f>+COUNTIF(C22:AG22,"C")</f>
        <v>0</v>
      </c>
      <c r="AK22" s="28">
        <f t="shared" si="1"/>
        <v>0</v>
      </c>
      <c r="AL22" s="28">
        <f>'[1]Déc. 17'!AM22-COUNTIF(C22:AG22,"C-1")</f>
        <v>6</v>
      </c>
      <c r="AM22" s="28">
        <f t="shared" si="2"/>
        <v>28</v>
      </c>
      <c r="AN22" s="28">
        <f t="shared" si="5"/>
        <v>1</v>
      </c>
      <c r="AO22" s="29">
        <f t="shared" si="6"/>
        <v>10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13</v>
      </c>
      <c r="D23" s="31" t="s">
        <v>13</v>
      </c>
      <c r="E23" s="31" t="s">
        <v>10</v>
      </c>
      <c r="F23" s="31" t="s">
        <v>2</v>
      </c>
      <c r="G23" s="31" t="s">
        <v>9</v>
      </c>
      <c r="H23" s="32" t="s">
        <v>9</v>
      </c>
      <c r="I23" s="32" t="s">
        <v>12</v>
      </c>
      <c r="J23" s="31" t="s">
        <v>10</v>
      </c>
      <c r="K23" s="31" t="s">
        <v>10</v>
      </c>
      <c r="L23" s="31" t="s">
        <v>13</v>
      </c>
      <c r="M23" s="31" t="s">
        <v>13</v>
      </c>
      <c r="N23" s="31" t="s">
        <v>13</v>
      </c>
      <c r="O23" s="32" t="s">
        <v>10</v>
      </c>
      <c r="P23" s="32" t="s">
        <v>10</v>
      </c>
      <c r="Q23" s="31" t="s">
        <v>9</v>
      </c>
      <c r="R23" s="31" t="s">
        <v>9</v>
      </c>
      <c r="S23" s="31" t="s">
        <v>9</v>
      </c>
      <c r="T23" s="31" t="s">
        <v>9</v>
      </c>
      <c r="U23" s="31" t="s">
        <v>9</v>
      </c>
      <c r="V23" s="32" t="s">
        <v>10</v>
      </c>
      <c r="W23" s="32" t="s">
        <v>10</v>
      </c>
      <c r="X23" s="31" t="s">
        <v>9</v>
      </c>
      <c r="Y23" s="31" t="s">
        <v>9</v>
      </c>
      <c r="Z23" s="31" t="s">
        <v>12</v>
      </c>
      <c r="AA23" s="31" t="s">
        <v>10</v>
      </c>
      <c r="AB23" s="31" t="s">
        <v>10</v>
      </c>
      <c r="AC23" s="32" t="s">
        <v>13</v>
      </c>
      <c r="AD23" s="32" t="s">
        <v>13</v>
      </c>
      <c r="AE23" s="31" t="s">
        <v>13</v>
      </c>
      <c r="AF23" s="31" t="s">
        <v>13</v>
      </c>
      <c r="AG23" s="47" t="s">
        <v>10</v>
      </c>
      <c r="AH23" s="33">
        <f>COUNTIF(C23:AG23,"RU")</f>
        <v>1</v>
      </c>
      <c r="AI23" s="34">
        <f>COUNTIF(C23:AG23,"R")</f>
        <v>10</v>
      </c>
      <c r="AJ23" s="34">
        <f>+COUNTIF(C23:AG23,"C")</f>
        <v>0</v>
      </c>
      <c r="AK23" s="34">
        <f t="shared" si="1"/>
        <v>0</v>
      </c>
      <c r="AL23" s="34">
        <f>'[1]Déc. 17'!AM23-COUNTIF(C23:AG23,"C-1")</f>
        <v>5</v>
      </c>
      <c r="AM23" s="34">
        <f t="shared" si="2"/>
        <v>28</v>
      </c>
      <c r="AN23" s="34">
        <f t="shared" si="5"/>
        <v>1</v>
      </c>
      <c r="AO23" s="36">
        <f t="shared" si="6"/>
        <v>10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2</v>
      </c>
      <c r="D24" s="40">
        <f t="shared" ref="D24:AF24" si="7">COUNTIF(D8,"J")+COUNTIF(D12,"J")+COUNTIF(D16,"J")+COUNTIF(D20,"J")+COUNTIF(D8,"M")+COUNTIF(D12,"M")+COUNTIF(D16,"M")+COUNTIF(D20,"M")</f>
        <v>2</v>
      </c>
      <c r="E24" s="40">
        <f t="shared" si="7"/>
        <v>2</v>
      </c>
      <c r="F24" s="40">
        <f t="shared" si="7"/>
        <v>1</v>
      </c>
      <c r="G24" s="40">
        <f t="shared" si="7"/>
        <v>2</v>
      </c>
      <c r="H24" s="40">
        <f t="shared" si="7"/>
        <v>1</v>
      </c>
      <c r="I24" s="40">
        <f t="shared" si="7"/>
        <v>1</v>
      </c>
      <c r="J24" s="40">
        <f t="shared" si="7"/>
        <v>2</v>
      </c>
      <c r="K24" s="40">
        <f t="shared" si="7"/>
        <v>2</v>
      </c>
      <c r="L24" s="40">
        <f t="shared" si="7"/>
        <v>2</v>
      </c>
      <c r="M24" s="40">
        <f t="shared" si="7"/>
        <v>1</v>
      </c>
      <c r="N24" s="40">
        <f t="shared" si="7"/>
        <v>2</v>
      </c>
      <c r="O24" s="40">
        <f t="shared" si="7"/>
        <v>1</v>
      </c>
      <c r="P24" s="40">
        <f t="shared" si="7"/>
        <v>1</v>
      </c>
      <c r="Q24" s="40">
        <f t="shared" si="7"/>
        <v>2</v>
      </c>
      <c r="R24" s="40">
        <f t="shared" si="7"/>
        <v>2</v>
      </c>
      <c r="S24" s="40">
        <f t="shared" si="7"/>
        <v>2</v>
      </c>
      <c r="T24" s="40">
        <f t="shared" si="7"/>
        <v>1</v>
      </c>
      <c r="U24" s="40">
        <f t="shared" si="7"/>
        <v>2</v>
      </c>
      <c r="V24" s="40">
        <f t="shared" si="7"/>
        <v>1</v>
      </c>
      <c r="W24" s="40">
        <f t="shared" si="7"/>
        <v>1</v>
      </c>
      <c r="X24" s="40">
        <f t="shared" si="7"/>
        <v>2</v>
      </c>
      <c r="Y24" s="40">
        <f t="shared" si="7"/>
        <v>2</v>
      </c>
      <c r="Z24" s="40">
        <f t="shared" si="7"/>
        <v>2</v>
      </c>
      <c r="AA24" s="40">
        <f t="shared" si="7"/>
        <v>1</v>
      </c>
      <c r="AB24" s="40">
        <f t="shared" si="7"/>
        <v>2</v>
      </c>
      <c r="AC24" s="40">
        <f t="shared" si="7"/>
        <v>1</v>
      </c>
      <c r="AD24" s="40">
        <f t="shared" si="7"/>
        <v>1</v>
      </c>
      <c r="AE24" s="40">
        <f t="shared" si="7"/>
        <v>2</v>
      </c>
      <c r="AF24" s="40">
        <f t="shared" si="7"/>
        <v>2</v>
      </c>
      <c r="AG24" s="40">
        <f>COUNTIF(AG8,"J")+COUNTIF(AG12,"J")+COUNTIF(AG16,"J")+COUNTIF(AG20,"J")+COUNTIF(AG8,"M")+COUNTIF(AG12,"M")+COUNTIF(AG16,"M")+COUNTIF(AG20,"M")</f>
        <v>2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F25" si="8">COUNTIF(D8,"N")+COUNTIF(D12,"N")+COUNTIF(D16,"N")+COUNTIF(D20,"N")</f>
        <v>1</v>
      </c>
      <c r="E25" s="42">
        <f t="shared" si="8"/>
        <v>1</v>
      </c>
      <c r="F25" s="42">
        <f t="shared" si="8"/>
        <v>1</v>
      </c>
      <c r="G25" s="42">
        <f t="shared" si="8"/>
        <v>1</v>
      </c>
      <c r="H25" s="42">
        <f t="shared" si="8"/>
        <v>1</v>
      </c>
      <c r="I25" s="42">
        <f t="shared" si="8"/>
        <v>1</v>
      </c>
      <c r="J25" s="42">
        <f t="shared" si="8"/>
        <v>1</v>
      </c>
      <c r="K25" s="42">
        <f t="shared" si="8"/>
        <v>1</v>
      </c>
      <c r="L25" s="42">
        <f t="shared" si="8"/>
        <v>1</v>
      </c>
      <c r="M25" s="42">
        <f t="shared" si="8"/>
        <v>1</v>
      </c>
      <c r="N25" s="42">
        <f t="shared" si="8"/>
        <v>1</v>
      </c>
      <c r="O25" s="42">
        <f t="shared" si="8"/>
        <v>1</v>
      </c>
      <c r="P25" s="42">
        <f t="shared" si="8"/>
        <v>1</v>
      </c>
      <c r="Q25" s="42">
        <f t="shared" si="8"/>
        <v>1</v>
      </c>
      <c r="R25" s="42">
        <f t="shared" si="8"/>
        <v>1</v>
      </c>
      <c r="S25" s="42">
        <f t="shared" si="8"/>
        <v>1</v>
      </c>
      <c r="T25" s="42">
        <f t="shared" si="8"/>
        <v>1</v>
      </c>
      <c r="U25" s="42">
        <f t="shared" si="8"/>
        <v>1</v>
      </c>
      <c r="V25" s="42">
        <f t="shared" si="8"/>
        <v>1</v>
      </c>
      <c r="W25" s="42">
        <f t="shared" si="8"/>
        <v>1</v>
      </c>
      <c r="X25" s="42">
        <f t="shared" si="8"/>
        <v>1</v>
      </c>
      <c r="Y25" s="42">
        <f t="shared" si="8"/>
        <v>1</v>
      </c>
      <c r="Z25" s="42">
        <f t="shared" si="8"/>
        <v>1</v>
      </c>
      <c r="AA25" s="42">
        <f t="shared" si="8"/>
        <v>1</v>
      </c>
      <c r="AB25" s="42">
        <f t="shared" si="8"/>
        <v>1</v>
      </c>
      <c r="AC25" s="42">
        <f t="shared" si="8"/>
        <v>1</v>
      </c>
      <c r="AD25" s="42">
        <f t="shared" si="8"/>
        <v>1</v>
      </c>
      <c r="AE25" s="42">
        <f t="shared" si="8"/>
        <v>1</v>
      </c>
      <c r="AF25" s="42">
        <f t="shared" si="8"/>
        <v>1</v>
      </c>
      <c r="AG25" s="42">
        <f>COUNTIF(AG8,"N")+COUNTIF(AG12,"N")+COUNTIF(AG16,"N")+COUNTIF(AG20,"N")</f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6</v>
      </c>
      <c r="D26" s="42">
        <f t="shared" ref="D26:AF26" si="9">COUNTIF(D9:D11,"J")+COUNTIF(D13:D15,"J")+COUNTIF(D17:D19,"J")+COUNTIF(D21:D23,"J")+COUNTIF(D9:D11,"M")+COUNTIF(D13:D15,"M")+COUNTIF(D17:D19,"M")+COUNTIF(D21:D23,"M")</f>
        <v>6</v>
      </c>
      <c r="E26" s="42">
        <f t="shared" si="9"/>
        <v>6</v>
      </c>
      <c r="F26" s="42">
        <f t="shared" si="9"/>
        <v>3</v>
      </c>
      <c r="G26" s="42">
        <f t="shared" si="9"/>
        <v>6</v>
      </c>
      <c r="H26" s="42">
        <f t="shared" si="9"/>
        <v>3</v>
      </c>
      <c r="I26" s="42">
        <f t="shared" si="9"/>
        <v>3</v>
      </c>
      <c r="J26" s="42">
        <f t="shared" si="9"/>
        <v>6</v>
      </c>
      <c r="K26" s="42">
        <f t="shared" si="9"/>
        <v>6</v>
      </c>
      <c r="L26" s="42">
        <f t="shared" si="9"/>
        <v>6</v>
      </c>
      <c r="M26" s="42">
        <f t="shared" si="9"/>
        <v>3</v>
      </c>
      <c r="N26" s="42">
        <f t="shared" si="9"/>
        <v>6</v>
      </c>
      <c r="O26" s="42">
        <f t="shared" si="9"/>
        <v>3</v>
      </c>
      <c r="P26" s="42">
        <f t="shared" si="9"/>
        <v>3</v>
      </c>
      <c r="Q26" s="42">
        <f t="shared" si="9"/>
        <v>6</v>
      </c>
      <c r="R26" s="42">
        <f t="shared" si="9"/>
        <v>6</v>
      </c>
      <c r="S26" s="42">
        <f t="shared" si="9"/>
        <v>6</v>
      </c>
      <c r="T26" s="42">
        <f t="shared" si="9"/>
        <v>3</v>
      </c>
      <c r="U26" s="42">
        <f t="shared" si="9"/>
        <v>6</v>
      </c>
      <c r="V26" s="42">
        <f t="shared" si="9"/>
        <v>3</v>
      </c>
      <c r="W26" s="42">
        <f t="shared" si="9"/>
        <v>3</v>
      </c>
      <c r="X26" s="42">
        <f t="shared" si="9"/>
        <v>6</v>
      </c>
      <c r="Y26" s="42">
        <f t="shared" si="9"/>
        <v>6</v>
      </c>
      <c r="Z26" s="42">
        <f t="shared" si="9"/>
        <v>6</v>
      </c>
      <c r="AA26" s="42">
        <f t="shared" si="9"/>
        <v>3</v>
      </c>
      <c r="AB26" s="42">
        <f t="shared" si="9"/>
        <v>6</v>
      </c>
      <c r="AC26" s="42">
        <f t="shared" si="9"/>
        <v>3</v>
      </c>
      <c r="AD26" s="42">
        <f t="shared" si="9"/>
        <v>3</v>
      </c>
      <c r="AE26" s="42">
        <f t="shared" si="9"/>
        <v>6</v>
      </c>
      <c r="AF26" s="42">
        <f t="shared" si="9"/>
        <v>6</v>
      </c>
      <c r="AG26" s="42">
        <f>COUNTIF(AG9:AG11,"J")+COUNTIF(AG13:AG15,"J")+COUNTIF(AG17:AG19,"J")+COUNTIF(AG21:AG23,"J")+COUNTIF(AG9:AG11,"M")+COUNTIF(AG13:AG15,"M")+COUNTIF(AG17:AG19,"M")+COUNTIF(AG21:AG23,"M")</f>
        <v>6</v>
      </c>
      <c r="AJ26" s="98" t="s">
        <v>64</v>
      </c>
      <c r="AK26" s="98"/>
      <c r="AL26" s="98"/>
      <c r="AM26" s="98"/>
      <c r="AN26" s="98"/>
      <c r="AO26" s="98"/>
      <c r="AP26" s="98"/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F27" si="10">COUNTIF(D9:D11,"N")+COUNTIF(D13:D15,"N")+COUNTIF(D17:D19,"N")+COUNTIF(D21:D23,"N")</f>
        <v>3</v>
      </c>
      <c r="E27" s="42">
        <f t="shared" si="10"/>
        <v>3</v>
      </c>
      <c r="F27" s="42">
        <f t="shared" si="10"/>
        <v>3</v>
      </c>
      <c r="G27" s="42">
        <f t="shared" si="10"/>
        <v>3</v>
      </c>
      <c r="H27" s="42">
        <f t="shared" si="10"/>
        <v>3</v>
      </c>
      <c r="I27" s="42">
        <f t="shared" si="10"/>
        <v>3</v>
      </c>
      <c r="J27" s="42">
        <f t="shared" si="10"/>
        <v>3</v>
      </c>
      <c r="K27" s="42">
        <f t="shared" si="10"/>
        <v>3</v>
      </c>
      <c r="L27" s="42">
        <f t="shared" si="10"/>
        <v>3</v>
      </c>
      <c r="M27" s="42">
        <f t="shared" si="10"/>
        <v>3</v>
      </c>
      <c r="N27" s="42">
        <f t="shared" si="10"/>
        <v>3</v>
      </c>
      <c r="O27" s="42">
        <f t="shared" si="10"/>
        <v>3</v>
      </c>
      <c r="P27" s="42">
        <f t="shared" si="10"/>
        <v>3</v>
      </c>
      <c r="Q27" s="42">
        <f t="shared" si="10"/>
        <v>3</v>
      </c>
      <c r="R27" s="42">
        <f t="shared" si="10"/>
        <v>3</v>
      </c>
      <c r="S27" s="42">
        <f t="shared" si="10"/>
        <v>3</v>
      </c>
      <c r="T27" s="42">
        <f t="shared" si="10"/>
        <v>3</v>
      </c>
      <c r="U27" s="42">
        <f t="shared" si="10"/>
        <v>3</v>
      </c>
      <c r="V27" s="42">
        <f t="shared" si="10"/>
        <v>3</v>
      </c>
      <c r="W27" s="42">
        <f t="shared" si="10"/>
        <v>3</v>
      </c>
      <c r="X27" s="42">
        <f t="shared" si="10"/>
        <v>3</v>
      </c>
      <c r="Y27" s="42">
        <f t="shared" si="10"/>
        <v>3</v>
      </c>
      <c r="Z27" s="42">
        <f t="shared" si="10"/>
        <v>3</v>
      </c>
      <c r="AA27" s="42">
        <f t="shared" si="10"/>
        <v>3</v>
      </c>
      <c r="AB27" s="42">
        <f t="shared" si="10"/>
        <v>3</v>
      </c>
      <c r="AC27" s="42">
        <f t="shared" si="10"/>
        <v>3</v>
      </c>
      <c r="AD27" s="42">
        <f t="shared" si="10"/>
        <v>3</v>
      </c>
      <c r="AE27" s="42">
        <f t="shared" si="10"/>
        <v>3</v>
      </c>
      <c r="AF27" s="42">
        <f t="shared" si="10"/>
        <v>3</v>
      </c>
      <c r="AG27" s="42">
        <f>COUNTIF(AG9:AG11,"N")+COUNTIF(AG13:AG15,"N")+COUNTIF(AG17:AG19,"N")+COUNTIF(AG21:AG23,"N")</f>
        <v>3</v>
      </c>
    </row>
    <row r="28" spans="1:49" x14ac:dyDescent="0.25">
      <c r="B28" s="41" t="s">
        <v>22</v>
      </c>
      <c r="C28" s="42">
        <f>C24+C25+D26+D27</f>
        <v>12</v>
      </c>
      <c r="D28" s="42">
        <f t="shared" ref="D28:AG28" si="11">D24+D25+E26+E27</f>
        <v>12</v>
      </c>
      <c r="E28" s="42">
        <f t="shared" si="11"/>
        <v>9</v>
      </c>
      <c r="F28" s="42">
        <f t="shared" si="11"/>
        <v>11</v>
      </c>
      <c r="G28" s="42">
        <f t="shared" si="11"/>
        <v>9</v>
      </c>
      <c r="H28" s="42">
        <f t="shared" si="11"/>
        <v>8</v>
      </c>
      <c r="I28" s="42">
        <f t="shared" si="11"/>
        <v>11</v>
      </c>
      <c r="J28" s="42">
        <f t="shared" si="11"/>
        <v>12</v>
      </c>
      <c r="K28" s="42">
        <f t="shared" si="11"/>
        <v>12</v>
      </c>
      <c r="L28" s="42">
        <f t="shared" si="11"/>
        <v>9</v>
      </c>
      <c r="M28" s="42">
        <f t="shared" si="11"/>
        <v>11</v>
      </c>
      <c r="N28" s="42">
        <f t="shared" si="11"/>
        <v>9</v>
      </c>
      <c r="O28" s="42">
        <f t="shared" si="11"/>
        <v>8</v>
      </c>
      <c r="P28" s="42">
        <f t="shared" si="11"/>
        <v>11</v>
      </c>
      <c r="Q28" s="42">
        <f t="shared" si="11"/>
        <v>12</v>
      </c>
      <c r="R28" s="42">
        <f t="shared" si="11"/>
        <v>12</v>
      </c>
      <c r="S28" s="42">
        <f t="shared" si="11"/>
        <v>9</v>
      </c>
      <c r="T28" s="42">
        <f t="shared" si="11"/>
        <v>11</v>
      </c>
      <c r="U28" s="42">
        <f t="shared" si="11"/>
        <v>9</v>
      </c>
      <c r="V28" s="42">
        <f t="shared" si="11"/>
        <v>8</v>
      </c>
      <c r="W28" s="42">
        <f t="shared" si="11"/>
        <v>11</v>
      </c>
      <c r="X28" s="42">
        <f t="shared" si="11"/>
        <v>12</v>
      </c>
      <c r="Y28" s="42">
        <f t="shared" si="11"/>
        <v>12</v>
      </c>
      <c r="Z28" s="42">
        <f t="shared" si="11"/>
        <v>9</v>
      </c>
      <c r="AA28" s="42">
        <f t="shared" si="11"/>
        <v>11</v>
      </c>
      <c r="AB28" s="42">
        <f t="shared" si="11"/>
        <v>9</v>
      </c>
      <c r="AC28" s="42">
        <f t="shared" si="11"/>
        <v>8</v>
      </c>
      <c r="AD28" s="42">
        <f t="shared" si="11"/>
        <v>11</v>
      </c>
      <c r="AE28" s="42">
        <f t="shared" si="11"/>
        <v>12</v>
      </c>
      <c r="AF28" s="42">
        <f t="shared" si="11"/>
        <v>12</v>
      </c>
      <c r="AG28" s="42">
        <f t="shared" si="11"/>
        <v>3</v>
      </c>
    </row>
  </sheetData>
  <mergeCells count="7">
    <mergeCell ref="AJ26:AP26"/>
    <mergeCell ref="A20:A23"/>
    <mergeCell ref="A1:AG1"/>
    <mergeCell ref="A5:A7"/>
    <mergeCell ref="A8:A11"/>
    <mergeCell ref="A12:A15"/>
    <mergeCell ref="A16:A19"/>
  </mergeCells>
  <conditionalFormatting sqref="C3:AG7">
    <cfRule type="cellIs" dxfId="1010" priority="184" operator="between">
      <formula>"F0"</formula>
      <formula>"F9"</formula>
    </cfRule>
    <cfRule type="cellIs" dxfId="1009" priority="185" operator="equal">
      <formula>"M"</formula>
    </cfRule>
    <cfRule type="cellIs" dxfId="1008" priority="186" operator="equal">
      <formula>"S"</formula>
    </cfRule>
    <cfRule type="cellIs" dxfId="1007" priority="187" operator="equal">
      <formula>"C"</formula>
    </cfRule>
    <cfRule type="cellIs" dxfId="1006" priority="188" operator="equal">
      <formula>"For"</formula>
    </cfRule>
    <cfRule type="cellIs" dxfId="1005" priority="189" operator="equal">
      <formula>"N"</formula>
    </cfRule>
    <cfRule type="cellIs" dxfId="1004" priority="190" operator="equal">
      <formula>"J"</formula>
    </cfRule>
  </conditionalFormatting>
  <conditionalFormatting sqref="AM3:AM23">
    <cfRule type="cellIs" dxfId="1003" priority="178" operator="equal">
      <formula>0</formula>
    </cfRule>
  </conditionalFormatting>
  <conditionalFormatting sqref="AN4">
    <cfRule type="cellIs" dxfId="1002" priority="164" operator="notEqual">
      <formula>0</formula>
    </cfRule>
    <cfRule type="cellIs" dxfId="1001" priority="165" operator="equal">
      <formula>0</formula>
    </cfRule>
  </conditionalFormatting>
  <conditionalFormatting sqref="S24:AG27">
    <cfRule type="cellIs" dxfId="1000" priority="157" operator="equal">
      <formula>0</formula>
    </cfRule>
  </conditionalFormatting>
  <conditionalFormatting sqref="C2:AG7">
    <cfRule type="cellIs" dxfId="999" priority="144" stopIfTrue="1" operator="equal">
      <formula>"C-1"</formula>
    </cfRule>
  </conditionalFormatting>
  <conditionalFormatting sqref="AL3:AL23">
    <cfRule type="cellIs" dxfId="998" priority="141" stopIfTrue="1" operator="lessThan">
      <formula>0</formula>
    </cfRule>
    <cfRule type="cellIs" dxfId="997" priority="142" stopIfTrue="1" operator="greaterThan">
      <formula>0</formula>
    </cfRule>
    <cfRule type="cellIs" dxfId="996" priority="143" stopIfTrue="1" operator="equal">
      <formula>0</formula>
    </cfRule>
  </conditionalFormatting>
  <conditionalFormatting sqref="C8:AG11">
    <cfRule type="cellIs" dxfId="995" priority="54" operator="between">
      <formula>"F0"</formula>
      <formula>"F9"</formula>
    </cfRule>
    <cfRule type="cellIs" dxfId="994" priority="55" operator="equal">
      <formula>"M"</formula>
    </cfRule>
    <cfRule type="cellIs" dxfId="993" priority="56" operator="equal">
      <formula>"S"</formula>
    </cfRule>
    <cfRule type="cellIs" dxfId="992" priority="57" operator="equal">
      <formula>"C"</formula>
    </cfRule>
    <cfRule type="cellIs" dxfId="991" priority="58" operator="equal">
      <formula>"For"</formula>
    </cfRule>
    <cfRule type="cellIs" dxfId="990" priority="59" operator="equal">
      <formula>"N"</formula>
    </cfRule>
    <cfRule type="cellIs" dxfId="989" priority="60" operator="equal">
      <formula>"J"</formula>
    </cfRule>
  </conditionalFormatting>
  <conditionalFormatting sqref="C8:AG11">
    <cfRule type="cellIs" dxfId="988" priority="53" stopIfTrue="1" operator="equal">
      <formula>"C-1"</formula>
    </cfRule>
  </conditionalFormatting>
  <conditionalFormatting sqref="C12:AG15">
    <cfRule type="cellIs" dxfId="987" priority="22" operator="between">
      <formula>"F0"</formula>
      <formula>"F9"</formula>
    </cfRule>
    <cfRule type="cellIs" dxfId="986" priority="23" operator="equal">
      <formula>"M"</formula>
    </cfRule>
    <cfRule type="cellIs" dxfId="985" priority="24" operator="equal">
      <formula>"S"</formula>
    </cfRule>
    <cfRule type="cellIs" dxfId="984" priority="25" operator="equal">
      <formula>"C"</formula>
    </cfRule>
    <cfRule type="cellIs" dxfId="983" priority="26" operator="equal">
      <formula>"For"</formula>
    </cfRule>
    <cfRule type="cellIs" dxfId="982" priority="27" operator="equal">
      <formula>"N"</formula>
    </cfRule>
    <cfRule type="cellIs" dxfId="981" priority="28" operator="equal">
      <formula>"J"</formula>
    </cfRule>
  </conditionalFormatting>
  <conditionalFormatting sqref="C12:AG15">
    <cfRule type="cellIs" dxfId="980" priority="21" stopIfTrue="1" operator="equal">
      <formula>"C-1"</formula>
    </cfRule>
  </conditionalFormatting>
  <conditionalFormatting sqref="C16:AG19">
    <cfRule type="cellIs" dxfId="979" priority="14" operator="between">
      <formula>"F0"</formula>
      <formula>"F9"</formula>
    </cfRule>
    <cfRule type="cellIs" dxfId="978" priority="15" operator="equal">
      <formula>"M"</formula>
    </cfRule>
    <cfRule type="cellIs" dxfId="977" priority="16" operator="equal">
      <formula>"S"</formula>
    </cfRule>
    <cfRule type="cellIs" dxfId="976" priority="17" operator="equal">
      <formula>"C"</formula>
    </cfRule>
    <cfRule type="cellIs" dxfId="975" priority="18" operator="equal">
      <formula>"For"</formula>
    </cfRule>
    <cfRule type="cellIs" dxfId="974" priority="19" operator="equal">
      <formula>"N"</formula>
    </cfRule>
    <cfRule type="cellIs" dxfId="973" priority="20" operator="equal">
      <formula>"J"</formula>
    </cfRule>
  </conditionalFormatting>
  <conditionalFormatting sqref="C16:AG19">
    <cfRule type="cellIs" dxfId="972" priority="13" stopIfTrue="1" operator="equal">
      <formula>"C-1"</formula>
    </cfRule>
  </conditionalFormatting>
  <conditionalFormatting sqref="C20:AG23">
    <cfRule type="cellIs" dxfId="971" priority="6" operator="between">
      <formula>"F0"</formula>
      <formula>"F9"</formula>
    </cfRule>
    <cfRule type="cellIs" dxfId="970" priority="7" operator="equal">
      <formula>"M"</formula>
    </cfRule>
    <cfRule type="cellIs" dxfId="969" priority="8" operator="equal">
      <formula>"S"</formula>
    </cfRule>
    <cfRule type="cellIs" dxfId="968" priority="9" operator="equal">
      <formula>"C"</formula>
    </cfRule>
    <cfRule type="cellIs" dxfId="967" priority="10" operator="equal">
      <formula>"For"</formula>
    </cfRule>
    <cfRule type="cellIs" dxfId="966" priority="11" operator="equal">
      <formula>"N"</formula>
    </cfRule>
    <cfRule type="cellIs" dxfId="965" priority="12" operator="equal">
      <formula>"J"</formula>
    </cfRule>
  </conditionalFormatting>
  <conditionalFormatting sqref="C20:AG23">
    <cfRule type="cellIs" dxfId="964" priority="5" stopIfTrue="1" operator="equal">
      <formula>"C-1"</formula>
    </cfRule>
  </conditionalFormatting>
  <conditionalFormatting sqref="C24:R24">
    <cfRule type="cellIs" dxfId="963" priority="4" operator="equal">
      <formula>0</formula>
    </cfRule>
  </conditionalFormatting>
  <conditionalFormatting sqref="C25:R27">
    <cfRule type="cellIs" dxfId="962" priority="3" operator="equal">
      <formula>0</formula>
    </cfRule>
  </conditionalFormatting>
  <conditionalFormatting sqref="S28:AG28">
    <cfRule type="cellIs" dxfId="961" priority="2" operator="equal">
      <formula>0</formula>
    </cfRule>
  </conditionalFormatting>
  <conditionalFormatting sqref="C28:R28">
    <cfRule type="cellIs" dxfId="960" priority="1" operator="equal">
      <formula>0</formula>
    </cfRule>
  </conditionalFormatting>
  <hyperlinks>
    <hyperlink ref="AJ26" r:id="rId1"/>
  </hyperlinks>
  <pageMargins left="0.25" right="0.25" top="0.75" bottom="0.75" header="0.3" footer="0.3"/>
  <pageSetup paperSize="9" scale="92" orientation="landscape" r:id="rId2"/>
  <headerFooter>
    <oddFooter>&amp;CImprimé le &amp;D
Ce planning ne fait pas office de pointage réglementaire et ne tient pas compte des éventuelles mises à jour depuis la date d'impression</oddFooter>
  </headerFooter>
  <drawing r:id="rId3"/>
  <legacyDrawing r:id="rId4"/>
  <controls>
    <mc:AlternateContent xmlns:mc="http://schemas.openxmlformats.org/markup-compatibility/2006">
      <mc:Choice Requires="x14">
        <control shapeId="4097" r:id="rId5" name="CommandButton21">
          <controlPr defaultSize="0" autoLine="0" r:id="rId6">
            <anchor moveWithCells="1">
              <from>
                <xdr:col>33</xdr:col>
                <xdr:colOff>9525</xdr:colOff>
                <xdr:row>0</xdr:row>
                <xdr:rowOff>28575</xdr:rowOff>
              </from>
              <to>
                <xdr:col>33</xdr:col>
                <xdr:colOff>342900</xdr:colOff>
                <xdr:row>0</xdr:row>
                <xdr:rowOff>180975</xdr:rowOff>
              </to>
            </anchor>
          </controlPr>
        </control>
      </mc:Choice>
      <mc:Fallback>
        <control shapeId="4097" r:id="rId5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6">
        <v>3</v>
      </c>
      <c r="F2" s="6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6">
        <v>10</v>
      </c>
      <c r="M2" s="6">
        <v>11</v>
      </c>
      <c r="N2" s="5">
        <v>12</v>
      </c>
      <c r="O2" s="5">
        <v>13</v>
      </c>
      <c r="P2" s="5">
        <v>14</v>
      </c>
      <c r="Q2" s="5">
        <v>15</v>
      </c>
      <c r="R2" s="5">
        <v>16</v>
      </c>
      <c r="S2" s="6">
        <v>17</v>
      </c>
      <c r="T2" s="6">
        <v>18</v>
      </c>
      <c r="U2" s="5">
        <v>19</v>
      </c>
      <c r="V2" s="5">
        <v>20</v>
      </c>
      <c r="W2" s="5">
        <v>21</v>
      </c>
      <c r="X2" s="5">
        <v>22</v>
      </c>
      <c r="Y2" s="5">
        <v>23</v>
      </c>
      <c r="Z2" s="6">
        <v>24</v>
      </c>
      <c r="AA2" s="6">
        <v>25</v>
      </c>
      <c r="AB2" s="5">
        <v>26</v>
      </c>
      <c r="AC2" s="5">
        <v>27</v>
      </c>
      <c r="AD2" s="5">
        <v>28</v>
      </c>
      <c r="AE2" s="48"/>
      <c r="AF2" s="48"/>
      <c r="AG2" s="49"/>
      <c r="AH2" s="7" t="s">
        <v>2</v>
      </c>
      <c r="AI2" s="8" t="s">
        <v>3</v>
      </c>
      <c r="AJ2" s="8" t="s">
        <v>4</v>
      </c>
      <c r="AK2" s="9" t="s">
        <v>5</v>
      </c>
      <c r="AL2" s="8" t="s">
        <v>24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9</v>
      </c>
      <c r="D3" s="14" t="s">
        <v>9</v>
      </c>
      <c r="E3" s="15" t="s">
        <v>10</v>
      </c>
      <c r="F3" s="15" t="s">
        <v>10</v>
      </c>
      <c r="G3" s="14" t="s">
        <v>9</v>
      </c>
      <c r="H3" s="14" t="s">
        <v>9</v>
      </c>
      <c r="I3" s="14" t="s">
        <v>9</v>
      </c>
      <c r="J3" s="14" t="s">
        <v>9</v>
      </c>
      <c r="K3" s="14" t="s">
        <v>9</v>
      </c>
      <c r="L3" s="15" t="s">
        <v>10</v>
      </c>
      <c r="M3" s="15" t="s">
        <v>10</v>
      </c>
      <c r="N3" s="14" t="s">
        <v>9</v>
      </c>
      <c r="O3" s="14" t="s">
        <v>9</v>
      </c>
      <c r="P3" s="14" t="s">
        <v>9</v>
      </c>
      <c r="Q3" s="14" t="s">
        <v>9</v>
      </c>
      <c r="R3" s="14" t="s">
        <v>9</v>
      </c>
      <c r="S3" s="15" t="s">
        <v>10</v>
      </c>
      <c r="T3" s="15" t="s">
        <v>10</v>
      </c>
      <c r="U3" s="14" t="s">
        <v>9</v>
      </c>
      <c r="V3" s="14" t="s">
        <v>9</v>
      </c>
      <c r="W3" s="14" t="s">
        <v>9</v>
      </c>
      <c r="X3" s="14" t="s">
        <v>9</v>
      </c>
      <c r="Y3" s="14" t="s">
        <v>9</v>
      </c>
      <c r="Z3" s="15" t="s">
        <v>10</v>
      </c>
      <c r="AA3" s="15" t="s">
        <v>10</v>
      </c>
      <c r="AB3" s="14" t="s">
        <v>9</v>
      </c>
      <c r="AC3" s="14" t="s">
        <v>9</v>
      </c>
      <c r="AD3" s="14" t="s">
        <v>9</v>
      </c>
      <c r="AE3" s="50"/>
      <c r="AF3" s="50"/>
      <c r="AG3" s="51"/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61">
        <f>AJ3+Janv.18!AK3</f>
        <v>0</v>
      </c>
      <c r="AL3" s="17">
        <f>Janv.18!AL3-COUNTIF(C3:AD3,"C-1")</f>
        <v>5</v>
      </c>
      <c r="AM3" s="17">
        <f>28-AK3</f>
        <v>28</v>
      </c>
      <c r="AN3" s="17"/>
      <c r="AO3" s="18">
        <f>Janv.18!AO3+Fév.18!AI3</f>
        <v>16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9</v>
      </c>
      <c r="D4" s="14" t="s">
        <v>9</v>
      </c>
      <c r="E4" s="15" t="s">
        <v>10</v>
      </c>
      <c r="F4" s="15" t="s">
        <v>10</v>
      </c>
      <c r="G4" s="14" t="s">
        <v>9</v>
      </c>
      <c r="H4" s="14" t="s">
        <v>9</v>
      </c>
      <c r="I4" s="14" t="s">
        <v>9</v>
      </c>
      <c r="J4" s="14" t="s">
        <v>9</v>
      </c>
      <c r="K4" s="14" t="s">
        <v>9</v>
      </c>
      <c r="L4" s="15" t="s">
        <v>10</v>
      </c>
      <c r="M4" s="15" t="s">
        <v>10</v>
      </c>
      <c r="N4" s="14" t="s">
        <v>9</v>
      </c>
      <c r="O4" s="14" t="s">
        <v>9</v>
      </c>
      <c r="P4" s="14" t="s">
        <v>9</v>
      </c>
      <c r="Q4" s="14" t="s">
        <v>9</v>
      </c>
      <c r="R4" s="14" t="s">
        <v>9</v>
      </c>
      <c r="S4" s="15" t="s">
        <v>10</v>
      </c>
      <c r="T4" s="15" t="s">
        <v>10</v>
      </c>
      <c r="U4" s="14" t="s">
        <v>9</v>
      </c>
      <c r="V4" s="14" t="s">
        <v>9</v>
      </c>
      <c r="W4" s="14" t="s">
        <v>9</v>
      </c>
      <c r="X4" s="14" t="s">
        <v>9</v>
      </c>
      <c r="Y4" s="14" t="s">
        <v>9</v>
      </c>
      <c r="Z4" s="15" t="s">
        <v>10</v>
      </c>
      <c r="AA4" s="15" t="s">
        <v>10</v>
      </c>
      <c r="AB4" s="14" t="s">
        <v>9</v>
      </c>
      <c r="AC4" s="14" t="s">
        <v>9</v>
      </c>
      <c r="AD4" s="14" t="s">
        <v>9</v>
      </c>
      <c r="AE4" s="50"/>
      <c r="AF4" s="50"/>
      <c r="AG4" s="51"/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61">
        <f>AJ4+Janv.18!AK4</f>
        <v>0</v>
      </c>
      <c r="AL4" s="17">
        <f>Janv.18!AL4-COUNTIF(C4:AD4,"C-1")</f>
        <v>3</v>
      </c>
      <c r="AM4" s="17">
        <f t="shared" ref="AM4:AM23" si="1">28-AK4</f>
        <v>28</v>
      </c>
      <c r="AN4" s="17">
        <f>AH4</f>
        <v>0</v>
      </c>
      <c r="AO4" s="18">
        <f>Janv.18!AO4+Fév.18!AI4</f>
        <v>16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9</v>
      </c>
      <c r="D5" s="21" t="s">
        <v>9</v>
      </c>
      <c r="E5" s="22" t="s">
        <v>10</v>
      </c>
      <c r="F5" s="22" t="s">
        <v>10</v>
      </c>
      <c r="G5" s="21" t="s">
        <v>9</v>
      </c>
      <c r="H5" s="21" t="s">
        <v>9</v>
      </c>
      <c r="I5" s="21" t="s">
        <v>9</v>
      </c>
      <c r="J5" s="21" t="s">
        <v>9</v>
      </c>
      <c r="K5" s="21" t="s">
        <v>10</v>
      </c>
      <c r="L5" s="22" t="s">
        <v>10</v>
      </c>
      <c r="M5" s="22" t="s">
        <v>10</v>
      </c>
      <c r="N5" s="21" t="s">
        <v>9</v>
      </c>
      <c r="O5" s="21" t="s">
        <v>9</v>
      </c>
      <c r="P5" s="21" t="s">
        <v>9</v>
      </c>
      <c r="Q5" s="21" t="s">
        <v>9</v>
      </c>
      <c r="R5" s="21" t="s">
        <v>9</v>
      </c>
      <c r="S5" s="22" t="s">
        <v>10</v>
      </c>
      <c r="T5" s="22" t="s">
        <v>10</v>
      </c>
      <c r="U5" s="21" t="s">
        <v>9</v>
      </c>
      <c r="V5" s="21" t="s">
        <v>9</v>
      </c>
      <c r="W5" s="21" t="s">
        <v>9</v>
      </c>
      <c r="X5" s="21" t="s">
        <v>9</v>
      </c>
      <c r="Y5" s="21" t="s">
        <v>9</v>
      </c>
      <c r="Z5" s="22" t="s">
        <v>10</v>
      </c>
      <c r="AA5" s="22" t="s">
        <v>10</v>
      </c>
      <c r="AB5" s="21" t="s">
        <v>9</v>
      </c>
      <c r="AC5" s="21" t="s">
        <v>9</v>
      </c>
      <c r="AD5" s="21" t="s">
        <v>9</v>
      </c>
      <c r="AE5" s="52"/>
      <c r="AF5" s="52"/>
      <c r="AG5" s="53"/>
      <c r="AH5" s="23">
        <f t="shared" ref="AH5:AH20" si="2">COUNTIF(C5:AG5,"RU")</f>
        <v>0</v>
      </c>
      <c r="AI5" s="24">
        <f t="shared" ref="AI5:AI20" si="3">COUNTIF(C5:AG5,"R")</f>
        <v>9</v>
      </c>
      <c r="AJ5" s="24">
        <f t="shared" si="0"/>
        <v>0</v>
      </c>
      <c r="AK5" s="62">
        <f>AJ5+Janv.18!AK5</f>
        <v>0</v>
      </c>
      <c r="AL5" s="24">
        <f>Janv.18!AL5-COUNTIF(C5:AD5,"C-1")</f>
        <v>0</v>
      </c>
      <c r="AM5" s="24">
        <f t="shared" si="1"/>
        <v>28</v>
      </c>
      <c r="AN5" s="24">
        <f>Janv.18!AN5+Fév.18!AH5</f>
        <v>0</v>
      </c>
      <c r="AO5" s="25">
        <f>Janv.18!AO5+Fév.18!AI5</f>
        <v>18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9</v>
      </c>
      <c r="D6" s="5" t="s">
        <v>9</v>
      </c>
      <c r="E6" s="6" t="s">
        <v>10</v>
      </c>
      <c r="F6" s="6" t="s">
        <v>10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9</v>
      </c>
      <c r="L6" s="6" t="s">
        <v>10</v>
      </c>
      <c r="M6" s="6" t="s">
        <v>10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10</v>
      </c>
      <c r="S6" s="6" t="s">
        <v>10</v>
      </c>
      <c r="T6" s="6" t="s">
        <v>10</v>
      </c>
      <c r="U6" s="5" t="s">
        <v>9</v>
      </c>
      <c r="V6" s="5" t="s">
        <v>9</v>
      </c>
      <c r="W6" s="5" t="s">
        <v>9</v>
      </c>
      <c r="X6" s="5" t="s">
        <v>9</v>
      </c>
      <c r="Y6" s="5" t="s">
        <v>9</v>
      </c>
      <c r="Z6" s="6" t="s">
        <v>10</v>
      </c>
      <c r="AA6" s="6" t="s">
        <v>10</v>
      </c>
      <c r="AB6" s="5" t="s">
        <v>9</v>
      </c>
      <c r="AC6" s="5" t="s">
        <v>9</v>
      </c>
      <c r="AD6" s="5" t="s">
        <v>9</v>
      </c>
      <c r="AE6" s="48"/>
      <c r="AF6" s="48"/>
      <c r="AG6" s="49"/>
      <c r="AH6" s="27">
        <f t="shared" si="2"/>
        <v>0</v>
      </c>
      <c r="AI6" s="28">
        <f t="shared" si="3"/>
        <v>9</v>
      </c>
      <c r="AJ6" s="28">
        <f t="shared" si="0"/>
        <v>0</v>
      </c>
      <c r="AK6" s="63">
        <f>AJ6+Janv.18!AK6</f>
        <v>0</v>
      </c>
      <c r="AL6" s="28">
        <f>Janv.18!AL6-COUNTIF(C6:AD6,"C-1")</f>
        <v>8</v>
      </c>
      <c r="AM6" s="28">
        <f t="shared" si="1"/>
        <v>28</v>
      </c>
      <c r="AN6" s="28">
        <f>Janv.18!AN6+Fév.18!AH6</f>
        <v>0</v>
      </c>
      <c r="AO6" s="29">
        <f>Janv.18!AO6+Fév.18!AI6</f>
        <v>18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9</v>
      </c>
      <c r="D7" s="31" t="s">
        <v>9</v>
      </c>
      <c r="E7" s="32" t="s">
        <v>10</v>
      </c>
      <c r="F7" s="32" t="s">
        <v>10</v>
      </c>
      <c r="G7" s="31" t="s">
        <v>9</v>
      </c>
      <c r="H7" s="31" t="s">
        <v>9</v>
      </c>
      <c r="I7" s="31" t="s">
        <v>9</v>
      </c>
      <c r="J7" s="31" t="s">
        <v>9</v>
      </c>
      <c r="K7" s="31" t="s">
        <v>9</v>
      </c>
      <c r="L7" s="32" t="s">
        <v>10</v>
      </c>
      <c r="M7" s="32" t="s">
        <v>10</v>
      </c>
      <c r="N7" s="31" t="s">
        <v>9</v>
      </c>
      <c r="O7" s="31" t="s">
        <v>9</v>
      </c>
      <c r="P7" s="31" t="s">
        <v>9</v>
      </c>
      <c r="Q7" s="31" t="s">
        <v>9</v>
      </c>
      <c r="R7" s="31" t="s">
        <v>9</v>
      </c>
      <c r="S7" s="32" t="s">
        <v>10</v>
      </c>
      <c r="T7" s="32" t="s">
        <v>10</v>
      </c>
      <c r="U7" s="31" t="s">
        <v>9</v>
      </c>
      <c r="V7" s="31" t="s">
        <v>9</v>
      </c>
      <c r="W7" s="31" t="s">
        <v>9</v>
      </c>
      <c r="X7" s="31" t="s">
        <v>9</v>
      </c>
      <c r="Y7" s="31" t="s">
        <v>10</v>
      </c>
      <c r="Z7" s="32" t="s">
        <v>10</v>
      </c>
      <c r="AA7" s="32" t="s">
        <v>10</v>
      </c>
      <c r="AB7" s="31" t="s">
        <v>9</v>
      </c>
      <c r="AC7" s="31" t="s">
        <v>9</v>
      </c>
      <c r="AD7" s="31" t="s">
        <v>9</v>
      </c>
      <c r="AE7" s="54"/>
      <c r="AF7" s="54"/>
      <c r="AG7" s="55"/>
      <c r="AH7" s="33">
        <f t="shared" si="2"/>
        <v>0</v>
      </c>
      <c r="AI7" s="34">
        <f t="shared" si="3"/>
        <v>9</v>
      </c>
      <c r="AJ7" s="34">
        <f t="shared" si="0"/>
        <v>0</v>
      </c>
      <c r="AK7" s="64">
        <f>AJ7+Janv.18!AK7</f>
        <v>0</v>
      </c>
      <c r="AL7" s="34">
        <f>Janv.18!AL7-COUNTIF(C7:AD7,"C-1")</f>
        <v>0</v>
      </c>
      <c r="AM7" s="35">
        <f t="shared" si="1"/>
        <v>28</v>
      </c>
      <c r="AN7" s="34">
        <f>Janv.18!AN7+Fév.18!AH7</f>
        <v>0</v>
      </c>
      <c r="AO7" s="36">
        <f>Janv.18!AO7+Fév.18!AI7</f>
        <v>18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21" t="s">
        <v>13</v>
      </c>
      <c r="D8" s="21" t="s">
        <v>13</v>
      </c>
      <c r="E8" s="22" t="s">
        <v>10</v>
      </c>
      <c r="F8" s="22" t="s">
        <v>10</v>
      </c>
      <c r="G8" s="21" t="s">
        <v>9</v>
      </c>
      <c r="H8" s="21" t="s">
        <v>9</v>
      </c>
      <c r="I8" s="21" t="s">
        <v>9</v>
      </c>
      <c r="J8" s="21" t="s">
        <v>9</v>
      </c>
      <c r="K8" s="21" t="s">
        <v>9</v>
      </c>
      <c r="L8" s="22" t="s">
        <v>10</v>
      </c>
      <c r="M8" s="22" t="s">
        <v>10</v>
      </c>
      <c r="N8" s="21" t="s">
        <v>9</v>
      </c>
      <c r="O8" s="21" t="s">
        <v>9</v>
      </c>
      <c r="P8" s="21" t="s">
        <v>12</v>
      </c>
      <c r="Q8" s="21" t="s">
        <v>10</v>
      </c>
      <c r="R8" s="21" t="s">
        <v>10</v>
      </c>
      <c r="S8" s="22" t="s">
        <v>13</v>
      </c>
      <c r="T8" s="22" t="s">
        <v>13</v>
      </c>
      <c r="U8" s="21" t="s">
        <v>13</v>
      </c>
      <c r="V8" s="21" t="s">
        <v>13</v>
      </c>
      <c r="W8" s="21" t="s">
        <v>10</v>
      </c>
      <c r="X8" s="21" t="s">
        <v>2</v>
      </c>
      <c r="Y8" s="21" t="s">
        <v>9</v>
      </c>
      <c r="Z8" s="22" t="s">
        <v>9</v>
      </c>
      <c r="AA8" s="22" t="s">
        <v>12</v>
      </c>
      <c r="AB8" s="21" t="s">
        <v>10</v>
      </c>
      <c r="AC8" s="21" t="s">
        <v>10</v>
      </c>
      <c r="AD8" s="21" t="s">
        <v>13</v>
      </c>
      <c r="AE8" s="52"/>
      <c r="AF8" s="52"/>
      <c r="AG8" s="56"/>
      <c r="AH8" s="23">
        <f t="shared" si="2"/>
        <v>1</v>
      </c>
      <c r="AI8" s="24">
        <f t="shared" si="3"/>
        <v>9</v>
      </c>
      <c r="AJ8" s="24">
        <f t="shared" si="0"/>
        <v>0</v>
      </c>
      <c r="AK8" s="62">
        <f>AJ8+Janv.18!AK8</f>
        <v>0</v>
      </c>
      <c r="AL8" s="24">
        <f>Janv.18!AL8-COUNTIF(C8:AD8,"C-1")</f>
        <v>0</v>
      </c>
      <c r="AM8" s="24">
        <f t="shared" si="1"/>
        <v>28</v>
      </c>
      <c r="AN8" s="24">
        <f>Janv.18!AN8+Fév.18!AH8</f>
        <v>2</v>
      </c>
      <c r="AO8" s="25">
        <f>Janv.18!AO8+Fév.18!AI8</f>
        <v>20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13</v>
      </c>
      <c r="D9" s="5" t="s">
        <v>13</v>
      </c>
      <c r="E9" s="6" t="s">
        <v>10</v>
      </c>
      <c r="F9" s="6" t="s">
        <v>10</v>
      </c>
      <c r="G9" s="5" t="s">
        <v>9</v>
      </c>
      <c r="H9" s="5" t="s">
        <v>9</v>
      </c>
      <c r="I9" s="5" t="s">
        <v>9</v>
      </c>
      <c r="J9" s="5" t="s">
        <v>9</v>
      </c>
      <c r="K9" s="5" t="s">
        <v>9</v>
      </c>
      <c r="L9" s="6" t="s">
        <v>10</v>
      </c>
      <c r="M9" s="6" t="s">
        <v>10</v>
      </c>
      <c r="N9" s="5" t="s">
        <v>9</v>
      </c>
      <c r="O9" s="5" t="s">
        <v>9</v>
      </c>
      <c r="P9" s="5" t="s">
        <v>12</v>
      </c>
      <c r="Q9" s="5" t="s">
        <v>10</v>
      </c>
      <c r="R9" s="5" t="s">
        <v>10</v>
      </c>
      <c r="S9" s="6" t="s">
        <v>13</v>
      </c>
      <c r="T9" s="6" t="s">
        <v>13</v>
      </c>
      <c r="U9" s="5" t="s">
        <v>13</v>
      </c>
      <c r="V9" s="5" t="s">
        <v>13</v>
      </c>
      <c r="W9" s="5" t="s">
        <v>10</v>
      </c>
      <c r="X9" s="5" t="s">
        <v>2</v>
      </c>
      <c r="Y9" s="5" t="s">
        <v>9</v>
      </c>
      <c r="Z9" s="6" t="s">
        <v>9</v>
      </c>
      <c r="AA9" s="6" t="s">
        <v>12</v>
      </c>
      <c r="AB9" s="5" t="s">
        <v>10</v>
      </c>
      <c r="AC9" s="5" t="s">
        <v>10</v>
      </c>
      <c r="AD9" s="5" t="s">
        <v>13</v>
      </c>
      <c r="AE9" s="48"/>
      <c r="AF9" s="48"/>
      <c r="AG9" s="57"/>
      <c r="AH9" s="27">
        <f t="shared" si="2"/>
        <v>1</v>
      </c>
      <c r="AI9" s="28">
        <f t="shared" si="3"/>
        <v>9</v>
      </c>
      <c r="AJ9" s="28">
        <f t="shared" si="0"/>
        <v>0</v>
      </c>
      <c r="AK9" s="63">
        <f>AJ9+Janv.18!AK9</f>
        <v>0</v>
      </c>
      <c r="AL9" s="28">
        <f>Janv.18!AL9-COUNTIF(C9:AD9,"C-1")</f>
        <v>6</v>
      </c>
      <c r="AM9" s="28">
        <f t="shared" si="1"/>
        <v>28</v>
      </c>
      <c r="AN9" s="28">
        <f>Janv.18!AN9+Fév.18!AH9</f>
        <v>2</v>
      </c>
      <c r="AO9" s="29">
        <f>Janv.18!AO9+Fév.18!AI9</f>
        <v>20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13</v>
      </c>
      <c r="D10" s="5" t="s">
        <v>13</v>
      </c>
      <c r="E10" s="6" t="s">
        <v>10</v>
      </c>
      <c r="F10" s="6" t="s">
        <v>10</v>
      </c>
      <c r="G10" s="5" t="s">
        <v>9</v>
      </c>
      <c r="H10" s="5" t="s">
        <v>9</v>
      </c>
      <c r="I10" s="5" t="s">
        <v>9</v>
      </c>
      <c r="J10" s="5" t="s">
        <v>9</v>
      </c>
      <c r="K10" s="5" t="s">
        <v>9</v>
      </c>
      <c r="L10" s="6" t="s">
        <v>10</v>
      </c>
      <c r="M10" s="6" t="s">
        <v>10</v>
      </c>
      <c r="N10" s="5" t="s">
        <v>9</v>
      </c>
      <c r="O10" s="5" t="s">
        <v>9</v>
      </c>
      <c r="P10" s="5" t="s">
        <v>12</v>
      </c>
      <c r="Q10" s="5" t="s">
        <v>10</v>
      </c>
      <c r="R10" s="5" t="s">
        <v>10</v>
      </c>
      <c r="S10" s="6" t="s">
        <v>13</v>
      </c>
      <c r="T10" s="6" t="s">
        <v>13</v>
      </c>
      <c r="U10" s="5" t="s">
        <v>13</v>
      </c>
      <c r="V10" s="5" t="s">
        <v>13</v>
      </c>
      <c r="W10" s="5" t="s">
        <v>10</v>
      </c>
      <c r="X10" s="5" t="s">
        <v>2</v>
      </c>
      <c r="Y10" s="5" t="s">
        <v>9</v>
      </c>
      <c r="Z10" s="6" t="s">
        <v>9</v>
      </c>
      <c r="AA10" s="6" t="s">
        <v>12</v>
      </c>
      <c r="AB10" s="5" t="s">
        <v>10</v>
      </c>
      <c r="AC10" s="5" t="s">
        <v>10</v>
      </c>
      <c r="AD10" s="5" t="s">
        <v>13</v>
      </c>
      <c r="AE10" s="48"/>
      <c r="AF10" s="48"/>
      <c r="AG10" s="57"/>
      <c r="AH10" s="27">
        <f t="shared" si="2"/>
        <v>1</v>
      </c>
      <c r="AI10" s="28">
        <f t="shared" si="3"/>
        <v>9</v>
      </c>
      <c r="AJ10" s="28">
        <f t="shared" si="0"/>
        <v>0</v>
      </c>
      <c r="AK10" s="63">
        <f>AJ10+Janv.18!AK10</f>
        <v>0</v>
      </c>
      <c r="AL10" s="28">
        <f>Janv.18!AL10-COUNTIF(C10:AD10,"C-1")</f>
        <v>0</v>
      </c>
      <c r="AM10" s="28">
        <f t="shared" si="1"/>
        <v>28</v>
      </c>
      <c r="AN10" s="28">
        <f>Janv.18!AN10+Fév.18!AH10</f>
        <v>2</v>
      </c>
      <c r="AO10" s="29">
        <f>Janv.18!AO10+Fév.18!AI10</f>
        <v>20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31" t="s">
        <v>13</v>
      </c>
      <c r="D11" s="31" t="s">
        <v>13</v>
      </c>
      <c r="E11" s="32" t="s">
        <v>10</v>
      </c>
      <c r="F11" s="32" t="s">
        <v>10</v>
      </c>
      <c r="G11" s="31" t="s">
        <v>9</v>
      </c>
      <c r="H11" s="31" t="s">
        <v>9</v>
      </c>
      <c r="I11" s="31" t="s">
        <v>9</v>
      </c>
      <c r="J11" s="31" t="s">
        <v>9</v>
      </c>
      <c r="K11" s="31" t="s">
        <v>9</v>
      </c>
      <c r="L11" s="32" t="s">
        <v>10</v>
      </c>
      <c r="M11" s="32" t="s">
        <v>10</v>
      </c>
      <c r="N11" s="31" t="s">
        <v>9</v>
      </c>
      <c r="O11" s="31" t="s">
        <v>9</v>
      </c>
      <c r="P11" s="31" t="s">
        <v>12</v>
      </c>
      <c r="Q11" s="31" t="s">
        <v>10</v>
      </c>
      <c r="R11" s="31" t="s">
        <v>10</v>
      </c>
      <c r="S11" s="32" t="s">
        <v>13</v>
      </c>
      <c r="T11" s="32" t="s">
        <v>13</v>
      </c>
      <c r="U11" s="31" t="s">
        <v>13</v>
      </c>
      <c r="V11" s="31" t="s">
        <v>13</v>
      </c>
      <c r="W11" s="31" t="s">
        <v>10</v>
      </c>
      <c r="X11" s="31" t="s">
        <v>2</v>
      </c>
      <c r="Y11" s="31" t="s">
        <v>9</v>
      </c>
      <c r="Z11" s="32" t="s">
        <v>9</v>
      </c>
      <c r="AA11" s="32" t="s">
        <v>12</v>
      </c>
      <c r="AB11" s="31" t="s">
        <v>10</v>
      </c>
      <c r="AC11" s="31" t="s">
        <v>10</v>
      </c>
      <c r="AD11" s="31" t="s">
        <v>13</v>
      </c>
      <c r="AE11" s="54"/>
      <c r="AF11" s="54"/>
      <c r="AG11" s="58"/>
      <c r="AH11" s="33">
        <f t="shared" si="2"/>
        <v>1</v>
      </c>
      <c r="AI11" s="34">
        <f t="shared" si="3"/>
        <v>9</v>
      </c>
      <c r="AJ11" s="34">
        <f t="shared" si="0"/>
        <v>0</v>
      </c>
      <c r="AK11" s="64">
        <f>AJ11+Janv.18!AK11</f>
        <v>0</v>
      </c>
      <c r="AL11" s="34">
        <f>Janv.18!AL11-COUNTIF(C11:AD11,"C-1")</f>
        <v>0</v>
      </c>
      <c r="AM11" s="35">
        <f t="shared" si="1"/>
        <v>28</v>
      </c>
      <c r="AN11" s="34">
        <f>Janv.18!AN11+Fév.18!AH11</f>
        <v>2</v>
      </c>
      <c r="AO11" s="36">
        <f>Janv.18!AO11+Fév.18!AI11</f>
        <v>20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5" t="s">
        <v>9</v>
      </c>
      <c r="D12" s="5" t="s">
        <v>9</v>
      </c>
      <c r="E12" s="6" t="s">
        <v>10</v>
      </c>
      <c r="F12" s="6" t="s">
        <v>10</v>
      </c>
      <c r="G12" s="5" t="s">
        <v>9</v>
      </c>
      <c r="H12" s="5" t="s">
        <v>9</v>
      </c>
      <c r="I12" s="5" t="s">
        <v>12</v>
      </c>
      <c r="J12" s="5" t="s">
        <v>10</v>
      </c>
      <c r="K12" s="5" t="s">
        <v>10</v>
      </c>
      <c r="L12" s="6" t="s">
        <v>13</v>
      </c>
      <c r="M12" s="6" t="s">
        <v>13</v>
      </c>
      <c r="N12" s="5" t="s">
        <v>13</v>
      </c>
      <c r="O12" s="5" t="s">
        <v>13</v>
      </c>
      <c r="P12" s="5" t="s">
        <v>10</v>
      </c>
      <c r="Q12" s="5" t="s">
        <v>2</v>
      </c>
      <c r="R12" s="5" t="s">
        <v>9</v>
      </c>
      <c r="S12" s="6" t="s">
        <v>9</v>
      </c>
      <c r="T12" s="6" t="s">
        <v>12</v>
      </c>
      <c r="U12" s="5" t="s">
        <v>10</v>
      </c>
      <c r="V12" s="5" t="s">
        <v>10</v>
      </c>
      <c r="W12" s="5" t="s">
        <v>13</v>
      </c>
      <c r="X12" s="5" t="s">
        <v>13</v>
      </c>
      <c r="Y12" s="5" t="s">
        <v>13</v>
      </c>
      <c r="Z12" s="6" t="s">
        <v>10</v>
      </c>
      <c r="AA12" s="6" t="s">
        <v>10</v>
      </c>
      <c r="AB12" s="5" t="s">
        <v>9</v>
      </c>
      <c r="AC12" s="5" t="s">
        <v>9</v>
      </c>
      <c r="AD12" s="5" t="s">
        <v>9</v>
      </c>
      <c r="AE12" s="52"/>
      <c r="AF12" s="52"/>
      <c r="AG12" s="56"/>
      <c r="AH12" s="23">
        <f>COUNTIF(C12:AG12,"RU")</f>
        <v>1</v>
      </c>
      <c r="AI12" s="24">
        <f>COUNTIF(C12:AG12,"R")</f>
        <v>9</v>
      </c>
      <c r="AJ12" s="24">
        <f>+COUNTIF(C12:AG12,"C")</f>
        <v>0</v>
      </c>
      <c r="AK12" s="62">
        <f>AJ12+Janv.18!AK12</f>
        <v>0</v>
      </c>
      <c r="AL12" s="24">
        <f>Janv.18!AL12-COUNTIF(C12:AD12,"C-1")</f>
        <v>3</v>
      </c>
      <c r="AM12" s="24">
        <f t="shared" si="1"/>
        <v>28</v>
      </c>
      <c r="AN12" s="24">
        <f>Janv.18!AN12+Fév.18!AH12</f>
        <v>2</v>
      </c>
      <c r="AO12" s="25">
        <f>Janv.18!AO12+Fév.18!AI12</f>
        <v>18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9</v>
      </c>
      <c r="D13" s="5" t="s">
        <v>9</v>
      </c>
      <c r="E13" s="6" t="s">
        <v>10</v>
      </c>
      <c r="F13" s="6" t="s">
        <v>10</v>
      </c>
      <c r="G13" s="5" t="s">
        <v>9</v>
      </c>
      <c r="H13" s="5" t="s">
        <v>9</v>
      </c>
      <c r="I13" s="5" t="s">
        <v>12</v>
      </c>
      <c r="J13" s="5" t="s">
        <v>10</v>
      </c>
      <c r="K13" s="5" t="s">
        <v>10</v>
      </c>
      <c r="L13" s="6" t="s">
        <v>13</v>
      </c>
      <c r="M13" s="6" t="s">
        <v>13</v>
      </c>
      <c r="N13" s="5" t="s">
        <v>13</v>
      </c>
      <c r="O13" s="5" t="s">
        <v>13</v>
      </c>
      <c r="P13" s="5" t="s">
        <v>10</v>
      </c>
      <c r="Q13" s="5" t="s">
        <v>2</v>
      </c>
      <c r="R13" s="5" t="s">
        <v>9</v>
      </c>
      <c r="S13" s="6" t="s">
        <v>9</v>
      </c>
      <c r="T13" s="6" t="s">
        <v>12</v>
      </c>
      <c r="U13" s="5" t="s">
        <v>10</v>
      </c>
      <c r="V13" s="5" t="s">
        <v>10</v>
      </c>
      <c r="W13" s="5" t="s">
        <v>13</v>
      </c>
      <c r="X13" s="5" t="s">
        <v>13</v>
      </c>
      <c r="Y13" s="5" t="s">
        <v>13</v>
      </c>
      <c r="Z13" s="6" t="s">
        <v>10</v>
      </c>
      <c r="AA13" s="6" t="s">
        <v>10</v>
      </c>
      <c r="AB13" s="5" t="s">
        <v>9</v>
      </c>
      <c r="AC13" s="5" t="s">
        <v>9</v>
      </c>
      <c r="AD13" s="5" t="s">
        <v>9</v>
      </c>
      <c r="AE13" s="48"/>
      <c r="AF13" s="48"/>
      <c r="AG13" s="57"/>
      <c r="AH13" s="27">
        <f t="shared" si="2"/>
        <v>1</v>
      </c>
      <c r="AI13" s="28">
        <f t="shared" si="3"/>
        <v>9</v>
      </c>
      <c r="AJ13" s="28">
        <f t="shared" si="0"/>
        <v>0</v>
      </c>
      <c r="AK13" s="63">
        <f>AJ13+Janv.18!AK13</f>
        <v>0</v>
      </c>
      <c r="AL13" s="28">
        <f>Janv.18!AL13-COUNTIF(C13:AD13,"C-1")</f>
        <v>2</v>
      </c>
      <c r="AM13" s="28">
        <f t="shared" si="1"/>
        <v>28</v>
      </c>
      <c r="AN13" s="28">
        <f>Janv.18!AN13+Fév.18!AH13</f>
        <v>2</v>
      </c>
      <c r="AO13" s="29">
        <f>Janv.18!AO13+Fév.18!AI13</f>
        <v>18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9</v>
      </c>
      <c r="D14" s="5" t="s">
        <v>9</v>
      </c>
      <c r="E14" s="6" t="s">
        <v>10</v>
      </c>
      <c r="F14" s="6" t="s">
        <v>10</v>
      </c>
      <c r="G14" s="5" t="s">
        <v>9</v>
      </c>
      <c r="H14" s="5" t="s">
        <v>9</v>
      </c>
      <c r="I14" s="5" t="s">
        <v>12</v>
      </c>
      <c r="J14" s="5" t="s">
        <v>10</v>
      </c>
      <c r="K14" s="5" t="s">
        <v>10</v>
      </c>
      <c r="L14" s="6" t="s">
        <v>13</v>
      </c>
      <c r="M14" s="6" t="s">
        <v>13</v>
      </c>
      <c r="N14" s="5" t="s">
        <v>13</v>
      </c>
      <c r="O14" s="5" t="s">
        <v>13</v>
      </c>
      <c r="P14" s="5" t="s">
        <v>10</v>
      </c>
      <c r="Q14" s="5" t="s">
        <v>2</v>
      </c>
      <c r="R14" s="5" t="s">
        <v>9</v>
      </c>
      <c r="S14" s="6" t="s">
        <v>9</v>
      </c>
      <c r="T14" s="6" t="s">
        <v>12</v>
      </c>
      <c r="U14" s="5" t="s">
        <v>10</v>
      </c>
      <c r="V14" s="5" t="s">
        <v>10</v>
      </c>
      <c r="W14" s="5" t="s">
        <v>13</v>
      </c>
      <c r="X14" s="5" t="s">
        <v>13</v>
      </c>
      <c r="Y14" s="5" t="s">
        <v>13</v>
      </c>
      <c r="Z14" s="6" t="s">
        <v>10</v>
      </c>
      <c r="AA14" s="6" t="s">
        <v>10</v>
      </c>
      <c r="AB14" s="5" t="s">
        <v>9</v>
      </c>
      <c r="AC14" s="5" t="s">
        <v>9</v>
      </c>
      <c r="AD14" s="5" t="s">
        <v>9</v>
      </c>
      <c r="AE14" s="48"/>
      <c r="AF14" s="48"/>
      <c r="AG14" s="57"/>
      <c r="AH14" s="27">
        <f t="shared" si="2"/>
        <v>1</v>
      </c>
      <c r="AI14" s="28">
        <f t="shared" si="3"/>
        <v>9</v>
      </c>
      <c r="AJ14" s="28">
        <f t="shared" si="0"/>
        <v>0</v>
      </c>
      <c r="AK14" s="63">
        <f>AJ14+Janv.18!AK14</f>
        <v>0</v>
      </c>
      <c r="AL14" s="28">
        <f>Janv.18!AL14-COUNTIF(C14:AD14,"C-1")</f>
        <v>0</v>
      </c>
      <c r="AM14" s="37">
        <f t="shared" si="1"/>
        <v>28</v>
      </c>
      <c r="AN14" s="28">
        <f>Janv.18!AN14+Fév.18!AH14</f>
        <v>2</v>
      </c>
      <c r="AO14" s="29">
        <f>Janv.18!AO14+Fév.18!AI14</f>
        <v>18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31" t="s">
        <v>9</v>
      </c>
      <c r="D15" s="31" t="s">
        <v>9</v>
      </c>
      <c r="E15" s="32" t="s">
        <v>10</v>
      </c>
      <c r="F15" s="32" t="s">
        <v>10</v>
      </c>
      <c r="G15" s="31" t="s">
        <v>9</v>
      </c>
      <c r="H15" s="31" t="s">
        <v>9</v>
      </c>
      <c r="I15" s="31" t="s">
        <v>12</v>
      </c>
      <c r="J15" s="31" t="s">
        <v>10</v>
      </c>
      <c r="K15" s="31" t="s">
        <v>10</v>
      </c>
      <c r="L15" s="32" t="s">
        <v>13</v>
      </c>
      <c r="M15" s="32" t="s">
        <v>13</v>
      </c>
      <c r="N15" s="31" t="s">
        <v>13</v>
      </c>
      <c r="O15" s="31" t="s">
        <v>13</v>
      </c>
      <c r="P15" s="31" t="s">
        <v>10</v>
      </c>
      <c r="Q15" s="31" t="s">
        <v>2</v>
      </c>
      <c r="R15" s="31" t="s">
        <v>9</v>
      </c>
      <c r="S15" s="32" t="s">
        <v>9</v>
      </c>
      <c r="T15" s="32" t="s">
        <v>12</v>
      </c>
      <c r="U15" s="31" t="s">
        <v>10</v>
      </c>
      <c r="V15" s="31" t="s">
        <v>10</v>
      </c>
      <c r="W15" s="31" t="s">
        <v>13</v>
      </c>
      <c r="X15" s="31" t="s">
        <v>13</v>
      </c>
      <c r="Y15" s="31" t="s">
        <v>13</v>
      </c>
      <c r="Z15" s="32" t="s">
        <v>10</v>
      </c>
      <c r="AA15" s="32" t="s">
        <v>10</v>
      </c>
      <c r="AB15" s="31" t="s">
        <v>9</v>
      </c>
      <c r="AC15" s="31" t="s">
        <v>9</v>
      </c>
      <c r="AD15" s="31" t="s">
        <v>9</v>
      </c>
      <c r="AE15" s="54"/>
      <c r="AF15" s="54"/>
      <c r="AG15" s="58"/>
      <c r="AH15" s="33">
        <f t="shared" si="2"/>
        <v>1</v>
      </c>
      <c r="AI15" s="34">
        <f t="shared" si="3"/>
        <v>9</v>
      </c>
      <c r="AJ15" s="34">
        <f t="shared" si="0"/>
        <v>0</v>
      </c>
      <c r="AK15" s="64">
        <f>AJ15+Janv.18!AK15</f>
        <v>0</v>
      </c>
      <c r="AL15" s="34">
        <f>Janv.18!AL15-COUNTIF(C15:AD15,"C-1")</f>
        <v>1</v>
      </c>
      <c r="AM15" s="34">
        <f t="shared" si="1"/>
        <v>28</v>
      </c>
      <c r="AN15" s="34">
        <f>Janv.18!AN15+Fév.18!AH15</f>
        <v>2</v>
      </c>
      <c r="AO15" s="36">
        <f>Janv.18!AO15+Fév.18!AI15</f>
        <v>18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5" t="s">
        <v>10</v>
      </c>
      <c r="D16" s="5" t="s">
        <v>10</v>
      </c>
      <c r="E16" s="6" t="s">
        <v>13</v>
      </c>
      <c r="F16" s="6" t="s">
        <v>13</v>
      </c>
      <c r="G16" s="5" t="s">
        <v>13</v>
      </c>
      <c r="H16" s="5" t="s">
        <v>13</v>
      </c>
      <c r="I16" s="5" t="s">
        <v>10</v>
      </c>
      <c r="J16" s="5" t="s">
        <v>2</v>
      </c>
      <c r="K16" s="5" t="s">
        <v>9</v>
      </c>
      <c r="L16" s="6" t="s">
        <v>9</v>
      </c>
      <c r="M16" s="6" t="s">
        <v>12</v>
      </c>
      <c r="N16" s="5" t="s">
        <v>10</v>
      </c>
      <c r="O16" s="5" t="s">
        <v>10</v>
      </c>
      <c r="P16" s="5" t="s">
        <v>13</v>
      </c>
      <c r="Q16" s="5" t="s">
        <v>13</v>
      </c>
      <c r="R16" s="5" t="s">
        <v>13</v>
      </c>
      <c r="S16" s="6" t="s">
        <v>10</v>
      </c>
      <c r="T16" s="6" t="s">
        <v>10</v>
      </c>
      <c r="U16" s="5" t="s">
        <v>9</v>
      </c>
      <c r="V16" s="5" t="s">
        <v>9</v>
      </c>
      <c r="W16" s="5" t="s">
        <v>9</v>
      </c>
      <c r="X16" s="5" t="s">
        <v>9</v>
      </c>
      <c r="Y16" s="5" t="s">
        <v>9</v>
      </c>
      <c r="Z16" s="6" t="s">
        <v>10</v>
      </c>
      <c r="AA16" s="6" t="s">
        <v>10</v>
      </c>
      <c r="AB16" s="5" t="s">
        <v>9</v>
      </c>
      <c r="AC16" s="5" t="s">
        <v>9</v>
      </c>
      <c r="AD16" s="5" t="s">
        <v>12</v>
      </c>
      <c r="AE16" s="52"/>
      <c r="AF16" s="52"/>
      <c r="AG16" s="56"/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AJ16+Janv.18!AK16</f>
        <v>0</v>
      </c>
      <c r="AL16" s="24">
        <f>Janv.18!AL16-COUNTIF(C16:AD16,"C-1")</f>
        <v>0</v>
      </c>
      <c r="AM16" s="24">
        <f t="shared" si="1"/>
        <v>28</v>
      </c>
      <c r="AN16" s="24">
        <f>Janv.18!AN16+Fév.18!AH16</f>
        <v>2</v>
      </c>
      <c r="AO16" s="25">
        <f>Janv.18!AO16+Fév.18!AI16</f>
        <v>18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10</v>
      </c>
      <c r="D17" s="5" t="s">
        <v>10</v>
      </c>
      <c r="E17" s="6" t="s">
        <v>13</v>
      </c>
      <c r="F17" s="6" t="s">
        <v>13</v>
      </c>
      <c r="G17" s="5" t="s">
        <v>13</v>
      </c>
      <c r="H17" s="5" t="s">
        <v>13</v>
      </c>
      <c r="I17" s="5" t="s">
        <v>10</v>
      </c>
      <c r="J17" s="5" t="s">
        <v>2</v>
      </c>
      <c r="K17" s="5" t="s">
        <v>9</v>
      </c>
      <c r="L17" s="6" t="s">
        <v>9</v>
      </c>
      <c r="M17" s="6" t="s">
        <v>12</v>
      </c>
      <c r="N17" s="5" t="s">
        <v>10</v>
      </c>
      <c r="O17" s="5" t="s">
        <v>10</v>
      </c>
      <c r="P17" s="5" t="s">
        <v>13</v>
      </c>
      <c r="Q17" s="5" t="s">
        <v>13</v>
      </c>
      <c r="R17" s="5" t="s">
        <v>13</v>
      </c>
      <c r="S17" s="6" t="s">
        <v>10</v>
      </c>
      <c r="T17" s="6" t="s">
        <v>10</v>
      </c>
      <c r="U17" s="5" t="s">
        <v>9</v>
      </c>
      <c r="V17" s="5" t="s">
        <v>9</v>
      </c>
      <c r="W17" s="5" t="s">
        <v>9</v>
      </c>
      <c r="X17" s="5" t="s">
        <v>9</v>
      </c>
      <c r="Y17" s="5" t="s">
        <v>9</v>
      </c>
      <c r="Z17" s="6" t="s">
        <v>10</v>
      </c>
      <c r="AA17" s="6" t="s">
        <v>10</v>
      </c>
      <c r="AB17" s="5" t="s">
        <v>9</v>
      </c>
      <c r="AC17" s="5" t="s">
        <v>9</v>
      </c>
      <c r="AD17" s="5" t="s">
        <v>12</v>
      </c>
      <c r="AE17" s="48"/>
      <c r="AF17" s="48"/>
      <c r="AG17" s="57"/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AJ17+Janv.18!AK17</f>
        <v>0</v>
      </c>
      <c r="AL17" s="28">
        <f>Janv.18!AL17-COUNTIF(C17:AD17,"C-1")</f>
        <v>1</v>
      </c>
      <c r="AM17" s="28">
        <f t="shared" si="1"/>
        <v>28</v>
      </c>
      <c r="AN17" s="28">
        <f>Janv.18!AN17+Fév.18!AH17</f>
        <v>2</v>
      </c>
      <c r="AO17" s="29">
        <f>Janv.18!AO17+Fév.18!AI17</f>
        <v>18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10</v>
      </c>
      <c r="D18" s="5" t="s">
        <v>10</v>
      </c>
      <c r="E18" s="6" t="s">
        <v>13</v>
      </c>
      <c r="F18" s="6" t="s">
        <v>13</v>
      </c>
      <c r="G18" s="5" t="s">
        <v>13</v>
      </c>
      <c r="H18" s="5" t="s">
        <v>13</v>
      </c>
      <c r="I18" s="5" t="s">
        <v>10</v>
      </c>
      <c r="J18" s="5" t="s">
        <v>2</v>
      </c>
      <c r="K18" s="5" t="s">
        <v>9</v>
      </c>
      <c r="L18" s="6" t="s">
        <v>9</v>
      </c>
      <c r="M18" s="6" t="s">
        <v>12</v>
      </c>
      <c r="N18" s="5" t="s">
        <v>10</v>
      </c>
      <c r="O18" s="5" t="s">
        <v>10</v>
      </c>
      <c r="P18" s="5" t="s">
        <v>13</v>
      </c>
      <c r="Q18" s="5" t="s">
        <v>13</v>
      </c>
      <c r="R18" s="5" t="s">
        <v>13</v>
      </c>
      <c r="S18" s="6" t="s">
        <v>10</v>
      </c>
      <c r="T18" s="6" t="s">
        <v>10</v>
      </c>
      <c r="U18" s="5" t="s">
        <v>9</v>
      </c>
      <c r="V18" s="5" t="s">
        <v>9</v>
      </c>
      <c r="W18" s="5" t="s">
        <v>9</v>
      </c>
      <c r="X18" s="5" t="s">
        <v>9</v>
      </c>
      <c r="Y18" s="5" t="s">
        <v>9</v>
      </c>
      <c r="Z18" s="6" t="s">
        <v>10</v>
      </c>
      <c r="AA18" s="6" t="s">
        <v>10</v>
      </c>
      <c r="AB18" s="5" t="s">
        <v>9</v>
      </c>
      <c r="AC18" s="5" t="s">
        <v>9</v>
      </c>
      <c r="AD18" s="5" t="s">
        <v>12</v>
      </c>
      <c r="AE18" s="48"/>
      <c r="AF18" s="48"/>
      <c r="AG18" s="57"/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AJ18+Janv.18!AK18</f>
        <v>0</v>
      </c>
      <c r="AL18" s="28">
        <f>Janv.18!AL18-COUNTIF(C18:AD18,"C-1")</f>
        <v>2</v>
      </c>
      <c r="AM18" s="28">
        <f t="shared" si="1"/>
        <v>28</v>
      </c>
      <c r="AN18" s="28">
        <f>Janv.18!AN18+Fév.18!AH18</f>
        <v>2</v>
      </c>
      <c r="AO18" s="29">
        <f>Janv.18!AO18+Fév.18!AI18</f>
        <v>18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31" t="s">
        <v>10</v>
      </c>
      <c r="D19" s="31" t="s">
        <v>10</v>
      </c>
      <c r="E19" s="32" t="s">
        <v>13</v>
      </c>
      <c r="F19" s="32" t="s">
        <v>13</v>
      </c>
      <c r="G19" s="31" t="s">
        <v>13</v>
      </c>
      <c r="H19" s="31" t="s">
        <v>13</v>
      </c>
      <c r="I19" s="31" t="s">
        <v>10</v>
      </c>
      <c r="J19" s="31" t="s">
        <v>2</v>
      </c>
      <c r="K19" s="31" t="s">
        <v>9</v>
      </c>
      <c r="L19" s="32" t="s">
        <v>9</v>
      </c>
      <c r="M19" s="32" t="s">
        <v>12</v>
      </c>
      <c r="N19" s="31" t="s">
        <v>10</v>
      </c>
      <c r="O19" s="31" t="s">
        <v>10</v>
      </c>
      <c r="P19" s="31" t="s">
        <v>13</v>
      </c>
      <c r="Q19" s="31" t="s">
        <v>13</v>
      </c>
      <c r="R19" s="31" t="s">
        <v>13</v>
      </c>
      <c r="S19" s="32" t="s">
        <v>10</v>
      </c>
      <c r="T19" s="32" t="s">
        <v>10</v>
      </c>
      <c r="U19" s="31" t="s">
        <v>9</v>
      </c>
      <c r="V19" s="31" t="s">
        <v>9</v>
      </c>
      <c r="W19" s="31" t="s">
        <v>9</v>
      </c>
      <c r="X19" s="31" t="s">
        <v>9</v>
      </c>
      <c r="Y19" s="31" t="s">
        <v>9</v>
      </c>
      <c r="Z19" s="32" t="s">
        <v>10</v>
      </c>
      <c r="AA19" s="32" t="s">
        <v>10</v>
      </c>
      <c r="AB19" s="31" t="s">
        <v>9</v>
      </c>
      <c r="AC19" s="31" t="s">
        <v>9</v>
      </c>
      <c r="AD19" s="31" t="s">
        <v>12</v>
      </c>
      <c r="AE19" s="54"/>
      <c r="AF19" s="54"/>
      <c r="AG19" s="58"/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AJ19+Janv.18!AK19</f>
        <v>0</v>
      </c>
      <c r="AL19" s="34">
        <f>Janv.18!AL19-COUNTIF(C19:AD19,"C-1")</f>
        <v>0</v>
      </c>
      <c r="AM19" s="34">
        <f t="shared" si="1"/>
        <v>28</v>
      </c>
      <c r="AN19" s="34">
        <f>Janv.18!AN19+Fév.18!AH19</f>
        <v>2</v>
      </c>
      <c r="AO19" s="36">
        <f>Janv.18!AO19+Fév.18!AI19</f>
        <v>18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43" t="s">
        <v>2</v>
      </c>
      <c r="D20" s="43" t="s">
        <v>9</v>
      </c>
      <c r="E20" s="44" t="s">
        <v>9</v>
      </c>
      <c r="F20" s="44" t="s">
        <v>12</v>
      </c>
      <c r="G20" s="43" t="s">
        <v>10</v>
      </c>
      <c r="H20" s="43" t="s">
        <v>10</v>
      </c>
      <c r="I20" s="43" t="s">
        <v>13</v>
      </c>
      <c r="J20" s="43" t="s">
        <v>13</v>
      </c>
      <c r="K20" s="43" t="s">
        <v>13</v>
      </c>
      <c r="L20" s="44" t="s">
        <v>10</v>
      </c>
      <c r="M20" s="44" t="s">
        <v>10</v>
      </c>
      <c r="N20" s="43" t="s">
        <v>9</v>
      </c>
      <c r="O20" s="43" t="s">
        <v>9</v>
      </c>
      <c r="P20" s="43" t="s">
        <v>9</v>
      </c>
      <c r="Q20" s="43" t="s">
        <v>9</v>
      </c>
      <c r="R20" s="43" t="s">
        <v>9</v>
      </c>
      <c r="S20" s="44" t="s">
        <v>10</v>
      </c>
      <c r="T20" s="44" t="s">
        <v>10</v>
      </c>
      <c r="U20" s="43" t="s">
        <v>9</v>
      </c>
      <c r="V20" s="43" t="s">
        <v>9</v>
      </c>
      <c r="W20" s="43" t="s">
        <v>12</v>
      </c>
      <c r="X20" s="43" t="s">
        <v>10</v>
      </c>
      <c r="Y20" s="43" t="s">
        <v>10</v>
      </c>
      <c r="Z20" s="44" t="s">
        <v>13</v>
      </c>
      <c r="AA20" s="44" t="s">
        <v>13</v>
      </c>
      <c r="AB20" s="43" t="s">
        <v>13</v>
      </c>
      <c r="AC20" s="43" t="s">
        <v>13</v>
      </c>
      <c r="AD20" s="43" t="s">
        <v>10</v>
      </c>
      <c r="AE20" s="52"/>
      <c r="AF20" s="52"/>
      <c r="AG20" s="56"/>
      <c r="AH20" s="23">
        <f t="shared" si="2"/>
        <v>1</v>
      </c>
      <c r="AI20" s="24">
        <f t="shared" si="3"/>
        <v>9</v>
      </c>
      <c r="AJ20" s="24">
        <f t="shared" si="0"/>
        <v>0</v>
      </c>
      <c r="AK20" s="62">
        <f>AJ20+Janv.18!AK20</f>
        <v>0</v>
      </c>
      <c r="AL20" s="24">
        <f>Janv.18!AL20-COUNTIF(C20:AD20,"C-1")</f>
        <v>1</v>
      </c>
      <c r="AM20" s="38">
        <f t="shared" si="1"/>
        <v>28</v>
      </c>
      <c r="AN20" s="24">
        <f>Janv.18!AN20+Fév.18!AH20</f>
        <v>2</v>
      </c>
      <c r="AO20" s="25">
        <f>Janv.18!AO20+Fév.18!AI20</f>
        <v>19</v>
      </c>
      <c r="AU20" s="19"/>
      <c r="AV20" s="19"/>
      <c r="AW20" s="19"/>
    </row>
    <row r="21" spans="1:49" x14ac:dyDescent="0.25">
      <c r="A21" s="83"/>
      <c r="B21" s="26" t="s">
        <v>62</v>
      </c>
      <c r="C21" s="5" t="s">
        <v>2</v>
      </c>
      <c r="D21" s="5" t="s">
        <v>9</v>
      </c>
      <c r="E21" s="6" t="s">
        <v>9</v>
      </c>
      <c r="F21" s="6" t="s">
        <v>12</v>
      </c>
      <c r="G21" s="5" t="s">
        <v>10</v>
      </c>
      <c r="H21" s="5" t="s">
        <v>10</v>
      </c>
      <c r="I21" s="5" t="s">
        <v>13</v>
      </c>
      <c r="J21" s="5" t="s">
        <v>13</v>
      </c>
      <c r="K21" s="5" t="s">
        <v>13</v>
      </c>
      <c r="L21" s="6" t="s">
        <v>10</v>
      </c>
      <c r="M21" s="6" t="s">
        <v>10</v>
      </c>
      <c r="N21" s="5" t="s">
        <v>9</v>
      </c>
      <c r="O21" s="5" t="s">
        <v>9</v>
      </c>
      <c r="P21" s="5" t="s">
        <v>9</v>
      </c>
      <c r="Q21" s="5" t="s">
        <v>9</v>
      </c>
      <c r="R21" s="5" t="s">
        <v>9</v>
      </c>
      <c r="S21" s="6" t="s">
        <v>10</v>
      </c>
      <c r="T21" s="6" t="s">
        <v>10</v>
      </c>
      <c r="U21" s="5" t="s">
        <v>9</v>
      </c>
      <c r="V21" s="5" t="s">
        <v>9</v>
      </c>
      <c r="W21" s="5" t="s">
        <v>12</v>
      </c>
      <c r="X21" s="5" t="s">
        <v>10</v>
      </c>
      <c r="Y21" s="5" t="s">
        <v>10</v>
      </c>
      <c r="Z21" s="6" t="s">
        <v>13</v>
      </c>
      <c r="AA21" s="6" t="s">
        <v>13</v>
      </c>
      <c r="AB21" s="5" t="s">
        <v>13</v>
      </c>
      <c r="AC21" s="5" t="s">
        <v>13</v>
      </c>
      <c r="AD21" s="5" t="s">
        <v>10</v>
      </c>
      <c r="AE21" s="48"/>
      <c r="AF21" s="48"/>
      <c r="AG21" s="57"/>
      <c r="AH21" s="27">
        <f>COUNTIF(C21:AG21,"RU")</f>
        <v>1</v>
      </c>
      <c r="AI21" s="28">
        <f>COUNTIF(C21:AG21,"R")</f>
        <v>9</v>
      </c>
      <c r="AJ21" s="28">
        <f>+COUNTIF(C21:AG21,"C")</f>
        <v>0</v>
      </c>
      <c r="AK21" s="63">
        <f>AJ21+Janv.18!AK21</f>
        <v>0</v>
      </c>
      <c r="AL21" s="28">
        <f>Janv.18!AL21-COUNTIF(C21:AD21,"C-1")</f>
        <v>8</v>
      </c>
      <c r="AM21" s="28">
        <f t="shared" si="1"/>
        <v>28</v>
      </c>
      <c r="AN21" s="28">
        <f>Janv.18!AN21+Fév.18!AH21</f>
        <v>2</v>
      </c>
      <c r="AO21" s="29">
        <f>Janv.18!AO21+Fév.18!AI21</f>
        <v>19</v>
      </c>
      <c r="AU21" s="19"/>
      <c r="AV21" s="19"/>
      <c r="AW21" s="19"/>
    </row>
    <row r="22" spans="1:49" x14ac:dyDescent="0.25">
      <c r="A22" s="83"/>
      <c r="B22" s="26" t="s">
        <v>63</v>
      </c>
      <c r="C22" s="5" t="s">
        <v>2</v>
      </c>
      <c r="D22" s="5" t="s">
        <v>9</v>
      </c>
      <c r="E22" s="6" t="s">
        <v>9</v>
      </c>
      <c r="F22" s="6" t="s">
        <v>12</v>
      </c>
      <c r="G22" s="5" t="s">
        <v>10</v>
      </c>
      <c r="H22" s="5" t="s">
        <v>10</v>
      </c>
      <c r="I22" s="5" t="s">
        <v>13</v>
      </c>
      <c r="J22" s="5" t="s">
        <v>13</v>
      </c>
      <c r="K22" s="5" t="s">
        <v>13</v>
      </c>
      <c r="L22" s="6" t="s">
        <v>10</v>
      </c>
      <c r="M22" s="6" t="s">
        <v>10</v>
      </c>
      <c r="N22" s="5" t="s">
        <v>9</v>
      </c>
      <c r="O22" s="5" t="s">
        <v>9</v>
      </c>
      <c r="P22" s="5" t="s">
        <v>9</v>
      </c>
      <c r="Q22" s="5" t="s">
        <v>9</v>
      </c>
      <c r="R22" s="5" t="s">
        <v>9</v>
      </c>
      <c r="S22" s="6" t="s">
        <v>10</v>
      </c>
      <c r="T22" s="6" t="s">
        <v>10</v>
      </c>
      <c r="U22" s="5" t="s">
        <v>9</v>
      </c>
      <c r="V22" s="5" t="s">
        <v>9</v>
      </c>
      <c r="W22" s="5" t="s">
        <v>12</v>
      </c>
      <c r="X22" s="5" t="s">
        <v>10</v>
      </c>
      <c r="Y22" s="5" t="s">
        <v>10</v>
      </c>
      <c r="Z22" s="6" t="s">
        <v>13</v>
      </c>
      <c r="AA22" s="6" t="s">
        <v>13</v>
      </c>
      <c r="AB22" s="5" t="s">
        <v>13</v>
      </c>
      <c r="AC22" s="5" t="s">
        <v>13</v>
      </c>
      <c r="AD22" s="5" t="s">
        <v>10</v>
      </c>
      <c r="AE22" s="48"/>
      <c r="AF22" s="48"/>
      <c r="AG22" s="57"/>
      <c r="AH22" s="27">
        <f>COUNTIF(C22:AG22,"RU")</f>
        <v>1</v>
      </c>
      <c r="AI22" s="28">
        <f>COUNTIF(C22:AG22,"R")</f>
        <v>9</v>
      </c>
      <c r="AJ22" s="28">
        <f>+COUNTIF(C22:AG22,"C")</f>
        <v>0</v>
      </c>
      <c r="AK22" s="63">
        <f>AJ22+Janv.18!AK22</f>
        <v>0</v>
      </c>
      <c r="AL22" s="28">
        <f>Janv.18!AL22-COUNTIF(C22:AD22,"C-1")</f>
        <v>6</v>
      </c>
      <c r="AM22" s="28">
        <f t="shared" si="1"/>
        <v>28</v>
      </c>
      <c r="AN22" s="28">
        <f>Janv.18!AN22+Fév.18!AH22</f>
        <v>2</v>
      </c>
      <c r="AO22" s="29">
        <f>Janv.18!AO22+Fév.18!AI22</f>
        <v>19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2</v>
      </c>
      <c r="D23" s="31" t="s">
        <v>9</v>
      </c>
      <c r="E23" s="32" t="s">
        <v>9</v>
      </c>
      <c r="F23" s="32" t="s">
        <v>12</v>
      </c>
      <c r="G23" s="31" t="s">
        <v>10</v>
      </c>
      <c r="H23" s="31" t="s">
        <v>10</v>
      </c>
      <c r="I23" s="31" t="s">
        <v>13</v>
      </c>
      <c r="J23" s="31" t="s">
        <v>13</v>
      </c>
      <c r="K23" s="31" t="s">
        <v>13</v>
      </c>
      <c r="L23" s="32" t="s">
        <v>10</v>
      </c>
      <c r="M23" s="32" t="s">
        <v>10</v>
      </c>
      <c r="N23" s="31" t="s">
        <v>9</v>
      </c>
      <c r="O23" s="31" t="s">
        <v>9</v>
      </c>
      <c r="P23" s="31" t="s">
        <v>9</v>
      </c>
      <c r="Q23" s="31" t="s">
        <v>9</v>
      </c>
      <c r="R23" s="31" t="s">
        <v>9</v>
      </c>
      <c r="S23" s="32" t="s">
        <v>10</v>
      </c>
      <c r="T23" s="32" t="s">
        <v>10</v>
      </c>
      <c r="U23" s="31" t="s">
        <v>9</v>
      </c>
      <c r="V23" s="31" t="s">
        <v>9</v>
      </c>
      <c r="W23" s="31" t="s">
        <v>12</v>
      </c>
      <c r="X23" s="31" t="s">
        <v>10</v>
      </c>
      <c r="Y23" s="31" t="s">
        <v>10</v>
      </c>
      <c r="Z23" s="32" t="s">
        <v>13</v>
      </c>
      <c r="AA23" s="32" t="s">
        <v>13</v>
      </c>
      <c r="AB23" s="31" t="s">
        <v>13</v>
      </c>
      <c r="AC23" s="31" t="s">
        <v>13</v>
      </c>
      <c r="AD23" s="31" t="s">
        <v>10</v>
      </c>
      <c r="AE23" s="54"/>
      <c r="AF23" s="54"/>
      <c r="AG23" s="58"/>
      <c r="AH23" s="33">
        <f>COUNTIF(C23:AG23,"RU")</f>
        <v>1</v>
      </c>
      <c r="AI23" s="34">
        <f>COUNTIF(C23:AG23,"R")</f>
        <v>9</v>
      </c>
      <c r="AJ23" s="34">
        <f>+COUNTIF(C23:AG23,"C")</f>
        <v>0</v>
      </c>
      <c r="AK23" s="64">
        <f>AJ23+Janv.18!AK23</f>
        <v>0</v>
      </c>
      <c r="AL23" s="34">
        <f>Janv.18!AL23-COUNTIF(C23:AD23,"C-1")</f>
        <v>5</v>
      </c>
      <c r="AM23" s="34">
        <f t="shared" si="1"/>
        <v>28</v>
      </c>
      <c r="AN23" s="34">
        <f>Janv.18!AN23+Fév.18!AH23</f>
        <v>2</v>
      </c>
      <c r="AO23" s="36">
        <f>Janv.18!AO23+Fév.18!AI23</f>
        <v>19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D24" si="4">COUNTIF(D8,"J")+COUNTIF(D12,"J")+COUNTIF(D16,"J")+COUNTIF(D20,"J")+COUNTIF(D8,"M")+COUNTIF(D12,"M")+COUNTIF(D16,"M")+COUNTIF(D20,"M")</f>
        <v>2</v>
      </c>
      <c r="E24" s="40">
        <f t="shared" si="4"/>
        <v>1</v>
      </c>
      <c r="F24" s="40">
        <f t="shared" si="4"/>
        <v>1</v>
      </c>
      <c r="G24" s="40">
        <f t="shared" si="4"/>
        <v>2</v>
      </c>
      <c r="H24" s="40">
        <f t="shared" si="4"/>
        <v>2</v>
      </c>
      <c r="I24" s="40">
        <f t="shared" si="4"/>
        <v>2</v>
      </c>
      <c r="J24" s="40">
        <f t="shared" si="4"/>
        <v>1</v>
      </c>
      <c r="K24" s="40">
        <f t="shared" si="4"/>
        <v>2</v>
      </c>
      <c r="L24" s="40">
        <f t="shared" si="4"/>
        <v>1</v>
      </c>
      <c r="M24" s="40">
        <f t="shared" si="4"/>
        <v>1</v>
      </c>
      <c r="N24" s="40">
        <f t="shared" si="4"/>
        <v>2</v>
      </c>
      <c r="O24" s="40">
        <f t="shared" si="4"/>
        <v>2</v>
      </c>
      <c r="P24" s="40">
        <f t="shared" si="4"/>
        <v>2</v>
      </c>
      <c r="Q24" s="40">
        <f t="shared" si="4"/>
        <v>1</v>
      </c>
      <c r="R24" s="40">
        <f t="shared" si="4"/>
        <v>2</v>
      </c>
      <c r="S24" s="40">
        <f t="shared" si="4"/>
        <v>1</v>
      </c>
      <c r="T24" s="40">
        <f t="shared" si="4"/>
        <v>1</v>
      </c>
      <c r="U24" s="40">
        <f t="shared" si="4"/>
        <v>2</v>
      </c>
      <c r="V24" s="40">
        <f t="shared" si="4"/>
        <v>2</v>
      </c>
      <c r="W24" s="40">
        <f t="shared" si="4"/>
        <v>2</v>
      </c>
      <c r="X24" s="40">
        <f t="shared" si="4"/>
        <v>1</v>
      </c>
      <c r="Y24" s="40">
        <f t="shared" si="4"/>
        <v>2</v>
      </c>
      <c r="Z24" s="40">
        <f t="shared" si="4"/>
        <v>1</v>
      </c>
      <c r="AA24" s="40">
        <f t="shared" si="4"/>
        <v>1</v>
      </c>
      <c r="AB24" s="40">
        <f t="shared" si="4"/>
        <v>2</v>
      </c>
      <c r="AC24" s="40">
        <f t="shared" si="4"/>
        <v>2</v>
      </c>
      <c r="AD24" s="40">
        <f t="shared" si="4"/>
        <v>2</v>
      </c>
      <c r="AE24" s="40">
        <f t="shared" ref="AE24:AG24" si="5">COUNTIF(AE8,"J")+COUNTIF(AE12,"J")+COUNTIF(AE16,"J")+COUNTIF(AE20,"J")+COUNTIF(AE8,"M")+COUNTIF(AE12,"M")+COUNTIF(AE16,"M")+COUNTIF(AE20,"M")</f>
        <v>0</v>
      </c>
      <c r="AF24" s="40">
        <f t="shared" si="5"/>
        <v>0</v>
      </c>
      <c r="AG24" s="40">
        <f t="shared" si="5"/>
        <v>0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D25" si="6">COUNTIF(D8,"N")+COUNTIF(D12,"N")+COUNTIF(D16,"N")+COUNTIF(D20,"N")</f>
        <v>1</v>
      </c>
      <c r="E25" s="42">
        <f t="shared" si="6"/>
        <v>1</v>
      </c>
      <c r="F25" s="42">
        <f t="shared" si="6"/>
        <v>1</v>
      </c>
      <c r="G25" s="42">
        <f t="shared" si="6"/>
        <v>1</v>
      </c>
      <c r="H25" s="42">
        <f t="shared" si="6"/>
        <v>1</v>
      </c>
      <c r="I25" s="42">
        <f t="shared" si="6"/>
        <v>1</v>
      </c>
      <c r="J25" s="42">
        <f t="shared" si="6"/>
        <v>1</v>
      </c>
      <c r="K25" s="42">
        <f t="shared" si="6"/>
        <v>1</v>
      </c>
      <c r="L25" s="42">
        <f t="shared" si="6"/>
        <v>1</v>
      </c>
      <c r="M25" s="42">
        <f t="shared" si="6"/>
        <v>1</v>
      </c>
      <c r="N25" s="42">
        <f t="shared" si="6"/>
        <v>1</v>
      </c>
      <c r="O25" s="42">
        <f t="shared" si="6"/>
        <v>1</v>
      </c>
      <c r="P25" s="42">
        <f t="shared" si="6"/>
        <v>1</v>
      </c>
      <c r="Q25" s="42">
        <f t="shared" si="6"/>
        <v>1</v>
      </c>
      <c r="R25" s="42">
        <f t="shared" si="6"/>
        <v>1</v>
      </c>
      <c r="S25" s="42">
        <f t="shared" si="6"/>
        <v>1</v>
      </c>
      <c r="T25" s="42">
        <f t="shared" si="6"/>
        <v>1</v>
      </c>
      <c r="U25" s="42">
        <f t="shared" si="6"/>
        <v>1</v>
      </c>
      <c r="V25" s="42">
        <f t="shared" si="6"/>
        <v>1</v>
      </c>
      <c r="W25" s="42">
        <f t="shared" si="6"/>
        <v>1</v>
      </c>
      <c r="X25" s="42">
        <f t="shared" si="6"/>
        <v>1</v>
      </c>
      <c r="Y25" s="42">
        <f t="shared" si="6"/>
        <v>1</v>
      </c>
      <c r="Z25" s="42">
        <f t="shared" si="6"/>
        <v>1</v>
      </c>
      <c r="AA25" s="42">
        <f t="shared" si="6"/>
        <v>1</v>
      </c>
      <c r="AB25" s="42">
        <f t="shared" si="6"/>
        <v>1</v>
      </c>
      <c r="AC25" s="42">
        <f t="shared" si="6"/>
        <v>1</v>
      </c>
      <c r="AD25" s="42">
        <f t="shared" si="6"/>
        <v>1</v>
      </c>
      <c r="AE25" s="42">
        <f t="shared" ref="AE25:AG25" si="7">COUNTIF(AE8,"N")+COUNTIF(AE12,"N")+COUNTIF(AE16,"N")+COUNTIF(AE20,"N")</f>
        <v>0</v>
      </c>
      <c r="AF25" s="42">
        <f t="shared" si="7"/>
        <v>0</v>
      </c>
      <c r="AG25" s="42">
        <f t="shared" si="7"/>
        <v>0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D26" si="8">COUNTIF(D9:D11,"J")+COUNTIF(D13:D15,"J")+COUNTIF(D17:D19,"J")+COUNTIF(D21:D23,"J")+COUNTIF(D9:D11,"M")+COUNTIF(D13:D15,"M")+COUNTIF(D17:D19,"M")+COUNTIF(D21:D23,"M")</f>
        <v>6</v>
      </c>
      <c r="E26" s="42">
        <f t="shared" si="8"/>
        <v>3</v>
      </c>
      <c r="F26" s="42">
        <f t="shared" si="8"/>
        <v>3</v>
      </c>
      <c r="G26" s="42">
        <f t="shared" si="8"/>
        <v>6</v>
      </c>
      <c r="H26" s="42">
        <f t="shared" si="8"/>
        <v>6</v>
      </c>
      <c r="I26" s="42">
        <f t="shared" si="8"/>
        <v>6</v>
      </c>
      <c r="J26" s="42">
        <f t="shared" si="8"/>
        <v>3</v>
      </c>
      <c r="K26" s="42">
        <f t="shared" si="8"/>
        <v>6</v>
      </c>
      <c r="L26" s="42">
        <f t="shared" si="8"/>
        <v>3</v>
      </c>
      <c r="M26" s="42">
        <f t="shared" si="8"/>
        <v>3</v>
      </c>
      <c r="N26" s="42">
        <f t="shared" si="8"/>
        <v>6</v>
      </c>
      <c r="O26" s="42">
        <f t="shared" si="8"/>
        <v>6</v>
      </c>
      <c r="P26" s="42">
        <f t="shared" si="8"/>
        <v>6</v>
      </c>
      <c r="Q26" s="42">
        <f t="shared" si="8"/>
        <v>3</v>
      </c>
      <c r="R26" s="42">
        <f t="shared" si="8"/>
        <v>6</v>
      </c>
      <c r="S26" s="42">
        <f t="shared" si="8"/>
        <v>3</v>
      </c>
      <c r="T26" s="42">
        <f t="shared" si="8"/>
        <v>3</v>
      </c>
      <c r="U26" s="42">
        <f t="shared" si="8"/>
        <v>6</v>
      </c>
      <c r="V26" s="42">
        <f t="shared" si="8"/>
        <v>6</v>
      </c>
      <c r="W26" s="42">
        <f t="shared" si="8"/>
        <v>6</v>
      </c>
      <c r="X26" s="42">
        <f t="shared" si="8"/>
        <v>3</v>
      </c>
      <c r="Y26" s="42">
        <f t="shared" si="8"/>
        <v>6</v>
      </c>
      <c r="Z26" s="42">
        <f t="shared" si="8"/>
        <v>3</v>
      </c>
      <c r="AA26" s="42">
        <f t="shared" si="8"/>
        <v>3</v>
      </c>
      <c r="AB26" s="42">
        <f t="shared" si="8"/>
        <v>6</v>
      </c>
      <c r="AC26" s="42">
        <f t="shared" si="8"/>
        <v>6</v>
      </c>
      <c r="AD26" s="42">
        <f t="shared" si="8"/>
        <v>6</v>
      </c>
      <c r="AE26" s="42">
        <f t="shared" ref="AE26:AG26" si="9">COUNTIF(AE9:AE11,"J")+COUNTIF(AE13:AE15,"J")+COUNTIF(AE17:AE19,"J")+COUNTIF(AE21:AE23,"J")+COUNTIF(AE9:AE11,"M")+COUNTIF(AE13:AE15,"M")+COUNTIF(AE17:AE19,"M")+COUNTIF(AE21:AE23,"M")</f>
        <v>0</v>
      </c>
      <c r="AF26" s="42">
        <f t="shared" si="9"/>
        <v>0</v>
      </c>
      <c r="AG26" s="42">
        <f t="shared" si="9"/>
        <v>0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D27" si="10">COUNTIF(D9:D11,"N")+COUNTIF(D13:D15,"N")+COUNTIF(D17:D19,"N")+COUNTIF(D21:D23,"N")</f>
        <v>3</v>
      </c>
      <c r="E27" s="42">
        <f t="shared" si="10"/>
        <v>3</v>
      </c>
      <c r="F27" s="42">
        <f t="shared" si="10"/>
        <v>3</v>
      </c>
      <c r="G27" s="42">
        <f t="shared" si="10"/>
        <v>3</v>
      </c>
      <c r="H27" s="42">
        <f t="shared" si="10"/>
        <v>3</v>
      </c>
      <c r="I27" s="42">
        <f t="shared" si="10"/>
        <v>3</v>
      </c>
      <c r="J27" s="42">
        <f t="shared" si="10"/>
        <v>3</v>
      </c>
      <c r="K27" s="42">
        <f t="shared" si="10"/>
        <v>3</v>
      </c>
      <c r="L27" s="42">
        <f t="shared" si="10"/>
        <v>3</v>
      </c>
      <c r="M27" s="42">
        <f t="shared" si="10"/>
        <v>3</v>
      </c>
      <c r="N27" s="42">
        <f t="shared" si="10"/>
        <v>3</v>
      </c>
      <c r="O27" s="42">
        <f t="shared" si="10"/>
        <v>3</v>
      </c>
      <c r="P27" s="42">
        <f t="shared" si="10"/>
        <v>3</v>
      </c>
      <c r="Q27" s="42">
        <f t="shared" si="10"/>
        <v>3</v>
      </c>
      <c r="R27" s="42">
        <f t="shared" si="10"/>
        <v>3</v>
      </c>
      <c r="S27" s="42">
        <f t="shared" si="10"/>
        <v>3</v>
      </c>
      <c r="T27" s="42">
        <f t="shared" si="10"/>
        <v>3</v>
      </c>
      <c r="U27" s="42">
        <f t="shared" si="10"/>
        <v>3</v>
      </c>
      <c r="V27" s="42">
        <f t="shared" si="10"/>
        <v>3</v>
      </c>
      <c r="W27" s="42">
        <f t="shared" si="10"/>
        <v>3</v>
      </c>
      <c r="X27" s="42">
        <f t="shared" si="10"/>
        <v>3</v>
      </c>
      <c r="Y27" s="42">
        <f t="shared" si="10"/>
        <v>3</v>
      </c>
      <c r="Z27" s="42">
        <f t="shared" si="10"/>
        <v>3</v>
      </c>
      <c r="AA27" s="42">
        <f t="shared" si="10"/>
        <v>3</v>
      </c>
      <c r="AB27" s="42">
        <f t="shared" si="10"/>
        <v>3</v>
      </c>
      <c r="AC27" s="42">
        <f t="shared" si="10"/>
        <v>3</v>
      </c>
      <c r="AD27" s="42">
        <f t="shared" si="10"/>
        <v>3</v>
      </c>
      <c r="AE27" s="42">
        <f t="shared" ref="AE27:AG27" si="11">COUNTIF(AE9:AE11,"N")+COUNTIF(AE13:AE15,"N")+COUNTIF(AE17:AE19,"N")+COUNTIF(AE21:AE23,"N")</f>
        <v>0</v>
      </c>
      <c r="AF27" s="42">
        <f t="shared" si="11"/>
        <v>0</v>
      </c>
      <c r="AG27" s="42">
        <f t="shared" si="11"/>
        <v>0</v>
      </c>
    </row>
    <row r="28" spans="1:49" x14ac:dyDescent="0.25">
      <c r="B28" s="41" t="s">
        <v>22</v>
      </c>
      <c r="C28" s="42">
        <f>C24+C25+D26+D27</f>
        <v>11</v>
      </c>
      <c r="D28" s="42">
        <f t="shared" ref="D28:AD28" si="12">D24+D25+E26+E27</f>
        <v>9</v>
      </c>
      <c r="E28" s="42">
        <f t="shared" si="12"/>
        <v>8</v>
      </c>
      <c r="F28" s="42">
        <f t="shared" si="12"/>
        <v>11</v>
      </c>
      <c r="G28" s="42">
        <f t="shared" si="12"/>
        <v>12</v>
      </c>
      <c r="H28" s="42">
        <f t="shared" si="12"/>
        <v>12</v>
      </c>
      <c r="I28" s="42">
        <f t="shared" si="12"/>
        <v>9</v>
      </c>
      <c r="J28" s="42">
        <f t="shared" si="12"/>
        <v>11</v>
      </c>
      <c r="K28" s="42">
        <f t="shared" si="12"/>
        <v>9</v>
      </c>
      <c r="L28" s="42">
        <f t="shared" si="12"/>
        <v>8</v>
      </c>
      <c r="M28" s="42">
        <f t="shared" si="12"/>
        <v>11</v>
      </c>
      <c r="N28" s="42">
        <f t="shared" si="12"/>
        <v>12</v>
      </c>
      <c r="O28" s="42">
        <f t="shared" si="12"/>
        <v>12</v>
      </c>
      <c r="P28" s="42">
        <f t="shared" si="12"/>
        <v>9</v>
      </c>
      <c r="Q28" s="42">
        <f t="shared" si="12"/>
        <v>11</v>
      </c>
      <c r="R28" s="42">
        <f t="shared" si="12"/>
        <v>9</v>
      </c>
      <c r="S28" s="42">
        <f t="shared" si="12"/>
        <v>8</v>
      </c>
      <c r="T28" s="42">
        <f t="shared" si="12"/>
        <v>11</v>
      </c>
      <c r="U28" s="42">
        <f t="shared" si="12"/>
        <v>12</v>
      </c>
      <c r="V28" s="42">
        <f t="shared" si="12"/>
        <v>12</v>
      </c>
      <c r="W28" s="42">
        <f t="shared" si="12"/>
        <v>9</v>
      </c>
      <c r="X28" s="42">
        <f t="shared" si="12"/>
        <v>11</v>
      </c>
      <c r="Y28" s="42">
        <f t="shared" si="12"/>
        <v>9</v>
      </c>
      <c r="Z28" s="42">
        <f t="shared" si="12"/>
        <v>8</v>
      </c>
      <c r="AA28" s="42">
        <f t="shared" si="12"/>
        <v>11</v>
      </c>
      <c r="AB28" s="42">
        <f t="shared" si="12"/>
        <v>12</v>
      </c>
      <c r="AC28" s="42">
        <f t="shared" si="12"/>
        <v>12</v>
      </c>
      <c r="AD28" s="42">
        <f t="shared" si="12"/>
        <v>3</v>
      </c>
      <c r="AE28" s="42">
        <f t="shared" ref="AE28" si="13">AE24+AE25+AF26+AF27</f>
        <v>0</v>
      </c>
      <c r="AF28" s="42">
        <f t="shared" ref="AF28" si="14">AF24+AF25+AG26+AG27</f>
        <v>0</v>
      </c>
      <c r="AG28" s="42">
        <f t="shared" ref="AG28" si="15">AG24+AG25+AH26+AH27</f>
        <v>0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C3:AG7 C8:AD8 C12:AD12">
    <cfRule type="cellIs" dxfId="959" priority="164" operator="between">
      <formula>"F0"</formula>
      <formula>"F9"</formula>
    </cfRule>
    <cfRule type="cellIs" dxfId="958" priority="165" operator="equal">
      <formula>"M"</formula>
    </cfRule>
    <cfRule type="cellIs" dxfId="957" priority="166" operator="equal">
      <formula>"S"</formula>
    </cfRule>
    <cfRule type="cellIs" dxfId="956" priority="167" operator="equal">
      <formula>"C"</formula>
    </cfRule>
    <cfRule type="cellIs" dxfId="955" priority="168" operator="equal">
      <formula>"For"</formula>
    </cfRule>
    <cfRule type="cellIs" dxfId="954" priority="169" operator="equal">
      <formula>"N"</formula>
    </cfRule>
    <cfRule type="cellIs" dxfId="953" priority="170" operator="equal">
      <formula>"J"</formula>
    </cfRule>
  </conditionalFormatting>
  <conditionalFormatting sqref="AM3:AM23">
    <cfRule type="cellIs" dxfId="952" priority="163" operator="equal">
      <formula>0</formula>
    </cfRule>
  </conditionalFormatting>
  <conditionalFormatting sqref="AN4">
    <cfRule type="cellIs" dxfId="951" priority="161" operator="notEqual">
      <formula>0</formula>
    </cfRule>
    <cfRule type="cellIs" dxfId="950" priority="162" operator="equal">
      <formula>0</formula>
    </cfRule>
  </conditionalFormatting>
  <conditionalFormatting sqref="O24:AG24 C25:AG27">
    <cfRule type="cellIs" dxfId="949" priority="160" operator="equal">
      <formula>0</formula>
    </cfRule>
  </conditionalFormatting>
  <conditionalFormatting sqref="AE2:AG2 C3:AG7 C8:AD8 C12:AD12">
    <cfRule type="cellIs" dxfId="948" priority="159" stopIfTrue="1" operator="equal">
      <formula>"C-1"</formula>
    </cfRule>
  </conditionalFormatting>
  <conditionalFormatting sqref="AL3:AL23">
    <cfRule type="cellIs" dxfId="947" priority="156" stopIfTrue="1" operator="lessThan">
      <formula>0</formula>
    </cfRule>
    <cfRule type="cellIs" dxfId="946" priority="157" stopIfTrue="1" operator="greaterThan">
      <formula>0</formula>
    </cfRule>
    <cfRule type="cellIs" dxfId="945" priority="158" stopIfTrue="1" operator="equal">
      <formula>0</formula>
    </cfRule>
  </conditionalFormatting>
  <conditionalFormatting sqref="AE8:AG11">
    <cfRule type="cellIs" dxfId="944" priority="149" operator="between">
      <formula>"F0"</formula>
      <formula>"F9"</formula>
    </cfRule>
    <cfRule type="cellIs" dxfId="943" priority="150" operator="equal">
      <formula>"M"</formula>
    </cfRule>
    <cfRule type="cellIs" dxfId="942" priority="151" operator="equal">
      <formula>"S"</formula>
    </cfRule>
    <cfRule type="cellIs" dxfId="941" priority="152" operator="equal">
      <formula>"C"</formula>
    </cfRule>
    <cfRule type="cellIs" dxfId="940" priority="153" operator="equal">
      <formula>"For"</formula>
    </cfRule>
    <cfRule type="cellIs" dxfId="939" priority="154" operator="equal">
      <formula>"N"</formula>
    </cfRule>
    <cfRule type="cellIs" dxfId="938" priority="155" operator="equal">
      <formula>"J"</formula>
    </cfRule>
  </conditionalFormatting>
  <conditionalFormatting sqref="AE8:AG11">
    <cfRule type="cellIs" dxfId="937" priority="148" stopIfTrue="1" operator="equal">
      <formula>"C-1"</formula>
    </cfRule>
  </conditionalFormatting>
  <conditionalFormatting sqref="C13:AG15 AE12:AG12">
    <cfRule type="cellIs" dxfId="936" priority="141" operator="between">
      <formula>"F0"</formula>
      <formula>"F9"</formula>
    </cfRule>
    <cfRule type="cellIs" dxfId="935" priority="142" operator="equal">
      <formula>"M"</formula>
    </cfRule>
    <cfRule type="cellIs" dxfId="934" priority="143" operator="equal">
      <formula>"S"</formula>
    </cfRule>
    <cfRule type="cellIs" dxfId="933" priority="144" operator="equal">
      <formula>"C"</formula>
    </cfRule>
    <cfRule type="cellIs" dxfId="932" priority="145" operator="equal">
      <formula>"For"</formula>
    </cfRule>
    <cfRule type="cellIs" dxfId="931" priority="146" operator="equal">
      <formula>"N"</formula>
    </cfRule>
    <cfRule type="cellIs" dxfId="930" priority="147" operator="equal">
      <formula>"J"</formula>
    </cfRule>
  </conditionalFormatting>
  <conditionalFormatting sqref="C13:AG15 AE12:AG12">
    <cfRule type="cellIs" dxfId="929" priority="140" stopIfTrue="1" operator="equal">
      <formula>"C-1"</formula>
    </cfRule>
  </conditionalFormatting>
  <conditionalFormatting sqref="C17:AG19 AE16:AG16">
    <cfRule type="cellIs" dxfId="928" priority="133" operator="between">
      <formula>"F0"</formula>
      <formula>"F9"</formula>
    </cfRule>
    <cfRule type="cellIs" dxfId="927" priority="134" operator="equal">
      <formula>"M"</formula>
    </cfRule>
    <cfRule type="cellIs" dxfId="926" priority="135" operator="equal">
      <formula>"S"</formula>
    </cfRule>
    <cfRule type="cellIs" dxfId="925" priority="136" operator="equal">
      <formula>"C"</formula>
    </cfRule>
    <cfRule type="cellIs" dxfId="924" priority="137" operator="equal">
      <formula>"For"</formula>
    </cfRule>
    <cfRule type="cellIs" dxfId="923" priority="138" operator="equal">
      <formula>"N"</formula>
    </cfRule>
    <cfRule type="cellIs" dxfId="922" priority="139" operator="equal">
      <formula>"J"</formula>
    </cfRule>
  </conditionalFormatting>
  <conditionalFormatting sqref="C17:AG19 AE16:AG16">
    <cfRule type="cellIs" dxfId="921" priority="132" stopIfTrue="1" operator="equal">
      <formula>"C-1"</formula>
    </cfRule>
  </conditionalFormatting>
  <conditionalFormatting sqref="C21:AG23 AE20:AG20">
    <cfRule type="cellIs" dxfId="920" priority="125" operator="between">
      <formula>"F0"</formula>
      <formula>"F9"</formula>
    </cfRule>
    <cfRule type="cellIs" dxfId="919" priority="126" operator="equal">
      <formula>"M"</formula>
    </cfRule>
    <cfRule type="cellIs" dxfId="918" priority="127" operator="equal">
      <formula>"S"</formula>
    </cfRule>
    <cfRule type="cellIs" dxfId="917" priority="128" operator="equal">
      <formula>"C"</formula>
    </cfRule>
    <cfRule type="cellIs" dxfId="916" priority="129" operator="equal">
      <formula>"For"</formula>
    </cfRule>
    <cfRule type="cellIs" dxfId="915" priority="130" operator="equal">
      <formula>"N"</formula>
    </cfRule>
    <cfRule type="cellIs" dxfId="914" priority="131" operator="equal">
      <formula>"J"</formula>
    </cfRule>
  </conditionalFormatting>
  <conditionalFormatting sqref="C21:AG23 AE20:AG20">
    <cfRule type="cellIs" dxfId="913" priority="124" stopIfTrue="1" operator="equal">
      <formula>"C-1"</formula>
    </cfRule>
  </conditionalFormatting>
  <conditionalFormatting sqref="C24:N24">
    <cfRule type="cellIs" dxfId="912" priority="123" operator="equal">
      <formula>0</formula>
    </cfRule>
  </conditionalFormatting>
  <conditionalFormatting sqref="C28:AG28">
    <cfRule type="cellIs" dxfId="911" priority="122" operator="equal">
      <formula>0</formula>
    </cfRule>
  </conditionalFormatting>
  <conditionalFormatting sqref="C2:AD2">
    <cfRule type="cellIs" dxfId="910" priority="121" stopIfTrue="1" operator="equal">
      <formula>"C-1"</formula>
    </cfRule>
  </conditionalFormatting>
  <conditionalFormatting sqref="C10:AD11">
    <cfRule type="cellIs" dxfId="909" priority="26" operator="between">
      <formula>"F0"</formula>
      <formula>"F9"</formula>
    </cfRule>
    <cfRule type="cellIs" dxfId="908" priority="27" operator="equal">
      <formula>"M"</formula>
    </cfRule>
    <cfRule type="cellIs" dxfId="907" priority="28" operator="equal">
      <formula>"S"</formula>
    </cfRule>
    <cfRule type="cellIs" dxfId="906" priority="29" operator="equal">
      <formula>"C"</formula>
    </cfRule>
    <cfRule type="cellIs" dxfId="905" priority="30" operator="equal">
      <formula>"For"</formula>
    </cfRule>
    <cfRule type="cellIs" dxfId="904" priority="31" operator="equal">
      <formula>"N"</formula>
    </cfRule>
    <cfRule type="cellIs" dxfId="903" priority="32" operator="equal">
      <formula>"J"</formula>
    </cfRule>
  </conditionalFormatting>
  <conditionalFormatting sqref="C10:AD11">
    <cfRule type="cellIs" dxfId="902" priority="25" stopIfTrue="1" operator="equal">
      <formula>"C-1"</formula>
    </cfRule>
  </conditionalFormatting>
  <conditionalFormatting sqref="C16:AD16">
    <cfRule type="cellIs" dxfId="901" priority="18" operator="between">
      <formula>"F0"</formula>
      <formula>"F9"</formula>
    </cfRule>
    <cfRule type="cellIs" dxfId="900" priority="19" operator="equal">
      <formula>"M"</formula>
    </cfRule>
    <cfRule type="cellIs" dxfId="899" priority="20" operator="equal">
      <formula>"S"</formula>
    </cfRule>
    <cfRule type="cellIs" dxfId="898" priority="21" operator="equal">
      <formula>"C"</formula>
    </cfRule>
    <cfRule type="cellIs" dxfId="897" priority="22" operator="equal">
      <formula>"For"</formula>
    </cfRule>
    <cfRule type="cellIs" dxfId="896" priority="23" operator="equal">
      <formula>"N"</formula>
    </cfRule>
    <cfRule type="cellIs" dxfId="895" priority="24" operator="equal">
      <formula>"J"</formula>
    </cfRule>
  </conditionalFormatting>
  <conditionalFormatting sqref="C16:AD16">
    <cfRule type="cellIs" dxfId="894" priority="17" stopIfTrue="1" operator="equal">
      <formula>"C-1"</formula>
    </cfRule>
  </conditionalFormatting>
  <conditionalFormatting sqref="C20:AD20">
    <cfRule type="cellIs" dxfId="893" priority="10" operator="between">
      <formula>"F0"</formula>
      <formula>"F9"</formula>
    </cfRule>
    <cfRule type="cellIs" dxfId="892" priority="11" operator="equal">
      <formula>"M"</formula>
    </cfRule>
    <cfRule type="cellIs" dxfId="891" priority="12" operator="equal">
      <formula>"S"</formula>
    </cfRule>
    <cfRule type="cellIs" dxfId="890" priority="13" operator="equal">
      <formula>"C"</formula>
    </cfRule>
    <cfRule type="cellIs" dxfId="889" priority="14" operator="equal">
      <formula>"For"</formula>
    </cfRule>
    <cfRule type="cellIs" dxfId="888" priority="15" operator="equal">
      <formula>"N"</formula>
    </cfRule>
    <cfRule type="cellIs" dxfId="887" priority="16" operator="equal">
      <formula>"J"</formula>
    </cfRule>
  </conditionalFormatting>
  <conditionalFormatting sqref="C20:AD20">
    <cfRule type="cellIs" dxfId="886" priority="9" stopIfTrue="1" operator="equal">
      <formula>"C-1"</formula>
    </cfRule>
  </conditionalFormatting>
  <conditionalFormatting sqref="C9:AD9">
    <cfRule type="cellIs" dxfId="885" priority="2" operator="between">
      <formula>"F0"</formula>
      <formula>"F9"</formula>
    </cfRule>
    <cfRule type="cellIs" dxfId="884" priority="3" operator="equal">
      <formula>"M"</formula>
    </cfRule>
    <cfRule type="cellIs" dxfId="883" priority="4" operator="equal">
      <formula>"S"</formula>
    </cfRule>
    <cfRule type="cellIs" dxfId="882" priority="5" operator="equal">
      <formula>"C"</formula>
    </cfRule>
    <cfRule type="cellIs" dxfId="881" priority="6" operator="equal">
      <formula>"For"</formula>
    </cfRule>
    <cfRule type="cellIs" dxfId="880" priority="7" operator="equal">
      <formula>"N"</formula>
    </cfRule>
    <cfRule type="cellIs" dxfId="879" priority="8" operator="equal">
      <formula>"J"</formula>
    </cfRule>
  </conditionalFormatting>
  <conditionalFormatting sqref="C9:AD9">
    <cfRule type="cellIs" dxfId="878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6">
        <v>3</v>
      </c>
      <c r="F2" s="6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6">
        <v>10</v>
      </c>
      <c r="M2" s="6">
        <v>11</v>
      </c>
      <c r="N2" s="5">
        <v>12</v>
      </c>
      <c r="O2" s="5">
        <v>13</v>
      </c>
      <c r="P2" s="5">
        <v>14</v>
      </c>
      <c r="Q2" s="5">
        <v>15</v>
      </c>
      <c r="R2" s="5">
        <v>16</v>
      </c>
      <c r="S2" s="6">
        <v>17</v>
      </c>
      <c r="T2" s="6">
        <v>18</v>
      </c>
      <c r="U2" s="5">
        <v>19</v>
      </c>
      <c r="V2" s="5">
        <v>20</v>
      </c>
      <c r="W2" s="5">
        <v>21</v>
      </c>
      <c r="X2" s="5">
        <v>22</v>
      </c>
      <c r="Y2" s="5">
        <v>23</v>
      </c>
      <c r="Z2" s="6">
        <v>24</v>
      </c>
      <c r="AA2" s="6">
        <v>25</v>
      </c>
      <c r="AB2" s="5">
        <v>26</v>
      </c>
      <c r="AC2" s="5">
        <v>27</v>
      </c>
      <c r="AD2" s="5">
        <v>28</v>
      </c>
      <c r="AE2" s="5">
        <v>29</v>
      </c>
      <c r="AF2" s="5">
        <v>30</v>
      </c>
      <c r="AG2" s="6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 t="s">
        <v>24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9</v>
      </c>
      <c r="D3" s="14" t="s">
        <v>9</v>
      </c>
      <c r="E3" s="15" t="s">
        <v>10</v>
      </c>
      <c r="F3" s="15" t="s">
        <v>10</v>
      </c>
      <c r="G3" s="14" t="s">
        <v>9</v>
      </c>
      <c r="H3" s="14" t="s">
        <v>9</v>
      </c>
      <c r="I3" s="14" t="s">
        <v>9</v>
      </c>
      <c r="J3" s="14" t="s">
        <v>9</v>
      </c>
      <c r="K3" s="14" t="s">
        <v>9</v>
      </c>
      <c r="L3" s="15" t="s">
        <v>10</v>
      </c>
      <c r="M3" s="15" t="s">
        <v>10</v>
      </c>
      <c r="N3" s="14" t="s">
        <v>9</v>
      </c>
      <c r="O3" s="14" t="s">
        <v>9</v>
      </c>
      <c r="P3" s="14" t="s">
        <v>9</v>
      </c>
      <c r="Q3" s="14" t="s">
        <v>9</v>
      </c>
      <c r="R3" s="14" t="s">
        <v>9</v>
      </c>
      <c r="S3" s="15" t="s">
        <v>10</v>
      </c>
      <c r="T3" s="15" t="s">
        <v>10</v>
      </c>
      <c r="U3" s="14" t="s">
        <v>9</v>
      </c>
      <c r="V3" s="14" t="s">
        <v>9</v>
      </c>
      <c r="W3" s="14" t="s">
        <v>9</v>
      </c>
      <c r="X3" s="14" t="s">
        <v>9</v>
      </c>
      <c r="Y3" s="14" t="s">
        <v>9</v>
      </c>
      <c r="Z3" s="15" t="s">
        <v>10</v>
      </c>
      <c r="AA3" s="15" t="s">
        <v>10</v>
      </c>
      <c r="AB3" s="14" t="s">
        <v>9</v>
      </c>
      <c r="AC3" s="14" t="s">
        <v>9</v>
      </c>
      <c r="AD3" s="14" t="s">
        <v>9</v>
      </c>
      <c r="AE3" s="14" t="s">
        <v>9</v>
      </c>
      <c r="AF3" s="14" t="s">
        <v>9</v>
      </c>
      <c r="AG3" s="15" t="s">
        <v>10</v>
      </c>
      <c r="AH3" s="16">
        <f>COUNTIF(C3:AG3,"RQ")</f>
        <v>0</v>
      </c>
      <c r="AI3" s="17">
        <f>COUNTIF(C3:AG3,"R")</f>
        <v>9</v>
      </c>
      <c r="AJ3" s="17">
        <f>+COUNTIF(C3:AG3,"C")</f>
        <v>0</v>
      </c>
      <c r="AK3" s="61">
        <f>Fév.18!AK3+Mar.18!AJ3</f>
        <v>0</v>
      </c>
      <c r="AL3" s="17">
        <f>Fév.18!AL3-COUNTIF(C3:AD3,"C-1")</f>
        <v>5</v>
      </c>
      <c r="AM3" s="17">
        <f>28-AK3</f>
        <v>28</v>
      </c>
      <c r="AN3" s="17"/>
      <c r="AO3" s="18">
        <f>Fév.18!AO3+Mar.18!AI3</f>
        <v>25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9</v>
      </c>
      <c r="D4" s="14" t="s">
        <v>9</v>
      </c>
      <c r="E4" s="15" t="s">
        <v>10</v>
      </c>
      <c r="F4" s="15" t="s">
        <v>10</v>
      </c>
      <c r="G4" s="14" t="s">
        <v>9</v>
      </c>
      <c r="H4" s="14" t="s">
        <v>9</v>
      </c>
      <c r="I4" s="14" t="s">
        <v>9</v>
      </c>
      <c r="J4" s="14" t="s">
        <v>9</v>
      </c>
      <c r="K4" s="14" t="s">
        <v>9</v>
      </c>
      <c r="L4" s="15" t="s">
        <v>10</v>
      </c>
      <c r="M4" s="15" t="s">
        <v>10</v>
      </c>
      <c r="N4" s="14" t="s">
        <v>9</v>
      </c>
      <c r="O4" s="14" t="s">
        <v>9</v>
      </c>
      <c r="P4" s="14" t="s">
        <v>9</v>
      </c>
      <c r="Q4" s="14" t="s">
        <v>9</v>
      </c>
      <c r="R4" s="14" t="s">
        <v>9</v>
      </c>
      <c r="S4" s="15" t="s">
        <v>10</v>
      </c>
      <c r="T4" s="15" t="s">
        <v>10</v>
      </c>
      <c r="U4" s="14" t="s">
        <v>9</v>
      </c>
      <c r="V4" s="14" t="s">
        <v>9</v>
      </c>
      <c r="W4" s="14" t="s">
        <v>9</v>
      </c>
      <c r="X4" s="14" t="s">
        <v>9</v>
      </c>
      <c r="Y4" s="14" t="s">
        <v>9</v>
      </c>
      <c r="Z4" s="15" t="s">
        <v>10</v>
      </c>
      <c r="AA4" s="15" t="s">
        <v>10</v>
      </c>
      <c r="AB4" s="14" t="s">
        <v>9</v>
      </c>
      <c r="AC4" s="14" t="s">
        <v>9</v>
      </c>
      <c r="AD4" s="14" t="s">
        <v>9</v>
      </c>
      <c r="AE4" s="14" t="s">
        <v>9</v>
      </c>
      <c r="AF4" s="14" t="s">
        <v>9</v>
      </c>
      <c r="AG4" s="15" t="s">
        <v>10</v>
      </c>
      <c r="AH4" s="16">
        <f>COUNTIF(C4:AG4,"RU")</f>
        <v>0</v>
      </c>
      <c r="AI4" s="17">
        <f>COUNTIF(C4:AG4,"R")</f>
        <v>9</v>
      </c>
      <c r="AJ4" s="17">
        <f t="shared" ref="AJ4:AJ20" si="0">+COUNTIF(C4:AG4,"C")</f>
        <v>0</v>
      </c>
      <c r="AK4" s="61">
        <f>Fév.18!AK4+Mar.18!AJ4</f>
        <v>0</v>
      </c>
      <c r="AL4" s="17">
        <f>Fév.18!AL4-COUNTIF(C4:AD4,"C-1")</f>
        <v>3</v>
      </c>
      <c r="AM4" s="17">
        <f t="shared" ref="AM4:AM23" si="1">28-AK4</f>
        <v>28</v>
      </c>
      <c r="AN4" s="17">
        <f>AH4</f>
        <v>0</v>
      </c>
      <c r="AO4" s="18">
        <f>Fév.18!AO4+Mar.18!AI4</f>
        <v>25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9</v>
      </c>
      <c r="D5" s="21" t="s">
        <v>10</v>
      </c>
      <c r="E5" s="22" t="s">
        <v>10</v>
      </c>
      <c r="F5" s="22" t="s">
        <v>10</v>
      </c>
      <c r="G5" s="21" t="s">
        <v>9</v>
      </c>
      <c r="H5" s="21" t="s">
        <v>9</v>
      </c>
      <c r="I5" s="21" t="s">
        <v>9</v>
      </c>
      <c r="J5" s="21" t="s">
        <v>9</v>
      </c>
      <c r="K5" s="21" t="s">
        <v>9</v>
      </c>
      <c r="L5" s="22" t="s">
        <v>10</v>
      </c>
      <c r="M5" s="22" t="s">
        <v>10</v>
      </c>
      <c r="N5" s="21" t="s">
        <v>9</v>
      </c>
      <c r="O5" s="21" t="s">
        <v>9</v>
      </c>
      <c r="P5" s="21" t="s">
        <v>9</v>
      </c>
      <c r="Q5" s="21" t="s">
        <v>9</v>
      </c>
      <c r="R5" s="21" t="s">
        <v>9</v>
      </c>
      <c r="S5" s="22" t="s">
        <v>10</v>
      </c>
      <c r="T5" s="22" t="s">
        <v>10</v>
      </c>
      <c r="U5" s="21" t="s">
        <v>9</v>
      </c>
      <c r="V5" s="21" t="s">
        <v>9</v>
      </c>
      <c r="W5" s="21" t="s">
        <v>9</v>
      </c>
      <c r="X5" s="21" t="s">
        <v>9</v>
      </c>
      <c r="Y5" s="21" t="s">
        <v>9</v>
      </c>
      <c r="Z5" s="22" t="s">
        <v>10</v>
      </c>
      <c r="AA5" s="22" t="s">
        <v>10</v>
      </c>
      <c r="AB5" s="21" t="s">
        <v>9</v>
      </c>
      <c r="AC5" s="21" t="s">
        <v>9</v>
      </c>
      <c r="AD5" s="21" t="s">
        <v>9</v>
      </c>
      <c r="AE5" s="21" t="s">
        <v>9</v>
      </c>
      <c r="AF5" s="21" t="s">
        <v>9</v>
      </c>
      <c r="AG5" s="22" t="s">
        <v>10</v>
      </c>
      <c r="AH5" s="23">
        <f t="shared" ref="AH5:AH20" si="2">COUNTIF(C5:AG5,"RU")</f>
        <v>0</v>
      </c>
      <c r="AI5" s="24">
        <f t="shared" ref="AI5:AI20" si="3">COUNTIF(C5:AG5,"R")</f>
        <v>10</v>
      </c>
      <c r="AJ5" s="24">
        <f t="shared" si="0"/>
        <v>0</v>
      </c>
      <c r="AK5" s="62">
        <f>Fév.18!AK5+Mar.18!AJ5</f>
        <v>0</v>
      </c>
      <c r="AL5" s="24">
        <f>Fév.18!AL5-COUNTIF(C5:AD5,"C-1")</f>
        <v>0</v>
      </c>
      <c r="AM5" s="24">
        <f t="shared" si="1"/>
        <v>28</v>
      </c>
      <c r="AN5" s="24">
        <f>Fév.18!AN5+Mar.18!AH5</f>
        <v>0</v>
      </c>
      <c r="AO5" s="25">
        <f>Fév.18!AO5+Mar.18!AI5</f>
        <v>28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9</v>
      </c>
      <c r="D6" s="5" t="s">
        <v>9</v>
      </c>
      <c r="E6" s="6" t="s">
        <v>10</v>
      </c>
      <c r="F6" s="6" t="s">
        <v>10</v>
      </c>
      <c r="G6" s="5" t="s">
        <v>9</v>
      </c>
      <c r="H6" s="5" t="s">
        <v>9</v>
      </c>
      <c r="I6" s="5" t="s">
        <v>9</v>
      </c>
      <c r="J6" s="5" t="s">
        <v>9</v>
      </c>
      <c r="K6" s="5" t="s">
        <v>10</v>
      </c>
      <c r="L6" s="6" t="s">
        <v>10</v>
      </c>
      <c r="M6" s="6" t="s">
        <v>10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  <c r="S6" s="6" t="s">
        <v>10</v>
      </c>
      <c r="T6" s="6" t="s">
        <v>10</v>
      </c>
      <c r="U6" s="5" t="s">
        <v>9</v>
      </c>
      <c r="V6" s="5" t="s">
        <v>9</v>
      </c>
      <c r="W6" s="5" t="s">
        <v>9</v>
      </c>
      <c r="X6" s="5" t="s">
        <v>9</v>
      </c>
      <c r="Y6" s="5" t="s">
        <v>9</v>
      </c>
      <c r="Z6" s="6" t="s">
        <v>10</v>
      </c>
      <c r="AA6" s="6" t="s">
        <v>10</v>
      </c>
      <c r="AB6" s="5" t="s">
        <v>9</v>
      </c>
      <c r="AC6" s="5" t="s">
        <v>9</v>
      </c>
      <c r="AD6" s="5" t="s">
        <v>9</v>
      </c>
      <c r="AE6" s="5" t="s">
        <v>9</v>
      </c>
      <c r="AF6" s="5" t="s">
        <v>9</v>
      </c>
      <c r="AG6" s="6" t="s">
        <v>10</v>
      </c>
      <c r="AH6" s="27">
        <f t="shared" si="2"/>
        <v>0</v>
      </c>
      <c r="AI6" s="28">
        <f t="shared" si="3"/>
        <v>10</v>
      </c>
      <c r="AJ6" s="28">
        <f t="shared" si="0"/>
        <v>0</v>
      </c>
      <c r="AK6" s="63">
        <f>Fév.18!AK6+Mar.18!AJ6</f>
        <v>0</v>
      </c>
      <c r="AL6" s="28">
        <f>Fév.18!AL6-COUNTIF(C6:AD6,"C-1")</f>
        <v>8</v>
      </c>
      <c r="AM6" s="28">
        <f t="shared" si="1"/>
        <v>28</v>
      </c>
      <c r="AN6" s="28">
        <f>Fév.18!AN6+Mar.18!AH6</f>
        <v>0</v>
      </c>
      <c r="AO6" s="29">
        <f>Fév.18!AO6+Mar.18!AI6</f>
        <v>28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9</v>
      </c>
      <c r="D7" s="31" t="s">
        <v>9</v>
      </c>
      <c r="E7" s="32" t="s">
        <v>10</v>
      </c>
      <c r="F7" s="32" t="s">
        <v>10</v>
      </c>
      <c r="G7" s="31" t="s">
        <v>9</v>
      </c>
      <c r="H7" s="31" t="s">
        <v>9</v>
      </c>
      <c r="I7" s="31" t="s">
        <v>9</v>
      </c>
      <c r="J7" s="31" t="s">
        <v>9</v>
      </c>
      <c r="K7" s="31" t="s">
        <v>9</v>
      </c>
      <c r="L7" s="32" t="s">
        <v>10</v>
      </c>
      <c r="M7" s="32" t="s">
        <v>10</v>
      </c>
      <c r="N7" s="31" t="s">
        <v>9</v>
      </c>
      <c r="O7" s="31" t="s">
        <v>9</v>
      </c>
      <c r="P7" s="31" t="s">
        <v>9</v>
      </c>
      <c r="Q7" s="31" t="s">
        <v>9</v>
      </c>
      <c r="R7" s="31" t="s">
        <v>10</v>
      </c>
      <c r="S7" s="32" t="s">
        <v>10</v>
      </c>
      <c r="T7" s="32" t="s">
        <v>10</v>
      </c>
      <c r="U7" s="31" t="s">
        <v>9</v>
      </c>
      <c r="V7" s="31" t="s">
        <v>9</v>
      </c>
      <c r="W7" s="31" t="s">
        <v>9</v>
      </c>
      <c r="X7" s="31" t="s">
        <v>9</v>
      </c>
      <c r="Y7" s="31" t="s">
        <v>9</v>
      </c>
      <c r="Z7" s="32" t="s">
        <v>10</v>
      </c>
      <c r="AA7" s="32" t="s">
        <v>10</v>
      </c>
      <c r="AB7" s="31" t="s">
        <v>9</v>
      </c>
      <c r="AC7" s="31" t="s">
        <v>9</v>
      </c>
      <c r="AD7" s="31" t="s">
        <v>9</v>
      </c>
      <c r="AE7" s="31" t="s">
        <v>9</v>
      </c>
      <c r="AF7" s="31" t="s">
        <v>9</v>
      </c>
      <c r="AG7" s="32" t="s">
        <v>10</v>
      </c>
      <c r="AH7" s="33">
        <f t="shared" si="2"/>
        <v>0</v>
      </c>
      <c r="AI7" s="34">
        <f t="shared" si="3"/>
        <v>10</v>
      </c>
      <c r="AJ7" s="34">
        <f t="shared" si="0"/>
        <v>0</v>
      </c>
      <c r="AK7" s="64">
        <f>Fév.18!AK7+Mar.18!AJ7</f>
        <v>0</v>
      </c>
      <c r="AL7" s="34">
        <f>Fév.18!AL7-COUNTIF(C7:AD7,"C-1")</f>
        <v>0</v>
      </c>
      <c r="AM7" s="35">
        <f t="shared" si="1"/>
        <v>28</v>
      </c>
      <c r="AN7" s="34">
        <f>Fév.18!AN7+Mar.18!AH7</f>
        <v>0</v>
      </c>
      <c r="AO7" s="36">
        <f>Fév.18!AO7+Mar.18!AI7</f>
        <v>28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21" t="s">
        <v>13</v>
      </c>
      <c r="D8" s="21" t="s">
        <v>13</v>
      </c>
      <c r="E8" s="22" t="s">
        <v>10</v>
      </c>
      <c r="F8" s="22" t="s">
        <v>10</v>
      </c>
      <c r="G8" s="21" t="s">
        <v>9</v>
      </c>
      <c r="H8" s="21" t="s">
        <v>9</v>
      </c>
      <c r="I8" s="21" t="s">
        <v>9</v>
      </c>
      <c r="J8" s="21" t="s">
        <v>9</v>
      </c>
      <c r="K8" s="21" t="s">
        <v>9</v>
      </c>
      <c r="L8" s="22" t="s">
        <v>10</v>
      </c>
      <c r="M8" s="22" t="s">
        <v>10</v>
      </c>
      <c r="N8" s="21" t="s">
        <v>9</v>
      </c>
      <c r="O8" s="21" t="s">
        <v>9</v>
      </c>
      <c r="P8" s="21" t="s">
        <v>12</v>
      </c>
      <c r="Q8" s="21" t="s">
        <v>10</v>
      </c>
      <c r="R8" s="21" t="s">
        <v>10</v>
      </c>
      <c r="S8" s="22" t="s">
        <v>13</v>
      </c>
      <c r="T8" s="22" t="s">
        <v>13</v>
      </c>
      <c r="U8" s="21" t="s">
        <v>13</v>
      </c>
      <c r="V8" s="21" t="s">
        <v>13</v>
      </c>
      <c r="W8" s="21" t="s">
        <v>10</v>
      </c>
      <c r="X8" s="21" t="s">
        <v>2</v>
      </c>
      <c r="Y8" s="21" t="s">
        <v>9</v>
      </c>
      <c r="Z8" s="22" t="s">
        <v>9</v>
      </c>
      <c r="AA8" s="22" t="s">
        <v>12</v>
      </c>
      <c r="AB8" s="21" t="s">
        <v>10</v>
      </c>
      <c r="AC8" s="21" t="s">
        <v>10</v>
      </c>
      <c r="AD8" s="21" t="s">
        <v>13</v>
      </c>
      <c r="AE8" s="21" t="s">
        <v>13</v>
      </c>
      <c r="AF8" s="21" t="s">
        <v>13</v>
      </c>
      <c r="AG8" s="22" t="s">
        <v>10</v>
      </c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Fév.18!AK8+Mar.18!AJ8</f>
        <v>0</v>
      </c>
      <c r="AL8" s="24">
        <f>Fév.18!AL8-COUNTIF(C8:AD8,"C-1")</f>
        <v>0</v>
      </c>
      <c r="AM8" s="24">
        <f t="shared" si="1"/>
        <v>28</v>
      </c>
      <c r="AN8" s="24">
        <f>Fév.18!AN8+Mar.18!AH8</f>
        <v>3</v>
      </c>
      <c r="AO8" s="25">
        <f>Fév.18!AO8+Mar.18!AI8</f>
        <v>30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13</v>
      </c>
      <c r="D9" s="5" t="s">
        <v>13</v>
      </c>
      <c r="E9" s="6" t="s">
        <v>10</v>
      </c>
      <c r="F9" s="6" t="s">
        <v>10</v>
      </c>
      <c r="G9" s="5" t="s">
        <v>9</v>
      </c>
      <c r="H9" s="5" t="s">
        <v>9</v>
      </c>
      <c r="I9" s="5" t="s">
        <v>9</v>
      </c>
      <c r="J9" s="5" t="s">
        <v>9</v>
      </c>
      <c r="K9" s="5" t="s">
        <v>9</v>
      </c>
      <c r="L9" s="6" t="s">
        <v>10</v>
      </c>
      <c r="M9" s="6" t="s">
        <v>10</v>
      </c>
      <c r="N9" s="5" t="s">
        <v>9</v>
      </c>
      <c r="O9" s="5" t="s">
        <v>9</v>
      </c>
      <c r="P9" s="5" t="s">
        <v>12</v>
      </c>
      <c r="Q9" s="5" t="s">
        <v>10</v>
      </c>
      <c r="R9" s="5" t="s">
        <v>10</v>
      </c>
      <c r="S9" s="6" t="s">
        <v>13</v>
      </c>
      <c r="T9" s="6" t="s">
        <v>13</v>
      </c>
      <c r="U9" s="5" t="s">
        <v>13</v>
      </c>
      <c r="V9" s="5" t="s">
        <v>13</v>
      </c>
      <c r="W9" s="5" t="s">
        <v>10</v>
      </c>
      <c r="X9" s="5" t="s">
        <v>2</v>
      </c>
      <c r="Y9" s="5" t="s">
        <v>9</v>
      </c>
      <c r="Z9" s="6" t="s">
        <v>9</v>
      </c>
      <c r="AA9" s="6" t="s">
        <v>12</v>
      </c>
      <c r="AB9" s="5" t="s">
        <v>10</v>
      </c>
      <c r="AC9" s="5" t="s">
        <v>10</v>
      </c>
      <c r="AD9" s="5" t="s">
        <v>13</v>
      </c>
      <c r="AE9" s="5" t="s">
        <v>13</v>
      </c>
      <c r="AF9" s="5" t="s">
        <v>13</v>
      </c>
      <c r="AG9" s="6" t="s">
        <v>10</v>
      </c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Fév.18!AK9+Mar.18!AJ9</f>
        <v>0</v>
      </c>
      <c r="AL9" s="28">
        <f>Fév.18!AL9-COUNTIF(C9:AD9,"C-1")</f>
        <v>6</v>
      </c>
      <c r="AM9" s="28">
        <f t="shared" si="1"/>
        <v>28</v>
      </c>
      <c r="AN9" s="28">
        <f>Fév.18!AN9+Mar.18!AH9</f>
        <v>3</v>
      </c>
      <c r="AO9" s="29">
        <f>Fév.18!AO9+Mar.18!AI9</f>
        <v>30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13</v>
      </c>
      <c r="D10" s="5" t="s">
        <v>13</v>
      </c>
      <c r="E10" s="6" t="s">
        <v>10</v>
      </c>
      <c r="F10" s="6" t="s">
        <v>10</v>
      </c>
      <c r="G10" s="5" t="s">
        <v>9</v>
      </c>
      <c r="H10" s="5" t="s">
        <v>9</v>
      </c>
      <c r="I10" s="5" t="s">
        <v>9</v>
      </c>
      <c r="J10" s="5" t="s">
        <v>9</v>
      </c>
      <c r="K10" s="5" t="s">
        <v>9</v>
      </c>
      <c r="L10" s="6" t="s">
        <v>10</v>
      </c>
      <c r="M10" s="6" t="s">
        <v>10</v>
      </c>
      <c r="N10" s="5" t="s">
        <v>9</v>
      </c>
      <c r="O10" s="5" t="s">
        <v>9</v>
      </c>
      <c r="P10" s="5" t="s">
        <v>12</v>
      </c>
      <c r="Q10" s="5" t="s">
        <v>10</v>
      </c>
      <c r="R10" s="5" t="s">
        <v>10</v>
      </c>
      <c r="S10" s="6" t="s">
        <v>13</v>
      </c>
      <c r="T10" s="6" t="s">
        <v>13</v>
      </c>
      <c r="U10" s="5" t="s">
        <v>13</v>
      </c>
      <c r="V10" s="5" t="s">
        <v>13</v>
      </c>
      <c r="W10" s="5" t="s">
        <v>10</v>
      </c>
      <c r="X10" s="5" t="s">
        <v>2</v>
      </c>
      <c r="Y10" s="5" t="s">
        <v>9</v>
      </c>
      <c r="Z10" s="6" t="s">
        <v>9</v>
      </c>
      <c r="AA10" s="6" t="s">
        <v>12</v>
      </c>
      <c r="AB10" s="5" t="s">
        <v>10</v>
      </c>
      <c r="AC10" s="5" t="s">
        <v>10</v>
      </c>
      <c r="AD10" s="5" t="s">
        <v>13</v>
      </c>
      <c r="AE10" s="5" t="s">
        <v>13</v>
      </c>
      <c r="AF10" s="5" t="s">
        <v>13</v>
      </c>
      <c r="AG10" s="6" t="s">
        <v>10</v>
      </c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Fév.18!AK10+Mar.18!AJ10</f>
        <v>0</v>
      </c>
      <c r="AL10" s="28">
        <f>Fév.18!AL10-COUNTIF(C10:AD10,"C-1")</f>
        <v>0</v>
      </c>
      <c r="AM10" s="28">
        <f t="shared" si="1"/>
        <v>28</v>
      </c>
      <c r="AN10" s="28">
        <f>Fév.18!AN10+Mar.18!AH10</f>
        <v>3</v>
      </c>
      <c r="AO10" s="29">
        <f>Fév.18!AO10+Mar.18!AI10</f>
        <v>30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31" t="s">
        <v>13</v>
      </c>
      <c r="D11" s="31" t="s">
        <v>13</v>
      </c>
      <c r="E11" s="32" t="s">
        <v>10</v>
      </c>
      <c r="F11" s="32" t="s">
        <v>10</v>
      </c>
      <c r="G11" s="31" t="s">
        <v>9</v>
      </c>
      <c r="H11" s="31" t="s">
        <v>9</v>
      </c>
      <c r="I11" s="31" t="s">
        <v>9</v>
      </c>
      <c r="J11" s="31" t="s">
        <v>9</v>
      </c>
      <c r="K11" s="31" t="s">
        <v>9</v>
      </c>
      <c r="L11" s="32" t="s">
        <v>10</v>
      </c>
      <c r="M11" s="32" t="s">
        <v>10</v>
      </c>
      <c r="N11" s="31" t="s">
        <v>9</v>
      </c>
      <c r="O11" s="31" t="s">
        <v>9</v>
      </c>
      <c r="P11" s="31" t="s">
        <v>12</v>
      </c>
      <c r="Q11" s="31" t="s">
        <v>10</v>
      </c>
      <c r="R11" s="31" t="s">
        <v>10</v>
      </c>
      <c r="S11" s="32" t="s">
        <v>13</v>
      </c>
      <c r="T11" s="32" t="s">
        <v>13</v>
      </c>
      <c r="U11" s="31" t="s">
        <v>13</v>
      </c>
      <c r="V11" s="31" t="s">
        <v>13</v>
      </c>
      <c r="W11" s="31" t="s">
        <v>10</v>
      </c>
      <c r="X11" s="31" t="s">
        <v>2</v>
      </c>
      <c r="Y11" s="31" t="s">
        <v>9</v>
      </c>
      <c r="Z11" s="32" t="s">
        <v>9</v>
      </c>
      <c r="AA11" s="32" t="s">
        <v>12</v>
      </c>
      <c r="AB11" s="31" t="s">
        <v>10</v>
      </c>
      <c r="AC11" s="31" t="s">
        <v>10</v>
      </c>
      <c r="AD11" s="31" t="s">
        <v>13</v>
      </c>
      <c r="AE11" s="31" t="s">
        <v>13</v>
      </c>
      <c r="AF11" s="31" t="s">
        <v>13</v>
      </c>
      <c r="AG11" s="32" t="s">
        <v>10</v>
      </c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Fév.18!AK11+Mar.18!AJ11</f>
        <v>0</v>
      </c>
      <c r="AL11" s="34">
        <f>Fév.18!AL11-COUNTIF(C11:AD11,"C-1")</f>
        <v>0</v>
      </c>
      <c r="AM11" s="35">
        <f t="shared" si="1"/>
        <v>28</v>
      </c>
      <c r="AN11" s="34">
        <f>Fév.18!AN11+Mar.18!AH11</f>
        <v>3</v>
      </c>
      <c r="AO11" s="36">
        <f>Fév.18!AO11+Mar.18!AI11</f>
        <v>30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5" t="s">
        <v>9</v>
      </c>
      <c r="D12" s="5" t="s">
        <v>9</v>
      </c>
      <c r="E12" s="6" t="s">
        <v>10</v>
      </c>
      <c r="F12" s="6" t="s">
        <v>10</v>
      </c>
      <c r="G12" s="5" t="s">
        <v>9</v>
      </c>
      <c r="H12" s="5" t="s">
        <v>9</v>
      </c>
      <c r="I12" s="5" t="s">
        <v>12</v>
      </c>
      <c r="J12" s="5" t="s">
        <v>10</v>
      </c>
      <c r="K12" s="5" t="s">
        <v>10</v>
      </c>
      <c r="L12" s="6" t="s">
        <v>13</v>
      </c>
      <c r="M12" s="6" t="s">
        <v>13</v>
      </c>
      <c r="N12" s="5" t="s">
        <v>13</v>
      </c>
      <c r="O12" s="5" t="s">
        <v>13</v>
      </c>
      <c r="P12" s="5" t="s">
        <v>10</v>
      </c>
      <c r="Q12" s="5" t="s">
        <v>2</v>
      </c>
      <c r="R12" s="5" t="s">
        <v>9</v>
      </c>
      <c r="S12" s="6" t="s">
        <v>9</v>
      </c>
      <c r="T12" s="6" t="s">
        <v>12</v>
      </c>
      <c r="U12" s="5" t="s">
        <v>10</v>
      </c>
      <c r="V12" s="5" t="s">
        <v>10</v>
      </c>
      <c r="W12" s="5" t="s">
        <v>13</v>
      </c>
      <c r="X12" s="5" t="s">
        <v>13</v>
      </c>
      <c r="Y12" s="5" t="s">
        <v>13</v>
      </c>
      <c r="Z12" s="6" t="s">
        <v>10</v>
      </c>
      <c r="AA12" s="6" t="s">
        <v>10</v>
      </c>
      <c r="AB12" s="5" t="s">
        <v>9</v>
      </c>
      <c r="AC12" s="5" t="s">
        <v>9</v>
      </c>
      <c r="AD12" s="5" t="s">
        <v>9</v>
      </c>
      <c r="AE12" s="5" t="s">
        <v>9</v>
      </c>
      <c r="AF12" s="5" t="s">
        <v>9</v>
      </c>
      <c r="AG12" s="6" t="s">
        <v>10</v>
      </c>
      <c r="AH12" s="23">
        <f>COUNTIF(C12:AG12,"RU")</f>
        <v>1</v>
      </c>
      <c r="AI12" s="24">
        <f>COUNTIF(C12:AG12,"R")</f>
        <v>10</v>
      </c>
      <c r="AJ12" s="24">
        <f>+COUNTIF(C12:AG12,"C")</f>
        <v>0</v>
      </c>
      <c r="AK12" s="62">
        <f>Fév.18!AK12+Mar.18!AJ12</f>
        <v>0</v>
      </c>
      <c r="AL12" s="24">
        <f>Fév.18!AL12-COUNTIF(C12:AD12,"C-1")</f>
        <v>3</v>
      </c>
      <c r="AM12" s="24">
        <f t="shared" si="1"/>
        <v>28</v>
      </c>
      <c r="AN12" s="24">
        <f>Fév.18!AN12+Mar.18!AH12</f>
        <v>3</v>
      </c>
      <c r="AO12" s="25">
        <f>Fév.18!AO12+Mar.18!AI12</f>
        <v>28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9</v>
      </c>
      <c r="D13" s="5" t="s">
        <v>9</v>
      </c>
      <c r="E13" s="6" t="s">
        <v>10</v>
      </c>
      <c r="F13" s="6" t="s">
        <v>10</v>
      </c>
      <c r="G13" s="5" t="s">
        <v>9</v>
      </c>
      <c r="H13" s="5" t="s">
        <v>9</v>
      </c>
      <c r="I13" s="5" t="s">
        <v>12</v>
      </c>
      <c r="J13" s="5" t="s">
        <v>10</v>
      </c>
      <c r="K13" s="5" t="s">
        <v>10</v>
      </c>
      <c r="L13" s="6" t="s">
        <v>13</v>
      </c>
      <c r="M13" s="6" t="s">
        <v>13</v>
      </c>
      <c r="N13" s="5" t="s">
        <v>13</v>
      </c>
      <c r="O13" s="5" t="s">
        <v>13</v>
      </c>
      <c r="P13" s="5" t="s">
        <v>10</v>
      </c>
      <c r="Q13" s="5" t="s">
        <v>2</v>
      </c>
      <c r="R13" s="5" t="s">
        <v>9</v>
      </c>
      <c r="S13" s="6" t="s">
        <v>9</v>
      </c>
      <c r="T13" s="6" t="s">
        <v>12</v>
      </c>
      <c r="U13" s="5" t="s">
        <v>10</v>
      </c>
      <c r="V13" s="5" t="s">
        <v>10</v>
      </c>
      <c r="W13" s="5" t="s">
        <v>13</v>
      </c>
      <c r="X13" s="5" t="s">
        <v>13</v>
      </c>
      <c r="Y13" s="5" t="s">
        <v>13</v>
      </c>
      <c r="Z13" s="6" t="s">
        <v>10</v>
      </c>
      <c r="AA13" s="6" t="s">
        <v>10</v>
      </c>
      <c r="AB13" s="5" t="s">
        <v>9</v>
      </c>
      <c r="AC13" s="5" t="s">
        <v>9</v>
      </c>
      <c r="AD13" s="5" t="s">
        <v>9</v>
      </c>
      <c r="AE13" s="5" t="s">
        <v>9</v>
      </c>
      <c r="AF13" s="5" t="s">
        <v>9</v>
      </c>
      <c r="AG13" s="6" t="s">
        <v>10</v>
      </c>
      <c r="AH13" s="27">
        <f t="shared" si="2"/>
        <v>1</v>
      </c>
      <c r="AI13" s="28">
        <f t="shared" si="3"/>
        <v>10</v>
      </c>
      <c r="AJ13" s="28">
        <f t="shared" si="0"/>
        <v>0</v>
      </c>
      <c r="AK13" s="63">
        <f>Fév.18!AK13+Mar.18!AJ13</f>
        <v>0</v>
      </c>
      <c r="AL13" s="28">
        <f>Fév.18!AL13-COUNTIF(C13:AD13,"C-1")</f>
        <v>2</v>
      </c>
      <c r="AM13" s="28">
        <f t="shared" si="1"/>
        <v>28</v>
      </c>
      <c r="AN13" s="28">
        <f>Fév.18!AN13+Mar.18!AH13</f>
        <v>3</v>
      </c>
      <c r="AO13" s="29">
        <f>Fév.18!AO13+Mar.18!AI13</f>
        <v>28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9</v>
      </c>
      <c r="D14" s="5" t="s">
        <v>9</v>
      </c>
      <c r="E14" s="6" t="s">
        <v>10</v>
      </c>
      <c r="F14" s="6" t="s">
        <v>10</v>
      </c>
      <c r="G14" s="5" t="s">
        <v>9</v>
      </c>
      <c r="H14" s="5" t="s">
        <v>9</v>
      </c>
      <c r="I14" s="5" t="s">
        <v>12</v>
      </c>
      <c r="J14" s="5" t="s">
        <v>10</v>
      </c>
      <c r="K14" s="5" t="s">
        <v>10</v>
      </c>
      <c r="L14" s="6" t="s">
        <v>13</v>
      </c>
      <c r="M14" s="6" t="s">
        <v>13</v>
      </c>
      <c r="N14" s="5" t="s">
        <v>13</v>
      </c>
      <c r="O14" s="5" t="s">
        <v>13</v>
      </c>
      <c r="P14" s="5" t="s">
        <v>10</v>
      </c>
      <c r="Q14" s="5" t="s">
        <v>2</v>
      </c>
      <c r="R14" s="5" t="s">
        <v>9</v>
      </c>
      <c r="S14" s="6" t="s">
        <v>9</v>
      </c>
      <c r="T14" s="6" t="s">
        <v>12</v>
      </c>
      <c r="U14" s="5" t="s">
        <v>10</v>
      </c>
      <c r="V14" s="5" t="s">
        <v>10</v>
      </c>
      <c r="W14" s="5" t="s">
        <v>13</v>
      </c>
      <c r="X14" s="5" t="s">
        <v>13</v>
      </c>
      <c r="Y14" s="5" t="s">
        <v>13</v>
      </c>
      <c r="Z14" s="6" t="s">
        <v>10</v>
      </c>
      <c r="AA14" s="6" t="s">
        <v>10</v>
      </c>
      <c r="AB14" s="5" t="s">
        <v>9</v>
      </c>
      <c r="AC14" s="5" t="s">
        <v>9</v>
      </c>
      <c r="AD14" s="5" t="s">
        <v>9</v>
      </c>
      <c r="AE14" s="5" t="s">
        <v>9</v>
      </c>
      <c r="AF14" s="5" t="s">
        <v>9</v>
      </c>
      <c r="AG14" s="6" t="s">
        <v>10</v>
      </c>
      <c r="AH14" s="27">
        <f t="shared" si="2"/>
        <v>1</v>
      </c>
      <c r="AI14" s="28">
        <f t="shared" si="3"/>
        <v>10</v>
      </c>
      <c r="AJ14" s="28">
        <f t="shared" si="0"/>
        <v>0</v>
      </c>
      <c r="AK14" s="63">
        <f>Fév.18!AK14+Mar.18!AJ14</f>
        <v>0</v>
      </c>
      <c r="AL14" s="28">
        <f>Fév.18!AL14-COUNTIF(C14:AD14,"C-1")</f>
        <v>0</v>
      </c>
      <c r="AM14" s="37">
        <f t="shared" si="1"/>
        <v>28</v>
      </c>
      <c r="AN14" s="28">
        <f>Fév.18!AN14+Mar.18!AH14</f>
        <v>3</v>
      </c>
      <c r="AO14" s="29">
        <f>Fév.18!AO14+Mar.18!AI14</f>
        <v>28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31" t="s">
        <v>9</v>
      </c>
      <c r="D15" s="31" t="s">
        <v>9</v>
      </c>
      <c r="E15" s="32" t="s">
        <v>10</v>
      </c>
      <c r="F15" s="32" t="s">
        <v>10</v>
      </c>
      <c r="G15" s="31" t="s">
        <v>9</v>
      </c>
      <c r="H15" s="31" t="s">
        <v>9</v>
      </c>
      <c r="I15" s="31" t="s">
        <v>12</v>
      </c>
      <c r="J15" s="31" t="s">
        <v>10</v>
      </c>
      <c r="K15" s="31" t="s">
        <v>10</v>
      </c>
      <c r="L15" s="32" t="s">
        <v>13</v>
      </c>
      <c r="M15" s="32" t="s">
        <v>13</v>
      </c>
      <c r="N15" s="31" t="s">
        <v>13</v>
      </c>
      <c r="O15" s="31" t="s">
        <v>13</v>
      </c>
      <c r="P15" s="31" t="s">
        <v>10</v>
      </c>
      <c r="Q15" s="31" t="s">
        <v>2</v>
      </c>
      <c r="R15" s="31" t="s">
        <v>9</v>
      </c>
      <c r="S15" s="32" t="s">
        <v>9</v>
      </c>
      <c r="T15" s="32" t="s">
        <v>12</v>
      </c>
      <c r="U15" s="31" t="s">
        <v>10</v>
      </c>
      <c r="V15" s="31" t="s">
        <v>10</v>
      </c>
      <c r="W15" s="31" t="s">
        <v>13</v>
      </c>
      <c r="X15" s="31" t="s">
        <v>13</v>
      </c>
      <c r="Y15" s="31" t="s">
        <v>13</v>
      </c>
      <c r="Z15" s="32" t="s">
        <v>10</v>
      </c>
      <c r="AA15" s="32" t="s">
        <v>10</v>
      </c>
      <c r="AB15" s="31" t="s">
        <v>14</v>
      </c>
      <c r="AC15" s="31" t="s">
        <v>14</v>
      </c>
      <c r="AD15" s="31" t="s">
        <v>14</v>
      </c>
      <c r="AE15" s="31" t="s">
        <v>14</v>
      </c>
      <c r="AF15" s="31" t="s">
        <v>14</v>
      </c>
      <c r="AG15" s="32" t="s">
        <v>10</v>
      </c>
      <c r="AH15" s="33">
        <f t="shared" si="2"/>
        <v>1</v>
      </c>
      <c r="AI15" s="34">
        <f t="shared" si="3"/>
        <v>10</v>
      </c>
      <c r="AJ15" s="34">
        <f t="shared" si="0"/>
        <v>0</v>
      </c>
      <c r="AK15" s="64">
        <f>Fév.18!AK15+Mar.18!AJ15</f>
        <v>0</v>
      </c>
      <c r="AL15" s="34">
        <f>Fév.18!AL15-COUNTIF(C15:AD15,"C-1")</f>
        <v>1</v>
      </c>
      <c r="AM15" s="34">
        <f t="shared" si="1"/>
        <v>28</v>
      </c>
      <c r="AN15" s="34">
        <f>Fév.18!AN15+Mar.18!AH15</f>
        <v>3</v>
      </c>
      <c r="AO15" s="36">
        <f>Fév.18!AO15+Mar.18!AI15</f>
        <v>28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5" t="s">
        <v>10</v>
      </c>
      <c r="D16" s="5" t="s">
        <v>10</v>
      </c>
      <c r="E16" s="6" t="s">
        <v>13</v>
      </c>
      <c r="F16" s="6" t="s">
        <v>13</v>
      </c>
      <c r="G16" s="5" t="s">
        <v>13</v>
      </c>
      <c r="H16" s="5" t="s">
        <v>13</v>
      </c>
      <c r="I16" s="5" t="s">
        <v>10</v>
      </c>
      <c r="J16" s="5" t="s">
        <v>2</v>
      </c>
      <c r="K16" s="5" t="s">
        <v>9</v>
      </c>
      <c r="L16" s="6" t="s">
        <v>9</v>
      </c>
      <c r="M16" s="6" t="s">
        <v>12</v>
      </c>
      <c r="N16" s="5" t="s">
        <v>10</v>
      </c>
      <c r="O16" s="5" t="s">
        <v>10</v>
      </c>
      <c r="P16" s="5" t="s">
        <v>13</v>
      </c>
      <c r="Q16" s="5" t="s">
        <v>13</v>
      </c>
      <c r="R16" s="5" t="s">
        <v>13</v>
      </c>
      <c r="S16" s="6" t="s">
        <v>10</v>
      </c>
      <c r="T16" s="6" t="s">
        <v>10</v>
      </c>
      <c r="U16" s="5" t="s">
        <v>9</v>
      </c>
      <c r="V16" s="5" t="s">
        <v>9</v>
      </c>
      <c r="W16" s="5" t="s">
        <v>9</v>
      </c>
      <c r="X16" s="5" t="s">
        <v>9</v>
      </c>
      <c r="Y16" s="5" t="s">
        <v>9</v>
      </c>
      <c r="Z16" s="6" t="s">
        <v>10</v>
      </c>
      <c r="AA16" s="6" t="s">
        <v>10</v>
      </c>
      <c r="AB16" s="5" t="s">
        <v>9</v>
      </c>
      <c r="AC16" s="5" t="s">
        <v>9</v>
      </c>
      <c r="AD16" s="5" t="s">
        <v>12</v>
      </c>
      <c r="AE16" s="5" t="s">
        <v>10</v>
      </c>
      <c r="AF16" s="5" t="s">
        <v>10</v>
      </c>
      <c r="AG16" s="6" t="s">
        <v>13</v>
      </c>
      <c r="AH16" s="23">
        <f t="shared" si="2"/>
        <v>1</v>
      </c>
      <c r="AI16" s="24">
        <f t="shared" si="3"/>
        <v>11</v>
      </c>
      <c r="AJ16" s="24">
        <f t="shared" si="0"/>
        <v>0</v>
      </c>
      <c r="AK16" s="62">
        <f>Fév.18!AK16+Mar.18!AJ16</f>
        <v>0</v>
      </c>
      <c r="AL16" s="24">
        <f>Fév.18!AL16-COUNTIF(C16:AD16,"C-1")</f>
        <v>0</v>
      </c>
      <c r="AM16" s="24">
        <f t="shared" si="1"/>
        <v>28</v>
      </c>
      <c r="AN16" s="24">
        <f>Fév.18!AN16+Mar.18!AH16</f>
        <v>3</v>
      </c>
      <c r="AO16" s="25">
        <f>Fév.18!AO16+Mar.18!AI16</f>
        <v>29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10</v>
      </c>
      <c r="D17" s="5" t="s">
        <v>10</v>
      </c>
      <c r="E17" s="6" t="s">
        <v>13</v>
      </c>
      <c r="F17" s="6" t="s">
        <v>13</v>
      </c>
      <c r="G17" s="5" t="s">
        <v>13</v>
      </c>
      <c r="H17" s="5" t="s">
        <v>13</v>
      </c>
      <c r="I17" s="5" t="s">
        <v>10</v>
      </c>
      <c r="J17" s="5" t="s">
        <v>2</v>
      </c>
      <c r="K17" s="5" t="s">
        <v>9</v>
      </c>
      <c r="L17" s="6" t="s">
        <v>9</v>
      </c>
      <c r="M17" s="6" t="s">
        <v>12</v>
      </c>
      <c r="N17" s="5" t="s">
        <v>10</v>
      </c>
      <c r="O17" s="5" t="s">
        <v>10</v>
      </c>
      <c r="P17" s="5" t="s">
        <v>13</v>
      </c>
      <c r="Q17" s="5" t="s">
        <v>13</v>
      </c>
      <c r="R17" s="5" t="s">
        <v>13</v>
      </c>
      <c r="S17" s="6" t="s">
        <v>10</v>
      </c>
      <c r="T17" s="6" t="s">
        <v>10</v>
      </c>
      <c r="U17" s="5" t="s">
        <v>9</v>
      </c>
      <c r="V17" s="5" t="s">
        <v>9</v>
      </c>
      <c r="W17" s="5" t="s">
        <v>9</v>
      </c>
      <c r="X17" s="5" t="s">
        <v>9</v>
      </c>
      <c r="Y17" s="5" t="s">
        <v>9</v>
      </c>
      <c r="Z17" s="6" t="s">
        <v>10</v>
      </c>
      <c r="AA17" s="6" t="s">
        <v>10</v>
      </c>
      <c r="AB17" s="5" t="s">
        <v>9</v>
      </c>
      <c r="AC17" s="5" t="s">
        <v>9</v>
      </c>
      <c r="AD17" s="5" t="s">
        <v>12</v>
      </c>
      <c r="AE17" s="5" t="s">
        <v>10</v>
      </c>
      <c r="AF17" s="5" t="s">
        <v>10</v>
      </c>
      <c r="AG17" s="6" t="s">
        <v>13</v>
      </c>
      <c r="AH17" s="27">
        <f t="shared" si="2"/>
        <v>1</v>
      </c>
      <c r="AI17" s="28">
        <f t="shared" si="3"/>
        <v>11</v>
      </c>
      <c r="AJ17" s="28">
        <f t="shared" si="0"/>
        <v>0</v>
      </c>
      <c r="AK17" s="63">
        <f>Fév.18!AK17+Mar.18!AJ17</f>
        <v>0</v>
      </c>
      <c r="AL17" s="28">
        <f>Fév.18!AL17-COUNTIF(C17:AD17,"C-1")</f>
        <v>1</v>
      </c>
      <c r="AM17" s="28">
        <f t="shared" si="1"/>
        <v>28</v>
      </c>
      <c r="AN17" s="28">
        <f>Fév.18!AN17+Mar.18!AH17</f>
        <v>3</v>
      </c>
      <c r="AO17" s="29">
        <f>Fév.18!AO17+Mar.18!AI17</f>
        <v>29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10</v>
      </c>
      <c r="D18" s="5" t="s">
        <v>10</v>
      </c>
      <c r="E18" s="6" t="s">
        <v>13</v>
      </c>
      <c r="F18" s="6" t="s">
        <v>13</v>
      </c>
      <c r="G18" s="5" t="s">
        <v>13</v>
      </c>
      <c r="H18" s="5" t="s">
        <v>13</v>
      </c>
      <c r="I18" s="5" t="s">
        <v>10</v>
      </c>
      <c r="J18" s="5" t="s">
        <v>2</v>
      </c>
      <c r="K18" s="5" t="s">
        <v>9</v>
      </c>
      <c r="L18" s="6" t="s">
        <v>9</v>
      </c>
      <c r="M18" s="6" t="s">
        <v>12</v>
      </c>
      <c r="N18" s="5" t="s">
        <v>10</v>
      </c>
      <c r="O18" s="5" t="s">
        <v>10</v>
      </c>
      <c r="P18" s="5" t="s">
        <v>13</v>
      </c>
      <c r="Q18" s="5" t="s">
        <v>13</v>
      </c>
      <c r="R18" s="5" t="s">
        <v>13</v>
      </c>
      <c r="S18" s="6" t="s">
        <v>10</v>
      </c>
      <c r="T18" s="6" t="s">
        <v>10</v>
      </c>
      <c r="U18" s="5" t="s">
        <v>9</v>
      </c>
      <c r="V18" s="5" t="s">
        <v>9</v>
      </c>
      <c r="W18" s="5" t="s">
        <v>9</v>
      </c>
      <c r="X18" s="5" t="s">
        <v>9</v>
      </c>
      <c r="Y18" s="5" t="s">
        <v>9</v>
      </c>
      <c r="Z18" s="6" t="s">
        <v>10</v>
      </c>
      <c r="AA18" s="6" t="s">
        <v>10</v>
      </c>
      <c r="AB18" s="5" t="s">
        <v>9</v>
      </c>
      <c r="AC18" s="5" t="s">
        <v>9</v>
      </c>
      <c r="AD18" s="5" t="s">
        <v>12</v>
      </c>
      <c r="AE18" s="5" t="s">
        <v>10</v>
      </c>
      <c r="AF18" s="5" t="s">
        <v>10</v>
      </c>
      <c r="AG18" s="6" t="s">
        <v>13</v>
      </c>
      <c r="AH18" s="27">
        <f t="shared" si="2"/>
        <v>1</v>
      </c>
      <c r="AI18" s="28">
        <f t="shared" si="3"/>
        <v>11</v>
      </c>
      <c r="AJ18" s="28">
        <f t="shared" si="0"/>
        <v>0</v>
      </c>
      <c r="AK18" s="63">
        <f>Fév.18!AK18+Mar.18!AJ18</f>
        <v>0</v>
      </c>
      <c r="AL18" s="28">
        <f>Fév.18!AL18-COUNTIF(C18:AD18,"C-1")</f>
        <v>2</v>
      </c>
      <c r="AM18" s="28">
        <f t="shared" si="1"/>
        <v>28</v>
      </c>
      <c r="AN18" s="28">
        <f>Fév.18!AN18+Mar.18!AH18</f>
        <v>3</v>
      </c>
      <c r="AO18" s="29">
        <f>Fév.18!AO18+Mar.18!AI18</f>
        <v>29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31" t="s">
        <v>10</v>
      </c>
      <c r="D19" s="31" t="s">
        <v>10</v>
      </c>
      <c r="E19" s="32" t="s">
        <v>13</v>
      </c>
      <c r="F19" s="32" t="s">
        <v>13</v>
      </c>
      <c r="G19" s="31" t="s">
        <v>13</v>
      </c>
      <c r="H19" s="31" t="s">
        <v>13</v>
      </c>
      <c r="I19" s="31" t="s">
        <v>10</v>
      </c>
      <c r="J19" s="31" t="s">
        <v>2</v>
      </c>
      <c r="K19" s="31" t="s">
        <v>9</v>
      </c>
      <c r="L19" s="32" t="s">
        <v>9</v>
      </c>
      <c r="M19" s="32" t="s">
        <v>12</v>
      </c>
      <c r="N19" s="31" t="s">
        <v>10</v>
      </c>
      <c r="O19" s="31" t="s">
        <v>10</v>
      </c>
      <c r="P19" s="31" t="s">
        <v>13</v>
      </c>
      <c r="Q19" s="31" t="s">
        <v>13</v>
      </c>
      <c r="R19" s="31" t="s">
        <v>13</v>
      </c>
      <c r="S19" s="32" t="s">
        <v>10</v>
      </c>
      <c r="T19" s="32" t="s">
        <v>10</v>
      </c>
      <c r="U19" s="31" t="s">
        <v>14</v>
      </c>
      <c r="V19" s="31" t="s">
        <v>14</v>
      </c>
      <c r="W19" s="31" t="s">
        <v>14</v>
      </c>
      <c r="X19" s="31" t="s">
        <v>14</v>
      </c>
      <c r="Y19" s="31" t="s">
        <v>14</v>
      </c>
      <c r="Z19" s="32" t="s">
        <v>10</v>
      </c>
      <c r="AA19" s="32" t="s">
        <v>10</v>
      </c>
      <c r="AB19" s="31" t="s">
        <v>9</v>
      </c>
      <c r="AC19" s="31" t="s">
        <v>9</v>
      </c>
      <c r="AD19" s="31" t="s">
        <v>12</v>
      </c>
      <c r="AE19" s="31" t="s">
        <v>10</v>
      </c>
      <c r="AF19" s="31" t="s">
        <v>10</v>
      </c>
      <c r="AG19" s="32" t="s">
        <v>13</v>
      </c>
      <c r="AH19" s="33">
        <f t="shared" si="2"/>
        <v>1</v>
      </c>
      <c r="AI19" s="34">
        <f t="shared" si="3"/>
        <v>11</v>
      </c>
      <c r="AJ19" s="34">
        <f t="shared" si="0"/>
        <v>0</v>
      </c>
      <c r="AK19" s="64">
        <f>Fév.18!AK19+Mar.18!AJ19</f>
        <v>0</v>
      </c>
      <c r="AL19" s="34">
        <f>Fév.18!AL19-COUNTIF(C19:AD19,"C-1")</f>
        <v>0</v>
      </c>
      <c r="AM19" s="34">
        <f t="shared" si="1"/>
        <v>28</v>
      </c>
      <c r="AN19" s="34">
        <f>Fév.18!AN19+Mar.18!AH19</f>
        <v>3</v>
      </c>
      <c r="AO19" s="36">
        <f>Fév.18!AO19+Mar.18!AI19</f>
        <v>29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43" t="s">
        <v>2</v>
      </c>
      <c r="D20" s="43" t="s">
        <v>9</v>
      </c>
      <c r="E20" s="44" t="s">
        <v>9</v>
      </c>
      <c r="F20" s="44" t="s">
        <v>12</v>
      </c>
      <c r="G20" s="43" t="s">
        <v>10</v>
      </c>
      <c r="H20" s="43" t="s">
        <v>10</v>
      </c>
      <c r="I20" s="43" t="s">
        <v>13</v>
      </c>
      <c r="J20" s="43" t="s">
        <v>13</v>
      </c>
      <c r="K20" s="43" t="s">
        <v>13</v>
      </c>
      <c r="L20" s="44" t="s">
        <v>10</v>
      </c>
      <c r="M20" s="44" t="s">
        <v>10</v>
      </c>
      <c r="N20" s="43" t="s">
        <v>9</v>
      </c>
      <c r="O20" s="43" t="s">
        <v>9</v>
      </c>
      <c r="P20" s="43" t="s">
        <v>9</v>
      </c>
      <c r="Q20" s="43" t="s">
        <v>9</v>
      </c>
      <c r="R20" s="43" t="s">
        <v>9</v>
      </c>
      <c r="S20" s="44" t="s">
        <v>10</v>
      </c>
      <c r="T20" s="44" t="s">
        <v>10</v>
      </c>
      <c r="U20" s="43" t="s">
        <v>9</v>
      </c>
      <c r="V20" s="43" t="s">
        <v>9</v>
      </c>
      <c r="W20" s="43" t="s">
        <v>12</v>
      </c>
      <c r="X20" s="43" t="s">
        <v>10</v>
      </c>
      <c r="Y20" s="43" t="s">
        <v>10</v>
      </c>
      <c r="Z20" s="44" t="s">
        <v>13</v>
      </c>
      <c r="AA20" s="44" t="s">
        <v>13</v>
      </c>
      <c r="AB20" s="43" t="s">
        <v>13</v>
      </c>
      <c r="AC20" s="43" t="s">
        <v>13</v>
      </c>
      <c r="AD20" s="43" t="s">
        <v>10</v>
      </c>
      <c r="AE20" s="43" t="s">
        <v>2</v>
      </c>
      <c r="AF20" s="43" t="s">
        <v>9</v>
      </c>
      <c r="AG20" s="44" t="s">
        <v>9</v>
      </c>
      <c r="AH20" s="23">
        <f t="shared" si="2"/>
        <v>2</v>
      </c>
      <c r="AI20" s="24">
        <f t="shared" si="3"/>
        <v>9</v>
      </c>
      <c r="AJ20" s="24">
        <f t="shared" si="0"/>
        <v>0</v>
      </c>
      <c r="AK20" s="62">
        <f>Fév.18!AK20+Mar.18!AJ20</f>
        <v>0</v>
      </c>
      <c r="AL20" s="24">
        <f>Fév.18!AL20-COUNTIF(C20:AD20,"C-1")</f>
        <v>1</v>
      </c>
      <c r="AM20" s="38">
        <f t="shared" si="1"/>
        <v>28</v>
      </c>
      <c r="AN20" s="24">
        <f>Fév.18!AN20+Mar.18!AH20</f>
        <v>4</v>
      </c>
      <c r="AO20" s="25">
        <f>Fév.18!AO20+Mar.18!AI20</f>
        <v>28</v>
      </c>
      <c r="AU20" s="19"/>
      <c r="AV20" s="19"/>
      <c r="AW20" s="19"/>
    </row>
    <row r="21" spans="1:49" x14ac:dyDescent="0.25">
      <c r="A21" s="83"/>
      <c r="B21" s="26" t="s">
        <v>62</v>
      </c>
      <c r="C21" s="5" t="s">
        <v>2</v>
      </c>
      <c r="D21" s="5" t="s">
        <v>9</v>
      </c>
      <c r="E21" s="6" t="s">
        <v>9</v>
      </c>
      <c r="F21" s="6" t="s">
        <v>12</v>
      </c>
      <c r="G21" s="5" t="s">
        <v>10</v>
      </c>
      <c r="H21" s="5" t="s">
        <v>10</v>
      </c>
      <c r="I21" s="5" t="s">
        <v>13</v>
      </c>
      <c r="J21" s="5" t="s">
        <v>13</v>
      </c>
      <c r="K21" s="5" t="s">
        <v>13</v>
      </c>
      <c r="L21" s="6" t="s">
        <v>10</v>
      </c>
      <c r="M21" s="6" t="s">
        <v>10</v>
      </c>
      <c r="N21" s="5" t="s">
        <v>9</v>
      </c>
      <c r="O21" s="5" t="s">
        <v>9</v>
      </c>
      <c r="P21" s="5" t="s">
        <v>9</v>
      </c>
      <c r="Q21" s="5" t="s">
        <v>9</v>
      </c>
      <c r="R21" s="5" t="s">
        <v>9</v>
      </c>
      <c r="S21" s="6" t="s">
        <v>10</v>
      </c>
      <c r="T21" s="6" t="s">
        <v>10</v>
      </c>
      <c r="U21" s="5" t="s">
        <v>9</v>
      </c>
      <c r="V21" s="5" t="s">
        <v>9</v>
      </c>
      <c r="W21" s="5" t="s">
        <v>12</v>
      </c>
      <c r="X21" s="5" t="s">
        <v>10</v>
      </c>
      <c r="Y21" s="5" t="s">
        <v>10</v>
      </c>
      <c r="Z21" s="6" t="s">
        <v>13</v>
      </c>
      <c r="AA21" s="6" t="s">
        <v>13</v>
      </c>
      <c r="AB21" s="5" t="s">
        <v>13</v>
      </c>
      <c r="AC21" s="5" t="s">
        <v>13</v>
      </c>
      <c r="AD21" s="5" t="s">
        <v>10</v>
      </c>
      <c r="AE21" s="5" t="s">
        <v>2</v>
      </c>
      <c r="AF21" s="5" t="s">
        <v>9</v>
      </c>
      <c r="AG21" s="6" t="s">
        <v>9</v>
      </c>
      <c r="AH21" s="27">
        <f>COUNTIF(C21:AG21,"RU")</f>
        <v>2</v>
      </c>
      <c r="AI21" s="28">
        <f>COUNTIF(C21:AG21,"R")</f>
        <v>9</v>
      </c>
      <c r="AJ21" s="28">
        <f>+COUNTIF(C21:AG21,"C")</f>
        <v>0</v>
      </c>
      <c r="AK21" s="63">
        <f>Fév.18!AK21+Mar.18!AJ21</f>
        <v>0</v>
      </c>
      <c r="AL21" s="28">
        <f>Fév.18!AL21-COUNTIF(C21:AD21,"C-1")</f>
        <v>8</v>
      </c>
      <c r="AM21" s="28">
        <f t="shared" si="1"/>
        <v>28</v>
      </c>
      <c r="AN21" s="28">
        <f>Fév.18!AN21+Mar.18!AH21</f>
        <v>4</v>
      </c>
      <c r="AO21" s="29">
        <f>Fév.18!AO21+Mar.18!AI21</f>
        <v>28</v>
      </c>
      <c r="AU21" s="19"/>
      <c r="AV21" s="19"/>
      <c r="AW21" s="19"/>
    </row>
    <row r="22" spans="1:49" x14ac:dyDescent="0.25">
      <c r="A22" s="83"/>
      <c r="B22" s="26" t="s">
        <v>63</v>
      </c>
      <c r="C22" s="5" t="s">
        <v>2</v>
      </c>
      <c r="D22" s="5" t="s">
        <v>9</v>
      </c>
      <c r="E22" s="6" t="s">
        <v>9</v>
      </c>
      <c r="F22" s="6" t="s">
        <v>12</v>
      </c>
      <c r="G22" s="5" t="s">
        <v>10</v>
      </c>
      <c r="H22" s="5" t="s">
        <v>10</v>
      </c>
      <c r="I22" s="5" t="s">
        <v>13</v>
      </c>
      <c r="J22" s="5" t="s">
        <v>13</v>
      </c>
      <c r="K22" s="5" t="s">
        <v>13</v>
      </c>
      <c r="L22" s="6" t="s">
        <v>10</v>
      </c>
      <c r="M22" s="6" t="s">
        <v>10</v>
      </c>
      <c r="N22" s="5" t="s">
        <v>9</v>
      </c>
      <c r="O22" s="5" t="s">
        <v>9</v>
      </c>
      <c r="P22" s="5" t="s">
        <v>9</v>
      </c>
      <c r="Q22" s="5" t="s">
        <v>9</v>
      </c>
      <c r="R22" s="5" t="s">
        <v>9</v>
      </c>
      <c r="S22" s="6" t="s">
        <v>10</v>
      </c>
      <c r="T22" s="6" t="s">
        <v>10</v>
      </c>
      <c r="U22" s="5" t="s">
        <v>9</v>
      </c>
      <c r="V22" s="5" t="s">
        <v>9</v>
      </c>
      <c r="W22" s="5" t="s">
        <v>12</v>
      </c>
      <c r="X22" s="5" t="s">
        <v>10</v>
      </c>
      <c r="Y22" s="5" t="s">
        <v>10</v>
      </c>
      <c r="Z22" s="6" t="s">
        <v>13</v>
      </c>
      <c r="AA22" s="6" t="s">
        <v>13</v>
      </c>
      <c r="AB22" s="5" t="s">
        <v>13</v>
      </c>
      <c r="AC22" s="5" t="s">
        <v>13</v>
      </c>
      <c r="AD22" s="5" t="s">
        <v>10</v>
      </c>
      <c r="AE22" s="5" t="s">
        <v>2</v>
      </c>
      <c r="AF22" s="5" t="s">
        <v>9</v>
      </c>
      <c r="AG22" s="6" t="s">
        <v>9</v>
      </c>
      <c r="AH22" s="27">
        <f>COUNTIF(C22:AG22,"RU")</f>
        <v>2</v>
      </c>
      <c r="AI22" s="28">
        <f>COUNTIF(C22:AG22,"R")</f>
        <v>9</v>
      </c>
      <c r="AJ22" s="28">
        <f>+COUNTIF(C22:AG22,"C")</f>
        <v>0</v>
      </c>
      <c r="AK22" s="63">
        <f>Fév.18!AK22+Mar.18!AJ22</f>
        <v>0</v>
      </c>
      <c r="AL22" s="28">
        <f>Fév.18!AL22-COUNTIF(C22:AD22,"C-1")</f>
        <v>6</v>
      </c>
      <c r="AM22" s="28">
        <f t="shared" si="1"/>
        <v>28</v>
      </c>
      <c r="AN22" s="28">
        <f>Fév.18!AN22+Mar.18!AH22</f>
        <v>4</v>
      </c>
      <c r="AO22" s="29">
        <f>Fév.18!AO22+Mar.18!AI22</f>
        <v>28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2</v>
      </c>
      <c r="D23" s="31" t="s">
        <v>9</v>
      </c>
      <c r="E23" s="32" t="s">
        <v>9</v>
      </c>
      <c r="F23" s="32" t="s">
        <v>12</v>
      </c>
      <c r="G23" s="31" t="s">
        <v>10</v>
      </c>
      <c r="H23" s="31" t="s">
        <v>10</v>
      </c>
      <c r="I23" s="31" t="s">
        <v>13</v>
      </c>
      <c r="J23" s="31" t="s">
        <v>13</v>
      </c>
      <c r="K23" s="31" t="s">
        <v>13</v>
      </c>
      <c r="L23" s="32" t="s">
        <v>10</v>
      </c>
      <c r="M23" s="32" t="s">
        <v>10</v>
      </c>
      <c r="N23" s="31" t="s">
        <v>9</v>
      </c>
      <c r="O23" s="31" t="s">
        <v>9</v>
      </c>
      <c r="P23" s="31" t="s">
        <v>9</v>
      </c>
      <c r="Q23" s="31" t="s">
        <v>9</v>
      </c>
      <c r="R23" s="31" t="s">
        <v>9</v>
      </c>
      <c r="S23" s="32" t="s">
        <v>10</v>
      </c>
      <c r="T23" s="32" t="s">
        <v>10</v>
      </c>
      <c r="U23" s="31" t="s">
        <v>9</v>
      </c>
      <c r="V23" s="31" t="s">
        <v>9</v>
      </c>
      <c r="W23" s="31" t="s">
        <v>12</v>
      </c>
      <c r="X23" s="31" t="s">
        <v>10</v>
      </c>
      <c r="Y23" s="31" t="s">
        <v>10</v>
      </c>
      <c r="Z23" s="32" t="s">
        <v>13</v>
      </c>
      <c r="AA23" s="32" t="s">
        <v>13</v>
      </c>
      <c r="AB23" s="31" t="s">
        <v>13</v>
      </c>
      <c r="AC23" s="31" t="s">
        <v>13</v>
      </c>
      <c r="AD23" s="31" t="s">
        <v>10</v>
      </c>
      <c r="AE23" s="31" t="s">
        <v>2</v>
      </c>
      <c r="AF23" s="31" t="s">
        <v>9</v>
      </c>
      <c r="AG23" s="32" t="s">
        <v>9</v>
      </c>
      <c r="AH23" s="33">
        <f>COUNTIF(C23:AG23,"RU")</f>
        <v>2</v>
      </c>
      <c r="AI23" s="34">
        <f>COUNTIF(C23:AG23,"R")</f>
        <v>9</v>
      </c>
      <c r="AJ23" s="34">
        <f>+COUNTIF(C23:AG23,"C")</f>
        <v>0</v>
      </c>
      <c r="AK23" s="64">
        <f>Fév.18!AK23+Mar.18!AJ23</f>
        <v>0</v>
      </c>
      <c r="AL23" s="34">
        <f>Fév.18!AL23-COUNTIF(C23:AD23,"C-1")</f>
        <v>5</v>
      </c>
      <c r="AM23" s="34">
        <f t="shared" si="1"/>
        <v>28</v>
      </c>
      <c r="AN23" s="34">
        <f>Fév.18!AN23+Mar.18!AH23</f>
        <v>4</v>
      </c>
      <c r="AO23" s="36">
        <f>Fév.18!AO23+Mar.18!AI23</f>
        <v>28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D24" si="4">COUNTIF(D8,"J")+COUNTIF(D12,"J")+COUNTIF(D16,"J")+COUNTIF(D20,"J")+COUNTIF(D8,"M")+COUNTIF(D12,"M")+COUNTIF(D16,"M")+COUNTIF(D20,"M")</f>
        <v>2</v>
      </c>
      <c r="E24" s="40">
        <f t="shared" si="4"/>
        <v>1</v>
      </c>
      <c r="F24" s="40">
        <f t="shared" si="4"/>
        <v>1</v>
      </c>
      <c r="G24" s="40">
        <f t="shared" si="4"/>
        <v>2</v>
      </c>
      <c r="H24" s="40">
        <f t="shared" si="4"/>
        <v>2</v>
      </c>
      <c r="I24" s="40">
        <f t="shared" si="4"/>
        <v>2</v>
      </c>
      <c r="J24" s="40">
        <f t="shared" si="4"/>
        <v>1</v>
      </c>
      <c r="K24" s="40">
        <f t="shared" si="4"/>
        <v>2</v>
      </c>
      <c r="L24" s="40">
        <f t="shared" si="4"/>
        <v>1</v>
      </c>
      <c r="M24" s="40">
        <f t="shared" si="4"/>
        <v>1</v>
      </c>
      <c r="N24" s="40">
        <f t="shared" si="4"/>
        <v>2</v>
      </c>
      <c r="O24" s="40">
        <f t="shared" si="4"/>
        <v>2</v>
      </c>
      <c r="P24" s="40">
        <f t="shared" si="4"/>
        <v>2</v>
      </c>
      <c r="Q24" s="40">
        <f t="shared" si="4"/>
        <v>1</v>
      </c>
      <c r="R24" s="40">
        <f t="shared" si="4"/>
        <v>2</v>
      </c>
      <c r="S24" s="40">
        <f t="shared" si="4"/>
        <v>1</v>
      </c>
      <c r="T24" s="40">
        <f t="shared" si="4"/>
        <v>1</v>
      </c>
      <c r="U24" s="40">
        <f t="shared" si="4"/>
        <v>2</v>
      </c>
      <c r="V24" s="40">
        <f t="shared" si="4"/>
        <v>2</v>
      </c>
      <c r="W24" s="40">
        <f t="shared" si="4"/>
        <v>2</v>
      </c>
      <c r="X24" s="40">
        <f t="shared" si="4"/>
        <v>1</v>
      </c>
      <c r="Y24" s="40">
        <f t="shared" si="4"/>
        <v>2</v>
      </c>
      <c r="Z24" s="40">
        <f t="shared" si="4"/>
        <v>1</v>
      </c>
      <c r="AA24" s="40">
        <f t="shared" si="4"/>
        <v>1</v>
      </c>
      <c r="AB24" s="40">
        <f t="shared" si="4"/>
        <v>2</v>
      </c>
      <c r="AC24" s="40">
        <f t="shared" si="4"/>
        <v>2</v>
      </c>
      <c r="AD24" s="40">
        <f t="shared" si="4"/>
        <v>2</v>
      </c>
      <c r="AE24" s="40">
        <f>COUNTIF(AE8,"J")+COUNTIF(AE12,"J")+COUNTIF(AE16,"J")+COUNTIF(AE20,"J")+COUNTIF(AE8,"M")+COUNTIF(AE12,"M")+COUNTIF(AE16,"M")+COUNTIF(AE20,"M")</f>
        <v>1</v>
      </c>
      <c r="AF24" s="40">
        <f>COUNTIF(AF8,"J")+COUNTIF(AF12,"J")+COUNTIF(AF16,"J")+COUNTIF(AF20,"J")+COUNTIF(AF8,"M")+COUNTIF(AF12,"M")+COUNTIF(AF16,"M")+COUNTIF(AF20,"M")</f>
        <v>2</v>
      </c>
      <c r="AG24" s="40">
        <f>COUNTIF(AG8,"J")+COUNTIF(AG12,"J")+COUNTIF(AG16,"J")+COUNTIF(AG20,"J")+COUNTIF(AG8,"M")+COUNTIF(AG12,"M")+COUNTIF(AG16,"M")+COUNTIF(AG20,"M")</f>
        <v>1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D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>COUNTIF(AE8,"N")+COUNTIF(AE12,"N")+COUNTIF(AE16,"N")+COUNTIF(AE20,"N")</f>
        <v>1</v>
      </c>
      <c r="AF25" s="42">
        <f>COUNTIF(AF8,"N")+COUNTIF(AF12,"N")+COUNTIF(AF16,"N")+COUNTIF(AF20,"N")</f>
        <v>1</v>
      </c>
      <c r="AG25" s="42">
        <f>COUNTIF(AG8,"N")+COUNTIF(AG12,"N")+COUNTIF(AG16,"N")+COUNTIF(AG20,"N")</f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D26" si="6">COUNTIF(D9:D11,"J")+COUNTIF(D13:D15,"J")+COUNTIF(D17:D19,"J")+COUNTIF(D21:D23,"J")+COUNTIF(D9:D11,"M")+COUNTIF(D13:D15,"M")+COUNTIF(D17:D19,"M")+COUNTIF(D21:D23,"M")</f>
        <v>6</v>
      </c>
      <c r="E26" s="42">
        <f t="shared" si="6"/>
        <v>3</v>
      </c>
      <c r="F26" s="42">
        <f t="shared" si="6"/>
        <v>3</v>
      </c>
      <c r="G26" s="42">
        <f t="shared" si="6"/>
        <v>6</v>
      </c>
      <c r="H26" s="42">
        <f t="shared" si="6"/>
        <v>6</v>
      </c>
      <c r="I26" s="42">
        <f t="shared" si="6"/>
        <v>6</v>
      </c>
      <c r="J26" s="42">
        <f t="shared" si="6"/>
        <v>3</v>
      </c>
      <c r="K26" s="42">
        <f t="shared" si="6"/>
        <v>6</v>
      </c>
      <c r="L26" s="42">
        <f t="shared" si="6"/>
        <v>3</v>
      </c>
      <c r="M26" s="42">
        <f t="shared" si="6"/>
        <v>3</v>
      </c>
      <c r="N26" s="42">
        <f t="shared" si="6"/>
        <v>6</v>
      </c>
      <c r="O26" s="42">
        <f t="shared" si="6"/>
        <v>6</v>
      </c>
      <c r="P26" s="42">
        <f t="shared" si="6"/>
        <v>6</v>
      </c>
      <c r="Q26" s="42">
        <f t="shared" si="6"/>
        <v>3</v>
      </c>
      <c r="R26" s="42">
        <f t="shared" si="6"/>
        <v>6</v>
      </c>
      <c r="S26" s="42">
        <f t="shared" si="6"/>
        <v>3</v>
      </c>
      <c r="T26" s="42">
        <f t="shared" si="6"/>
        <v>3</v>
      </c>
      <c r="U26" s="42">
        <f t="shared" si="6"/>
        <v>5</v>
      </c>
      <c r="V26" s="42">
        <f t="shared" si="6"/>
        <v>5</v>
      </c>
      <c r="W26" s="42">
        <f t="shared" si="6"/>
        <v>5</v>
      </c>
      <c r="X26" s="42">
        <f t="shared" si="6"/>
        <v>2</v>
      </c>
      <c r="Y26" s="42">
        <f t="shared" si="6"/>
        <v>5</v>
      </c>
      <c r="Z26" s="42">
        <f t="shared" si="6"/>
        <v>3</v>
      </c>
      <c r="AA26" s="42">
        <f t="shared" si="6"/>
        <v>3</v>
      </c>
      <c r="AB26" s="42">
        <f t="shared" si="6"/>
        <v>5</v>
      </c>
      <c r="AC26" s="42">
        <f t="shared" si="6"/>
        <v>5</v>
      </c>
      <c r="AD26" s="42">
        <f t="shared" si="6"/>
        <v>5</v>
      </c>
      <c r="AE26" s="42">
        <f>COUNTIF(AE9:AE11,"J")+COUNTIF(AE13:AE15,"J")+COUNTIF(AE17:AE19,"J")+COUNTIF(AE21:AE23,"J")+COUNTIF(AE9:AE11,"M")+COUNTIF(AE13:AE15,"M")+COUNTIF(AE17:AE19,"M")+COUNTIF(AE21:AE23,"M")</f>
        <v>2</v>
      </c>
      <c r="AF26" s="42">
        <f>COUNTIF(AF9:AF11,"J")+COUNTIF(AF13:AF15,"J")+COUNTIF(AF17:AF19,"J")+COUNTIF(AF21:AF23,"J")+COUNTIF(AF9:AF11,"M")+COUNTIF(AF13:AF15,"M")+COUNTIF(AF17:AF19,"M")+COUNTIF(AF21:AF23,"M")</f>
        <v>5</v>
      </c>
      <c r="AG26" s="42">
        <f>COUNTIF(AG9:AG11,"J")+COUNTIF(AG13:AG15,"J")+COUNTIF(AG17:AG19,"J")+COUNTIF(AG21:AG23,"J")+COUNTIF(AG9:AG11,"M")+COUNTIF(AG13:AG15,"M")+COUNTIF(AG17:AG19,"M")+COUNTIF(AG21:AG23,"M")</f>
        <v>3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D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>COUNTIF(AE9:AE11,"N")+COUNTIF(AE13:AE15,"N")+COUNTIF(AE17:AE19,"N")+COUNTIF(AE21:AE23,"N")</f>
        <v>3</v>
      </c>
      <c r="AF27" s="42">
        <f>COUNTIF(AF9:AF11,"N")+COUNTIF(AF13:AF15,"N")+COUNTIF(AF17:AF19,"N")+COUNTIF(AF21:AF23,"N")</f>
        <v>3</v>
      </c>
      <c r="AG27" s="42">
        <f>COUNTIF(AG9:AG11,"N")+COUNTIF(AG13:AG15,"N")+COUNTIF(AG17:AG19,"N")+COUNTIF(AG21:AG23,"N")</f>
        <v>3</v>
      </c>
    </row>
    <row r="28" spans="1:49" x14ac:dyDescent="0.25">
      <c r="B28" s="41" t="s">
        <v>22</v>
      </c>
      <c r="C28" s="42">
        <f>C24+C25+D26+D27</f>
        <v>11</v>
      </c>
      <c r="D28" s="42">
        <f t="shared" ref="D28:AD28" si="8">D24+D25+E26+E27</f>
        <v>9</v>
      </c>
      <c r="E28" s="42">
        <f t="shared" si="8"/>
        <v>8</v>
      </c>
      <c r="F28" s="42">
        <f t="shared" si="8"/>
        <v>11</v>
      </c>
      <c r="G28" s="42">
        <f t="shared" si="8"/>
        <v>12</v>
      </c>
      <c r="H28" s="42">
        <f t="shared" si="8"/>
        <v>12</v>
      </c>
      <c r="I28" s="42">
        <f t="shared" si="8"/>
        <v>9</v>
      </c>
      <c r="J28" s="42">
        <f t="shared" si="8"/>
        <v>11</v>
      </c>
      <c r="K28" s="42">
        <f t="shared" si="8"/>
        <v>9</v>
      </c>
      <c r="L28" s="42">
        <f t="shared" si="8"/>
        <v>8</v>
      </c>
      <c r="M28" s="42">
        <f t="shared" si="8"/>
        <v>11</v>
      </c>
      <c r="N28" s="42">
        <f t="shared" si="8"/>
        <v>12</v>
      </c>
      <c r="O28" s="42">
        <f t="shared" si="8"/>
        <v>12</v>
      </c>
      <c r="P28" s="42">
        <f t="shared" si="8"/>
        <v>9</v>
      </c>
      <c r="Q28" s="42">
        <f t="shared" si="8"/>
        <v>11</v>
      </c>
      <c r="R28" s="42">
        <f t="shared" si="8"/>
        <v>9</v>
      </c>
      <c r="S28" s="42">
        <f t="shared" si="8"/>
        <v>8</v>
      </c>
      <c r="T28" s="42">
        <f t="shared" si="8"/>
        <v>10</v>
      </c>
      <c r="U28" s="42">
        <f t="shared" si="8"/>
        <v>11</v>
      </c>
      <c r="V28" s="42">
        <f t="shared" si="8"/>
        <v>11</v>
      </c>
      <c r="W28" s="42">
        <f t="shared" si="8"/>
        <v>8</v>
      </c>
      <c r="X28" s="42">
        <f t="shared" si="8"/>
        <v>10</v>
      </c>
      <c r="Y28" s="42">
        <f t="shared" si="8"/>
        <v>9</v>
      </c>
      <c r="Z28" s="42">
        <f t="shared" si="8"/>
        <v>8</v>
      </c>
      <c r="AA28" s="42">
        <f t="shared" si="8"/>
        <v>10</v>
      </c>
      <c r="AB28" s="42">
        <f t="shared" si="8"/>
        <v>11</v>
      </c>
      <c r="AC28" s="42">
        <f t="shared" si="8"/>
        <v>11</v>
      </c>
      <c r="AD28" s="42">
        <f t="shared" si="8"/>
        <v>8</v>
      </c>
      <c r="AE28" s="42">
        <f>AE24+AE25+AF26+AF27</f>
        <v>10</v>
      </c>
      <c r="AF28" s="42">
        <f>AF24+AF25+AG26+AG27</f>
        <v>9</v>
      </c>
      <c r="AG28" s="42">
        <f>AG24+AG25+AH26+AH27</f>
        <v>2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C3:AD8 C12:AD12">
    <cfRule type="cellIs" dxfId="877" priority="149" operator="between">
      <formula>"F0"</formula>
      <formula>"F9"</formula>
    </cfRule>
    <cfRule type="cellIs" dxfId="876" priority="150" operator="equal">
      <formula>"M"</formula>
    </cfRule>
    <cfRule type="cellIs" dxfId="875" priority="151" operator="equal">
      <formula>"S"</formula>
    </cfRule>
    <cfRule type="cellIs" dxfId="874" priority="152" operator="equal">
      <formula>"C"</formula>
    </cfRule>
    <cfRule type="cellIs" dxfId="873" priority="153" operator="equal">
      <formula>"For"</formula>
    </cfRule>
    <cfRule type="cellIs" dxfId="872" priority="154" operator="equal">
      <formula>"N"</formula>
    </cfRule>
    <cfRule type="cellIs" dxfId="871" priority="155" operator="equal">
      <formula>"J"</formula>
    </cfRule>
  </conditionalFormatting>
  <conditionalFormatting sqref="AM3:AM23">
    <cfRule type="cellIs" dxfId="870" priority="148" operator="equal">
      <formula>0</formula>
    </cfRule>
  </conditionalFormatting>
  <conditionalFormatting sqref="AN4">
    <cfRule type="cellIs" dxfId="869" priority="146" operator="notEqual">
      <formula>0</formula>
    </cfRule>
    <cfRule type="cellIs" dxfId="868" priority="147" operator="equal">
      <formula>0</formula>
    </cfRule>
  </conditionalFormatting>
  <conditionalFormatting sqref="O24:AG24 C25:AG27">
    <cfRule type="cellIs" dxfId="867" priority="145" operator="equal">
      <formula>0</formula>
    </cfRule>
  </conditionalFormatting>
  <conditionalFormatting sqref="C3:AD8 C12:AD12">
    <cfRule type="cellIs" dxfId="866" priority="144" stopIfTrue="1" operator="equal">
      <formula>"C-1"</formula>
    </cfRule>
  </conditionalFormatting>
  <conditionalFormatting sqref="AL3:AL23">
    <cfRule type="cellIs" dxfId="865" priority="141" stopIfTrue="1" operator="lessThan">
      <formula>0</formula>
    </cfRule>
    <cfRule type="cellIs" dxfId="864" priority="142" stopIfTrue="1" operator="greaterThan">
      <formula>0</formula>
    </cfRule>
    <cfRule type="cellIs" dxfId="863" priority="143" stopIfTrue="1" operator="equal">
      <formula>0</formula>
    </cfRule>
  </conditionalFormatting>
  <conditionalFormatting sqref="C13:AD14 C15:AA15">
    <cfRule type="cellIs" dxfId="862" priority="126" operator="between">
      <formula>"F0"</formula>
      <formula>"F9"</formula>
    </cfRule>
    <cfRule type="cellIs" dxfId="861" priority="127" operator="equal">
      <formula>"M"</formula>
    </cfRule>
    <cfRule type="cellIs" dxfId="860" priority="128" operator="equal">
      <formula>"S"</formula>
    </cfRule>
    <cfRule type="cellIs" dxfId="859" priority="129" operator="equal">
      <formula>"C"</formula>
    </cfRule>
    <cfRule type="cellIs" dxfId="858" priority="130" operator="equal">
      <formula>"For"</formula>
    </cfRule>
    <cfRule type="cellIs" dxfId="857" priority="131" operator="equal">
      <formula>"N"</formula>
    </cfRule>
    <cfRule type="cellIs" dxfId="856" priority="132" operator="equal">
      <formula>"J"</formula>
    </cfRule>
  </conditionalFormatting>
  <conditionalFormatting sqref="C13:AD14 C15:AA15">
    <cfRule type="cellIs" dxfId="855" priority="125" stopIfTrue="1" operator="equal">
      <formula>"C-1"</formula>
    </cfRule>
  </conditionalFormatting>
  <conditionalFormatting sqref="C17:AD19">
    <cfRule type="cellIs" dxfId="854" priority="118" operator="between">
      <formula>"F0"</formula>
      <formula>"F9"</formula>
    </cfRule>
    <cfRule type="cellIs" dxfId="853" priority="119" operator="equal">
      <formula>"M"</formula>
    </cfRule>
    <cfRule type="cellIs" dxfId="852" priority="120" operator="equal">
      <formula>"S"</formula>
    </cfRule>
    <cfRule type="cellIs" dxfId="851" priority="121" operator="equal">
      <formula>"C"</formula>
    </cfRule>
    <cfRule type="cellIs" dxfId="850" priority="122" operator="equal">
      <formula>"For"</formula>
    </cfRule>
    <cfRule type="cellIs" dxfId="849" priority="123" operator="equal">
      <formula>"N"</formula>
    </cfRule>
    <cfRule type="cellIs" dxfId="848" priority="124" operator="equal">
      <formula>"J"</formula>
    </cfRule>
  </conditionalFormatting>
  <conditionalFormatting sqref="C17:AD19">
    <cfRule type="cellIs" dxfId="847" priority="117" stopIfTrue="1" operator="equal">
      <formula>"C-1"</formula>
    </cfRule>
  </conditionalFormatting>
  <conditionalFormatting sqref="C21:AD23">
    <cfRule type="cellIs" dxfId="846" priority="110" operator="between">
      <formula>"F0"</formula>
      <formula>"F9"</formula>
    </cfRule>
    <cfRule type="cellIs" dxfId="845" priority="111" operator="equal">
      <formula>"M"</formula>
    </cfRule>
    <cfRule type="cellIs" dxfId="844" priority="112" operator="equal">
      <formula>"S"</formula>
    </cfRule>
    <cfRule type="cellIs" dxfId="843" priority="113" operator="equal">
      <formula>"C"</formula>
    </cfRule>
    <cfRule type="cellIs" dxfId="842" priority="114" operator="equal">
      <formula>"For"</formula>
    </cfRule>
    <cfRule type="cellIs" dxfId="841" priority="115" operator="equal">
      <formula>"N"</formula>
    </cfRule>
    <cfRule type="cellIs" dxfId="840" priority="116" operator="equal">
      <formula>"J"</formula>
    </cfRule>
  </conditionalFormatting>
  <conditionalFormatting sqref="C21:AD23">
    <cfRule type="cellIs" dxfId="839" priority="109" stopIfTrue="1" operator="equal">
      <formula>"C-1"</formula>
    </cfRule>
  </conditionalFormatting>
  <conditionalFormatting sqref="C24:N24">
    <cfRule type="cellIs" dxfId="838" priority="108" operator="equal">
      <formula>0</formula>
    </cfRule>
  </conditionalFormatting>
  <conditionalFormatting sqref="C28:AG28">
    <cfRule type="cellIs" dxfId="837" priority="107" operator="equal">
      <formula>0</formula>
    </cfRule>
  </conditionalFormatting>
  <conditionalFormatting sqref="C2:AD2">
    <cfRule type="cellIs" dxfId="836" priority="106" stopIfTrue="1" operator="equal">
      <formula>"C-1"</formula>
    </cfRule>
  </conditionalFormatting>
  <conditionalFormatting sqref="C10:AD11">
    <cfRule type="cellIs" dxfId="835" priority="99" operator="between">
      <formula>"F0"</formula>
      <formula>"F9"</formula>
    </cfRule>
    <cfRule type="cellIs" dxfId="834" priority="100" operator="equal">
      <formula>"M"</formula>
    </cfRule>
    <cfRule type="cellIs" dxfId="833" priority="101" operator="equal">
      <formula>"S"</formula>
    </cfRule>
    <cfRule type="cellIs" dxfId="832" priority="102" operator="equal">
      <formula>"C"</formula>
    </cfRule>
    <cfRule type="cellIs" dxfId="831" priority="103" operator="equal">
      <formula>"For"</formula>
    </cfRule>
    <cfRule type="cellIs" dxfId="830" priority="104" operator="equal">
      <formula>"N"</formula>
    </cfRule>
    <cfRule type="cellIs" dxfId="829" priority="105" operator="equal">
      <formula>"J"</formula>
    </cfRule>
  </conditionalFormatting>
  <conditionalFormatting sqref="C10:AD11">
    <cfRule type="cellIs" dxfId="828" priority="98" stopIfTrue="1" operator="equal">
      <formula>"C-1"</formula>
    </cfRule>
  </conditionalFormatting>
  <conditionalFormatting sqref="C16:AD16">
    <cfRule type="cellIs" dxfId="827" priority="91" operator="between">
      <formula>"F0"</formula>
      <formula>"F9"</formula>
    </cfRule>
    <cfRule type="cellIs" dxfId="826" priority="92" operator="equal">
      <formula>"M"</formula>
    </cfRule>
    <cfRule type="cellIs" dxfId="825" priority="93" operator="equal">
      <formula>"S"</formula>
    </cfRule>
    <cfRule type="cellIs" dxfId="824" priority="94" operator="equal">
      <formula>"C"</formula>
    </cfRule>
    <cfRule type="cellIs" dxfId="823" priority="95" operator="equal">
      <formula>"For"</formula>
    </cfRule>
    <cfRule type="cellIs" dxfId="822" priority="96" operator="equal">
      <formula>"N"</formula>
    </cfRule>
    <cfRule type="cellIs" dxfId="821" priority="97" operator="equal">
      <formula>"J"</formula>
    </cfRule>
  </conditionalFormatting>
  <conditionalFormatting sqref="C16:AD16">
    <cfRule type="cellIs" dxfId="820" priority="90" stopIfTrue="1" operator="equal">
      <formula>"C-1"</formula>
    </cfRule>
  </conditionalFormatting>
  <conditionalFormatting sqref="C20:AD20">
    <cfRule type="cellIs" dxfId="819" priority="83" operator="between">
      <formula>"F0"</formula>
      <formula>"F9"</formula>
    </cfRule>
    <cfRule type="cellIs" dxfId="818" priority="84" operator="equal">
      <formula>"M"</formula>
    </cfRule>
    <cfRule type="cellIs" dxfId="817" priority="85" operator="equal">
      <formula>"S"</formula>
    </cfRule>
    <cfRule type="cellIs" dxfId="816" priority="86" operator="equal">
      <formula>"C"</formula>
    </cfRule>
    <cfRule type="cellIs" dxfId="815" priority="87" operator="equal">
      <formula>"For"</formula>
    </cfRule>
    <cfRule type="cellIs" dxfId="814" priority="88" operator="equal">
      <formula>"N"</formula>
    </cfRule>
    <cfRule type="cellIs" dxfId="813" priority="89" operator="equal">
      <formula>"J"</formula>
    </cfRule>
  </conditionalFormatting>
  <conditionalFormatting sqref="C20:AD20">
    <cfRule type="cellIs" dxfId="812" priority="82" stopIfTrue="1" operator="equal">
      <formula>"C-1"</formula>
    </cfRule>
  </conditionalFormatting>
  <conditionalFormatting sqref="C9:AD9">
    <cfRule type="cellIs" dxfId="811" priority="75" operator="between">
      <formula>"F0"</formula>
      <formula>"F9"</formula>
    </cfRule>
    <cfRule type="cellIs" dxfId="810" priority="76" operator="equal">
      <formula>"M"</formula>
    </cfRule>
    <cfRule type="cellIs" dxfId="809" priority="77" operator="equal">
      <formula>"S"</formula>
    </cfRule>
    <cfRule type="cellIs" dxfId="808" priority="78" operator="equal">
      <formula>"C"</formula>
    </cfRule>
    <cfRule type="cellIs" dxfId="807" priority="79" operator="equal">
      <formula>"For"</formula>
    </cfRule>
    <cfRule type="cellIs" dxfId="806" priority="80" operator="equal">
      <formula>"N"</formula>
    </cfRule>
    <cfRule type="cellIs" dxfId="805" priority="81" operator="equal">
      <formula>"J"</formula>
    </cfRule>
  </conditionalFormatting>
  <conditionalFormatting sqref="C9:AD9">
    <cfRule type="cellIs" dxfId="804" priority="74" stopIfTrue="1" operator="equal">
      <formula>"C-1"</formula>
    </cfRule>
  </conditionalFormatting>
  <conditionalFormatting sqref="AE3:AG8 AE12:AG12">
    <cfRule type="cellIs" dxfId="803" priority="67" operator="between">
      <formula>"F0"</formula>
      <formula>"F9"</formula>
    </cfRule>
    <cfRule type="cellIs" dxfId="802" priority="68" operator="equal">
      <formula>"M"</formula>
    </cfRule>
    <cfRule type="cellIs" dxfId="801" priority="69" operator="equal">
      <formula>"S"</formula>
    </cfRule>
    <cfRule type="cellIs" dxfId="800" priority="70" operator="equal">
      <formula>"C"</formula>
    </cfRule>
    <cfRule type="cellIs" dxfId="799" priority="71" operator="equal">
      <formula>"For"</formula>
    </cfRule>
    <cfRule type="cellIs" dxfId="798" priority="72" operator="equal">
      <formula>"N"</formula>
    </cfRule>
    <cfRule type="cellIs" dxfId="797" priority="73" operator="equal">
      <formula>"J"</formula>
    </cfRule>
  </conditionalFormatting>
  <conditionalFormatting sqref="AE3:AG8 AE12:AG12">
    <cfRule type="cellIs" dxfId="796" priority="66" stopIfTrue="1" operator="equal">
      <formula>"C-1"</formula>
    </cfRule>
  </conditionalFormatting>
  <conditionalFormatting sqref="AE13:AG14 AG15">
    <cfRule type="cellIs" dxfId="795" priority="59" operator="between">
      <formula>"F0"</formula>
      <formula>"F9"</formula>
    </cfRule>
    <cfRule type="cellIs" dxfId="794" priority="60" operator="equal">
      <formula>"M"</formula>
    </cfRule>
    <cfRule type="cellIs" dxfId="793" priority="61" operator="equal">
      <formula>"S"</formula>
    </cfRule>
    <cfRule type="cellIs" dxfId="792" priority="62" operator="equal">
      <formula>"C"</formula>
    </cfRule>
    <cfRule type="cellIs" dxfId="791" priority="63" operator="equal">
      <formula>"For"</formula>
    </cfRule>
    <cfRule type="cellIs" dxfId="790" priority="64" operator="equal">
      <formula>"N"</formula>
    </cfRule>
    <cfRule type="cellIs" dxfId="789" priority="65" operator="equal">
      <formula>"J"</formula>
    </cfRule>
  </conditionalFormatting>
  <conditionalFormatting sqref="AE13:AG14 AG15">
    <cfRule type="cellIs" dxfId="788" priority="58" stopIfTrue="1" operator="equal">
      <formula>"C-1"</formula>
    </cfRule>
  </conditionalFormatting>
  <conditionalFormatting sqref="AE17:AG19">
    <cfRule type="cellIs" dxfId="787" priority="51" operator="between">
      <formula>"F0"</formula>
      <formula>"F9"</formula>
    </cfRule>
    <cfRule type="cellIs" dxfId="786" priority="52" operator="equal">
      <formula>"M"</formula>
    </cfRule>
    <cfRule type="cellIs" dxfId="785" priority="53" operator="equal">
      <formula>"S"</formula>
    </cfRule>
    <cfRule type="cellIs" dxfId="784" priority="54" operator="equal">
      <formula>"C"</formula>
    </cfRule>
    <cfRule type="cellIs" dxfId="783" priority="55" operator="equal">
      <formula>"For"</formula>
    </cfRule>
    <cfRule type="cellIs" dxfId="782" priority="56" operator="equal">
      <formula>"N"</formula>
    </cfRule>
    <cfRule type="cellIs" dxfId="781" priority="57" operator="equal">
      <formula>"J"</formula>
    </cfRule>
  </conditionalFormatting>
  <conditionalFormatting sqref="AE17:AG19">
    <cfRule type="cellIs" dxfId="780" priority="50" stopIfTrue="1" operator="equal">
      <formula>"C-1"</formula>
    </cfRule>
  </conditionalFormatting>
  <conditionalFormatting sqref="AE21:AG23">
    <cfRule type="cellIs" dxfId="779" priority="43" operator="between">
      <formula>"F0"</formula>
      <formula>"F9"</formula>
    </cfRule>
    <cfRule type="cellIs" dxfId="778" priority="44" operator="equal">
      <formula>"M"</formula>
    </cfRule>
    <cfRule type="cellIs" dxfId="777" priority="45" operator="equal">
      <formula>"S"</formula>
    </cfRule>
    <cfRule type="cellIs" dxfId="776" priority="46" operator="equal">
      <formula>"C"</formula>
    </cfRule>
    <cfRule type="cellIs" dxfId="775" priority="47" operator="equal">
      <formula>"For"</formula>
    </cfRule>
    <cfRule type="cellIs" dxfId="774" priority="48" operator="equal">
      <formula>"N"</formula>
    </cfRule>
    <cfRule type="cellIs" dxfId="773" priority="49" operator="equal">
      <formula>"J"</formula>
    </cfRule>
  </conditionalFormatting>
  <conditionalFormatting sqref="AE21:AG23">
    <cfRule type="cellIs" dxfId="772" priority="42" stopIfTrue="1" operator="equal">
      <formula>"C-1"</formula>
    </cfRule>
  </conditionalFormatting>
  <conditionalFormatting sqref="AE2:AG2">
    <cfRule type="cellIs" dxfId="771" priority="41" stopIfTrue="1" operator="equal">
      <formula>"C-1"</formula>
    </cfRule>
  </conditionalFormatting>
  <conditionalFormatting sqref="AE10:AG11">
    <cfRule type="cellIs" dxfId="770" priority="34" operator="between">
      <formula>"F0"</formula>
      <formula>"F9"</formula>
    </cfRule>
    <cfRule type="cellIs" dxfId="769" priority="35" operator="equal">
      <formula>"M"</formula>
    </cfRule>
    <cfRule type="cellIs" dxfId="768" priority="36" operator="equal">
      <formula>"S"</formula>
    </cfRule>
    <cfRule type="cellIs" dxfId="767" priority="37" operator="equal">
      <formula>"C"</formula>
    </cfRule>
    <cfRule type="cellIs" dxfId="766" priority="38" operator="equal">
      <formula>"For"</formula>
    </cfRule>
    <cfRule type="cellIs" dxfId="765" priority="39" operator="equal">
      <formula>"N"</formula>
    </cfRule>
    <cfRule type="cellIs" dxfId="764" priority="40" operator="equal">
      <formula>"J"</formula>
    </cfRule>
  </conditionalFormatting>
  <conditionalFormatting sqref="AE10:AG11">
    <cfRule type="cellIs" dxfId="763" priority="33" stopIfTrue="1" operator="equal">
      <formula>"C-1"</formula>
    </cfRule>
  </conditionalFormatting>
  <conditionalFormatting sqref="AE16:AG16">
    <cfRule type="cellIs" dxfId="762" priority="26" operator="between">
      <formula>"F0"</formula>
      <formula>"F9"</formula>
    </cfRule>
    <cfRule type="cellIs" dxfId="761" priority="27" operator="equal">
      <formula>"M"</formula>
    </cfRule>
    <cfRule type="cellIs" dxfId="760" priority="28" operator="equal">
      <formula>"S"</formula>
    </cfRule>
    <cfRule type="cellIs" dxfId="759" priority="29" operator="equal">
      <formula>"C"</formula>
    </cfRule>
    <cfRule type="cellIs" dxfId="758" priority="30" operator="equal">
      <formula>"For"</formula>
    </cfRule>
    <cfRule type="cellIs" dxfId="757" priority="31" operator="equal">
      <formula>"N"</formula>
    </cfRule>
    <cfRule type="cellIs" dxfId="756" priority="32" operator="equal">
      <formula>"J"</formula>
    </cfRule>
  </conditionalFormatting>
  <conditionalFormatting sqref="AE16:AG16">
    <cfRule type="cellIs" dxfId="755" priority="25" stopIfTrue="1" operator="equal">
      <formula>"C-1"</formula>
    </cfRule>
  </conditionalFormatting>
  <conditionalFormatting sqref="AE20:AG20">
    <cfRule type="cellIs" dxfId="754" priority="18" operator="between">
      <formula>"F0"</formula>
      <formula>"F9"</formula>
    </cfRule>
    <cfRule type="cellIs" dxfId="753" priority="19" operator="equal">
      <formula>"M"</formula>
    </cfRule>
    <cfRule type="cellIs" dxfId="752" priority="20" operator="equal">
      <formula>"S"</formula>
    </cfRule>
    <cfRule type="cellIs" dxfId="751" priority="21" operator="equal">
      <formula>"C"</formula>
    </cfRule>
    <cfRule type="cellIs" dxfId="750" priority="22" operator="equal">
      <formula>"For"</formula>
    </cfRule>
    <cfRule type="cellIs" dxfId="749" priority="23" operator="equal">
      <formula>"N"</formula>
    </cfRule>
    <cfRule type="cellIs" dxfId="748" priority="24" operator="equal">
      <formula>"J"</formula>
    </cfRule>
  </conditionalFormatting>
  <conditionalFormatting sqref="AE20:AG20">
    <cfRule type="cellIs" dxfId="747" priority="17" stopIfTrue="1" operator="equal">
      <formula>"C-1"</formula>
    </cfRule>
  </conditionalFormatting>
  <conditionalFormatting sqref="AE9:AG9">
    <cfRule type="cellIs" dxfId="746" priority="10" operator="between">
      <formula>"F0"</formula>
      <formula>"F9"</formula>
    </cfRule>
    <cfRule type="cellIs" dxfId="745" priority="11" operator="equal">
      <formula>"M"</formula>
    </cfRule>
    <cfRule type="cellIs" dxfId="744" priority="12" operator="equal">
      <formula>"S"</formula>
    </cfRule>
    <cfRule type="cellIs" dxfId="743" priority="13" operator="equal">
      <formula>"C"</formula>
    </cfRule>
    <cfRule type="cellIs" dxfId="742" priority="14" operator="equal">
      <formula>"For"</formula>
    </cfRule>
    <cfRule type="cellIs" dxfId="741" priority="15" operator="equal">
      <formula>"N"</formula>
    </cfRule>
    <cfRule type="cellIs" dxfId="740" priority="16" operator="equal">
      <formula>"J"</formula>
    </cfRule>
  </conditionalFormatting>
  <conditionalFormatting sqref="AE9:AG9">
    <cfRule type="cellIs" dxfId="739" priority="9" stopIfTrue="1" operator="equal">
      <formula>"C-1"</formula>
    </cfRule>
  </conditionalFormatting>
  <conditionalFormatting sqref="AB15:AF15">
    <cfRule type="cellIs" dxfId="738" priority="2" operator="between">
      <formula>"F0"</formula>
      <formula>"F9"</formula>
    </cfRule>
    <cfRule type="cellIs" dxfId="737" priority="3" operator="equal">
      <formula>"M"</formula>
    </cfRule>
    <cfRule type="cellIs" dxfId="736" priority="4" operator="equal">
      <formula>"S"</formula>
    </cfRule>
    <cfRule type="cellIs" dxfId="735" priority="5" operator="equal">
      <formula>"C"</formula>
    </cfRule>
    <cfRule type="cellIs" dxfId="734" priority="6" operator="equal">
      <formula>"For"</formula>
    </cfRule>
    <cfRule type="cellIs" dxfId="733" priority="7" operator="equal">
      <formula>"N"</formula>
    </cfRule>
    <cfRule type="cellIs" dxfId="732" priority="8" operator="equal">
      <formula>"J"</formula>
    </cfRule>
  </conditionalFormatting>
  <conditionalFormatting sqref="AB15:AF15">
    <cfRule type="cellIs" dxfId="731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28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6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6">
        <v>7</v>
      </c>
      <c r="J2" s="6">
        <v>8</v>
      </c>
      <c r="K2" s="5">
        <v>9</v>
      </c>
      <c r="L2" s="5">
        <v>10</v>
      </c>
      <c r="M2" s="5">
        <v>11</v>
      </c>
      <c r="N2" s="5">
        <v>12</v>
      </c>
      <c r="O2" s="5">
        <v>13</v>
      </c>
      <c r="P2" s="6">
        <v>14</v>
      </c>
      <c r="Q2" s="6">
        <v>15</v>
      </c>
      <c r="R2" s="5">
        <v>16</v>
      </c>
      <c r="S2" s="5">
        <v>17</v>
      </c>
      <c r="T2" s="5">
        <v>18</v>
      </c>
      <c r="U2" s="5">
        <v>19</v>
      </c>
      <c r="V2" s="5">
        <v>20</v>
      </c>
      <c r="W2" s="6">
        <v>21</v>
      </c>
      <c r="X2" s="6">
        <v>22</v>
      </c>
      <c r="Y2" s="5">
        <v>23</v>
      </c>
      <c r="Z2" s="5">
        <v>24</v>
      </c>
      <c r="AA2" s="5">
        <v>25</v>
      </c>
      <c r="AB2" s="5">
        <v>26</v>
      </c>
      <c r="AC2" s="5">
        <v>27</v>
      </c>
      <c r="AD2" s="6">
        <v>28</v>
      </c>
      <c r="AE2" s="6">
        <v>29</v>
      </c>
      <c r="AF2" s="5">
        <v>30</v>
      </c>
      <c r="AG2" s="48"/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5" t="s">
        <v>10</v>
      </c>
      <c r="D3" s="14" t="s">
        <v>9</v>
      </c>
      <c r="E3" s="14" t="s">
        <v>9</v>
      </c>
      <c r="F3" s="14" t="s">
        <v>9</v>
      </c>
      <c r="G3" s="14" t="s">
        <v>9</v>
      </c>
      <c r="H3" s="14" t="s">
        <v>9</v>
      </c>
      <c r="I3" s="15" t="s">
        <v>10</v>
      </c>
      <c r="J3" s="15" t="s">
        <v>10</v>
      </c>
      <c r="K3" s="14" t="s">
        <v>9</v>
      </c>
      <c r="L3" s="14" t="s">
        <v>9</v>
      </c>
      <c r="M3" s="14" t="s">
        <v>9</v>
      </c>
      <c r="N3" s="14" t="s">
        <v>9</v>
      </c>
      <c r="O3" s="14" t="s">
        <v>9</v>
      </c>
      <c r="P3" s="15" t="s">
        <v>10</v>
      </c>
      <c r="Q3" s="15" t="s">
        <v>10</v>
      </c>
      <c r="R3" s="14" t="s">
        <v>9</v>
      </c>
      <c r="S3" s="14" t="s">
        <v>9</v>
      </c>
      <c r="T3" s="14" t="s">
        <v>9</v>
      </c>
      <c r="U3" s="14" t="s">
        <v>9</v>
      </c>
      <c r="V3" s="14" t="s">
        <v>9</v>
      </c>
      <c r="W3" s="15" t="s">
        <v>10</v>
      </c>
      <c r="X3" s="15" t="s">
        <v>10</v>
      </c>
      <c r="Y3" s="14" t="s">
        <v>9</v>
      </c>
      <c r="Z3" s="14" t="s">
        <v>9</v>
      </c>
      <c r="AA3" s="14" t="s">
        <v>9</v>
      </c>
      <c r="AB3" s="14" t="s">
        <v>9</v>
      </c>
      <c r="AC3" s="14" t="s">
        <v>9</v>
      </c>
      <c r="AD3" s="15" t="s">
        <v>10</v>
      </c>
      <c r="AE3" s="15" t="s">
        <v>10</v>
      </c>
      <c r="AF3" s="14" t="s">
        <v>9</v>
      </c>
      <c r="AG3" s="50"/>
      <c r="AH3" s="16">
        <f>COUNTIF(C3:AG3,"RQ")</f>
        <v>0</v>
      </c>
      <c r="AI3" s="17">
        <f>COUNTIF(C3:AG3,"R")</f>
        <v>9</v>
      </c>
      <c r="AJ3" s="17">
        <f>+COUNTIF(C3:AG3,"C")</f>
        <v>0</v>
      </c>
      <c r="AK3" s="61">
        <f>Mar.18!AK3+Avr.18!AJ3</f>
        <v>0</v>
      </c>
      <c r="AL3" s="17"/>
      <c r="AM3" s="17">
        <f>28-AK3</f>
        <v>28</v>
      </c>
      <c r="AN3" s="17"/>
      <c r="AO3" s="18">
        <f>Mar.18!AO3+Avr.18!AI3</f>
        <v>34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5" t="s">
        <v>10</v>
      </c>
      <c r="D4" s="14" t="s">
        <v>9</v>
      </c>
      <c r="E4" s="14" t="s">
        <v>9</v>
      </c>
      <c r="F4" s="14" t="s">
        <v>9</v>
      </c>
      <c r="G4" s="14" t="s">
        <v>9</v>
      </c>
      <c r="H4" s="14" t="s">
        <v>9</v>
      </c>
      <c r="I4" s="15" t="s">
        <v>10</v>
      </c>
      <c r="J4" s="15" t="s">
        <v>10</v>
      </c>
      <c r="K4" s="14" t="s">
        <v>9</v>
      </c>
      <c r="L4" s="14" t="s">
        <v>9</v>
      </c>
      <c r="M4" s="14" t="s">
        <v>9</v>
      </c>
      <c r="N4" s="14" t="s">
        <v>9</v>
      </c>
      <c r="O4" s="14" t="s">
        <v>9</v>
      </c>
      <c r="P4" s="15" t="s">
        <v>10</v>
      </c>
      <c r="Q4" s="15" t="s">
        <v>10</v>
      </c>
      <c r="R4" s="14" t="s">
        <v>9</v>
      </c>
      <c r="S4" s="14" t="s">
        <v>9</v>
      </c>
      <c r="T4" s="14" t="s">
        <v>9</v>
      </c>
      <c r="U4" s="14" t="s">
        <v>9</v>
      </c>
      <c r="V4" s="14" t="s">
        <v>9</v>
      </c>
      <c r="W4" s="15" t="s">
        <v>10</v>
      </c>
      <c r="X4" s="15" t="s">
        <v>10</v>
      </c>
      <c r="Y4" s="14" t="s">
        <v>9</v>
      </c>
      <c r="Z4" s="14" t="s">
        <v>9</v>
      </c>
      <c r="AA4" s="14" t="s">
        <v>9</v>
      </c>
      <c r="AB4" s="14" t="s">
        <v>9</v>
      </c>
      <c r="AC4" s="14" t="s">
        <v>9</v>
      </c>
      <c r="AD4" s="15" t="s">
        <v>10</v>
      </c>
      <c r="AE4" s="15" t="s">
        <v>10</v>
      </c>
      <c r="AF4" s="14" t="s">
        <v>9</v>
      </c>
      <c r="AG4" s="50"/>
      <c r="AH4" s="16">
        <f>COUNTIF(C4:AG4,"RU")</f>
        <v>0</v>
      </c>
      <c r="AI4" s="17">
        <f>COUNTIF(C4:AG4,"R")</f>
        <v>9</v>
      </c>
      <c r="AJ4" s="17">
        <f t="shared" ref="AJ4:AJ20" si="0">+COUNTIF(C4:AG4,"C")</f>
        <v>0</v>
      </c>
      <c r="AK4" s="61">
        <f>Mar.18!AK4+Avr.18!AJ4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Mar.18!AO4+Avr.18!AI4</f>
        <v>34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2" t="s">
        <v>10</v>
      </c>
      <c r="D5" s="21" t="s">
        <v>9</v>
      </c>
      <c r="E5" s="21" t="s">
        <v>9</v>
      </c>
      <c r="F5" s="21" t="s">
        <v>9</v>
      </c>
      <c r="G5" s="21" t="s">
        <v>9</v>
      </c>
      <c r="H5" s="21" t="s">
        <v>10</v>
      </c>
      <c r="I5" s="22" t="s">
        <v>10</v>
      </c>
      <c r="J5" s="22" t="s">
        <v>10</v>
      </c>
      <c r="K5" s="21" t="s">
        <v>9</v>
      </c>
      <c r="L5" s="21" t="s">
        <v>9</v>
      </c>
      <c r="M5" s="21" t="s">
        <v>9</v>
      </c>
      <c r="N5" s="21" t="s">
        <v>9</v>
      </c>
      <c r="O5" s="21" t="s">
        <v>9</v>
      </c>
      <c r="P5" s="22" t="s">
        <v>10</v>
      </c>
      <c r="Q5" s="22" t="s">
        <v>10</v>
      </c>
      <c r="R5" s="21" t="s">
        <v>9</v>
      </c>
      <c r="S5" s="21" t="s">
        <v>9</v>
      </c>
      <c r="T5" s="21" t="s">
        <v>9</v>
      </c>
      <c r="U5" s="21" t="s">
        <v>9</v>
      </c>
      <c r="V5" s="21" t="s">
        <v>9</v>
      </c>
      <c r="W5" s="22" t="s">
        <v>10</v>
      </c>
      <c r="X5" s="22" t="s">
        <v>10</v>
      </c>
      <c r="Y5" s="21" t="s">
        <v>9</v>
      </c>
      <c r="Z5" s="21" t="s">
        <v>9</v>
      </c>
      <c r="AA5" s="21" t="s">
        <v>9</v>
      </c>
      <c r="AB5" s="21" t="s">
        <v>9</v>
      </c>
      <c r="AC5" s="21" t="s">
        <v>9</v>
      </c>
      <c r="AD5" s="22" t="s">
        <v>10</v>
      </c>
      <c r="AE5" s="22" t="s">
        <v>10</v>
      </c>
      <c r="AF5" s="21" t="s">
        <v>9</v>
      </c>
      <c r="AG5" s="52"/>
      <c r="AH5" s="23">
        <f t="shared" ref="AH5:AH20" si="2">COUNTIF(C5:AG5,"RU")</f>
        <v>0</v>
      </c>
      <c r="AI5" s="24">
        <f t="shared" ref="AI5:AI20" si="3">COUNTIF(C5:AG5,"R")</f>
        <v>10</v>
      </c>
      <c r="AJ5" s="24">
        <f t="shared" si="0"/>
        <v>0</v>
      </c>
      <c r="AK5" s="62">
        <f>Mar.18!AK5+Avr.18!AJ5</f>
        <v>0</v>
      </c>
      <c r="AL5" s="24"/>
      <c r="AM5" s="24">
        <f t="shared" si="1"/>
        <v>28</v>
      </c>
      <c r="AN5" s="24">
        <f>Mar.18!AN5+Avr.18!AH5</f>
        <v>0</v>
      </c>
      <c r="AO5" s="25">
        <f>Mar.18!AO5+Avr.18!AI5</f>
        <v>38</v>
      </c>
      <c r="AU5" s="19"/>
      <c r="AV5" s="19"/>
      <c r="AW5" s="19"/>
    </row>
    <row r="6" spans="1:49" x14ac:dyDescent="0.25">
      <c r="A6" s="87"/>
      <c r="B6" s="26" t="s">
        <v>48</v>
      </c>
      <c r="C6" s="6" t="s">
        <v>10</v>
      </c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6" t="s">
        <v>10</v>
      </c>
      <c r="J6" s="6" t="s">
        <v>10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10</v>
      </c>
      <c r="P6" s="6" t="s">
        <v>10</v>
      </c>
      <c r="Q6" s="6" t="s">
        <v>10</v>
      </c>
      <c r="R6" s="5" t="s">
        <v>9</v>
      </c>
      <c r="S6" s="5" t="s">
        <v>9</v>
      </c>
      <c r="T6" s="5" t="s">
        <v>9</v>
      </c>
      <c r="U6" s="5" t="s">
        <v>9</v>
      </c>
      <c r="V6" s="5" t="s">
        <v>9</v>
      </c>
      <c r="W6" s="6" t="s">
        <v>10</v>
      </c>
      <c r="X6" s="6" t="s">
        <v>10</v>
      </c>
      <c r="Y6" s="5" t="s">
        <v>9</v>
      </c>
      <c r="Z6" s="5" t="s">
        <v>9</v>
      </c>
      <c r="AA6" s="5" t="s">
        <v>9</v>
      </c>
      <c r="AB6" s="5" t="s">
        <v>9</v>
      </c>
      <c r="AC6" s="5" t="s">
        <v>9</v>
      </c>
      <c r="AD6" s="6" t="s">
        <v>10</v>
      </c>
      <c r="AE6" s="6" t="s">
        <v>10</v>
      </c>
      <c r="AF6" s="5" t="s">
        <v>9</v>
      </c>
      <c r="AG6" s="57"/>
      <c r="AH6" s="27">
        <f t="shared" si="2"/>
        <v>0</v>
      </c>
      <c r="AI6" s="28">
        <f t="shared" si="3"/>
        <v>10</v>
      </c>
      <c r="AJ6" s="28">
        <f t="shared" si="0"/>
        <v>0</v>
      </c>
      <c r="AK6" s="63">
        <f>Mar.18!AK6+Avr.18!AJ6</f>
        <v>0</v>
      </c>
      <c r="AL6" s="28"/>
      <c r="AM6" s="28">
        <f t="shared" si="1"/>
        <v>28</v>
      </c>
      <c r="AN6" s="28">
        <f>Mar.18!AN6+Avr.18!AH6</f>
        <v>0</v>
      </c>
      <c r="AO6" s="29">
        <f>Mar.18!AO6+Avr.18!AI6</f>
        <v>38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2" t="s">
        <v>10</v>
      </c>
      <c r="D7" s="31" t="s">
        <v>9</v>
      </c>
      <c r="E7" s="31" t="s">
        <v>9</v>
      </c>
      <c r="F7" s="31" t="s">
        <v>9</v>
      </c>
      <c r="G7" s="31" t="s">
        <v>9</v>
      </c>
      <c r="H7" s="31" t="s">
        <v>9</v>
      </c>
      <c r="I7" s="32" t="s">
        <v>10</v>
      </c>
      <c r="J7" s="32" t="s">
        <v>10</v>
      </c>
      <c r="K7" s="31" t="s">
        <v>9</v>
      </c>
      <c r="L7" s="31" t="s">
        <v>9</v>
      </c>
      <c r="M7" s="31" t="s">
        <v>9</v>
      </c>
      <c r="N7" s="31" t="s">
        <v>9</v>
      </c>
      <c r="O7" s="31" t="s">
        <v>9</v>
      </c>
      <c r="P7" s="32" t="s">
        <v>10</v>
      </c>
      <c r="Q7" s="32" t="s">
        <v>10</v>
      </c>
      <c r="R7" s="31" t="s">
        <v>9</v>
      </c>
      <c r="S7" s="31" t="s">
        <v>9</v>
      </c>
      <c r="T7" s="31" t="s">
        <v>9</v>
      </c>
      <c r="U7" s="31" t="s">
        <v>9</v>
      </c>
      <c r="V7" s="31" t="s">
        <v>10</v>
      </c>
      <c r="W7" s="32" t="s">
        <v>10</v>
      </c>
      <c r="X7" s="32" t="s">
        <v>10</v>
      </c>
      <c r="Y7" s="31" t="s">
        <v>9</v>
      </c>
      <c r="Z7" s="31" t="s">
        <v>9</v>
      </c>
      <c r="AA7" s="31" t="s">
        <v>9</v>
      </c>
      <c r="AB7" s="31" t="s">
        <v>9</v>
      </c>
      <c r="AC7" s="31" t="s">
        <v>9</v>
      </c>
      <c r="AD7" s="32" t="s">
        <v>10</v>
      </c>
      <c r="AE7" s="32" t="s">
        <v>10</v>
      </c>
      <c r="AF7" s="31" t="s">
        <v>9</v>
      </c>
      <c r="AG7" s="54"/>
      <c r="AH7" s="33">
        <f t="shared" si="2"/>
        <v>0</v>
      </c>
      <c r="AI7" s="34">
        <f t="shared" si="3"/>
        <v>10</v>
      </c>
      <c r="AJ7" s="34">
        <f t="shared" si="0"/>
        <v>0</v>
      </c>
      <c r="AK7" s="64">
        <f>Mar.18!AK7+Avr.18!AJ7</f>
        <v>0</v>
      </c>
      <c r="AL7" s="34"/>
      <c r="AM7" s="35">
        <f t="shared" si="1"/>
        <v>28</v>
      </c>
      <c r="AN7" s="34">
        <f>Mar.18!AN7+Avr.18!AH7</f>
        <v>0</v>
      </c>
      <c r="AO7" s="36">
        <f>Mar.18!AO7+Avr.18!AI7</f>
        <v>38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22" t="s">
        <v>10</v>
      </c>
      <c r="D8" s="21" t="s">
        <v>9</v>
      </c>
      <c r="E8" s="21" t="s">
        <v>9</v>
      </c>
      <c r="F8" s="21" t="s">
        <v>9</v>
      </c>
      <c r="G8" s="21" t="s">
        <v>9</v>
      </c>
      <c r="H8" s="21" t="s">
        <v>9</v>
      </c>
      <c r="I8" s="22" t="s">
        <v>10</v>
      </c>
      <c r="J8" s="22" t="s">
        <v>10</v>
      </c>
      <c r="K8" s="21" t="s">
        <v>9</v>
      </c>
      <c r="L8" s="21" t="s">
        <v>9</v>
      </c>
      <c r="M8" s="21" t="s">
        <v>12</v>
      </c>
      <c r="N8" s="21" t="s">
        <v>10</v>
      </c>
      <c r="O8" s="21" t="s">
        <v>10</v>
      </c>
      <c r="P8" s="22" t="s">
        <v>13</v>
      </c>
      <c r="Q8" s="22" t="s">
        <v>13</v>
      </c>
      <c r="R8" s="21" t="s">
        <v>13</v>
      </c>
      <c r="S8" s="21" t="s">
        <v>13</v>
      </c>
      <c r="T8" s="21" t="s">
        <v>10</v>
      </c>
      <c r="U8" s="21" t="s">
        <v>2</v>
      </c>
      <c r="V8" s="21" t="s">
        <v>9</v>
      </c>
      <c r="W8" s="22" t="s">
        <v>9</v>
      </c>
      <c r="X8" s="22" t="s">
        <v>12</v>
      </c>
      <c r="Y8" s="21" t="s">
        <v>10</v>
      </c>
      <c r="Z8" s="21" t="s">
        <v>10</v>
      </c>
      <c r="AA8" s="21" t="s">
        <v>13</v>
      </c>
      <c r="AB8" s="21" t="s">
        <v>13</v>
      </c>
      <c r="AC8" s="21" t="s">
        <v>13</v>
      </c>
      <c r="AD8" s="22" t="s">
        <v>10</v>
      </c>
      <c r="AE8" s="22" t="s">
        <v>10</v>
      </c>
      <c r="AF8" s="21" t="s">
        <v>9</v>
      </c>
      <c r="AG8" s="52"/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Mar.18!AK8+Avr.18!AJ8</f>
        <v>0</v>
      </c>
      <c r="AL8" s="24"/>
      <c r="AM8" s="24">
        <f t="shared" si="1"/>
        <v>28</v>
      </c>
      <c r="AN8" s="24">
        <f>Mar.18!AN8+Avr.18!AH8</f>
        <v>4</v>
      </c>
      <c r="AO8" s="25">
        <f>Mar.18!AO8+Avr.18!AI8</f>
        <v>40</v>
      </c>
      <c r="AU8" s="19"/>
      <c r="AV8" s="19"/>
      <c r="AW8" s="19"/>
    </row>
    <row r="9" spans="1:49" x14ac:dyDescent="0.25">
      <c r="A9" s="90"/>
      <c r="B9" s="26" t="s">
        <v>51</v>
      </c>
      <c r="C9" s="6" t="s">
        <v>10</v>
      </c>
      <c r="D9" s="5" t="s">
        <v>9</v>
      </c>
      <c r="E9" s="5" t="s">
        <v>9</v>
      </c>
      <c r="F9" s="5" t="s">
        <v>9</v>
      </c>
      <c r="G9" s="5" t="s">
        <v>9</v>
      </c>
      <c r="H9" s="5" t="s">
        <v>9</v>
      </c>
      <c r="I9" s="6" t="s">
        <v>10</v>
      </c>
      <c r="J9" s="6" t="s">
        <v>10</v>
      </c>
      <c r="K9" s="5" t="s">
        <v>9</v>
      </c>
      <c r="L9" s="5" t="s">
        <v>9</v>
      </c>
      <c r="M9" s="5" t="s">
        <v>12</v>
      </c>
      <c r="N9" s="5" t="s">
        <v>10</v>
      </c>
      <c r="O9" s="5" t="s">
        <v>10</v>
      </c>
      <c r="P9" s="6" t="s">
        <v>13</v>
      </c>
      <c r="Q9" s="6" t="s">
        <v>13</v>
      </c>
      <c r="R9" s="5" t="s">
        <v>13</v>
      </c>
      <c r="S9" s="5" t="s">
        <v>13</v>
      </c>
      <c r="T9" s="5" t="s">
        <v>10</v>
      </c>
      <c r="U9" s="5" t="s">
        <v>2</v>
      </c>
      <c r="V9" s="5" t="s">
        <v>9</v>
      </c>
      <c r="W9" s="6" t="s">
        <v>9</v>
      </c>
      <c r="X9" s="6" t="s">
        <v>12</v>
      </c>
      <c r="Y9" s="5" t="s">
        <v>10</v>
      </c>
      <c r="Z9" s="5" t="s">
        <v>10</v>
      </c>
      <c r="AA9" s="5" t="s">
        <v>13</v>
      </c>
      <c r="AB9" s="5" t="s">
        <v>13</v>
      </c>
      <c r="AC9" s="5" t="s">
        <v>13</v>
      </c>
      <c r="AD9" s="6" t="s">
        <v>10</v>
      </c>
      <c r="AE9" s="6" t="s">
        <v>10</v>
      </c>
      <c r="AF9" s="5" t="s">
        <v>9</v>
      </c>
      <c r="AG9" s="48"/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Mar.18!AK9+Avr.18!AJ9</f>
        <v>0</v>
      </c>
      <c r="AL9" s="28"/>
      <c r="AM9" s="28">
        <f t="shared" si="1"/>
        <v>28</v>
      </c>
      <c r="AN9" s="28">
        <f>Mar.18!AN9+Avr.18!AH9</f>
        <v>4</v>
      </c>
      <c r="AO9" s="29">
        <f>Mar.18!AO9+Avr.18!AI9</f>
        <v>40</v>
      </c>
      <c r="AU9" s="19"/>
      <c r="AV9" s="19"/>
      <c r="AW9" s="19"/>
    </row>
    <row r="10" spans="1:49" x14ac:dyDescent="0.25">
      <c r="A10" s="90"/>
      <c r="B10" s="26" t="s">
        <v>52</v>
      </c>
      <c r="C10" s="6" t="s">
        <v>10</v>
      </c>
      <c r="D10" s="5" t="s">
        <v>9</v>
      </c>
      <c r="E10" s="5" t="s">
        <v>9</v>
      </c>
      <c r="F10" s="5" t="s">
        <v>9</v>
      </c>
      <c r="G10" s="5" t="s">
        <v>9</v>
      </c>
      <c r="H10" s="5" t="s">
        <v>9</v>
      </c>
      <c r="I10" s="6" t="s">
        <v>10</v>
      </c>
      <c r="J10" s="6" t="s">
        <v>10</v>
      </c>
      <c r="K10" s="5" t="s">
        <v>9</v>
      </c>
      <c r="L10" s="5" t="s">
        <v>9</v>
      </c>
      <c r="M10" s="5" t="s">
        <v>12</v>
      </c>
      <c r="N10" s="5" t="s">
        <v>10</v>
      </c>
      <c r="O10" s="5" t="s">
        <v>10</v>
      </c>
      <c r="P10" s="6" t="s">
        <v>13</v>
      </c>
      <c r="Q10" s="6" t="s">
        <v>13</v>
      </c>
      <c r="R10" s="5" t="s">
        <v>13</v>
      </c>
      <c r="S10" s="5" t="s">
        <v>13</v>
      </c>
      <c r="T10" s="5" t="s">
        <v>10</v>
      </c>
      <c r="U10" s="5" t="s">
        <v>2</v>
      </c>
      <c r="V10" s="5" t="s">
        <v>9</v>
      </c>
      <c r="W10" s="6" t="s">
        <v>9</v>
      </c>
      <c r="X10" s="6" t="s">
        <v>12</v>
      </c>
      <c r="Y10" s="5" t="s">
        <v>10</v>
      </c>
      <c r="Z10" s="5" t="s">
        <v>10</v>
      </c>
      <c r="AA10" s="5" t="s">
        <v>13</v>
      </c>
      <c r="AB10" s="5" t="s">
        <v>13</v>
      </c>
      <c r="AC10" s="5" t="s">
        <v>13</v>
      </c>
      <c r="AD10" s="6" t="s">
        <v>10</v>
      </c>
      <c r="AE10" s="6" t="s">
        <v>10</v>
      </c>
      <c r="AF10" s="5" t="s">
        <v>9</v>
      </c>
      <c r="AG10" s="48"/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Mar.18!AK10+Avr.18!AJ10</f>
        <v>0</v>
      </c>
      <c r="AL10" s="28"/>
      <c r="AM10" s="28">
        <f t="shared" si="1"/>
        <v>28</v>
      </c>
      <c r="AN10" s="28">
        <f>Mar.18!AN10+Avr.18!AH10</f>
        <v>4</v>
      </c>
      <c r="AO10" s="29">
        <f>Mar.18!AO10+Avr.18!AI10</f>
        <v>40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32" t="s">
        <v>10</v>
      </c>
      <c r="D11" s="31" t="s">
        <v>9</v>
      </c>
      <c r="E11" s="31" t="s">
        <v>9</v>
      </c>
      <c r="F11" s="31" t="s">
        <v>9</v>
      </c>
      <c r="G11" s="31" t="s">
        <v>9</v>
      </c>
      <c r="H11" s="31" t="s">
        <v>9</v>
      </c>
      <c r="I11" s="32" t="s">
        <v>10</v>
      </c>
      <c r="J11" s="32" t="s">
        <v>10</v>
      </c>
      <c r="K11" s="31" t="s">
        <v>9</v>
      </c>
      <c r="L11" s="31" t="s">
        <v>9</v>
      </c>
      <c r="M11" s="31" t="s">
        <v>12</v>
      </c>
      <c r="N11" s="31" t="s">
        <v>10</v>
      </c>
      <c r="O11" s="31" t="s">
        <v>10</v>
      </c>
      <c r="P11" s="32" t="s">
        <v>13</v>
      </c>
      <c r="Q11" s="32" t="s">
        <v>13</v>
      </c>
      <c r="R11" s="31" t="s">
        <v>13</v>
      </c>
      <c r="S11" s="31" t="s">
        <v>13</v>
      </c>
      <c r="T11" s="31" t="s">
        <v>10</v>
      </c>
      <c r="U11" s="31" t="s">
        <v>2</v>
      </c>
      <c r="V11" s="31" t="s">
        <v>9</v>
      </c>
      <c r="W11" s="32" t="s">
        <v>9</v>
      </c>
      <c r="X11" s="32" t="s">
        <v>12</v>
      </c>
      <c r="Y11" s="31" t="s">
        <v>10</v>
      </c>
      <c r="Z11" s="31" t="s">
        <v>10</v>
      </c>
      <c r="AA11" s="31" t="s">
        <v>13</v>
      </c>
      <c r="AB11" s="31" t="s">
        <v>13</v>
      </c>
      <c r="AC11" s="31" t="s">
        <v>13</v>
      </c>
      <c r="AD11" s="32" t="s">
        <v>10</v>
      </c>
      <c r="AE11" s="32" t="s">
        <v>10</v>
      </c>
      <c r="AF11" s="31" t="s">
        <v>9</v>
      </c>
      <c r="AG11" s="54"/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Mar.18!AK11+Avr.18!AJ11</f>
        <v>0</v>
      </c>
      <c r="AL11" s="34"/>
      <c r="AM11" s="35">
        <f t="shared" si="1"/>
        <v>28</v>
      </c>
      <c r="AN11" s="34">
        <f>Mar.18!AN11+Avr.18!AH11</f>
        <v>4</v>
      </c>
      <c r="AO11" s="36">
        <f>Mar.18!AO11+Avr.18!AI11</f>
        <v>40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" t="s">
        <v>10</v>
      </c>
      <c r="D12" s="5" t="s">
        <v>9</v>
      </c>
      <c r="E12" s="5" t="s">
        <v>9</v>
      </c>
      <c r="F12" s="5" t="s">
        <v>12</v>
      </c>
      <c r="G12" s="5" t="s">
        <v>10</v>
      </c>
      <c r="H12" s="5" t="s">
        <v>10</v>
      </c>
      <c r="I12" s="6" t="s">
        <v>13</v>
      </c>
      <c r="J12" s="6" t="s">
        <v>13</v>
      </c>
      <c r="K12" s="5" t="s">
        <v>13</v>
      </c>
      <c r="L12" s="5" t="s">
        <v>13</v>
      </c>
      <c r="M12" s="5" t="s">
        <v>10</v>
      </c>
      <c r="N12" s="5" t="s">
        <v>2</v>
      </c>
      <c r="O12" s="5" t="s">
        <v>9</v>
      </c>
      <c r="P12" s="6" t="s">
        <v>9</v>
      </c>
      <c r="Q12" s="6" t="s">
        <v>12</v>
      </c>
      <c r="R12" s="5" t="s">
        <v>10</v>
      </c>
      <c r="S12" s="5" t="s">
        <v>10</v>
      </c>
      <c r="T12" s="5" t="s">
        <v>13</v>
      </c>
      <c r="U12" s="5" t="s">
        <v>13</v>
      </c>
      <c r="V12" s="5" t="s">
        <v>13</v>
      </c>
      <c r="W12" s="6" t="s">
        <v>10</v>
      </c>
      <c r="X12" s="6" t="s">
        <v>10</v>
      </c>
      <c r="Y12" s="5" t="s">
        <v>9</v>
      </c>
      <c r="Z12" s="5" t="s">
        <v>9</v>
      </c>
      <c r="AA12" s="5" t="s">
        <v>9</v>
      </c>
      <c r="AB12" s="5" t="s">
        <v>9</v>
      </c>
      <c r="AC12" s="5" t="s">
        <v>9</v>
      </c>
      <c r="AD12" s="6" t="s">
        <v>10</v>
      </c>
      <c r="AE12" s="6" t="s">
        <v>10</v>
      </c>
      <c r="AF12" s="5" t="s">
        <v>9</v>
      </c>
      <c r="AG12" s="48"/>
      <c r="AH12" s="23">
        <f>COUNTIF(C12:AG12,"RU")</f>
        <v>1</v>
      </c>
      <c r="AI12" s="24">
        <f>COUNTIF(C12:AG12,"R")</f>
        <v>10</v>
      </c>
      <c r="AJ12" s="24">
        <f>+COUNTIF(C12:AG12,"C")</f>
        <v>0</v>
      </c>
      <c r="AK12" s="62">
        <f>Mar.18!AK12+Avr.18!AJ12</f>
        <v>0</v>
      </c>
      <c r="AL12" s="24"/>
      <c r="AM12" s="24">
        <f t="shared" si="1"/>
        <v>28</v>
      </c>
      <c r="AN12" s="24">
        <f>Mar.18!AN12+Avr.18!AH12</f>
        <v>4</v>
      </c>
      <c r="AO12" s="25">
        <f>Mar.18!AO12+Avr.18!AI12</f>
        <v>38</v>
      </c>
      <c r="AU12" s="19"/>
      <c r="AV12" s="19"/>
      <c r="AW12" s="19"/>
    </row>
    <row r="13" spans="1:49" x14ac:dyDescent="0.25">
      <c r="A13" s="93"/>
      <c r="B13" s="26" t="s">
        <v>55</v>
      </c>
      <c r="C13" s="6" t="s">
        <v>10</v>
      </c>
      <c r="D13" s="5" t="s">
        <v>9</v>
      </c>
      <c r="E13" s="5" t="s">
        <v>9</v>
      </c>
      <c r="F13" s="5" t="s">
        <v>12</v>
      </c>
      <c r="G13" s="5" t="s">
        <v>10</v>
      </c>
      <c r="H13" s="5" t="s">
        <v>10</v>
      </c>
      <c r="I13" s="6" t="s">
        <v>13</v>
      </c>
      <c r="J13" s="6" t="s">
        <v>13</v>
      </c>
      <c r="K13" s="5" t="s">
        <v>13</v>
      </c>
      <c r="L13" s="5" t="s">
        <v>13</v>
      </c>
      <c r="M13" s="5" t="s">
        <v>10</v>
      </c>
      <c r="N13" s="5" t="s">
        <v>2</v>
      </c>
      <c r="O13" s="5" t="s">
        <v>9</v>
      </c>
      <c r="P13" s="6" t="s">
        <v>9</v>
      </c>
      <c r="Q13" s="6" t="s">
        <v>12</v>
      </c>
      <c r="R13" s="5" t="s">
        <v>10</v>
      </c>
      <c r="S13" s="5" t="s">
        <v>10</v>
      </c>
      <c r="T13" s="5" t="s">
        <v>13</v>
      </c>
      <c r="U13" s="5" t="s">
        <v>13</v>
      </c>
      <c r="V13" s="5" t="s">
        <v>13</v>
      </c>
      <c r="W13" s="6" t="s">
        <v>10</v>
      </c>
      <c r="X13" s="6" t="s">
        <v>10</v>
      </c>
      <c r="Y13" s="5" t="s">
        <v>9</v>
      </c>
      <c r="Z13" s="5" t="s">
        <v>9</v>
      </c>
      <c r="AA13" s="5" t="s">
        <v>9</v>
      </c>
      <c r="AB13" s="5" t="s">
        <v>9</v>
      </c>
      <c r="AC13" s="5" t="s">
        <v>9</v>
      </c>
      <c r="AD13" s="6" t="s">
        <v>10</v>
      </c>
      <c r="AE13" s="6" t="s">
        <v>10</v>
      </c>
      <c r="AF13" s="5" t="s">
        <v>9</v>
      </c>
      <c r="AG13" s="48"/>
      <c r="AH13" s="27">
        <f t="shared" si="2"/>
        <v>1</v>
      </c>
      <c r="AI13" s="28">
        <f t="shared" si="3"/>
        <v>10</v>
      </c>
      <c r="AJ13" s="28">
        <f t="shared" si="0"/>
        <v>0</v>
      </c>
      <c r="AK13" s="63">
        <f>Mar.18!AK13+Avr.18!AJ13</f>
        <v>0</v>
      </c>
      <c r="AL13" s="28"/>
      <c r="AM13" s="28">
        <f t="shared" si="1"/>
        <v>28</v>
      </c>
      <c r="AN13" s="28">
        <f>Mar.18!AN13+Avr.18!AH13</f>
        <v>4</v>
      </c>
      <c r="AO13" s="29">
        <f>Mar.18!AO13+Avr.18!AI13</f>
        <v>38</v>
      </c>
      <c r="AU13" s="19"/>
      <c r="AV13" s="19"/>
      <c r="AW13" s="19"/>
    </row>
    <row r="14" spans="1:49" x14ac:dyDescent="0.25">
      <c r="A14" s="93"/>
      <c r="B14" s="26" t="s">
        <v>56</v>
      </c>
      <c r="C14" s="6" t="s">
        <v>10</v>
      </c>
      <c r="D14" s="5" t="s">
        <v>9</v>
      </c>
      <c r="E14" s="5" t="s">
        <v>9</v>
      </c>
      <c r="F14" s="5" t="s">
        <v>12</v>
      </c>
      <c r="G14" s="5" t="s">
        <v>10</v>
      </c>
      <c r="H14" s="5" t="s">
        <v>10</v>
      </c>
      <c r="I14" s="6" t="s">
        <v>13</v>
      </c>
      <c r="J14" s="6" t="s">
        <v>13</v>
      </c>
      <c r="K14" s="5" t="s">
        <v>13</v>
      </c>
      <c r="L14" s="5" t="s">
        <v>13</v>
      </c>
      <c r="M14" s="5" t="s">
        <v>10</v>
      </c>
      <c r="N14" s="5" t="s">
        <v>2</v>
      </c>
      <c r="O14" s="5" t="s">
        <v>9</v>
      </c>
      <c r="P14" s="6" t="s">
        <v>9</v>
      </c>
      <c r="Q14" s="6" t="s">
        <v>12</v>
      </c>
      <c r="R14" s="5" t="s">
        <v>10</v>
      </c>
      <c r="S14" s="5" t="s">
        <v>10</v>
      </c>
      <c r="T14" s="5" t="s">
        <v>13</v>
      </c>
      <c r="U14" s="5" t="s">
        <v>13</v>
      </c>
      <c r="V14" s="5" t="s">
        <v>13</v>
      </c>
      <c r="W14" s="6" t="s">
        <v>10</v>
      </c>
      <c r="X14" s="6" t="s">
        <v>10</v>
      </c>
      <c r="Y14" s="5" t="s">
        <v>9</v>
      </c>
      <c r="Z14" s="5" t="s">
        <v>9</v>
      </c>
      <c r="AA14" s="5" t="s">
        <v>9</v>
      </c>
      <c r="AB14" s="5" t="s">
        <v>9</v>
      </c>
      <c r="AC14" s="5" t="s">
        <v>9</v>
      </c>
      <c r="AD14" s="6" t="s">
        <v>10</v>
      </c>
      <c r="AE14" s="6" t="s">
        <v>10</v>
      </c>
      <c r="AF14" s="5" t="s">
        <v>9</v>
      </c>
      <c r="AG14" s="48"/>
      <c r="AH14" s="27">
        <f t="shared" si="2"/>
        <v>1</v>
      </c>
      <c r="AI14" s="28">
        <f t="shared" si="3"/>
        <v>10</v>
      </c>
      <c r="AJ14" s="28">
        <f t="shared" si="0"/>
        <v>0</v>
      </c>
      <c r="AK14" s="63">
        <f>Mar.18!AK14+Avr.18!AJ14</f>
        <v>0</v>
      </c>
      <c r="AL14" s="28"/>
      <c r="AM14" s="37">
        <f t="shared" si="1"/>
        <v>28</v>
      </c>
      <c r="AN14" s="28">
        <f>Mar.18!AN14+Avr.18!AH14</f>
        <v>4</v>
      </c>
      <c r="AO14" s="29">
        <f>Mar.18!AO14+Avr.18!AI14</f>
        <v>38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32" t="s">
        <v>10</v>
      </c>
      <c r="D15" s="31" t="s">
        <v>9</v>
      </c>
      <c r="E15" s="31" t="s">
        <v>9</v>
      </c>
      <c r="F15" s="31" t="s">
        <v>12</v>
      </c>
      <c r="G15" s="31" t="s">
        <v>10</v>
      </c>
      <c r="H15" s="31" t="s">
        <v>10</v>
      </c>
      <c r="I15" s="32" t="s">
        <v>13</v>
      </c>
      <c r="J15" s="32" t="s">
        <v>13</v>
      </c>
      <c r="K15" s="31" t="s">
        <v>13</v>
      </c>
      <c r="L15" s="31" t="s">
        <v>13</v>
      </c>
      <c r="M15" s="31" t="s">
        <v>10</v>
      </c>
      <c r="N15" s="31" t="s">
        <v>2</v>
      </c>
      <c r="O15" s="31" t="s">
        <v>9</v>
      </c>
      <c r="P15" s="32" t="s">
        <v>9</v>
      </c>
      <c r="Q15" s="32" t="s">
        <v>12</v>
      </c>
      <c r="R15" s="31" t="s">
        <v>10</v>
      </c>
      <c r="S15" s="31" t="s">
        <v>10</v>
      </c>
      <c r="T15" s="31" t="s">
        <v>13</v>
      </c>
      <c r="U15" s="31" t="s">
        <v>13</v>
      </c>
      <c r="V15" s="31" t="s">
        <v>13</v>
      </c>
      <c r="W15" s="32" t="s">
        <v>10</v>
      </c>
      <c r="X15" s="32" t="s">
        <v>10</v>
      </c>
      <c r="Y15" s="31" t="s">
        <v>9</v>
      </c>
      <c r="Z15" s="31" t="s">
        <v>9</v>
      </c>
      <c r="AA15" s="31" t="s">
        <v>9</v>
      </c>
      <c r="AB15" s="31" t="s">
        <v>9</v>
      </c>
      <c r="AC15" s="31" t="s">
        <v>9</v>
      </c>
      <c r="AD15" s="32" t="s">
        <v>10</v>
      </c>
      <c r="AE15" s="32" t="s">
        <v>10</v>
      </c>
      <c r="AF15" s="31" t="s">
        <v>9</v>
      </c>
      <c r="AG15" s="54"/>
      <c r="AH15" s="33">
        <f t="shared" si="2"/>
        <v>1</v>
      </c>
      <c r="AI15" s="34">
        <f t="shared" si="3"/>
        <v>10</v>
      </c>
      <c r="AJ15" s="34">
        <f t="shared" si="0"/>
        <v>0</v>
      </c>
      <c r="AK15" s="64">
        <f>Mar.18!AK15+Avr.18!AJ15</f>
        <v>0</v>
      </c>
      <c r="AL15" s="34"/>
      <c r="AM15" s="34">
        <f t="shared" si="1"/>
        <v>28</v>
      </c>
      <c r="AN15" s="34">
        <f>Mar.18!AN15+Avr.18!AH15</f>
        <v>4</v>
      </c>
      <c r="AO15" s="36">
        <f>Mar.18!AO15+Avr.18!AI15</f>
        <v>38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" t="s">
        <v>13</v>
      </c>
      <c r="D16" s="5" t="s">
        <v>13</v>
      </c>
      <c r="E16" s="5" t="s">
        <v>13</v>
      </c>
      <c r="F16" s="5" t="s">
        <v>10</v>
      </c>
      <c r="G16" s="5" t="s">
        <v>2</v>
      </c>
      <c r="H16" s="5" t="s">
        <v>9</v>
      </c>
      <c r="I16" s="6" t="s">
        <v>9</v>
      </c>
      <c r="J16" s="6" t="s">
        <v>12</v>
      </c>
      <c r="K16" s="5" t="s">
        <v>10</v>
      </c>
      <c r="L16" s="5" t="s">
        <v>10</v>
      </c>
      <c r="M16" s="5" t="s">
        <v>13</v>
      </c>
      <c r="N16" s="5" t="s">
        <v>13</v>
      </c>
      <c r="O16" s="5" t="s">
        <v>13</v>
      </c>
      <c r="P16" s="6" t="s">
        <v>10</v>
      </c>
      <c r="Q16" s="6" t="s">
        <v>10</v>
      </c>
      <c r="R16" s="5" t="s">
        <v>9</v>
      </c>
      <c r="S16" s="5" t="s">
        <v>9</v>
      </c>
      <c r="T16" s="5" t="s">
        <v>9</v>
      </c>
      <c r="U16" s="5" t="s">
        <v>9</v>
      </c>
      <c r="V16" s="5" t="s">
        <v>9</v>
      </c>
      <c r="W16" s="6" t="s">
        <v>10</v>
      </c>
      <c r="X16" s="6" t="s">
        <v>10</v>
      </c>
      <c r="Y16" s="5" t="s">
        <v>9</v>
      </c>
      <c r="Z16" s="5" t="s">
        <v>9</v>
      </c>
      <c r="AA16" s="5" t="s">
        <v>12</v>
      </c>
      <c r="AB16" s="5" t="s">
        <v>10</v>
      </c>
      <c r="AC16" s="5" t="s">
        <v>10</v>
      </c>
      <c r="AD16" s="6" t="s">
        <v>13</v>
      </c>
      <c r="AE16" s="6" t="s">
        <v>13</v>
      </c>
      <c r="AF16" s="5" t="s">
        <v>13</v>
      </c>
      <c r="AG16" s="48"/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Mar.18!AK16+Avr.18!AJ16</f>
        <v>0</v>
      </c>
      <c r="AL16" s="24"/>
      <c r="AM16" s="24">
        <f t="shared" si="1"/>
        <v>28</v>
      </c>
      <c r="AN16" s="24">
        <f>Mar.18!AN16+Avr.18!AH16</f>
        <v>4</v>
      </c>
      <c r="AO16" s="25">
        <f>Mar.18!AO16+Avr.18!AI16</f>
        <v>38</v>
      </c>
      <c r="AU16" s="19"/>
      <c r="AV16" s="19"/>
      <c r="AW16" s="19"/>
    </row>
    <row r="17" spans="1:49" x14ac:dyDescent="0.25">
      <c r="A17" s="96"/>
      <c r="B17" s="26" t="s">
        <v>59</v>
      </c>
      <c r="C17" s="6" t="s">
        <v>13</v>
      </c>
      <c r="D17" s="5" t="s">
        <v>13</v>
      </c>
      <c r="E17" s="5" t="s">
        <v>13</v>
      </c>
      <c r="F17" s="5" t="s">
        <v>10</v>
      </c>
      <c r="G17" s="5" t="s">
        <v>2</v>
      </c>
      <c r="H17" s="5" t="s">
        <v>9</v>
      </c>
      <c r="I17" s="6" t="s">
        <v>9</v>
      </c>
      <c r="J17" s="6" t="s">
        <v>12</v>
      </c>
      <c r="K17" s="5" t="s">
        <v>10</v>
      </c>
      <c r="L17" s="5" t="s">
        <v>10</v>
      </c>
      <c r="M17" s="5" t="s">
        <v>13</v>
      </c>
      <c r="N17" s="5" t="s">
        <v>13</v>
      </c>
      <c r="O17" s="5" t="s">
        <v>13</v>
      </c>
      <c r="P17" s="6" t="s">
        <v>10</v>
      </c>
      <c r="Q17" s="6" t="s">
        <v>10</v>
      </c>
      <c r="R17" s="5" t="s">
        <v>9</v>
      </c>
      <c r="S17" s="5" t="s">
        <v>9</v>
      </c>
      <c r="T17" s="5" t="s">
        <v>9</v>
      </c>
      <c r="U17" s="5" t="s">
        <v>9</v>
      </c>
      <c r="V17" s="5" t="s">
        <v>9</v>
      </c>
      <c r="W17" s="6" t="s">
        <v>10</v>
      </c>
      <c r="X17" s="6" t="s">
        <v>10</v>
      </c>
      <c r="Y17" s="5" t="s">
        <v>9</v>
      </c>
      <c r="Z17" s="5" t="s">
        <v>9</v>
      </c>
      <c r="AA17" s="5" t="s">
        <v>12</v>
      </c>
      <c r="AB17" s="5" t="s">
        <v>10</v>
      </c>
      <c r="AC17" s="5" t="s">
        <v>10</v>
      </c>
      <c r="AD17" s="6" t="s">
        <v>13</v>
      </c>
      <c r="AE17" s="6" t="s">
        <v>13</v>
      </c>
      <c r="AF17" s="5" t="s">
        <v>13</v>
      </c>
      <c r="AG17" s="48"/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Mar.18!AK17+Avr.18!AJ17</f>
        <v>0</v>
      </c>
      <c r="AL17" s="28"/>
      <c r="AM17" s="28">
        <f t="shared" si="1"/>
        <v>28</v>
      </c>
      <c r="AN17" s="28">
        <f>Mar.18!AN17+Avr.18!AH17</f>
        <v>4</v>
      </c>
      <c r="AO17" s="29">
        <f>Mar.18!AO17+Avr.18!AI17</f>
        <v>38</v>
      </c>
      <c r="AU17" s="19"/>
      <c r="AV17" s="19"/>
      <c r="AW17" s="19"/>
    </row>
    <row r="18" spans="1:49" x14ac:dyDescent="0.25">
      <c r="A18" s="96"/>
      <c r="B18" s="26" t="s">
        <v>60</v>
      </c>
      <c r="C18" s="6" t="s">
        <v>13</v>
      </c>
      <c r="D18" s="5" t="s">
        <v>13</v>
      </c>
      <c r="E18" s="5" t="s">
        <v>13</v>
      </c>
      <c r="F18" s="5" t="s">
        <v>10</v>
      </c>
      <c r="G18" s="5" t="s">
        <v>2</v>
      </c>
      <c r="H18" s="5" t="s">
        <v>9</v>
      </c>
      <c r="I18" s="6" t="s">
        <v>9</v>
      </c>
      <c r="J18" s="6" t="s">
        <v>12</v>
      </c>
      <c r="K18" s="5" t="s">
        <v>10</v>
      </c>
      <c r="L18" s="5" t="s">
        <v>10</v>
      </c>
      <c r="M18" s="5" t="s">
        <v>13</v>
      </c>
      <c r="N18" s="5" t="s">
        <v>13</v>
      </c>
      <c r="O18" s="5" t="s">
        <v>13</v>
      </c>
      <c r="P18" s="6" t="s">
        <v>10</v>
      </c>
      <c r="Q18" s="6" t="s">
        <v>10</v>
      </c>
      <c r="R18" s="5" t="s">
        <v>9</v>
      </c>
      <c r="S18" s="5" t="s">
        <v>9</v>
      </c>
      <c r="T18" s="5" t="s">
        <v>9</v>
      </c>
      <c r="U18" s="5" t="s">
        <v>9</v>
      </c>
      <c r="V18" s="5" t="s">
        <v>9</v>
      </c>
      <c r="W18" s="6" t="s">
        <v>10</v>
      </c>
      <c r="X18" s="6" t="s">
        <v>10</v>
      </c>
      <c r="Y18" s="5" t="s">
        <v>9</v>
      </c>
      <c r="Z18" s="5" t="s">
        <v>9</v>
      </c>
      <c r="AA18" s="5" t="s">
        <v>12</v>
      </c>
      <c r="AB18" s="5" t="s">
        <v>10</v>
      </c>
      <c r="AC18" s="5" t="s">
        <v>10</v>
      </c>
      <c r="AD18" s="6" t="s">
        <v>13</v>
      </c>
      <c r="AE18" s="6" t="s">
        <v>13</v>
      </c>
      <c r="AF18" s="5" t="s">
        <v>13</v>
      </c>
      <c r="AG18" s="48"/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Mar.18!AK18+Avr.18!AJ18</f>
        <v>0</v>
      </c>
      <c r="AL18" s="28"/>
      <c r="AM18" s="28">
        <f t="shared" si="1"/>
        <v>28</v>
      </c>
      <c r="AN18" s="28">
        <f>Mar.18!AN18+Avr.18!AH18</f>
        <v>4</v>
      </c>
      <c r="AO18" s="29">
        <f>Mar.18!AO18+Avr.18!AI18</f>
        <v>38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32" t="s">
        <v>13</v>
      </c>
      <c r="D19" s="31" t="s">
        <v>13</v>
      </c>
      <c r="E19" s="31" t="s">
        <v>13</v>
      </c>
      <c r="F19" s="31" t="s">
        <v>10</v>
      </c>
      <c r="G19" s="31" t="s">
        <v>2</v>
      </c>
      <c r="H19" s="31" t="s">
        <v>9</v>
      </c>
      <c r="I19" s="32" t="s">
        <v>9</v>
      </c>
      <c r="J19" s="32" t="s">
        <v>12</v>
      </c>
      <c r="K19" s="31" t="s">
        <v>10</v>
      </c>
      <c r="L19" s="31" t="s">
        <v>10</v>
      </c>
      <c r="M19" s="31" t="s">
        <v>13</v>
      </c>
      <c r="N19" s="31" t="s">
        <v>13</v>
      </c>
      <c r="O19" s="31" t="s">
        <v>13</v>
      </c>
      <c r="P19" s="32" t="s">
        <v>10</v>
      </c>
      <c r="Q19" s="32" t="s">
        <v>10</v>
      </c>
      <c r="R19" s="31" t="s">
        <v>9</v>
      </c>
      <c r="S19" s="31" t="s">
        <v>9</v>
      </c>
      <c r="T19" s="31" t="s">
        <v>9</v>
      </c>
      <c r="U19" s="31" t="s">
        <v>9</v>
      </c>
      <c r="V19" s="31" t="s">
        <v>9</v>
      </c>
      <c r="W19" s="32" t="s">
        <v>10</v>
      </c>
      <c r="X19" s="32" t="s">
        <v>10</v>
      </c>
      <c r="Y19" s="31" t="s">
        <v>9</v>
      </c>
      <c r="Z19" s="31" t="s">
        <v>9</v>
      </c>
      <c r="AA19" s="31" t="s">
        <v>12</v>
      </c>
      <c r="AB19" s="31" t="s">
        <v>10</v>
      </c>
      <c r="AC19" s="31" t="s">
        <v>10</v>
      </c>
      <c r="AD19" s="32" t="s">
        <v>13</v>
      </c>
      <c r="AE19" s="32" t="s">
        <v>13</v>
      </c>
      <c r="AF19" s="31" t="s">
        <v>13</v>
      </c>
      <c r="AG19" s="54"/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Mar.18!AK19+Avr.18!AJ19</f>
        <v>0</v>
      </c>
      <c r="AL19" s="34"/>
      <c r="AM19" s="34">
        <f t="shared" si="1"/>
        <v>28</v>
      </c>
      <c r="AN19" s="34">
        <f>Mar.18!AN19+Avr.18!AH19</f>
        <v>4</v>
      </c>
      <c r="AO19" s="36">
        <f>Mar.18!AO19+Avr.18!AI19</f>
        <v>38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44" t="s">
        <v>12</v>
      </c>
      <c r="D20" s="43" t="s">
        <v>10</v>
      </c>
      <c r="E20" s="43" t="s">
        <v>10</v>
      </c>
      <c r="F20" s="43" t="s">
        <v>13</v>
      </c>
      <c r="G20" s="43" t="s">
        <v>13</v>
      </c>
      <c r="H20" s="43" t="s">
        <v>13</v>
      </c>
      <c r="I20" s="44" t="s">
        <v>10</v>
      </c>
      <c r="J20" s="44" t="s">
        <v>10</v>
      </c>
      <c r="K20" s="43" t="s">
        <v>9</v>
      </c>
      <c r="L20" s="43" t="s">
        <v>9</v>
      </c>
      <c r="M20" s="43" t="s">
        <v>9</v>
      </c>
      <c r="N20" s="43" t="s">
        <v>9</v>
      </c>
      <c r="O20" s="43" t="s">
        <v>9</v>
      </c>
      <c r="P20" s="44" t="s">
        <v>10</v>
      </c>
      <c r="Q20" s="44" t="s">
        <v>10</v>
      </c>
      <c r="R20" s="43" t="s">
        <v>9</v>
      </c>
      <c r="S20" s="43" t="s">
        <v>9</v>
      </c>
      <c r="T20" s="43" t="s">
        <v>12</v>
      </c>
      <c r="U20" s="43" t="s">
        <v>10</v>
      </c>
      <c r="V20" s="43" t="s">
        <v>10</v>
      </c>
      <c r="W20" s="44" t="s">
        <v>13</v>
      </c>
      <c r="X20" s="44" t="s">
        <v>13</v>
      </c>
      <c r="Y20" s="43" t="s">
        <v>13</v>
      </c>
      <c r="Z20" s="43" t="s">
        <v>13</v>
      </c>
      <c r="AA20" s="43" t="s">
        <v>10</v>
      </c>
      <c r="AB20" s="43" t="s">
        <v>2</v>
      </c>
      <c r="AC20" s="43" t="s">
        <v>9</v>
      </c>
      <c r="AD20" s="44" t="s">
        <v>9</v>
      </c>
      <c r="AE20" s="44" t="s">
        <v>12</v>
      </c>
      <c r="AF20" s="43" t="s">
        <v>10</v>
      </c>
      <c r="AG20" s="65"/>
      <c r="AH20" s="23">
        <f t="shared" si="2"/>
        <v>1</v>
      </c>
      <c r="AI20" s="24">
        <f t="shared" si="3"/>
        <v>10</v>
      </c>
      <c r="AJ20" s="24">
        <f t="shared" si="0"/>
        <v>0</v>
      </c>
      <c r="AK20" s="62">
        <f>Mar.18!AK20+Avr.18!AJ20</f>
        <v>0</v>
      </c>
      <c r="AL20" s="24"/>
      <c r="AM20" s="38">
        <f t="shared" si="1"/>
        <v>28</v>
      </c>
      <c r="AN20" s="24">
        <f>Mar.18!AN20+Avr.18!AH20</f>
        <v>5</v>
      </c>
      <c r="AO20" s="25">
        <f>Mar.18!AO20+Avr.18!AI20</f>
        <v>38</v>
      </c>
      <c r="AU20" s="19"/>
      <c r="AV20" s="19"/>
      <c r="AW20" s="19"/>
    </row>
    <row r="21" spans="1:49" x14ac:dyDescent="0.25">
      <c r="A21" s="83"/>
      <c r="B21" s="26" t="s">
        <v>62</v>
      </c>
      <c r="C21" s="6" t="s">
        <v>12</v>
      </c>
      <c r="D21" s="5" t="s">
        <v>10</v>
      </c>
      <c r="E21" s="5" t="s">
        <v>10</v>
      </c>
      <c r="F21" s="5" t="s">
        <v>13</v>
      </c>
      <c r="G21" s="5" t="s">
        <v>13</v>
      </c>
      <c r="H21" s="5" t="s">
        <v>13</v>
      </c>
      <c r="I21" s="6" t="s">
        <v>10</v>
      </c>
      <c r="J21" s="6" t="s">
        <v>10</v>
      </c>
      <c r="K21" s="5" t="s">
        <v>9</v>
      </c>
      <c r="L21" s="5" t="s">
        <v>9</v>
      </c>
      <c r="M21" s="5" t="s">
        <v>9</v>
      </c>
      <c r="N21" s="5" t="s">
        <v>9</v>
      </c>
      <c r="O21" s="5" t="s">
        <v>9</v>
      </c>
      <c r="P21" s="6" t="s">
        <v>10</v>
      </c>
      <c r="Q21" s="6" t="s">
        <v>10</v>
      </c>
      <c r="R21" s="5" t="s">
        <v>9</v>
      </c>
      <c r="S21" s="5" t="s">
        <v>9</v>
      </c>
      <c r="T21" s="5" t="s">
        <v>12</v>
      </c>
      <c r="U21" s="5" t="s">
        <v>10</v>
      </c>
      <c r="V21" s="5" t="s">
        <v>10</v>
      </c>
      <c r="W21" s="6" t="s">
        <v>13</v>
      </c>
      <c r="X21" s="6" t="s">
        <v>13</v>
      </c>
      <c r="Y21" s="5" t="s">
        <v>13</v>
      </c>
      <c r="Z21" s="5" t="s">
        <v>13</v>
      </c>
      <c r="AA21" s="5" t="s">
        <v>10</v>
      </c>
      <c r="AB21" s="5" t="s">
        <v>2</v>
      </c>
      <c r="AC21" s="5" t="s">
        <v>9</v>
      </c>
      <c r="AD21" s="6" t="s">
        <v>9</v>
      </c>
      <c r="AE21" s="6" t="s">
        <v>12</v>
      </c>
      <c r="AF21" s="5" t="s">
        <v>10</v>
      </c>
      <c r="AG21" s="48"/>
      <c r="AH21" s="27">
        <f>COUNTIF(C21:AG21,"RU")</f>
        <v>1</v>
      </c>
      <c r="AI21" s="28">
        <f>COUNTIF(C21:AG21,"R")</f>
        <v>10</v>
      </c>
      <c r="AJ21" s="28">
        <f>+COUNTIF(C21:AG21,"C")</f>
        <v>0</v>
      </c>
      <c r="AK21" s="63">
        <f>Mar.18!AK21+Avr.18!AJ21</f>
        <v>0</v>
      </c>
      <c r="AL21" s="28"/>
      <c r="AM21" s="28">
        <f t="shared" si="1"/>
        <v>28</v>
      </c>
      <c r="AN21" s="28">
        <f>Mar.18!AN21+Avr.18!AH21</f>
        <v>5</v>
      </c>
      <c r="AO21" s="29">
        <f>Mar.18!AO21+Avr.18!AI21</f>
        <v>38</v>
      </c>
      <c r="AU21" s="19"/>
      <c r="AV21" s="19"/>
      <c r="AW21" s="19"/>
    </row>
    <row r="22" spans="1:49" x14ac:dyDescent="0.25">
      <c r="A22" s="83"/>
      <c r="B22" s="26" t="s">
        <v>63</v>
      </c>
      <c r="C22" s="6" t="s">
        <v>12</v>
      </c>
      <c r="D22" s="5" t="s">
        <v>10</v>
      </c>
      <c r="E22" s="5" t="s">
        <v>10</v>
      </c>
      <c r="F22" s="5" t="s">
        <v>13</v>
      </c>
      <c r="G22" s="5" t="s">
        <v>13</v>
      </c>
      <c r="H22" s="5" t="s">
        <v>13</v>
      </c>
      <c r="I22" s="6" t="s">
        <v>10</v>
      </c>
      <c r="J22" s="6" t="s">
        <v>10</v>
      </c>
      <c r="K22" s="5" t="s">
        <v>9</v>
      </c>
      <c r="L22" s="5" t="s">
        <v>9</v>
      </c>
      <c r="M22" s="5" t="s">
        <v>9</v>
      </c>
      <c r="N22" s="5" t="s">
        <v>9</v>
      </c>
      <c r="O22" s="5" t="s">
        <v>9</v>
      </c>
      <c r="P22" s="6" t="s">
        <v>10</v>
      </c>
      <c r="Q22" s="6" t="s">
        <v>10</v>
      </c>
      <c r="R22" s="5" t="s">
        <v>9</v>
      </c>
      <c r="S22" s="5" t="s">
        <v>9</v>
      </c>
      <c r="T22" s="5" t="s">
        <v>12</v>
      </c>
      <c r="U22" s="5" t="s">
        <v>10</v>
      </c>
      <c r="V22" s="5" t="s">
        <v>10</v>
      </c>
      <c r="W22" s="6" t="s">
        <v>13</v>
      </c>
      <c r="X22" s="6" t="s">
        <v>13</v>
      </c>
      <c r="Y22" s="5" t="s">
        <v>13</v>
      </c>
      <c r="Z22" s="5" t="s">
        <v>13</v>
      </c>
      <c r="AA22" s="5" t="s">
        <v>10</v>
      </c>
      <c r="AB22" s="5" t="s">
        <v>2</v>
      </c>
      <c r="AC22" s="5" t="s">
        <v>9</v>
      </c>
      <c r="AD22" s="6" t="s">
        <v>9</v>
      </c>
      <c r="AE22" s="6" t="s">
        <v>12</v>
      </c>
      <c r="AF22" s="5" t="s">
        <v>10</v>
      </c>
      <c r="AG22" s="48"/>
      <c r="AH22" s="27">
        <f>COUNTIF(C22:AG22,"RU")</f>
        <v>1</v>
      </c>
      <c r="AI22" s="28">
        <f>COUNTIF(C22:AG22,"R")</f>
        <v>10</v>
      </c>
      <c r="AJ22" s="28">
        <f>+COUNTIF(C22:AG22,"C")</f>
        <v>0</v>
      </c>
      <c r="AK22" s="63">
        <f>Mar.18!AK22+Avr.18!AJ22</f>
        <v>0</v>
      </c>
      <c r="AL22" s="28"/>
      <c r="AM22" s="28">
        <f t="shared" si="1"/>
        <v>28</v>
      </c>
      <c r="AN22" s="28">
        <f>Mar.18!AN22+Avr.18!AH22</f>
        <v>5</v>
      </c>
      <c r="AO22" s="29">
        <f>Mar.18!AO22+Avr.18!AI22</f>
        <v>38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2" t="s">
        <v>12</v>
      </c>
      <c r="D23" s="31" t="s">
        <v>10</v>
      </c>
      <c r="E23" s="31" t="s">
        <v>10</v>
      </c>
      <c r="F23" s="31" t="s">
        <v>13</v>
      </c>
      <c r="G23" s="31" t="s">
        <v>13</v>
      </c>
      <c r="H23" s="31" t="s">
        <v>13</v>
      </c>
      <c r="I23" s="32" t="s">
        <v>10</v>
      </c>
      <c r="J23" s="32" t="s">
        <v>10</v>
      </c>
      <c r="K23" s="31" t="s">
        <v>9</v>
      </c>
      <c r="L23" s="31" t="s">
        <v>9</v>
      </c>
      <c r="M23" s="31" t="s">
        <v>9</v>
      </c>
      <c r="N23" s="31" t="s">
        <v>9</v>
      </c>
      <c r="O23" s="31" t="s">
        <v>9</v>
      </c>
      <c r="P23" s="32" t="s">
        <v>10</v>
      </c>
      <c r="Q23" s="32" t="s">
        <v>10</v>
      </c>
      <c r="R23" s="31" t="s">
        <v>9</v>
      </c>
      <c r="S23" s="31" t="s">
        <v>9</v>
      </c>
      <c r="T23" s="31" t="s">
        <v>12</v>
      </c>
      <c r="U23" s="31" t="s">
        <v>10</v>
      </c>
      <c r="V23" s="31" t="s">
        <v>10</v>
      </c>
      <c r="W23" s="32" t="s">
        <v>13</v>
      </c>
      <c r="X23" s="32" t="s">
        <v>13</v>
      </c>
      <c r="Y23" s="31" t="s">
        <v>13</v>
      </c>
      <c r="Z23" s="31" t="s">
        <v>13</v>
      </c>
      <c r="AA23" s="31" t="s">
        <v>10</v>
      </c>
      <c r="AB23" s="31" t="s">
        <v>2</v>
      </c>
      <c r="AC23" s="31" t="s">
        <v>9</v>
      </c>
      <c r="AD23" s="32" t="s">
        <v>9</v>
      </c>
      <c r="AE23" s="32" t="s">
        <v>12</v>
      </c>
      <c r="AF23" s="31" t="s">
        <v>10</v>
      </c>
      <c r="AG23" s="54"/>
      <c r="AH23" s="33">
        <f>COUNTIF(C23:AG23,"RU")</f>
        <v>1</v>
      </c>
      <c r="AI23" s="34">
        <f>COUNTIF(C23:AG23,"R")</f>
        <v>10</v>
      </c>
      <c r="AJ23" s="34">
        <f>+COUNTIF(C23:AG23,"C")</f>
        <v>0</v>
      </c>
      <c r="AK23" s="64">
        <f>Mar.18!AK23+Avr.18!AJ23</f>
        <v>0</v>
      </c>
      <c r="AL23" s="34"/>
      <c r="AM23" s="34">
        <f t="shared" si="1"/>
        <v>28</v>
      </c>
      <c r="AN23" s="34">
        <f>Mar.18!AN23+Avr.18!AH23</f>
        <v>5</v>
      </c>
      <c r="AO23" s="36">
        <f>Mar.18!AO23+Avr.18!AI23</f>
        <v>38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F24" si="4">COUNTIF(D8,"J")+COUNTIF(D12,"J")+COUNTIF(D16,"J")+COUNTIF(D20,"J")+COUNTIF(D8,"M")+COUNTIF(D12,"M")+COUNTIF(D16,"M")+COUNTIF(D20,"M")</f>
        <v>2</v>
      </c>
      <c r="E24" s="40">
        <f t="shared" si="4"/>
        <v>2</v>
      </c>
      <c r="F24" s="40">
        <f t="shared" si="4"/>
        <v>2</v>
      </c>
      <c r="G24" s="40">
        <f t="shared" si="4"/>
        <v>1</v>
      </c>
      <c r="H24" s="40">
        <f t="shared" si="4"/>
        <v>2</v>
      </c>
      <c r="I24" s="40">
        <f t="shared" si="4"/>
        <v>1</v>
      </c>
      <c r="J24" s="40">
        <f t="shared" si="4"/>
        <v>1</v>
      </c>
      <c r="K24" s="40">
        <f t="shared" si="4"/>
        <v>2</v>
      </c>
      <c r="L24" s="40">
        <f t="shared" si="4"/>
        <v>2</v>
      </c>
      <c r="M24" s="40">
        <f t="shared" si="4"/>
        <v>2</v>
      </c>
      <c r="N24" s="40">
        <f t="shared" si="4"/>
        <v>1</v>
      </c>
      <c r="O24" s="40">
        <f t="shared" si="4"/>
        <v>2</v>
      </c>
      <c r="P24" s="40">
        <f t="shared" si="4"/>
        <v>1</v>
      </c>
      <c r="Q24" s="40">
        <f t="shared" si="4"/>
        <v>1</v>
      </c>
      <c r="R24" s="40">
        <f t="shared" si="4"/>
        <v>2</v>
      </c>
      <c r="S24" s="40">
        <f t="shared" si="4"/>
        <v>2</v>
      </c>
      <c r="T24" s="40">
        <f t="shared" si="4"/>
        <v>2</v>
      </c>
      <c r="U24" s="40">
        <f t="shared" si="4"/>
        <v>1</v>
      </c>
      <c r="V24" s="40">
        <f t="shared" si="4"/>
        <v>2</v>
      </c>
      <c r="W24" s="40">
        <f t="shared" si="4"/>
        <v>1</v>
      </c>
      <c r="X24" s="40">
        <f t="shared" si="4"/>
        <v>1</v>
      </c>
      <c r="Y24" s="40">
        <f t="shared" si="4"/>
        <v>2</v>
      </c>
      <c r="Z24" s="40">
        <f t="shared" si="4"/>
        <v>2</v>
      </c>
      <c r="AA24" s="40">
        <f t="shared" si="4"/>
        <v>2</v>
      </c>
      <c r="AB24" s="40">
        <f t="shared" si="4"/>
        <v>1</v>
      </c>
      <c r="AC24" s="40">
        <f t="shared" si="4"/>
        <v>2</v>
      </c>
      <c r="AD24" s="40">
        <f t="shared" si="4"/>
        <v>1</v>
      </c>
      <c r="AE24" s="40">
        <f t="shared" si="4"/>
        <v>1</v>
      </c>
      <c r="AF24" s="40">
        <f t="shared" si="4"/>
        <v>2</v>
      </c>
      <c r="AG24" s="59"/>
      <c r="AM24" s="2">
        <f>SUM(AM3:AM23)</f>
        <v>588</v>
      </c>
    </row>
    <row r="25" spans="1:49" x14ac:dyDescent="0.25">
      <c r="B25" s="41" t="s">
        <v>10</v>
      </c>
      <c r="C25" s="42">
        <f>COUNTIF(C8,"N")+COUNTIF(C12,"N")+COUNTIF(C16,"N")+COUNTIF(C20,"N")</f>
        <v>1</v>
      </c>
      <c r="D25" s="42">
        <f t="shared" ref="D25:AF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60"/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F26" si="6">COUNTIF(D9:D11,"J")+COUNTIF(D13:D15,"J")+COUNTIF(D17:D19,"J")+COUNTIF(D21:D23,"J")+COUNTIF(D9:D11,"M")+COUNTIF(D13:D15,"M")+COUNTIF(D17:D19,"M")+COUNTIF(D21:D23,"M")</f>
        <v>6</v>
      </c>
      <c r="E26" s="42">
        <f t="shared" si="6"/>
        <v>6</v>
      </c>
      <c r="F26" s="42">
        <f t="shared" si="6"/>
        <v>6</v>
      </c>
      <c r="G26" s="42">
        <f t="shared" si="6"/>
        <v>3</v>
      </c>
      <c r="H26" s="42">
        <f t="shared" si="6"/>
        <v>6</v>
      </c>
      <c r="I26" s="42">
        <f t="shared" si="6"/>
        <v>3</v>
      </c>
      <c r="J26" s="42">
        <f t="shared" si="6"/>
        <v>3</v>
      </c>
      <c r="K26" s="42">
        <f t="shared" si="6"/>
        <v>6</v>
      </c>
      <c r="L26" s="42">
        <f t="shared" si="6"/>
        <v>6</v>
      </c>
      <c r="M26" s="42">
        <f t="shared" si="6"/>
        <v>6</v>
      </c>
      <c r="N26" s="42">
        <f t="shared" si="6"/>
        <v>3</v>
      </c>
      <c r="O26" s="42">
        <f t="shared" si="6"/>
        <v>6</v>
      </c>
      <c r="P26" s="42">
        <f t="shared" si="6"/>
        <v>3</v>
      </c>
      <c r="Q26" s="42">
        <f t="shared" si="6"/>
        <v>3</v>
      </c>
      <c r="R26" s="42">
        <f t="shared" si="6"/>
        <v>6</v>
      </c>
      <c r="S26" s="42">
        <f t="shared" si="6"/>
        <v>6</v>
      </c>
      <c r="T26" s="42">
        <f t="shared" si="6"/>
        <v>6</v>
      </c>
      <c r="U26" s="42">
        <f t="shared" si="6"/>
        <v>3</v>
      </c>
      <c r="V26" s="42">
        <f t="shared" si="6"/>
        <v>6</v>
      </c>
      <c r="W26" s="42">
        <f t="shared" si="6"/>
        <v>3</v>
      </c>
      <c r="X26" s="42">
        <f t="shared" si="6"/>
        <v>3</v>
      </c>
      <c r="Y26" s="42">
        <f t="shared" si="6"/>
        <v>6</v>
      </c>
      <c r="Z26" s="42">
        <f t="shared" si="6"/>
        <v>6</v>
      </c>
      <c r="AA26" s="42">
        <f t="shared" si="6"/>
        <v>6</v>
      </c>
      <c r="AB26" s="42">
        <f t="shared" si="6"/>
        <v>3</v>
      </c>
      <c r="AC26" s="42">
        <f t="shared" si="6"/>
        <v>6</v>
      </c>
      <c r="AD26" s="42">
        <f t="shared" si="6"/>
        <v>3</v>
      </c>
      <c r="AE26" s="42">
        <f t="shared" si="6"/>
        <v>3</v>
      </c>
      <c r="AF26" s="42">
        <f t="shared" si="6"/>
        <v>6</v>
      </c>
      <c r="AG26" s="60"/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F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60"/>
    </row>
    <row r="28" spans="1:49" x14ac:dyDescent="0.25">
      <c r="B28" s="41" t="s">
        <v>22</v>
      </c>
      <c r="C28" s="42">
        <f>C24+C25+D26+D27</f>
        <v>11</v>
      </c>
      <c r="D28" s="42">
        <f t="shared" ref="D28:AF28" si="8">D24+D25+E26+E27</f>
        <v>12</v>
      </c>
      <c r="E28" s="42">
        <f t="shared" si="8"/>
        <v>12</v>
      </c>
      <c r="F28" s="42">
        <f t="shared" si="8"/>
        <v>9</v>
      </c>
      <c r="G28" s="42">
        <f t="shared" si="8"/>
        <v>11</v>
      </c>
      <c r="H28" s="42">
        <f t="shared" si="8"/>
        <v>9</v>
      </c>
      <c r="I28" s="42">
        <f t="shared" si="8"/>
        <v>8</v>
      </c>
      <c r="J28" s="42">
        <f t="shared" si="8"/>
        <v>11</v>
      </c>
      <c r="K28" s="42">
        <f t="shared" si="8"/>
        <v>12</v>
      </c>
      <c r="L28" s="42">
        <f t="shared" si="8"/>
        <v>12</v>
      </c>
      <c r="M28" s="42">
        <f t="shared" si="8"/>
        <v>9</v>
      </c>
      <c r="N28" s="42">
        <f t="shared" si="8"/>
        <v>11</v>
      </c>
      <c r="O28" s="42">
        <f t="shared" si="8"/>
        <v>9</v>
      </c>
      <c r="P28" s="42">
        <f t="shared" si="8"/>
        <v>8</v>
      </c>
      <c r="Q28" s="42">
        <f t="shared" si="8"/>
        <v>11</v>
      </c>
      <c r="R28" s="42">
        <f t="shared" si="8"/>
        <v>12</v>
      </c>
      <c r="S28" s="42">
        <f t="shared" si="8"/>
        <v>12</v>
      </c>
      <c r="T28" s="42">
        <f t="shared" si="8"/>
        <v>9</v>
      </c>
      <c r="U28" s="42">
        <f t="shared" si="8"/>
        <v>11</v>
      </c>
      <c r="V28" s="42">
        <f t="shared" si="8"/>
        <v>9</v>
      </c>
      <c r="W28" s="42">
        <f t="shared" si="8"/>
        <v>8</v>
      </c>
      <c r="X28" s="42">
        <f t="shared" si="8"/>
        <v>11</v>
      </c>
      <c r="Y28" s="42">
        <f t="shared" si="8"/>
        <v>12</v>
      </c>
      <c r="Z28" s="42">
        <f t="shared" si="8"/>
        <v>12</v>
      </c>
      <c r="AA28" s="42">
        <f t="shared" si="8"/>
        <v>9</v>
      </c>
      <c r="AB28" s="42">
        <f t="shared" si="8"/>
        <v>11</v>
      </c>
      <c r="AC28" s="42">
        <f t="shared" si="8"/>
        <v>9</v>
      </c>
      <c r="AD28" s="42">
        <f t="shared" si="8"/>
        <v>8</v>
      </c>
      <c r="AE28" s="42">
        <f t="shared" si="8"/>
        <v>11</v>
      </c>
      <c r="AF28" s="42">
        <f t="shared" si="8"/>
        <v>3</v>
      </c>
      <c r="AG28" s="60"/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C3:AD7">
    <cfRule type="cellIs" dxfId="730" priority="205" operator="between">
      <formula>"F0"</formula>
      <formula>"F9"</formula>
    </cfRule>
    <cfRule type="cellIs" dxfId="729" priority="206" operator="equal">
      <formula>"M"</formula>
    </cfRule>
    <cfRule type="cellIs" dxfId="728" priority="207" operator="equal">
      <formula>"S"</formula>
    </cfRule>
    <cfRule type="cellIs" dxfId="727" priority="208" operator="equal">
      <formula>"C"</formula>
    </cfRule>
    <cfRule type="cellIs" dxfId="726" priority="209" operator="equal">
      <formula>"For"</formula>
    </cfRule>
    <cfRule type="cellIs" dxfId="725" priority="210" operator="equal">
      <formula>"N"</formula>
    </cfRule>
    <cfRule type="cellIs" dxfId="724" priority="211" operator="equal">
      <formula>"J"</formula>
    </cfRule>
  </conditionalFormatting>
  <conditionalFormatting sqref="AM3:AM23">
    <cfRule type="cellIs" dxfId="723" priority="204" operator="equal">
      <formula>0</formula>
    </cfRule>
  </conditionalFormatting>
  <conditionalFormatting sqref="AN4">
    <cfRule type="cellIs" dxfId="722" priority="202" operator="notEqual">
      <formula>0</formula>
    </cfRule>
    <cfRule type="cellIs" dxfId="721" priority="203" operator="equal">
      <formula>0</formula>
    </cfRule>
  </conditionalFormatting>
  <conditionalFormatting sqref="O24:AF24 C25:AF27">
    <cfRule type="cellIs" dxfId="720" priority="201" operator="equal">
      <formula>0</formula>
    </cfRule>
  </conditionalFormatting>
  <conditionalFormatting sqref="C3:AD7">
    <cfRule type="cellIs" dxfId="719" priority="200" stopIfTrue="1" operator="equal">
      <formula>"C-1"</formula>
    </cfRule>
  </conditionalFormatting>
  <conditionalFormatting sqref="C13:AD14 C15:AA15">
    <cfRule type="cellIs" dxfId="718" priority="190" operator="between">
      <formula>"F0"</formula>
      <formula>"F9"</formula>
    </cfRule>
    <cfRule type="cellIs" dxfId="717" priority="191" operator="equal">
      <formula>"M"</formula>
    </cfRule>
    <cfRule type="cellIs" dxfId="716" priority="192" operator="equal">
      <formula>"S"</formula>
    </cfRule>
    <cfRule type="cellIs" dxfId="715" priority="193" operator="equal">
      <formula>"C"</formula>
    </cfRule>
    <cfRule type="cellIs" dxfId="714" priority="194" operator="equal">
      <formula>"For"</formula>
    </cfRule>
    <cfRule type="cellIs" dxfId="713" priority="195" operator="equal">
      <formula>"N"</formula>
    </cfRule>
    <cfRule type="cellIs" dxfId="712" priority="196" operator="equal">
      <formula>"J"</formula>
    </cfRule>
  </conditionalFormatting>
  <conditionalFormatting sqref="C13:AD14 C15:AA15">
    <cfRule type="cellIs" dxfId="711" priority="189" stopIfTrue="1" operator="equal">
      <formula>"C-1"</formula>
    </cfRule>
  </conditionalFormatting>
  <conditionalFormatting sqref="C17:AD19">
    <cfRule type="cellIs" dxfId="710" priority="182" operator="between">
      <formula>"F0"</formula>
      <formula>"F9"</formula>
    </cfRule>
    <cfRule type="cellIs" dxfId="709" priority="183" operator="equal">
      <formula>"M"</formula>
    </cfRule>
    <cfRule type="cellIs" dxfId="708" priority="184" operator="equal">
      <formula>"S"</formula>
    </cfRule>
    <cfRule type="cellIs" dxfId="707" priority="185" operator="equal">
      <formula>"C"</formula>
    </cfRule>
    <cfRule type="cellIs" dxfId="706" priority="186" operator="equal">
      <formula>"For"</formula>
    </cfRule>
    <cfRule type="cellIs" dxfId="705" priority="187" operator="equal">
      <formula>"N"</formula>
    </cfRule>
    <cfRule type="cellIs" dxfId="704" priority="188" operator="equal">
      <formula>"J"</formula>
    </cfRule>
  </conditionalFormatting>
  <conditionalFormatting sqref="C17:AD19">
    <cfRule type="cellIs" dxfId="703" priority="181" stopIfTrue="1" operator="equal">
      <formula>"C-1"</formula>
    </cfRule>
  </conditionalFormatting>
  <conditionalFormatting sqref="C24:N24">
    <cfRule type="cellIs" dxfId="702" priority="172" operator="equal">
      <formula>0</formula>
    </cfRule>
  </conditionalFormatting>
  <conditionalFormatting sqref="C28:AF28">
    <cfRule type="cellIs" dxfId="701" priority="171" operator="equal">
      <formula>0</formula>
    </cfRule>
  </conditionalFormatting>
  <conditionalFormatting sqref="C2:AD2">
    <cfRule type="cellIs" dxfId="700" priority="170" stopIfTrue="1" operator="equal">
      <formula>"C-1"</formula>
    </cfRule>
  </conditionalFormatting>
  <conditionalFormatting sqref="AG12 AE3:AG7 AG8">
    <cfRule type="cellIs" dxfId="699" priority="131" operator="between">
      <formula>"F0"</formula>
      <formula>"F9"</formula>
    </cfRule>
    <cfRule type="cellIs" dxfId="698" priority="132" operator="equal">
      <formula>"M"</formula>
    </cfRule>
    <cfRule type="cellIs" dxfId="697" priority="133" operator="equal">
      <formula>"S"</formula>
    </cfRule>
    <cfRule type="cellIs" dxfId="696" priority="134" operator="equal">
      <formula>"C"</formula>
    </cfRule>
    <cfRule type="cellIs" dxfId="695" priority="135" operator="equal">
      <formula>"For"</formula>
    </cfRule>
    <cfRule type="cellIs" dxfId="694" priority="136" operator="equal">
      <formula>"N"</formula>
    </cfRule>
    <cfRule type="cellIs" dxfId="693" priority="137" operator="equal">
      <formula>"J"</formula>
    </cfRule>
  </conditionalFormatting>
  <conditionalFormatting sqref="AG12 AE3:AG7 AG8">
    <cfRule type="cellIs" dxfId="692" priority="130" stopIfTrue="1" operator="equal">
      <formula>"C-1"</formula>
    </cfRule>
  </conditionalFormatting>
  <conditionalFormatting sqref="AE13:AG14 AG15">
    <cfRule type="cellIs" dxfId="691" priority="123" operator="between">
      <formula>"F0"</formula>
      <formula>"F9"</formula>
    </cfRule>
    <cfRule type="cellIs" dxfId="690" priority="124" operator="equal">
      <formula>"M"</formula>
    </cfRule>
    <cfRule type="cellIs" dxfId="689" priority="125" operator="equal">
      <formula>"S"</formula>
    </cfRule>
    <cfRule type="cellIs" dxfId="688" priority="126" operator="equal">
      <formula>"C"</formula>
    </cfRule>
    <cfRule type="cellIs" dxfId="687" priority="127" operator="equal">
      <formula>"For"</formula>
    </cfRule>
    <cfRule type="cellIs" dxfId="686" priority="128" operator="equal">
      <formula>"N"</formula>
    </cfRule>
    <cfRule type="cellIs" dxfId="685" priority="129" operator="equal">
      <formula>"J"</formula>
    </cfRule>
  </conditionalFormatting>
  <conditionalFormatting sqref="AE13:AG14 AG15">
    <cfRule type="cellIs" dxfId="684" priority="122" stopIfTrue="1" operator="equal">
      <formula>"C-1"</formula>
    </cfRule>
  </conditionalFormatting>
  <conditionalFormatting sqref="AE17:AG19">
    <cfRule type="cellIs" dxfId="683" priority="115" operator="between">
      <formula>"F0"</formula>
      <formula>"F9"</formula>
    </cfRule>
    <cfRule type="cellIs" dxfId="682" priority="116" operator="equal">
      <formula>"M"</formula>
    </cfRule>
    <cfRule type="cellIs" dxfId="681" priority="117" operator="equal">
      <formula>"S"</formula>
    </cfRule>
    <cfRule type="cellIs" dxfId="680" priority="118" operator="equal">
      <formula>"C"</formula>
    </cfRule>
    <cfRule type="cellIs" dxfId="679" priority="119" operator="equal">
      <formula>"For"</formula>
    </cfRule>
    <cfRule type="cellIs" dxfId="678" priority="120" operator="equal">
      <formula>"N"</formula>
    </cfRule>
    <cfRule type="cellIs" dxfId="677" priority="121" operator="equal">
      <formula>"J"</formula>
    </cfRule>
  </conditionalFormatting>
  <conditionalFormatting sqref="AE17:AG19">
    <cfRule type="cellIs" dxfId="676" priority="114" stopIfTrue="1" operator="equal">
      <formula>"C-1"</formula>
    </cfRule>
  </conditionalFormatting>
  <conditionalFormatting sqref="AG21:AG23">
    <cfRule type="cellIs" dxfId="675" priority="107" operator="between">
      <formula>"F0"</formula>
      <formula>"F9"</formula>
    </cfRule>
    <cfRule type="cellIs" dxfId="674" priority="108" operator="equal">
      <formula>"M"</formula>
    </cfRule>
    <cfRule type="cellIs" dxfId="673" priority="109" operator="equal">
      <formula>"S"</formula>
    </cfRule>
    <cfRule type="cellIs" dxfId="672" priority="110" operator="equal">
      <formula>"C"</formula>
    </cfRule>
    <cfRule type="cellIs" dxfId="671" priority="111" operator="equal">
      <formula>"For"</formula>
    </cfRule>
    <cfRule type="cellIs" dxfId="670" priority="112" operator="equal">
      <formula>"N"</formula>
    </cfRule>
    <cfRule type="cellIs" dxfId="669" priority="113" operator="equal">
      <formula>"J"</formula>
    </cfRule>
  </conditionalFormatting>
  <conditionalFormatting sqref="AG21:AG23">
    <cfRule type="cellIs" dxfId="668" priority="106" stopIfTrue="1" operator="equal">
      <formula>"C-1"</formula>
    </cfRule>
  </conditionalFormatting>
  <conditionalFormatting sqref="AE2:AG2">
    <cfRule type="cellIs" dxfId="667" priority="105" stopIfTrue="1" operator="equal">
      <formula>"C-1"</formula>
    </cfRule>
  </conditionalFormatting>
  <conditionalFormatting sqref="AG10:AG11">
    <cfRule type="cellIs" dxfId="666" priority="98" operator="between">
      <formula>"F0"</formula>
      <formula>"F9"</formula>
    </cfRule>
    <cfRule type="cellIs" dxfId="665" priority="99" operator="equal">
      <formula>"M"</formula>
    </cfRule>
    <cfRule type="cellIs" dxfId="664" priority="100" operator="equal">
      <formula>"S"</formula>
    </cfRule>
    <cfRule type="cellIs" dxfId="663" priority="101" operator="equal">
      <formula>"C"</formula>
    </cfRule>
    <cfRule type="cellIs" dxfId="662" priority="102" operator="equal">
      <formula>"For"</formula>
    </cfRule>
    <cfRule type="cellIs" dxfId="661" priority="103" operator="equal">
      <formula>"N"</formula>
    </cfRule>
    <cfRule type="cellIs" dxfId="660" priority="104" operator="equal">
      <formula>"J"</formula>
    </cfRule>
  </conditionalFormatting>
  <conditionalFormatting sqref="AG10:AG11">
    <cfRule type="cellIs" dxfId="659" priority="97" stopIfTrue="1" operator="equal">
      <formula>"C-1"</formula>
    </cfRule>
  </conditionalFormatting>
  <conditionalFormatting sqref="AG16">
    <cfRule type="cellIs" dxfId="658" priority="90" operator="between">
      <formula>"F0"</formula>
      <formula>"F9"</formula>
    </cfRule>
    <cfRule type="cellIs" dxfId="657" priority="91" operator="equal">
      <formula>"M"</formula>
    </cfRule>
    <cfRule type="cellIs" dxfId="656" priority="92" operator="equal">
      <formula>"S"</formula>
    </cfRule>
    <cfRule type="cellIs" dxfId="655" priority="93" operator="equal">
      <formula>"C"</formula>
    </cfRule>
    <cfRule type="cellIs" dxfId="654" priority="94" operator="equal">
      <formula>"For"</formula>
    </cfRule>
    <cfRule type="cellIs" dxfId="653" priority="95" operator="equal">
      <formula>"N"</formula>
    </cfRule>
    <cfRule type="cellIs" dxfId="652" priority="96" operator="equal">
      <formula>"J"</formula>
    </cfRule>
  </conditionalFormatting>
  <conditionalFormatting sqref="AG16">
    <cfRule type="cellIs" dxfId="651" priority="89" stopIfTrue="1" operator="equal">
      <formula>"C-1"</formula>
    </cfRule>
  </conditionalFormatting>
  <conditionalFormatting sqref="AG20">
    <cfRule type="cellIs" dxfId="650" priority="82" operator="between">
      <formula>"F0"</formula>
      <formula>"F9"</formula>
    </cfRule>
    <cfRule type="cellIs" dxfId="649" priority="83" operator="equal">
      <formula>"M"</formula>
    </cfRule>
    <cfRule type="cellIs" dxfId="648" priority="84" operator="equal">
      <formula>"S"</formula>
    </cfRule>
    <cfRule type="cellIs" dxfId="647" priority="85" operator="equal">
      <formula>"C"</formula>
    </cfRule>
    <cfRule type="cellIs" dxfId="646" priority="86" operator="equal">
      <formula>"For"</formula>
    </cfRule>
    <cfRule type="cellIs" dxfId="645" priority="87" operator="equal">
      <formula>"N"</formula>
    </cfRule>
    <cfRule type="cellIs" dxfId="644" priority="88" operator="equal">
      <formula>"J"</formula>
    </cfRule>
  </conditionalFormatting>
  <conditionalFormatting sqref="AG20">
    <cfRule type="cellIs" dxfId="643" priority="81" stopIfTrue="1" operator="equal">
      <formula>"C-1"</formula>
    </cfRule>
  </conditionalFormatting>
  <conditionalFormatting sqref="AG9">
    <cfRule type="cellIs" dxfId="642" priority="74" operator="between">
      <formula>"F0"</formula>
      <formula>"F9"</formula>
    </cfRule>
    <cfRule type="cellIs" dxfId="641" priority="75" operator="equal">
      <formula>"M"</formula>
    </cfRule>
    <cfRule type="cellIs" dxfId="640" priority="76" operator="equal">
      <formula>"S"</formula>
    </cfRule>
    <cfRule type="cellIs" dxfId="639" priority="77" operator="equal">
      <formula>"C"</formula>
    </cfRule>
    <cfRule type="cellIs" dxfId="638" priority="78" operator="equal">
      <formula>"For"</formula>
    </cfRule>
    <cfRule type="cellIs" dxfId="637" priority="79" operator="equal">
      <formula>"N"</formula>
    </cfRule>
    <cfRule type="cellIs" dxfId="636" priority="80" operator="equal">
      <formula>"J"</formula>
    </cfRule>
  </conditionalFormatting>
  <conditionalFormatting sqref="AG9">
    <cfRule type="cellIs" dxfId="635" priority="73" stopIfTrue="1" operator="equal">
      <formula>"C-1"</formula>
    </cfRule>
  </conditionalFormatting>
  <conditionalFormatting sqref="AB15:AF15">
    <cfRule type="cellIs" dxfId="634" priority="66" operator="between">
      <formula>"F0"</formula>
      <formula>"F9"</formula>
    </cfRule>
    <cfRule type="cellIs" dxfId="633" priority="67" operator="equal">
      <formula>"M"</formula>
    </cfRule>
    <cfRule type="cellIs" dxfId="632" priority="68" operator="equal">
      <formula>"S"</formula>
    </cfRule>
    <cfRule type="cellIs" dxfId="631" priority="69" operator="equal">
      <formula>"C"</formula>
    </cfRule>
    <cfRule type="cellIs" dxfId="630" priority="70" operator="equal">
      <formula>"For"</formula>
    </cfRule>
    <cfRule type="cellIs" dxfId="629" priority="71" operator="equal">
      <formula>"N"</formula>
    </cfRule>
    <cfRule type="cellIs" dxfId="628" priority="72" operator="equal">
      <formula>"J"</formula>
    </cfRule>
  </conditionalFormatting>
  <conditionalFormatting sqref="AB15:AF15">
    <cfRule type="cellIs" dxfId="627" priority="65" stopIfTrue="1" operator="equal">
      <formula>"C-1"</formula>
    </cfRule>
  </conditionalFormatting>
  <conditionalFormatting sqref="C8:Q11">
    <cfRule type="cellIs" dxfId="626" priority="58" operator="between">
      <formula>"F0"</formula>
      <formula>"F9"</formula>
    </cfRule>
    <cfRule type="cellIs" dxfId="625" priority="59" operator="equal">
      <formula>"M"</formula>
    </cfRule>
    <cfRule type="cellIs" dxfId="624" priority="60" operator="equal">
      <formula>"S"</formula>
    </cfRule>
    <cfRule type="cellIs" dxfId="623" priority="61" operator="equal">
      <formula>"C"</formula>
    </cfRule>
    <cfRule type="cellIs" dxfId="622" priority="62" operator="equal">
      <formula>"For"</formula>
    </cfRule>
    <cfRule type="cellIs" dxfId="621" priority="63" operator="equal">
      <formula>"N"</formula>
    </cfRule>
    <cfRule type="cellIs" dxfId="620" priority="64" operator="equal">
      <formula>"J"</formula>
    </cfRule>
  </conditionalFormatting>
  <conditionalFormatting sqref="C8:Q11">
    <cfRule type="cellIs" dxfId="619" priority="57" stopIfTrue="1" operator="equal">
      <formula>"C-1"</formula>
    </cfRule>
  </conditionalFormatting>
  <conditionalFormatting sqref="R8:AF11">
    <cfRule type="cellIs" dxfId="618" priority="50" operator="between">
      <formula>"F0"</formula>
      <formula>"F9"</formula>
    </cfRule>
    <cfRule type="cellIs" dxfId="617" priority="51" operator="equal">
      <formula>"M"</formula>
    </cfRule>
    <cfRule type="cellIs" dxfId="616" priority="52" operator="equal">
      <formula>"S"</formula>
    </cfRule>
    <cfRule type="cellIs" dxfId="615" priority="53" operator="equal">
      <formula>"C"</formula>
    </cfRule>
    <cfRule type="cellIs" dxfId="614" priority="54" operator="equal">
      <formula>"For"</formula>
    </cfRule>
    <cfRule type="cellIs" dxfId="613" priority="55" operator="equal">
      <formula>"N"</formula>
    </cfRule>
    <cfRule type="cellIs" dxfId="612" priority="56" operator="equal">
      <formula>"J"</formula>
    </cfRule>
  </conditionalFormatting>
  <conditionalFormatting sqref="R8:AF11">
    <cfRule type="cellIs" dxfId="611" priority="49" stopIfTrue="1" operator="equal">
      <formula>"C-1"</formula>
    </cfRule>
  </conditionalFormatting>
  <conditionalFormatting sqref="C12:Q12">
    <cfRule type="cellIs" dxfId="610" priority="42" operator="between">
      <formula>"F0"</formula>
      <formula>"F9"</formula>
    </cfRule>
    <cfRule type="cellIs" dxfId="609" priority="43" operator="equal">
      <formula>"M"</formula>
    </cfRule>
    <cfRule type="cellIs" dxfId="608" priority="44" operator="equal">
      <formula>"S"</formula>
    </cfRule>
    <cfRule type="cellIs" dxfId="607" priority="45" operator="equal">
      <formula>"C"</formula>
    </cfRule>
    <cfRule type="cellIs" dxfId="606" priority="46" operator="equal">
      <formula>"For"</formula>
    </cfRule>
    <cfRule type="cellIs" dxfId="605" priority="47" operator="equal">
      <formula>"N"</formula>
    </cfRule>
    <cfRule type="cellIs" dxfId="604" priority="48" operator="equal">
      <formula>"J"</formula>
    </cfRule>
  </conditionalFormatting>
  <conditionalFormatting sqref="C12:Q12">
    <cfRule type="cellIs" dxfId="603" priority="41" stopIfTrue="1" operator="equal">
      <formula>"C-1"</formula>
    </cfRule>
  </conditionalFormatting>
  <conditionalFormatting sqref="R12:AF12">
    <cfRule type="cellIs" dxfId="602" priority="34" operator="between">
      <formula>"F0"</formula>
      <formula>"F9"</formula>
    </cfRule>
    <cfRule type="cellIs" dxfId="601" priority="35" operator="equal">
      <formula>"M"</formula>
    </cfRule>
    <cfRule type="cellIs" dxfId="600" priority="36" operator="equal">
      <formula>"S"</formula>
    </cfRule>
    <cfRule type="cellIs" dxfId="599" priority="37" operator="equal">
      <formula>"C"</formula>
    </cfRule>
    <cfRule type="cellIs" dxfId="598" priority="38" operator="equal">
      <formula>"For"</formula>
    </cfRule>
    <cfRule type="cellIs" dxfId="597" priority="39" operator="equal">
      <formula>"N"</formula>
    </cfRule>
    <cfRule type="cellIs" dxfId="596" priority="40" operator="equal">
      <formula>"J"</formula>
    </cfRule>
  </conditionalFormatting>
  <conditionalFormatting sqref="R12:AF12">
    <cfRule type="cellIs" dxfId="595" priority="33" stopIfTrue="1" operator="equal">
      <formula>"C-1"</formula>
    </cfRule>
  </conditionalFormatting>
  <conditionalFormatting sqref="C16:Q16">
    <cfRule type="cellIs" dxfId="594" priority="26" operator="between">
      <formula>"F0"</formula>
      <formula>"F9"</formula>
    </cfRule>
    <cfRule type="cellIs" dxfId="593" priority="27" operator="equal">
      <formula>"M"</formula>
    </cfRule>
    <cfRule type="cellIs" dxfId="592" priority="28" operator="equal">
      <formula>"S"</formula>
    </cfRule>
    <cfRule type="cellIs" dxfId="591" priority="29" operator="equal">
      <formula>"C"</formula>
    </cfRule>
    <cfRule type="cellIs" dxfId="590" priority="30" operator="equal">
      <formula>"For"</formula>
    </cfRule>
    <cfRule type="cellIs" dxfId="589" priority="31" operator="equal">
      <formula>"N"</formula>
    </cfRule>
    <cfRule type="cellIs" dxfId="588" priority="32" operator="equal">
      <formula>"J"</formula>
    </cfRule>
  </conditionalFormatting>
  <conditionalFormatting sqref="C16:Q16">
    <cfRule type="cellIs" dxfId="587" priority="25" stopIfTrue="1" operator="equal">
      <formula>"C-1"</formula>
    </cfRule>
  </conditionalFormatting>
  <conditionalFormatting sqref="R16:AF16">
    <cfRule type="cellIs" dxfId="586" priority="18" operator="between">
      <formula>"F0"</formula>
      <formula>"F9"</formula>
    </cfRule>
    <cfRule type="cellIs" dxfId="585" priority="19" operator="equal">
      <formula>"M"</formula>
    </cfRule>
    <cfRule type="cellIs" dxfId="584" priority="20" operator="equal">
      <formula>"S"</formula>
    </cfRule>
    <cfRule type="cellIs" dxfId="583" priority="21" operator="equal">
      <formula>"C"</formula>
    </cfRule>
    <cfRule type="cellIs" dxfId="582" priority="22" operator="equal">
      <formula>"For"</formula>
    </cfRule>
    <cfRule type="cellIs" dxfId="581" priority="23" operator="equal">
      <formula>"N"</formula>
    </cfRule>
    <cfRule type="cellIs" dxfId="580" priority="24" operator="equal">
      <formula>"J"</formula>
    </cfRule>
  </conditionalFormatting>
  <conditionalFormatting sqref="R16:AF16">
    <cfRule type="cellIs" dxfId="579" priority="17" stopIfTrue="1" operator="equal">
      <formula>"C-1"</formula>
    </cfRule>
  </conditionalFormatting>
  <conditionalFormatting sqref="C20:Q23">
    <cfRule type="cellIs" dxfId="578" priority="10" operator="between">
      <formula>"F0"</formula>
      <formula>"F9"</formula>
    </cfRule>
    <cfRule type="cellIs" dxfId="577" priority="11" operator="equal">
      <formula>"M"</formula>
    </cfRule>
    <cfRule type="cellIs" dxfId="576" priority="12" operator="equal">
      <formula>"S"</formula>
    </cfRule>
    <cfRule type="cellIs" dxfId="575" priority="13" operator="equal">
      <formula>"C"</formula>
    </cfRule>
    <cfRule type="cellIs" dxfId="574" priority="14" operator="equal">
      <formula>"For"</formula>
    </cfRule>
    <cfRule type="cellIs" dxfId="573" priority="15" operator="equal">
      <formula>"N"</formula>
    </cfRule>
    <cfRule type="cellIs" dxfId="572" priority="16" operator="equal">
      <formula>"J"</formula>
    </cfRule>
  </conditionalFormatting>
  <conditionalFormatting sqref="C20:Q23">
    <cfRule type="cellIs" dxfId="571" priority="9" stopIfTrue="1" operator="equal">
      <formula>"C-1"</formula>
    </cfRule>
  </conditionalFormatting>
  <conditionalFormatting sqref="R20:AF23">
    <cfRule type="cellIs" dxfId="570" priority="2" operator="between">
      <formula>"F0"</formula>
      <formula>"F9"</formula>
    </cfRule>
    <cfRule type="cellIs" dxfId="569" priority="3" operator="equal">
      <formula>"M"</formula>
    </cfRule>
    <cfRule type="cellIs" dxfId="568" priority="4" operator="equal">
      <formula>"S"</formula>
    </cfRule>
    <cfRule type="cellIs" dxfId="567" priority="5" operator="equal">
      <formula>"C"</formula>
    </cfRule>
    <cfRule type="cellIs" dxfId="566" priority="6" operator="equal">
      <formula>"For"</formula>
    </cfRule>
    <cfRule type="cellIs" dxfId="565" priority="7" operator="equal">
      <formula>"N"</formula>
    </cfRule>
    <cfRule type="cellIs" dxfId="564" priority="8" operator="equal">
      <formula>"J"</formula>
    </cfRule>
  </conditionalFormatting>
  <conditionalFormatting sqref="R20:AF23">
    <cfRule type="cellIs" dxfId="563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29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5">
        <v>3</v>
      </c>
      <c r="F2" s="5">
        <v>4</v>
      </c>
      <c r="G2" s="6">
        <v>5</v>
      </c>
      <c r="H2" s="6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6">
        <v>12</v>
      </c>
      <c r="O2" s="6">
        <v>13</v>
      </c>
      <c r="P2" s="5">
        <v>14</v>
      </c>
      <c r="Q2" s="5">
        <v>15</v>
      </c>
      <c r="R2" s="5">
        <v>16</v>
      </c>
      <c r="S2" s="5">
        <v>17</v>
      </c>
      <c r="T2" s="5">
        <v>18</v>
      </c>
      <c r="U2" s="6">
        <v>19</v>
      </c>
      <c r="V2" s="6">
        <v>20</v>
      </c>
      <c r="W2" s="5">
        <v>21</v>
      </c>
      <c r="X2" s="5">
        <v>22</v>
      </c>
      <c r="Y2" s="5">
        <v>23</v>
      </c>
      <c r="Z2" s="5">
        <v>24</v>
      </c>
      <c r="AA2" s="5">
        <v>25</v>
      </c>
      <c r="AB2" s="6">
        <v>26</v>
      </c>
      <c r="AC2" s="6">
        <v>27</v>
      </c>
      <c r="AD2" s="5">
        <v>28</v>
      </c>
      <c r="AE2" s="5">
        <v>29</v>
      </c>
      <c r="AF2" s="5">
        <v>30</v>
      </c>
      <c r="AG2" s="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30</v>
      </c>
      <c r="D3" s="14" t="s">
        <v>9</v>
      </c>
      <c r="E3" s="14" t="s">
        <v>9</v>
      </c>
      <c r="F3" s="14" t="s">
        <v>9</v>
      </c>
      <c r="G3" s="15" t="s">
        <v>10</v>
      </c>
      <c r="H3" s="15" t="s">
        <v>10</v>
      </c>
      <c r="I3" s="14" t="s">
        <v>9</v>
      </c>
      <c r="J3" s="14" t="s">
        <v>9</v>
      </c>
      <c r="K3" s="14" t="s">
        <v>9</v>
      </c>
      <c r="L3" s="14" t="s">
        <v>9</v>
      </c>
      <c r="M3" s="14" t="s">
        <v>9</v>
      </c>
      <c r="N3" s="15" t="s">
        <v>10</v>
      </c>
      <c r="O3" s="15" t="s">
        <v>10</v>
      </c>
      <c r="P3" s="14" t="s">
        <v>9</v>
      </c>
      <c r="Q3" s="14" t="s">
        <v>9</v>
      </c>
      <c r="R3" s="14" t="s">
        <v>9</v>
      </c>
      <c r="S3" s="14" t="s">
        <v>9</v>
      </c>
      <c r="T3" s="14" t="s">
        <v>9</v>
      </c>
      <c r="U3" s="15" t="s">
        <v>10</v>
      </c>
      <c r="V3" s="15" t="s">
        <v>10</v>
      </c>
      <c r="W3" s="14" t="s">
        <v>9</v>
      </c>
      <c r="X3" s="14" t="s">
        <v>9</v>
      </c>
      <c r="Y3" s="14" t="s">
        <v>9</v>
      </c>
      <c r="Z3" s="14" t="s">
        <v>9</v>
      </c>
      <c r="AA3" s="14" t="s">
        <v>9</v>
      </c>
      <c r="AB3" s="15" t="s">
        <v>10</v>
      </c>
      <c r="AC3" s="15" t="s">
        <v>10</v>
      </c>
      <c r="AD3" s="14" t="s">
        <v>9</v>
      </c>
      <c r="AE3" s="14" t="s">
        <v>9</v>
      </c>
      <c r="AF3" s="14" t="s">
        <v>9</v>
      </c>
      <c r="AG3" s="14" t="s">
        <v>9</v>
      </c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61">
        <f>Avr.18!AK3+'Mai 18'!AJ3</f>
        <v>0</v>
      </c>
      <c r="AL3" s="17"/>
      <c r="AM3" s="17">
        <f>28-AK3</f>
        <v>28</v>
      </c>
      <c r="AN3" s="17"/>
      <c r="AO3" s="18">
        <f>Avr.18!AO3+'Mai 18'!AI3</f>
        <v>42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30</v>
      </c>
      <c r="D4" s="14" t="s">
        <v>9</v>
      </c>
      <c r="E4" s="14" t="s">
        <v>9</v>
      </c>
      <c r="F4" s="14" t="s">
        <v>9</v>
      </c>
      <c r="G4" s="15" t="s">
        <v>10</v>
      </c>
      <c r="H4" s="15" t="s">
        <v>10</v>
      </c>
      <c r="I4" s="14" t="s">
        <v>9</v>
      </c>
      <c r="J4" s="14" t="s">
        <v>9</v>
      </c>
      <c r="K4" s="14" t="s">
        <v>9</v>
      </c>
      <c r="L4" s="14" t="s">
        <v>9</v>
      </c>
      <c r="M4" s="14" t="s">
        <v>9</v>
      </c>
      <c r="N4" s="15" t="s">
        <v>10</v>
      </c>
      <c r="O4" s="15" t="s">
        <v>10</v>
      </c>
      <c r="P4" s="14" t="s">
        <v>9</v>
      </c>
      <c r="Q4" s="14" t="s">
        <v>9</v>
      </c>
      <c r="R4" s="14" t="s">
        <v>9</v>
      </c>
      <c r="S4" s="14" t="s">
        <v>9</v>
      </c>
      <c r="T4" s="14" t="s">
        <v>9</v>
      </c>
      <c r="U4" s="15" t="s">
        <v>10</v>
      </c>
      <c r="V4" s="15" t="s">
        <v>10</v>
      </c>
      <c r="W4" s="14" t="s">
        <v>9</v>
      </c>
      <c r="X4" s="14" t="s">
        <v>9</v>
      </c>
      <c r="Y4" s="14" t="s">
        <v>9</v>
      </c>
      <c r="Z4" s="14" t="s">
        <v>9</v>
      </c>
      <c r="AA4" s="14" t="s">
        <v>9</v>
      </c>
      <c r="AB4" s="15" t="s">
        <v>10</v>
      </c>
      <c r="AC4" s="15" t="s">
        <v>10</v>
      </c>
      <c r="AD4" s="14" t="s">
        <v>9</v>
      </c>
      <c r="AE4" s="14" t="s">
        <v>9</v>
      </c>
      <c r="AF4" s="14" t="s">
        <v>9</v>
      </c>
      <c r="AG4" s="14" t="s">
        <v>9</v>
      </c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61">
        <f>Mar.18!AK4+Avr.18!AJ4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Avr.18!AO4+'Mai 18'!AI4</f>
        <v>42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30</v>
      </c>
      <c r="D5" s="21" t="s">
        <v>9</v>
      </c>
      <c r="E5" s="21" t="s">
        <v>9</v>
      </c>
      <c r="F5" s="21" t="s">
        <v>10</v>
      </c>
      <c r="G5" s="22" t="s">
        <v>10</v>
      </c>
      <c r="H5" s="22" t="s">
        <v>10</v>
      </c>
      <c r="I5" s="21" t="s">
        <v>9</v>
      </c>
      <c r="J5" s="21" t="s">
        <v>9</v>
      </c>
      <c r="K5" s="21" t="s">
        <v>9</v>
      </c>
      <c r="L5" s="21" t="s">
        <v>9</v>
      </c>
      <c r="M5" s="21" t="s">
        <v>9</v>
      </c>
      <c r="N5" s="22" t="s">
        <v>10</v>
      </c>
      <c r="O5" s="22" t="s">
        <v>10</v>
      </c>
      <c r="P5" s="21" t="s">
        <v>9</v>
      </c>
      <c r="Q5" s="21" t="s">
        <v>9</v>
      </c>
      <c r="R5" s="21" t="s">
        <v>9</v>
      </c>
      <c r="S5" s="21" t="s">
        <v>9</v>
      </c>
      <c r="T5" s="21" t="s">
        <v>9</v>
      </c>
      <c r="U5" s="22" t="s">
        <v>10</v>
      </c>
      <c r="V5" s="22" t="s">
        <v>10</v>
      </c>
      <c r="W5" s="21" t="s">
        <v>9</v>
      </c>
      <c r="X5" s="21" t="s">
        <v>9</v>
      </c>
      <c r="Y5" s="21" t="s">
        <v>9</v>
      </c>
      <c r="Z5" s="21" t="s">
        <v>9</v>
      </c>
      <c r="AA5" s="21" t="s">
        <v>9</v>
      </c>
      <c r="AB5" s="22" t="s">
        <v>10</v>
      </c>
      <c r="AC5" s="22" t="s">
        <v>10</v>
      </c>
      <c r="AD5" s="21" t="s">
        <v>9</v>
      </c>
      <c r="AE5" s="21" t="s">
        <v>9</v>
      </c>
      <c r="AF5" s="21" t="s">
        <v>9</v>
      </c>
      <c r="AG5" s="21" t="s">
        <v>9</v>
      </c>
      <c r="AH5" s="23">
        <f t="shared" ref="AH5:AH20" si="2">COUNTIF(C5:AG5,"RU")</f>
        <v>0</v>
      </c>
      <c r="AI5" s="24">
        <f t="shared" ref="AI5:AI20" si="3">COUNTIF(C5:AG5,"R")</f>
        <v>9</v>
      </c>
      <c r="AJ5" s="24">
        <f t="shared" si="0"/>
        <v>0</v>
      </c>
      <c r="AK5" s="62">
        <f>Mar.18!AK5+Avr.18!AJ5</f>
        <v>0</v>
      </c>
      <c r="AL5" s="24"/>
      <c r="AM5" s="24">
        <f t="shared" si="1"/>
        <v>28</v>
      </c>
      <c r="AN5" s="24">
        <f>Avr.18!AN5+'Mai 18'!AH5</f>
        <v>0</v>
      </c>
      <c r="AO5" s="25">
        <f>Avr.18!AO5+'Mai 18'!AI5</f>
        <v>47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30</v>
      </c>
      <c r="D6" s="5" t="s">
        <v>9</v>
      </c>
      <c r="E6" s="5" t="s">
        <v>9</v>
      </c>
      <c r="F6" s="5" t="s">
        <v>9</v>
      </c>
      <c r="G6" s="6" t="s">
        <v>10</v>
      </c>
      <c r="H6" s="6" t="s">
        <v>10</v>
      </c>
      <c r="I6" s="5" t="s">
        <v>9</v>
      </c>
      <c r="J6" s="5" t="s">
        <v>9</v>
      </c>
      <c r="K6" s="5" t="s">
        <v>9</v>
      </c>
      <c r="L6" s="5" t="s">
        <v>9</v>
      </c>
      <c r="M6" s="5" t="s">
        <v>10</v>
      </c>
      <c r="N6" s="6" t="s">
        <v>10</v>
      </c>
      <c r="O6" s="6" t="s">
        <v>10</v>
      </c>
      <c r="P6" s="5" t="s">
        <v>9</v>
      </c>
      <c r="Q6" s="5" t="s">
        <v>9</v>
      </c>
      <c r="R6" s="5" t="s">
        <v>9</v>
      </c>
      <c r="S6" s="5" t="s">
        <v>9</v>
      </c>
      <c r="T6" s="5" t="s">
        <v>9</v>
      </c>
      <c r="U6" s="6" t="s">
        <v>10</v>
      </c>
      <c r="V6" s="6" t="s">
        <v>10</v>
      </c>
      <c r="W6" s="5" t="s">
        <v>9</v>
      </c>
      <c r="X6" s="5" t="s">
        <v>9</v>
      </c>
      <c r="Y6" s="5" t="s">
        <v>9</v>
      </c>
      <c r="Z6" s="5" t="s">
        <v>9</v>
      </c>
      <c r="AA6" s="5" t="s">
        <v>9</v>
      </c>
      <c r="AB6" s="6" t="s">
        <v>10</v>
      </c>
      <c r="AC6" s="6" t="s">
        <v>10</v>
      </c>
      <c r="AD6" s="5" t="s">
        <v>9</v>
      </c>
      <c r="AE6" s="5" t="s">
        <v>9</v>
      </c>
      <c r="AF6" s="5" t="s">
        <v>9</v>
      </c>
      <c r="AG6" s="5" t="s">
        <v>9</v>
      </c>
      <c r="AH6" s="27">
        <f t="shared" si="2"/>
        <v>0</v>
      </c>
      <c r="AI6" s="28">
        <f t="shared" si="3"/>
        <v>9</v>
      </c>
      <c r="AJ6" s="28">
        <f t="shared" si="0"/>
        <v>0</v>
      </c>
      <c r="AK6" s="63">
        <f>Mar.18!AK6+Avr.18!AJ6</f>
        <v>0</v>
      </c>
      <c r="AL6" s="28"/>
      <c r="AM6" s="28">
        <f t="shared" si="1"/>
        <v>28</v>
      </c>
      <c r="AN6" s="28">
        <f>Avr.18!AN6+'Mai 18'!AH6</f>
        <v>0</v>
      </c>
      <c r="AO6" s="29">
        <f>Avr.18!AO6+'Mai 18'!AI6</f>
        <v>47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30</v>
      </c>
      <c r="D7" s="31" t="s">
        <v>9</v>
      </c>
      <c r="E7" s="31" t="s">
        <v>9</v>
      </c>
      <c r="F7" s="31" t="s">
        <v>9</v>
      </c>
      <c r="G7" s="32" t="s">
        <v>10</v>
      </c>
      <c r="H7" s="32" t="s">
        <v>10</v>
      </c>
      <c r="I7" s="31" t="s">
        <v>9</v>
      </c>
      <c r="J7" s="31" t="s">
        <v>9</v>
      </c>
      <c r="K7" s="31" t="s">
        <v>9</v>
      </c>
      <c r="L7" s="31" t="s">
        <v>9</v>
      </c>
      <c r="M7" s="31" t="s">
        <v>9</v>
      </c>
      <c r="N7" s="32" t="s">
        <v>10</v>
      </c>
      <c r="O7" s="32" t="s">
        <v>10</v>
      </c>
      <c r="P7" s="31" t="s">
        <v>9</v>
      </c>
      <c r="Q7" s="31" t="s">
        <v>9</v>
      </c>
      <c r="R7" s="31" t="s">
        <v>9</v>
      </c>
      <c r="S7" s="31" t="s">
        <v>9</v>
      </c>
      <c r="T7" s="31" t="s">
        <v>10</v>
      </c>
      <c r="U7" s="32" t="s">
        <v>10</v>
      </c>
      <c r="V7" s="32" t="s">
        <v>10</v>
      </c>
      <c r="W7" s="31" t="s">
        <v>9</v>
      </c>
      <c r="X7" s="31" t="s">
        <v>9</v>
      </c>
      <c r="Y7" s="31" t="s">
        <v>9</v>
      </c>
      <c r="Z7" s="31" t="s">
        <v>9</v>
      </c>
      <c r="AA7" s="31" t="s">
        <v>9</v>
      </c>
      <c r="AB7" s="32" t="s">
        <v>10</v>
      </c>
      <c r="AC7" s="32" t="s">
        <v>10</v>
      </c>
      <c r="AD7" s="31" t="s">
        <v>9</v>
      </c>
      <c r="AE7" s="31" t="s">
        <v>9</v>
      </c>
      <c r="AF7" s="31" t="s">
        <v>9</v>
      </c>
      <c r="AG7" s="31" t="s">
        <v>9</v>
      </c>
      <c r="AH7" s="33">
        <f t="shared" si="2"/>
        <v>0</v>
      </c>
      <c r="AI7" s="34">
        <f t="shared" si="3"/>
        <v>9</v>
      </c>
      <c r="AJ7" s="34">
        <f t="shared" si="0"/>
        <v>0</v>
      </c>
      <c r="AK7" s="64">
        <f>Mar.18!AK7+Avr.18!AJ7</f>
        <v>0</v>
      </c>
      <c r="AL7" s="34"/>
      <c r="AM7" s="35">
        <f t="shared" si="1"/>
        <v>28</v>
      </c>
      <c r="AN7" s="34">
        <f>Avr.18!AN7+'Mai 18'!AH7</f>
        <v>0</v>
      </c>
      <c r="AO7" s="36">
        <f>Avr.18!AO7+'Mai 18'!AI7</f>
        <v>47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21" t="s">
        <v>9</v>
      </c>
      <c r="D8" s="21" t="s">
        <v>9</v>
      </c>
      <c r="E8" s="21" t="s">
        <v>9</v>
      </c>
      <c r="F8" s="21" t="s">
        <v>9</v>
      </c>
      <c r="G8" s="22" t="s">
        <v>10</v>
      </c>
      <c r="H8" s="22" t="s">
        <v>10</v>
      </c>
      <c r="I8" s="21" t="s">
        <v>9</v>
      </c>
      <c r="J8" s="21" t="s">
        <v>9</v>
      </c>
      <c r="K8" s="21" t="s">
        <v>12</v>
      </c>
      <c r="L8" s="21" t="s">
        <v>10</v>
      </c>
      <c r="M8" s="21" t="s">
        <v>10</v>
      </c>
      <c r="N8" s="22" t="s">
        <v>13</v>
      </c>
      <c r="O8" s="22" t="s">
        <v>13</v>
      </c>
      <c r="P8" s="21" t="s">
        <v>13</v>
      </c>
      <c r="Q8" s="21" t="s">
        <v>13</v>
      </c>
      <c r="R8" s="21" t="s">
        <v>10</v>
      </c>
      <c r="S8" s="21" t="s">
        <v>2</v>
      </c>
      <c r="T8" s="21" t="s">
        <v>9</v>
      </c>
      <c r="U8" s="22" t="s">
        <v>9</v>
      </c>
      <c r="V8" s="22" t="s">
        <v>12</v>
      </c>
      <c r="W8" s="21" t="s">
        <v>10</v>
      </c>
      <c r="X8" s="21" t="s">
        <v>10</v>
      </c>
      <c r="Y8" s="21" t="s">
        <v>13</v>
      </c>
      <c r="Z8" s="21" t="s">
        <v>13</v>
      </c>
      <c r="AA8" s="21" t="s">
        <v>13</v>
      </c>
      <c r="AB8" s="22" t="s">
        <v>10</v>
      </c>
      <c r="AC8" s="22" t="s">
        <v>10</v>
      </c>
      <c r="AD8" s="21" t="s">
        <v>9</v>
      </c>
      <c r="AE8" s="21" t="s">
        <v>9</v>
      </c>
      <c r="AF8" s="21" t="s">
        <v>9</v>
      </c>
      <c r="AG8" s="21" t="s">
        <v>9</v>
      </c>
      <c r="AH8" s="23">
        <f t="shared" si="2"/>
        <v>1</v>
      </c>
      <c r="AI8" s="24">
        <f t="shared" si="3"/>
        <v>9</v>
      </c>
      <c r="AJ8" s="24">
        <f t="shared" si="0"/>
        <v>0</v>
      </c>
      <c r="AK8" s="62">
        <f>Mar.18!AK8+Avr.18!AJ8</f>
        <v>0</v>
      </c>
      <c r="AL8" s="24"/>
      <c r="AM8" s="24">
        <f t="shared" si="1"/>
        <v>28</v>
      </c>
      <c r="AN8" s="24">
        <f>Avr.18!AN8+'Mai 18'!AH8</f>
        <v>5</v>
      </c>
      <c r="AO8" s="25">
        <f>Avr.18!AO8+'Mai 18'!AI8</f>
        <v>49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9</v>
      </c>
      <c r="D9" s="5" t="s">
        <v>9</v>
      </c>
      <c r="E9" s="5" t="s">
        <v>9</v>
      </c>
      <c r="F9" s="5" t="s">
        <v>9</v>
      </c>
      <c r="G9" s="6" t="s">
        <v>10</v>
      </c>
      <c r="H9" s="6" t="s">
        <v>10</v>
      </c>
      <c r="I9" s="5" t="s">
        <v>9</v>
      </c>
      <c r="J9" s="5" t="s">
        <v>9</v>
      </c>
      <c r="K9" s="5" t="s">
        <v>12</v>
      </c>
      <c r="L9" s="5" t="s">
        <v>10</v>
      </c>
      <c r="M9" s="5" t="s">
        <v>10</v>
      </c>
      <c r="N9" s="6" t="s">
        <v>13</v>
      </c>
      <c r="O9" s="6" t="s">
        <v>13</v>
      </c>
      <c r="P9" s="5" t="s">
        <v>13</v>
      </c>
      <c r="Q9" s="5" t="s">
        <v>13</v>
      </c>
      <c r="R9" s="5" t="s">
        <v>10</v>
      </c>
      <c r="S9" s="5" t="s">
        <v>2</v>
      </c>
      <c r="T9" s="5" t="s">
        <v>9</v>
      </c>
      <c r="U9" s="6" t="s">
        <v>9</v>
      </c>
      <c r="V9" s="6" t="s">
        <v>12</v>
      </c>
      <c r="W9" s="5" t="s">
        <v>10</v>
      </c>
      <c r="X9" s="5" t="s">
        <v>10</v>
      </c>
      <c r="Y9" s="5" t="s">
        <v>13</v>
      </c>
      <c r="Z9" s="5" t="s">
        <v>13</v>
      </c>
      <c r="AA9" s="5" t="s">
        <v>13</v>
      </c>
      <c r="AB9" s="6" t="s">
        <v>10</v>
      </c>
      <c r="AC9" s="6" t="s">
        <v>10</v>
      </c>
      <c r="AD9" s="5" t="s">
        <v>9</v>
      </c>
      <c r="AE9" s="5" t="s">
        <v>9</v>
      </c>
      <c r="AF9" s="5" t="s">
        <v>9</v>
      </c>
      <c r="AG9" s="5" t="s">
        <v>9</v>
      </c>
      <c r="AH9" s="27">
        <f t="shared" si="2"/>
        <v>1</v>
      </c>
      <c r="AI9" s="28">
        <f t="shared" si="3"/>
        <v>9</v>
      </c>
      <c r="AJ9" s="28">
        <f t="shared" si="0"/>
        <v>0</v>
      </c>
      <c r="AK9" s="63">
        <f>Mar.18!AK9+Avr.18!AJ9</f>
        <v>0</v>
      </c>
      <c r="AL9" s="28"/>
      <c r="AM9" s="28">
        <f t="shared" si="1"/>
        <v>28</v>
      </c>
      <c r="AN9" s="28">
        <f>Avr.18!AN9+'Mai 18'!AH9</f>
        <v>5</v>
      </c>
      <c r="AO9" s="29">
        <f>Avr.18!AO9+'Mai 18'!AI9</f>
        <v>49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9</v>
      </c>
      <c r="D10" s="5" t="s">
        <v>9</v>
      </c>
      <c r="E10" s="5" t="s">
        <v>9</v>
      </c>
      <c r="F10" s="5" t="s">
        <v>9</v>
      </c>
      <c r="G10" s="6" t="s">
        <v>10</v>
      </c>
      <c r="H10" s="6" t="s">
        <v>10</v>
      </c>
      <c r="I10" s="5" t="s">
        <v>9</v>
      </c>
      <c r="J10" s="5" t="s">
        <v>9</v>
      </c>
      <c r="K10" s="5" t="s">
        <v>12</v>
      </c>
      <c r="L10" s="5" t="s">
        <v>10</v>
      </c>
      <c r="M10" s="5" t="s">
        <v>10</v>
      </c>
      <c r="N10" s="6" t="s">
        <v>13</v>
      </c>
      <c r="O10" s="6" t="s">
        <v>13</v>
      </c>
      <c r="P10" s="5" t="s">
        <v>13</v>
      </c>
      <c r="Q10" s="5" t="s">
        <v>13</v>
      </c>
      <c r="R10" s="5" t="s">
        <v>10</v>
      </c>
      <c r="S10" s="5" t="s">
        <v>2</v>
      </c>
      <c r="T10" s="5" t="s">
        <v>9</v>
      </c>
      <c r="U10" s="6" t="s">
        <v>9</v>
      </c>
      <c r="V10" s="6" t="s">
        <v>12</v>
      </c>
      <c r="W10" s="5" t="s">
        <v>10</v>
      </c>
      <c r="X10" s="5" t="s">
        <v>10</v>
      </c>
      <c r="Y10" s="5" t="s">
        <v>13</v>
      </c>
      <c r="Z10" s="5" t="s">
        <v>13</v>
      </c>
      <c r="AA10" s="5" t="s">
        <v>13</v>
      </c>
      <c r="AB10" s="6" t="s">
        <v>10</v>
      </c>
      <c r="AC10" s="6" t="s">
        <v>10</v>
      </c>
      <c r="AD10" s="5" t="s">
        <v>9</v>
      </c>
      <c r="AE10" s="5" t="s">
        <v>9</v>
      </c>
      <c r="AF10" s="5" t="s">
        <v>9</v>
      </c>
      <c r="AG10" s="5" t="s">
        <v>9</v>
      </c>
      <c r="AH10" s="27">
        <f t="shared" si="2"/>
        <v>1</v>
      </c>
      <c r="AI10" s="28">
        <f t="shared" si="3"/>
        <v>9</v>
      </c>
      <c r="AJ10" s="28">
        <f t="shared" si="0"/>
        <v>0</v>
      </c>
      <c r="AK10" s="63">
        <f>Mar.18!AK10+Avr.18!AJ10</f>
        <v>0</v>
      </c>
      <c r="AL10" s="28"/>
      <c r="AM10" s="28">
        <f t="shared" si="1"/>
        <v>28</v>
      </c>
      <c r="AN10" s="28">
        <f>Avr.18!AN10+'Mai 18'!AH10</f>
        <v>5</v>
      </c>
      <c r="AO10" s="29">
        <f>Avr.18!AO10+'Mai 18'!AI10</f>
        <v>49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31" t="s">
        <v>9</v>
      </c>
      <c r="D11" s="31" t="s">
        <v>9</v>
      </c>
      <c r="E11" s="31" t="s">
        <v>9</v>
      </c>
      <c r="F11" s="31" t="s">
        <v>9</v>
      </c>
      <c r="G11" s="32" t="s">
        <v>10</v>
      </c>
      <c r="H11" s="32" t="s">
        <v>10</v>
      </c>
      <c r="I11" s="31" t="s">
        <v>9</v>
      </c>
      <c r="J11" s="31" t="s">
        <v>9</v>
      </c>
      <c r="K11" s="31" t="s">
        <v>12</v>
      </c>
      <c r="L11" s="31" t="s">
        <v>10</v>
      </c>
      <c r="M11" s="31" t="s">
        <v>10</v>
      </c>
      <c r="N11" s="32" t="s">
        <v>13</v>
      </c>
      <c r="O11" s="32" t="s">
        <v>13</v>
      </c>
      <c r="P11" s="31" t="s">
        <v>13</v>
      </c>
      <c r="Q11" s="31" t="s">
        <v>13</v>
      </c>
      <c r="R11" s="31" t="s">
        <v>10</v>
      </c>
      <c r="S11" s="31" t="s">
        <v>2</v>
      </c>
      <c r="T11" s="31" t="s">
        <v>9</v>
      </c>
      <c r="U11" s="32" t="s">
        <v>9</v>
      </c>
      <c r="V11" s="32" t="s">
        <v>12</v>
      </c>
      <c r="W11" s="31" t="s">
        <v>10</v>
      </c>
      <c r="X11" s="31" t="s">
        <v>10</v>
      </c>
      <c r="Y11" s="31" t="s">
        <v>13</v>
      </c>
      <c r="Z11" s="31" t="s">
        <v>13</v>
      </c>
      <c r="AA11" s="31" t="s">
        <v>13</v>
      </c>
      <c r="AB11" s="32" t="s">
        <v>10</v>
      </c>
      <c r="AC11" s="32" t="s">
        <v>10</v>
      </c>
      <c r="AD11" s="31" t="s">
        <v>9</v>
      </c>
      <c r="AE11" s="31" t="s">
        <v>9</v>
      </c>
      <c r="AF11" s="31" t="s">
        <v>9</v>
      </c>
      <c r="AG11" s="31" t="s">
        <v>9</v>
      </c>
      <c r="AH11" s="33">
        <f t="shared" si="2"/>
        <v>1</v>
      </c>
      <c r="AI11" s="34">
        <f t="shared" si="3"/>
        <v>9</v>
      </c>
      <c r="AJ11" s="34">
        <f t="shared" si="0"/>
        <v>0</v>
      </c>
      <c r="AK11" s="64">
        <f>Mar.18!AK11+Avr.18!AJ11</f>
        <v>0</v>
      </c>
      <c r="AL11" s="34"/>
      <c r="AM11" s="35">
        <f t="shared" si="1"/>
        <v>28</v>
      </c>
      <c r="AN11" s="34">
        <f>Avr.18!AN11+'Mai 18'!AH11</f>
        <v>5</v>
      </c>
      <c r="AO11" s="36">
        <f>Avr.18!AO11+'Mai 18'!AI11</f>
        <v>49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5" t="s">
        <v>9</v>
      </c>
      <c r="D12" s="5" t="s">
        <v>12</v>
      </c>
      <c r="E12" s="5" t="s">
        <v>10</v>
      </c>
      <c r="F12" s="5" t="s">
        <v>10</v>
      </c>
      <c r="G12" s="6" t="s">
        <v>13</v>
      </c>
      <c r="H12" s="6" t="s">
        <v>13</v>
      </c>
      <c r="I12" s="5" t="s">
        <v>13</v>
      </c>
      <c r="J12" s="5" t="s">
        <v>13</v>
      </c>
      <c r="K12" s="5" t="s">
        <v>10</v>
      </c>
      <c r="L12" s="5" t="s">
        <v>2</v>
      </c>
      <c r="M12" s="5" t="s">
        <v>9</v>
      </c>
      <c r="N12" s="6" t="s">
        <v>9</v>
      </c>
      <c r="O12" s="6" t="s">
        <v>12</v>
      </c>
      <c r="P12" s="5" t="s">
        <v>10</v>
      </c>
      <c r="Q12" s="5" t="s">
        <v>10</v>
      </c>
      <c r="R12" s="5" t="s">
        <v>13</v>
      </c>
      <c r="S12" s="5" t="s">
        <v>13</v>
      </c>
      <c r="T12" s="5" t="s">
        <v>13</v>
      </c>
      <c r="U12" s="6" t="s">
        <v>10</v>
      </c>
      <c r="V12" s="6" t="s">
        <v>10</v>
      </c>
      <c r="W12" s="5" t="s">
        <v>9</v>
      </c>
      <c r="X12" s="5" t="s">
        <v>9</v>
      </c>
      <c r="Y12" s="5" t="s">
        <v>9</v>
      </c>
      <c r="Z12" s="5" t="s">
        <v>9</v>
      </c>
      <c r="AA12" s="5" t="s">
        <v>9</v>
      </c>
      <c r="AB12" s="6" t="s">
        <v>10</v>
      </c>
      <c r="AC12" s="6" t="s">
        <v>10</v>
      </c>
      <c r="AD12" s="5" t="s">
        <v>9</v>
      </c>
      <c r="AE12" s="5" t="s">
        <v>9</v>
      </c>
      <c r="AF12" s="5" t="s">
        <v>12</v>
      </c>
      <c r="AG12" s="5" t="s">
        <v>10</v>
      </c>
      <c r="AH12" s="23">
        <f>COUNTIF(C12:AG12,"RU")</f>
        <v>1</v>
      </c>
      <c r="AI12" s="24">
        <f>COUNTIF(C12:AG12,"R")</f>
        <v>10</v>
      </c>
      <c r="AJ12" s="24">
        <f>+COUNTIF(C12:AG12,"C")</f>
        <v>0</v>
      </c>
      <c r="AK12" s="62">
        <f>Mar.18!AK12+Avr.18!AJ12</f>
        <v>0</v>
      </c>
      <c r="AL12" s="24"/>
      <c r="AM12" s="24">
        <f t="shared" si="1"/>
        <v>28</v>
      </c>
      <c r="AN12" s="24">
        <f>Avr.18!AN12+'Mai 18'!AH12</f>
        <v>5</v>
      </c>
      <c r="AO12" s="25">
        <f>Avr.18!AO12+'Mai 18'!AI12</f>
        <v>48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9</v>
      </c>
      <c r="D13" s="5" t="s">
        <v>12</v>
      </c>
      <c r="E13" s="5" t="s">
        <v>10</v>
      </c>
      <c r="F13" s="5" t="s">
        <v>10</v>
      </c>
      <c r="G13" s="6" t="s">
        <v>13</v>
      </c>
      <c r="H13" s="6" t="s">
        <v>13</v>
      </c>
      <c r="I13" s="5" t="s">
        <v>13</v>
      </c>
      <c r="J13" s="5" t="s">
        <v>13</v>
      </c>
      <c r="K13" s="5" t="s">
        <v>10</v>
      </c>
      <c r="L13" s="5" t="s">
        <v>2</v>
      </c>
      <c r="M13" s="5" t="s">
        <v>9</v>
      </c>
      <c r="N13" s="6" t="s">
        <v>9</v>
      </c>
      <c r="O13" s="6" t="s">
        <v>12</v>
      </c>
      <c r="P13" s="5" t="s">
        <v>10</v>
      </c>
      <c r="Q13" s="5" t="s">
        <v>10</v>
      </c>
      <c r="R13" s="5" t="s">
        <v>13</v>
      </c>
      <c r="S13" s="5" t="s">
        <v>13</v>
      </c>
      <c r="T13" s="5" t="s">
        <v>13</v>
      </c>
      <c r="U13" s="6" t="s">
        <v>10</v>
      </c>
      <c r="V13" s="6" t="s">
        <v>10</v>
      </c>
      <c r="W13" s="5" t="s">
        <v>9</v>
      </c>
      <c r="X13" s="5" t="s">
        <v>9</v>
      </c>
      <c r="Y13" s="5" t="s">
        <v>9</v>
      </c>
      <c r="Z13" s="5" t="s">
        <v>9</v>
      </c>
      <c r="AA13" s="5" t="s">
        <v>9</v>
      </c>
      <c r="AB13" s="6" t="s">
        <v>10</v>
      </c>
      <c r="AC13" s="6" t="s">
        <v>10</v>
      </c>
      <c r="AD13" s="5" t="s">
        <v>9</v>
      </c>
      <c r="AE13" s="5" t="s">
        <v>9</v>
      </c>
      <c r="AF13" s="5" t="s">
        <v>12</v>
      </c>
      <c r="AG13" s="5" t="s">
        <v>10</v>
      </c>
      <c r="AH13" s="27">
        <f t="shared" si="2"/>
        <v>1</v>
      </c>
      <c r="AI13" s="28">
        <f t="shared" si="3"/>
        <v>10</v>
      </c>
      <c r="AJ13" s="28">
        <f t="shared" si="0"/>
        <v>0</v>
      </c>
      <c r="AK13" s="63">
        <f>Mar.18!AK13+Avr.18!AJ13</f>
        <v>0</v>
      </c>
      <c r="AL13" s="28"/>
      <c r="AM13" s="28">
        <f t="shared" si="1"/>
        <v>28</v>
      </c>
      <c r="AN13" s="28">
        <f>Avr.18!AN13+'Mai 18'!AH13</f>
        <v>5</v>
      </c>
      <c r="AO13" s="29">
        <f>Avr.18!AO13+'Mai 18'!AI13</f>
        <v>48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9</v>
      </c>
      <c r="D14" s="5" t="s">
        <v>12</v>
      </c>
      <c r="E14" s="5" t="s">
        <v>10</v>
      </c>
      <c r="F14" s="5" t="s">
        <v>10</v>
      </c>
      <c r="G14" s="6" t="s">
        <v>13</v>
      </c>
      <c r="H14" s="6" t="s">
        <v>13</v>
      </c>
      <c r="I14" s="5" t="s">
        <v>13</v>
      </c>
      <c r="J14" s="5" t="s">
        <v>13</v>
      </c>
      <c r="K14" s="5" t="s">
        <v>10</v>
      </c>
      <c r="L14" s="5" t="s">
        <v>2</v>
      </c>
      <c r="M14" s="5" t="s">
        <v>9</v>
      </c>
      <c r="N14" s="6" t="s">
        <v>9</v>
      </c>
      <c r="O14" s="6" t="s">
        <v>12</v>
      </c>
      <c r="P14" s="5" t="s">
        <v>10</v>
      </c>
      <c r="Q14" s="5" t="s">
        <v>10</v>
      </c>
      <c r="R14" s="5" t="s">
        <v>13</v>
      </c>
      <c r="S14" s="5" t="s">
        <v>13</v>
      </c>
      <c r="T14" s="5" t="s">
        <v>13</v>
      </c>
      <c r="U14" s="6" t="s">
        <v>10</v>
      </c>
      <c r="V14" s="6" t="s">
        <v>10</v>
      </c>
      <c r="W14" s="5" t="s">
        <v>9</v>
      </c>
      <c r="X14" s="5" t="s">
        <v>9</v>
      </c>
      <c r="Y14" s="5" t="s">
        <v>9</v>
      </c>
      <c r="Z14" s="5" t="s">
        <v>9</v>
      </c>
      <c r="AA14" s="5" t="s">
        <v>9</v>
      </c>
      <c r="AB14" s="6" t="s">
        <v>10</v>
      </c>
      <c r="AC14" s="6" t="s">
        <v>10</v>
      </c>
      <c r="AD14" s="5" t="s">
        <v>9</v>
      </c>
      <c r="AE14" s="5" t="s">
        <v>9</v>
      </c>
      <c r="AF14" s="5" t="s">
        <v>12</v>
      </c>
      <c r="AG14" s="5" t="s">
        <v>10</v>
      </c>
      <c r="AH14" s="27">
        <f t="shared" si="2"/>
        <v>1</v>
      </c>
      <c r="AI14" s="28">
        <f t="shared" si="3"/>
        <v>10</v>
      </c>
      <c r="AJ14" s="28">
        <f t="shared" si="0"/>
        <v>0</v>
      </c>
      <c r="AK14" s="63">
        <f>Mar.18!AK14+Avr.18!AJ14</f>
        <v>0</v>
      </c>
      <c r="AL14" s="28"/>
      <c r="AM14" s="37">
        <f t="shared" si="1"/>
        <v>28</v>
      </c>
      <c r="AN14" s="28">
        <f>Avr.18!AN14+'Mai 18'!AH14</f>
        <v>5</v>
      </c>
      <c r="AO14" s="29">
        <f>Avr.18!AO14+'Mai 18'!AI14</f>
        <v>48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31" t="s">
        <v>9</v>
      </c>
      <c r="D15" s="31" t="s">
        <v>12</v>
      </c>
      <c r="E15" s="31" t="s">
        <v>10</v>
      </c>
      <c r="F15" s="31" t="s">
        <v>10</v>
      </c>
      <c r="G15" s="32" t="s">
        <v>13</v>
      </c>
      <c r="H15" s="32" t="s">
        <v>13</v>
      </c>
      <c r="I15" s="31" t="s">
        <v>13</v>
      </c>
      <c r="J15" s="31" t="s">
        <v>13</v>
      </c>
      <c r="K15" s="31" t="s">
        <v>10</v>
      </c>
      <c r="L15" s="31" t="s">
        <v>2</v>
      </c>
      <c r="M15" s="31" t="s">
        <v>9</v>
      </c>
      <c r="N15" s="32" t="s">
        <v>9</v>
      </c>
      <c r="O15" s="32" t="s">
        <v>12</v>
      </c>
      <c r="P15" s="31" t="s">
        <v>10</v>
      </c>
      <c r="Q15" s="31" t="s">
        <v>10</v>
      </c>
      <c r="R15" s="31" t="s">
        <v>13</v>
      </c>
      <c r="S15" s="31" t="s">
        <v>13</v>
      </c>
      <c r="T15" s="31" t="s">
        <v>13</v>
      </c>
      <c r="U15" s="32" t="s">
        <v>10</v>
      </c>
      <c r="V15" s="32" t="s">
        <v>10</v>
      </c>
      <c r="W15" s="31" t="s">
        <v>9</v>
      </c>
      <c r="X15" s="31" t="s">
        <v>9</v>
      </c>
      <c r="Y15" s="31" t="s">
        <v>9</v>
      </c>
      <c r="Z15" s="31" t="s">
        <v>9</v>
      </c>
      <c r="AA15" s="31" t="s">
        <v>9</v>
      </c>
      <c r="AB15" s="32" t="s">
        <v>10</v>
      </c>
      <c r="AC15" s="32" t="s">
        <v>10</v>
      </c>
      <c r="AD15" s="31" t="s">
        <v>9</v>
      </c>
      <c r="AE15" s="31" t="s">
        <v>9</v>
      </c>
      <c r="AF15" s="31" t="s">
        <v>12</v>
      </c>
      <c r="AG15" s="31" t="s">
        <v>10</v>
      </c>
      <c r="AH15" s="33">
        <f t="shared" si="2"/>
        <v>1</v>
      </c>
      <c r="AI15" s="34">
        <f t="shared" si="3"/>
        <v>10</v>
      </c>
      <c r="AJ15" s="34">
        <f t="shared" si="0"/>
        <v>0</v>
      </c>
      <c r="AK15" s="64">
        <f>Mar.18!AK15+Avr.18!AJ15</f>
        <v>0</v>
      </c>
      <c r="AL15" s="34"/>
      <c r="AM15" s="34">
        <f t="shared" si="1"/>
        <v>28</v>
      </c>
      <c r="AN15" s="34">
        <f>Avr.18!AN15+'Mai 18'!AH15</f>
        <v>5</v>
      </c>
      <c r="AO15" s="36">
        <f>Avr.18!AO15+'Mai 18'!AI15</f>
        <v>48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5" t="s">
        <v>13</v>
      </c>
      <c r="D16" s="5" t="s">
        <v>10</v>
      </c>
      <c r="E16" s="5" t="s">
        <v>2</v>
      </c>
      <c r="F16" s="5" t="s">
        <v>9</v>
      </c>
      <c r="G16" s="6" t="s">
        <v>9</v>
      </c>
      <c r="H16" s="6" t="s">
        <v>12</v>
      </c>
      <c r="I16" s="5" t="s">
        <v>10</v>
      </c>
      <c r="J16" s="5" t="s">
        <v>10</v>
      </c>
      <c r="K16" s="5" t="s">
        <v>13</v>
      </c>
      <c r="L16" s="5" t="s">
        <v>13</v>
      </c>
      <c r="M16" s="5" t="s">
        <v>13</v>
      </c>
      <c r="N16" s="6" t="s">
        <v>10</v>
      </c>
      <c r="O16" s="6" t="s">
        <v>10</v>
      </c>
      <c r="P16" s="5" t="s">
        <v>9</v>
      </c>
      <c r="Q16" s="5" t="s">
        <v>9</v>
      </c>
      <c r="R16" s="5" t="s">
        <v>9</v>
      </c>
      <c r="S16" s="5" t="s">
        <v>9</v>
      </c>
      <c r="T16" s="5" t="s">
        <v>9</v>
      </c>
      <c r="U16" s="6" t="s">
        <v>10</v>
      </c>
      <c r="V16" s="6" t="s">
        <v>10</v>
      </c>
      <c r="W16" s="5" t="s">
        <v>9</v>
      </c>
      <c r="X16" s="5" t="s">
        <v>9</v>
      </c>
      <c r="Y16" s="5" t="s">
        <v>12</v>
      </c>
      <c r="Z16" s="5" t="s">
        <v>10</v>
      </c>
      <c r="AA16" s="5" t="s">
        <v>10</v>
      </c>
      <c r="AB16" s="6" t="s">
        <v>13</v>
      </c>
      <c r="AC16" s="6" t="s">
        <v>13</v>
      </c>
      <c r="AD16" s="5" t="s">
        <v>13</v>
      </c>
      <c r="AE16" s="5" t="s">
        <v>13</v>
      </c>
      <c r="AF16" s="5" t="s">
        <v>10</v>
      </c>
      <c r="AG16" s="5" t="s">
        <v>2</v>
      </c>
      <c r="AH16" s="23">
        <f t="shared" si="2"/>
        <v>2</v>
      </c>
      <c r="AI16" s="24">
        <f t="shared" si="3"/>
        <v>10</v>
      </c>
      <c r="AJ16" s="24">
        <f t="shared" si="0"/>
        <v>0</v>
      </c>
      <c r="AK16" s="62">
        <f>Mar.18!AK16+Avr.18!AJ16</f>
        <v>0</v>
      </c>
      <c r="AL16" s="24"/>
      <c r="AM16" s="24">
        <f t="shared" si="1"/>
        <v>28</v>
      </c>
      <c r="AN16" s="24">
        <f>Avr.18!AN16+'Mai 18'!AH16</f>
        <v>6</v>
      </c>
      <c r="AO16" s="25">
        <f>Avr.18!AO16+'Mai 18'!AI16</f>
        <v>48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13</v>
      </c>
      <c r="D17" s="5" t="s">
        <v>10</v>
      </c>
      <c r="E17" s="5" t="s">
        <v>2</v>
      </c>
      <c r="F17" s="5" t="s">
        <v>9</v>
      </c>
      <c r="G17" s="6" t="s">
        <v>9</v>
      </c>
      <c r="H17" s="6" t="s">
        <v>12</v>
      </c>
      <c r="I17" s="5" t="s">
        <v>10</v>
      </c>
      <c r="J17" s="5" t="s">
        <v>10</v>
      </c>
      <c r="K17" s="5" t="s">
        <v>13</v>
      </c>
      <c r="L17" s="5" t="s">
        <v>13</v>
      </c>
      <c r="M17" s="5" t="s">
        <v>13</v>
      </c>
      <c r="N17" s="6" t="s">
        <v>10</v>
      </c>
      <c r="O17" s="6" t="s">
        <v>10</v>
      </c>
      <c r="P17" s="5" t="s">
        <v>9</v>
      </c>
      <c r="Q17" s="5" t="s">
        <v>9</v>
      </c>
      <c r="R17" s="5" t="s">
        <v>9</v>
      </c>
      <c r="S17" s="5" t="s">
        <v>9</v>
      </c>
      <c r="T17" s="5" t="s">
        <v>9</v>
      </c>
      <c r="U17" s="6" t="s">
        <v>10</v>
      </c>
      <c r="V17" s="6" t="s">
        <v>10</v>
      </c>
      <c r="W17" s="5" t="s">
        <v>9</v>
      </c>
      <c r="X17" s="5" t="s">
        <v>9</v>
      </c>
      <c r="Y17" s="5" t="s">
        <v>12</v>
      </c>
      <c r="Z17" s="5" t="s">
        <v>10</v>
      </c>
      <c r="AA17" s="5" t="s">
        <v>10</v>
      </c>
      <c r="AB17" s="6" t="s">
        <v>13</v>
      </c>
      <c r="AC17" s="6" t="s">
        <v>13</v>
      </c>
      <c r="AD17" s="5" t="s">
        <v>13</v>
      </c>
      <c r="AE17" s="5" t="s">
        <v>13</v>
      </c>
      <c r="AF17" s="5" t="s">
        <v>10</v>
      </c>
      <c r="AG17" s="5" t="s">
        <v>2</v>
      </c>
      <c r="AH17" s="27">
        <f t="shared" si="2"/>
        <v>2</v>
      </c>
      <c r="AI17" s="28">
        <f t="shared" si="3"/>
        <v>10</v>
      </c>
      <c r="AJ17" s="28">
        <f t="shared" si="0"/>
        <v>0</v>
      </c>
      <c r="AK17" s="63">
        <f>Mar.18!AK17+Avr.18!AJ17</f>
        <v>0</v>
      </c>
      <c r="AL17" s="28"/>
      <c r="AM17" s="28">
        <f t="shared" si="1"/>
        <v>28</v>
      </c>
      <c r="AN17" s="28">
        <f>Avr.18!AN17+'Mai 18'!AH17</f>
        <v>6</v>
      </c>
      <c r="AO17" s="29">
        <f>Avr.18!AO17+'Mai 18'!AI17</f>
        <v>48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13</v>
      </c>
      <c r="D18" s="5" t="s">
        <v>10</v>
      </c>
      <c r="E18" s="5" t="s">
        <v>2</v>
      </c>
      <c r="F18" s="5" t="s">
        <v>9</v>
      </c>
      <c r="G18" s="6" t="s">
        <v>9</v>
      </c>
      <c r="H18" s="6" t="s">
        <v>12</v>
      </c>
      <c r="I18" s="5" t="s">
        <v>10</v>
      </c>
      <c r="J18" s="5" t="s">
        <v>10</v>
      </c>
      <c r="K18" s="5" t="s">
        <v>13</v>
      </c>
      <c r="L18" s="5" t="s">
        <v>13</v>
      </c>
      <c r="M18" s="5" t="s">
        <v>13</v>
      </c>
      <c r="N18" s="6" t="s">
        <v>10</v>
      </c>
      <c r="O18" s="6" t="s">
        <v>10</v>
      </c>
      <c r="P18" s="5" t="s">
        <v>9</v>
      </c>
      <c r="Q18" s="5" t="s">
        <v>9</v>
      </c>
      <c r="R18" s="5" t="s">
        <v>9</v>
      </c>
      <c r="S18" s="5" t="s">
        <v>9</v>
      </c>
      <c r="T18" s="5" t="s">
        <v>9</v>
      </c>
      <c r="U18" s="6" t="s">
        <v>10</v>
      </c>
      <c r="V18" s="6" t="s">
        <v>10</v>
      </c>
      <c r="W18" s="5" t="s">
        <v>9</v>
      </c>
      <c r="X18" s="5" t="s">
        <v>9</v>
      </c>
      <c r="Y18" s="5" t="s">
        <v>12</v>
      </c>
      <c r="Z18" s="5" t="s">
        <v>10</v>
      </c>
      <c r="AA18" s="5" t="s">
        <v>10</v>
      </c>
      <c r="AB18" s="6" t="s">
        <v>13</v>
      </c>
      <c r="AC18" s="6" t="s">
        <v>13</v>
      </c>
      <c r="AD18" s="5" t="s">
        <v>13</v>
      </c>
      <c r="AE18" s="5" t="s">
        <v>13</v>
      </c>
      <c r="AF18" s="5" t="s">
        <v>10</v>
      </c>
      <c r="AG18" s="5" t="s">
        <v>2</v>
      </c>
      <c r="AH18" s="27">
        <f t="shared" si="2"/>
        <v>2</v>
      </c>
      <c r="AI18" s="28">
        <f t="shared" si="3"/>
        <v>10</v>
      </c>
      <c r="AJ18" s="28">
        <f t="shared" si="0"/>
        <v>0</v>
      </c>
      <c r="AK18" s="63">
        <f>Mar.18!AK18+Avr.18!AJ18</f>
        <v>0</v>
      </c>
      <c r="AL18" s="28"/>
      <c r="AM18" s="28">
        <f t="shared" si="1"/>
        <v>28</v>
      </c>
      <c r="AN18" s="28">
        <f>Avr.18!AN18+'Mai 18'!AH18</f>
        <v>6</v>
      </c>
      <c r="AO18" s="29">
        <f>Avr.18!AO18+'Mai 18'!AI18</f>
        <v>48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31" t="s">
        <v>13</v>
      </c>
      <c r="D19" s="31" t="s">
        <v>10</v>
      </c>
      <c r="E19" s="31" t="s">
        <v>2</v>
      </c>
      <c r="F19" s="31" t="s">
        <v>9</v>
      </c>
      <c r="G19" s="32" t="s">
        <v>9</v>
      </c>
      <c r="H19" s="32" t="s">
        <v>12</v>
      </c>
      <c r="I19" s="31" t="s">
        <v>10</v>
      </c>
      <c r="J19" s="31" t="s">
        <v>10</v>
      </c>
      <c r="K19" s="31" t="s">
        <v>13</v>
      </c>
      <c r="L19" s="31" t="s">
        <v>13</v>
      </c>
      <c r="M19" s="31" t="s">
        <v>13</v>
      </c>
      <c r="N19" s="32" t="s">
        <v>10</v>
      </c>
      <c r="O19" s="32" t="s">
        <v>10</v>
      </c>
      <c r="P19" s="31" t="s">
        <v>9</v>
      </c>
      <c r="Q19" s="31" t="s">
        <v>9</v>
      </c>
      <c r="R19" s="31" t="s">
        <v>9</v>
      </c>
      <c r="S19" s="31" t="s">
        <v>9</v>
      </c>
      <c r="T19" s="31" t="s">
        <v>9</v>
      </c>
      <c r="U19" s="32" t="s">
        <v>10</v>
      </c>
      <c r="V19" s="32" t="s">
        <v>10</v>
      </c>
      <c r="W19" s="31" t="s">
        <v>9</v>
      </c>
      <c r="X19" s="31" t="s">
        <v>9</v>
      </c>
      <c r="Y19" s="31" t="s">
        <v>12</v>
      </c>
      <c r="Z19" s="31" t="s">
        <v>10</v>
      </c>
      <c r="AA19" s="31" t="s">
        <v>10</v>
      </c>
      <c r="AB19" s="32" t="s">
        <v>13</v>
      </c>
      <c r="AC19" s="32" t="s">
        <v>13</v>
      </c>
      <c r="AD19" s="31" t="s">
        <v>13</v>
      </c>
      <c r="AE19" s="31" t="s">
        <v>13</v>
      </c>
      <c r="AF19" s="31" t="s">
        <v>10</v>
      </c>
      <c r="AG19" s="31" t="s">
        <v>2</v>
      </c>
      <c r="AH19" s="33">
        <f t="shared" si="2"/>
        <v>2</v>
      </c>
      <c r="AI19" s="34">
        <f t="shared" si="3"/>
        <v>10</v>
      </c>
      <c r="AJ19" s="34">
        <f t="shared" si="0"/>
        <v>0</v>
      </c>
      <c r="AK19" s="64">
        <f>Mar.18!AK19+Avr.18!AJ19</f>
        <v>0</v>
      </c>
      <c r="AL19" s="34"/>
      <c r="AM19" s="34">
        <f t="shared" si="1"/>
        <v>28</v>
      </c>
      <c r="AN19" s="34">
        <f>Avr.18!AN19+'Mai 18'!AH19</f>
        <v>6</v>
      </c>
      <c r="AO19" s="36">
        <f>Avr.18!AO19+'Mai 18'!AI19</f>
        <v>48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43" t="s">
        <v>10</v>
      </c>
      <c r="D20" s="43" t="s">
        <v>13</v>
      </c>
      <c r="E20" s="43" t="s">
        <v>13</v>
      </c>
      <c r="F20" s="43" t="s">
        <v>13</v>
      </c>
      <c r="G20" s="44" t="s">
        <v>10</v>
      </c>
      <c r="H20" s="44" t="s">
        <v>10</v>
      </c>
      <c r="I20" s="43" t="s">
        <v>9</v>
      </c>
      <c r="J20" s="43" t="s">
        <v>9</v>
      </c>
      <c r="K20" s="43" t="s">
        <v>9</v>
      </c>
      <c r="L20" s="43" t="s">
        <v>9</v>
      </c>
      <c r="M20" s="43" t="s">
        <v>9</v>
      </c>
      <c r="N20" s="44" t="s">
        <v>10</v>
      </c>
      <c r="O20" s="44" t="s">
        <v>10</v>
      </c>
      <c r="P20" s="43" t="s">
        <v>9</v>
      </c>
      <c r="Q20" s="43" t="s">
        <v>9</v>
      </c>
      <c r="R20" s="43" t="s">
        <v>12</v>
      </c>
      <c r="S20" s="43" t="s">
        <v>10</v>
      </c>
      <c r="T20" s="43" t="s">
        <v>10</v>
      </c>
      <c r="U20" s="44" t="s">
        <v>13</v>
      </c>
      <c r="V20" s="44" t="s">
        <v>13</v>
      </c>
      <c r="W20" s="43" t="s">
        <v>13</v>
      </c>
      <c r="X20" s="43" t="s">
        <v>13</v>
      </c>
      <c r="Y20" s="43" t="s">
        <v>10</v>
      </c>
      <c r="Z20" s="43" t="s">
        <v>2</v>
      </c>
      <c r="AA20" s="43" t="s">
        <v>9</v>
      </c>
      <c r="AB20" s="44" t="s">
        <v>9</v>
      </c>
      <c r="AC20" s="44" t="s">
        <v>12</v>
      </c>
      <c r="AD20" s="43" t="s">
        <v>10</v>
      </c>
      <c r="AE20" s="43" t="s">
        <v>10</v>
      </c>
      <c r="AF20" s="43" t="s">
        <v>13</v>
      </c>
      <c r="AG20" s="43" t="s">
        <v>13</v>
      </c>
      <c r="AH20" s="23">
        <f t="shared" si="2"/>
        <v>1</v>
      </c>
      <c r="AI20" s="24">
        <f t="shared" si="3"/>
        <v>10</v>
      </c>
      <c r="AJ20" s="24">
        <f t="shared" si="0"/>
        <v>0</v>
      </c>
      <c r="AK20" s="62">
        <f>Mar.18!AK20+Avr.18!AJ20</f>
        <v>0</v>
      </c>
      <c r="AL20" s="24"/>
      <c r="AM20" s="38">
        <f t="shared" si="1"/>
        <v>28</v>
      </c>
      <c r="AN20" s="24">
        <f>Avr.18!AN20+'Mai 18'!AH20</f>
        <v>6</v>
      </c>
      <c r="AO20" s="25">
        <f>Avr.18!AO20+'Mai 18'!AI20</f>
        <v>48</v>
      </c>
      <c r="AU20" s="19"/>
      <c r="AV20" s="19"/>
      <c r="AW20" s="19"/>
    </row>
    <row r="21" spans="1:49" x14ac:dyDescent="0.25">
      <c r="A21" s="83"/>
      <c r="B21" s="26" t="s">
        <v>62</v>
      </c>
      <c r="C21" s="5" t="s">
        <v>10</v>
      </c>
      <c r="D21" s="5" t="s">
        <v>13</v>
      </c>
      <c r="E21" s="5" t="s">
        <v>13</v>
      </c>
      <c r="F21" s="5" t="s">
        <v>13</v>
      </c>
      <c r="G21" s="6" t="s">
        <v>10</v>
      </c>
      <c r="H21" s="6" t="s">
        <v>10</v>
      </c>
      <c r="I21" s="5" t="s">
        <v>9</v>
      </c>
      <c r="J21" s="5" t="s">
        <v>9</v>
      </c>
      <c r="K21" s="5" t="s">
        <v>9</v>
      </c>
      <c r="L21" s="5" t="s">
        <v>9</v>
      </c>
      <c r="M21" s="5" t="s">
        <v>9</v>
      </c>
      <c r="N21" s="6" t="s">
        <v>10</v>
      </c>
      <c r="O21" s="6" t="s">
        <v>10</v>
      </c>
      <c r="P21" s="5" t="s">
        <v>9</v>
      </c>
      <c r="Q21" s="5" t="s">
        <v>9</v>
      </c>
      <c r="R21" s="5" t="s">
        <v>12</v>
      </c>
      <c r="S21" s="5" t="s">
        <v>10</v>
      </c>
      <c r="T21" s="5" t="s">
        <v>10</v>
      </c>
      <c r="U21" s="6" t="s">
        <v>13</v>
      </c>
      <c r="V21" s="6" t="s">
        <v>13</v>
      </c>
      <c r="W21" s="5" t="s">
        <v>13</v>
      </c>
      <c r="X21" s="5" t="s">
        <v>13</v>
      </c>
      <c r="Y21" s="5" t="s">
        <v>10</v>
      </c>
      <c r="Z21" s="5" t="s">
        <v>2</v>
      </c>
      <c r="AA21" s="5" t="s">
        <v>9</v>
      </c>
      <c r="AB21" s="6" t="s">
        <v>9</v>
      </c>
      <c r="AC21" s="6" t="s">
        <v>12</v>
      </c>
      <c r="AD21" s="5" t="s">
        <v>10</v>
      </c>
      <c r="AE21" s="5" t="s">
        <v>10</v>
      </c>
      <c r="AF21" s="5" t="s">
        <v>13</v>
      </c>
      <c r="AG21" s="5" t="s">
        <v>13</v>
      </c>
      <c r="AH21" s="66">
        <f>COUNTIF(C21:AG21,"RU")</f>
        <v>1</v>
      </c>
      <c r="AI21" s="28">
        <f>COUNTIF(C21:AG21,"R")</f>
        <v>10</v>
      </c>
      <c r="AJ21" s="28">
        <f>+COUNTIF(C21:AG21,"C")</f>
        <v>0</v>
      </c>
      <c r="AK21" s="63">
        <f>Mar.18!AK21+Avr.18!AJ21</f>
        <v>0</v>
      </c>
      <c r="AL21" s="28"/>
      <c r="AM21" s="28">
        <f t="shared" si="1"/>
        <v>28</v>
      </c>
      <c r="AN21" s="28">
        <f>Avr.18!AN21+'Mai 18'!AH21</f>
        <v>6</v>
      </c>
      <c r="AO21" s="29">
        <f>Avr.18!AO21+'Mai 18'!AI21</f>
        <v>48</v>
      </c>
      <c r="AU21" s="19"/>
      <c r="AV21" s="19"/>
      <c r="AW21" s="19"/>
    </row>
    <row r="22" spans="1:49" x14ac:dyDescent="0.25">
      <c r="A22" s="83"/>
      <c r="B22" s="26" t="s">
        <v>63</v>
      </c>
      <c r="C22" s="5" t="s">
        <v>10</v>
      </c>
      <c r="D22" s="5" t="s">
        <v>13</v>
      </c>
      <c r="E22" s="5" t="s">
        <v>13</v>
      </c>
      <c r="F22" s="5" t="s">
        <v>13</v>
      </c>
      <c r="G22" s="6" t="s">
        <v>10</v>
      </c>
      <c r="H22" s="6" t="s">
        <v>10</v>
      </c>
      <c r="I22" s="5" t="s">
        <v>9</v>
      </c>
      <c r="J22" s="5" t="s">
        <v>9</v>
      </c>
      <c r="K22" s="5" t="s">
        <v>9</v>
      </c>
      <c r="L22" s="5" t="s">
        <v>9</v>
      </c>
      <c r="M22" s="5" t="s">
        <v>9</v>
      </c>
      <c r="N22" s="6" t="s">
        <v>10</v>
      </c>
      <c r="O22" s="6" t="s">
        <v>10</v>
      </c>
      <c r="P22" s="5" t="s">
        <v>9</v>
      </c>
      <c r="Q22" s="5" t="s">
        <v>9</v>
      </c>
      <c r="R22" s="5" t="s">
        <v>12</v>
      </c>
      <c r="S22" s="5" t="s">
        <v>10</v>
      </c>
      <c r="T22" s="5" t="s">
        <v>10</v>
      </c>
      <c r="U22" s="6" t="s">
        <v>13</v>
      </c>
      <c r="V22" s="6" t="s">
        <v>13</v>
      </c>
      <c r="W22" s="5" t="s">
        <v>13</v>
      </c>
      <c r="X22" s="5" t="s">
        <v>13</v>
      </c>
      <c r="Y22" s="5" t="s">
        <v>10</v>
      </c>
      <c r="Z22" s="5" t="s">
        <v>2</v>
      </c>
      <c r="AA22" s="5" t="s">
        <v>9</v>
      </c>
      <c r="AB22" s="6" t="s">
        <v>9</v>
      </c>
      <c r="AC22" s="6" t="s">
        <v>12</v>
      </c>
      <c r="AD22" s="5" t="s">
        <v>10</v>
      </c>
      <c r="AE22" s="5" t="s">
        <v>10</v>
      </c>
      <c r="AF22" s="5" t="s">
        <v>13</v>
      </c>
      <c r="AG22" s="5" t="s">
        <v>13</v>
      </c>
      <c r="AH22" s="27">
        <f>COUNTIF(C22:AG22,"RU")</f>
        <v>1</v>
      </c>
      <c r="AI22" s="28">
        <f>COUNTIF(C22:AG22,"R")</f>
        <v>10</v>
      </c>
      <c r="AJ22" s="28">
        <f>+COUNTIF(C22:AG22,"C")</f>
        <v>0</v>
      </c>
      <c r="AK22" s="63">
        <f>Mar.18!AK22+Avr.18!AJ22</f>
        <v>0</v>
      </c>
      <c r="AL22" s="28"/>
      <c r="AM22" s="28">
        <f t="shared" si="1"/>
        <v>28</v>
      </c>
      <c r="AN22" s="28">
        <f>Avr.18!AN22+'Mai 18'!AH22</f>
        <v>6</v>
      </c>
      <c r="AO22" s="29">
        <f>Avr.18!AO22+'Mai 18'!AI22</f>
        <v>48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10</v>
      </c>
      <c r="D23" s="31" t="s">
        <v>13</v>
      </c>
      <c r="E23" s="31" t="s">
        <v>13</v>
      </c>
      <c r="F23" s="31" t="s">
        <v>13</v>
      </c>
      <c r="G23" s="32" t="s">
        <v>10</v>
      </c>
      <c r="H23" s="32" t="s">
        <v>10</v>
      </c>
      <c r="I23" s="31" t="s">
        <v>9</v>
      </c>
      <c r="J23" s="31" t="s">
        <v>9</v>
      </c>
      <c r="K23" s="31" t="s">
        <v>9</v>
      </c>
      <c r="L23" s="31" t="s">
        <v>9</v>
      </c>
      <c r="M23" s="31" t="s">
        <v>9</v>
      </c>
      <c r="N23" s="32" t="s">
        <v>10</v>
      </c>
      <c r="O23" s="32" t="s">
        <v>10</v>
      </c>
      <c r="P23" s="31" t="s">
        <v>9</v>
      </c>
      <c r="Q23" s="31" t="s">
        <v>9</v>
      </c>
      <c r="R23" s="31" t="s">
        <v>12</v>
      </c>
      <c r="S23" s="31" t="s">
        <v>10</v>
      </c>
      <c r="T23" s="31" t="s">
        <v>10</v>
      </c>
      <c r="U23" s="32" t="s">
        <v>13</v>
      </c>
      <c r="V23" s="32" t="s">
        <v>13</v>
      </c>
      <c r="W23" s="31" t="s">
        <v>13</v>
      </c>
      <c r="X23" s="31" t="s">
        <v>13</v>
      </c>
      <c r="Y23" s="31" t="s">
        <v>10</v>
      </c>
      <c r="Z23" s="31" t="s">
        <v>2</v>
      </c>
      <c r="AA23" s="31" t="s">
        <v>9</v>
      </c>
      <c r="AB23" s="32" t="s">
        <v>9</v>
      </c>
      <c r="AC23" s="32" t="s">
        <v>12</v>
      </c>
      <c r="AD23" s="31" t="s">
        <v>10</v>
      </c>
      <c r="AE23" s="31" t="s">
        <v>10</v>
      </c>
      <c r="AF23" s="31" t="s">
        <v>13</v>
      </c>
      <c r="AG23" s="31" t="s">
        <v>13</v>
      </c>
      <c r="AH23" s="33">
        <f>COUNTIF(C23:AG23,"RU")</f>
        <v>1</v>
      </c>
      <c r="AI23" s="34">
        <f>COUNTIF(C23:AG23,"R")</f>
        <v>10</v>
      </c>
      <c r="AJ23" s="34">
        <f>+COUNTIF(C23:AG23,"C")</f>
        <v>0</v>
      </c>
      <c r="AK23" s="64">
        <f>Mar.18!AK23+Avr.18!AJ23</f>
        <v>0</v>
      </c>
      <c r="AL23" s="34"/>
      <c r="AM23" s="34">
        <f t="shared" si="1"/>
        <v>28</v>
      </c>
      <c r="AN23" s="34">
        <f>Avr.18!AN23+'Mai 18'!AH23</f>
        <v>6</v>
      </c>
      <c r="AO23" s="36">
        <f>Avr.18!AO23+'Mai 18'!AI23</f>
        <v>48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2</v>
      </c>
      <c r="D24" s="40">
        <f t="shared" ref="D24:AF24" si="4">COUNTIF(D8,"J")+COUNTIF(D12,"J")+COUNTIF(D16,"J")+COUNTIF(D20,"J")+COUNTIF(D8,"M")+COUNTIF(D12,"M")+COUNTIF(D16,"M")+COUNTIF(D20,"M")</f>
        <v>2</v>
      </c>
      <c r="E24" s="40">
        <f t="shared" si="4"/>
        <v>1</v>
      </c>
      <c r="F24" s="40">
        <f t="shared" si="4"/>
        <v>2</v>
      </c>
      <c r="G24" s="40">
        <f t="shared" si="4"/>
        <v>1</v>
      </c>
      <c r="H24" s="40">
        <f t="shared" si="4"/>
        <v>1</v>
      </c>
      <c r="I24" s="40">
        <f t="shared" si="4"/>
        <v>2</v>
      </c>
      <c r="J24" s="40">
        <f t="shared" si="4"/>
        <v>2</v>
      </c>
      <c r="K24" s="40">
        <f t="shared" si="4"/>
        <v>2</v>
      </c>
      <c r="L24" s="40">
        <f t="shared" si="4"/>
        <v>1</v>
      </c>
      <c r="M24" s="40">
        <f t="shared" si="4"/>
        <v>2</v>
      </c>
      <c r="N24" s="40">
        <f t="shared" si="4"/>
        <v>1</v>
      </c>
      <c r="O24" s="40">
        <f t="shared" si="4"/>
        <v>1</v>
      </c>
      <c r="P24" s="40">
        <f t="shared" si="4"/>
        <v>2</v>
      </c>
      <c r="Q24" s="40">
        <f t="shared" si="4"/>
        <v>2</v>
      </c>
      <c r="R24" s="40">
        <f t="shared" si="4"/>
        <v>2</v>
      </c>
      <c r="S24" s="40">
        <f t="shared" si="4"/>
        <v>1</v>
      </c>
      <c r="T24" s="40">
        <f t="shared" si="4"/>
        <v>2</v>
      </c>
      <c r="U24" s="40">
        <f t="shared" si="4"/>
        <v>1</v>
      </c>
      <c r="V24" s="40">
        <f t="shared" si="4"/>
        <v>1</v>
      </c>
      <c r="W24" s="40">
        <f t="shared" si="4"/>
        <v>2</v>
      </c>
      <c r="X24" s="40">
        <f t="shared" si="4"/>
        <v>2</v>
      </c>
      <c r="Y24" s="40">
        <f t="shared" si="4"/>
        <v>2</v>
      </c>
      <c r="Z24" s="40">
        <f t="shared" si="4"/>
        <v>1</v>
      </c>
      <c r="AA24" s="40">
        <f t="shared" si="4"/>
        <v>2</v>
      </c>
      <c r="AB24" s="40">
        <f t="shared" si="4"/>
        <v>1</v>
      </c>
      <c r="AC24" s="40">
        <f t="shared" si="4"/>
        <v>1</v>
      </c>
      <c r="AD24" s="40">
        <f t="shared" si="4"/>
        <v>2</v>
      </c>
      <c r="AE24" s="40">
        <f t="shared" si="4"/>
        <v>2</v>
      </c>
      <c r="AF24" s="40">
        <f t="shared" si="4"/>
        <v>2</v>
      </c>
      <c r="AG24" s="40">
        <f>COUNTIF(AG8,"J")+COUNTIF(AG12,"J")+COUNTIF(AG16,"J")+COUNTIF(AG20,"J")+COUNTIF(AG8,"M")+COUNTIF(AG12,"M")+COUNTIF(AG16,"M")+COUNTIF(AG20,"M")</f>
        <v>1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F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>COUNTIF(AG8,"N")+COUNTIF(AG12,"N")+COUNTIF(AG16,"N")+COUNTIF(AG20,"N")</f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6</v>
      </c>
      <c r="D26" s="42">
        <f t="shared" ref="D26:AF26" si="6">COUNTIF(D9:D11,"J")+COUNTIF(D13:D15,"J")+COUNTIF(D17:D19,"J")+COUNTIF(D21:D23,"J")+COUNTIF(D9:D11,"M")+COUNTIF(D13:D15,"M")+COUNTIF(D17:D19,"M")+COUNTIF(D21:D23,"M")</f>
        <v>6</v>
      </c>
      <c r="E26" s="42">
        <f t="shared" si="6"/>
        <v>3</v>
      </c>
      <c r="F26" s="42">
        <f t="shared" si="6"/>
        <v>6</v>
      </c>
      <c r="G26" s="42">
        <f t="shared" si="6"/>
        <v>3</v>
      </c>
      <c r="H26" s="42">
        <f t="shared" si="6"/>
        <v>3</v>
      </c>
      <c r="I26" s="42">
        <f t="shared" si="6"/>
        <v>6</v>
      </c>
      <c r="J26" s="42">
        <f t="shared" si="6"/>
        <v>6</v>
      </c>
      <c r="K26" s="42">
        <f t="shared" si="6"/>
        <v>6</v>
      </c>
      <c r="L26" s="42">
        <f t="shared" si="6"/>
        <v>3</v>
      </c>
      <c r="M26" s="42">
        <f t="shared" si="6"/>
        <v>6</v>
      </c>
      <c r="N26" s="42">
        <f t="shared" si="6"/>
        <v>3</v>
      </c>
      <c r="O26" s="42">
        <f t="shared" si="6"/>
        <v>3</v>
      </c>
      <c r="P26" s="42">
        <f t="shared" si="6"/>
        <v>6</v>
      </c>
      <c r="Q26" s="42">
        <f t="shared" si="6"/>
        <v>6</v>
      </c>
      <c r="R26" s="42">
        <f t="shared" si="6"/>
        <v>6</v>
      </c>
      <c r="S26" s="42">
        <f t="shared" si="6"/>
        <v>3</v>
      </c>
      <c r="T26" s="42">
        <f t="shared" si="6"/>
        <v>6</v>
      </c>
      <c r="U26" s="42">
        <f t="shared" si="6"/>
        <v>3</v>
      </c>
      <c r="V26" s="42">
        <f t="shared" si="6"/>
        <v>3</v>
      </c>
      <c r="W26" s="42">
        <f t="shared" si="6"/>
        <v>6</v>
      </c>
      <c r="X26" s="42">
        <f t="shared" si="6"/>
        <v>6</v>
      </c>
      <c r="Y26" s="42">
        <f t="shared" si="6"/>
        <v>6</v>
      </c>
      <c r="Z26" s="42">
        <f t="shared" si="6"/>
        <v>3</v>
      </c>
      <c r="AA26" s="42">
        <f t="shared" si="6"/>
        <v>6</v>
      </c>
      <c r="AB26" s="42">
        <f t="shared" si="6"/>
        <v>3</v>
      </c>
      <c r="AC26" s="42">
        <f t="shared" si="6"/>
        <v>3</v>
      </c>
      <c r="AD26" s="42">
        <f t="shared" si="6"/>
        <v>6</v>
      </c>
      <c r="AE26" s="42">
        <f t="shared" si="6"/>
        <v>6</v>
      </c>
      <c r="AF26" s="42">
        <f t="shared" si="6"/>
        <v>6</v>
      </c>
      <c r="AG26" s="42">
        <f>COUNTIF(AG9:AG11,"J")+COUNTIF(AG13:AG15,"J")+COUNTIF(AG17:AG19,"J")+COUNTIF(AG21:AG23,"J")+COUNTIF(AG9:AG11,"M")+COUNTIF(AG13:AG15,"M")+COUNTIF(AG17:AG19,"M")+COUNTIF(AG21:AG23,"M")</f>
        <v>3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F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>COUNTIF(AG9:AG11,"N")+COUNTIF(AG13:AG15,"N")+COUNTIF(AG17:AG19,"N")+COUNTIF(AG21:AG23,"N")</f>
        <v>3</v>
      </c>
    </row>
    <row r="28" spans="1:49" x14ac:dyDescent="0.25">
      <c r="B28" s="41" t="s">
        <v>22</v>
      </c>
      <c r="C28" s="42">
        <f>C24+C25+D26+D27</f>
        <v>12</v>
      </c>
      <c r="D28" s="42">
        <f t="shared" ref="D28:AG28" si="8">D24+D25+E26+E27</f>
        <v>9</v>
      </c>
      <c r="E28" s="42">
        <f t="shared" si="8"/>
        <v>11</v>
      </c>
      <c r="F28" s="42">
        <f t="shared" si="8"/>
        <v>9</v>
      </c>
      <c r="G28" s="42">
        <f t="shared" si="8"/>
        <v>8</v>
      </c>
      <c r="H28" s="42">
        <f t="shared" si="8"/>
        <v>11</v>
      </c>
      <c r="I28" s="42">
        <f t="shared" si="8"/>
        <v>12</v>
      </c>
      <c r="J28" s="42">
        <f t="shared" si="8"/>
        <v>12</v>
      </c>
      <c r="K28" s="42">
        <f t="shared" si="8"/>
        <v>9</v>
      </c>
      <c r="L28" s="42">
        <f t="shared" si="8"/>
        <v>11</v>
      </c>
      <c r="M28" s="42">
        <f t="shared" si="8"/>
        <v>9</v>
      </c>
      <c r="N28" s="42">
        <f t="shared" si="8"/>
        <v>8</v>
      </c>
      <c r="O28" s="42">
        <f t="shared" si="8"/>
        <v>11</v>
      </c>
      <c r="P28" s="42">
        <f t="shared" si="8"/>
        <v>12</v>
      </c>
      <c r="Q28" s="42">
        <f t="shared" si="8"/>
        <v>12</v>
      </c>
      <c r="R28" s="42">
        <f t="shared" si="8"/>
        <v>9</v>
      </c>
      <c r="S28" s="42">
        <f t="shared" si="8"/>
        <v>11</v>
      </c>
      <c r="T28" s="42">
        <f t="shared" si="8"/>
        <v>9</v>
      </c>
      <c r="U28" s="42">
        <f t="shared" si="8"/>
        <v>8</v>
      </c>
      <c r="V28" s="42">
        <f t="shared" si="8"/>
        <v>11</v>
      </c>
      <c r="W28" s="42">
        <f t="shared" si="8"/>
        <v>12</v>
      </c>
      <c r="X28" s="42">
        <f t="shared" si="8"/>
        <v>12</v>
      </c>
      <c r="Y28" s="42">
        <f t="shared" si="8"/>
        <v>9</v>
      </c>
      <c r="Z28" s="42">
        <f t="shared" si="8"/>
        <v>11</v>
      </c>
      <c r="AA28" s="42">
        <f t="shared" si="8"/>
        <v>9</v>
      </c>
      <c r="AB28" s="42">
        <f t="shared" si="8"/>
        <v>8</v>
      </c>
      <c r="AC28" s="42">
        <f t="shared" si="8"/>
        <v>11</v>
      </c>
      <c r="AD28" s="42">
        <f t="shared" si="8"/>
        <v>12</v>
      </c>
      <c r="AE28" s="42">
        <f t="shared" si="8"/>
        <v>12</v>
      </c>
      <c r="AF28" s="42">
        <f t="shared" si="8"/>
        <v>9</v>
      </c>
      <c r="AG28" s="42">
        <f t="shared" si="8"/>
        <v>2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562" priority="250" operator="equal">
      <formula>0</formula>
    </cfRule>
  </conditionalFormatting>
  <conditionalFormatting sqref="AN4">
    <cfRule type="cellIs" dxfId="561" priority="248" operator="notEqual">
      <formula>0</formula>
    </cfRule>
    <cfRule type="cellIs" dxfId="560" priority="249" operator="equal">
      <formula>0</formula>
    </cfRule>
  </conditionalFormatting>
  <conditionalFormatting sqref="O24:AF24 C25:AF27 AG24:AG27">
    <cfRule type="cellIs" dxfId="559" priority="247" operator="equal">
      <formula>0</formula>
    </cfRule>
  </conditionalFormatting>
  <conditionalFormatting sqref="C13:AD14 C15:AA15">
    <cfRule type="cellIs" dxfId="558" priority="239" operator="between">
      <formula>"F0"</formula>
      <formula>"F9"</formula>
    </cfRule>
    <cfRule type="cellIs" dxfId="557" priority="240" operator="equal">
      <formula>"M"</formula>
    </cfRule>
    <cfRule type="cellIs" dxfId="556" priority="241" operator="equal">
      <formula>"S"</formula>
    </cfRule>
    <cfRule type="cellIs" dxfId="555" priority="242" operator="equal">
      <formula>"C"</formula>
    </cfRule>
    <cfRule type="cellIs" dxfId="554" priority="243" operator="equal">
      <formula>"For"</formula>
    </cfRule>
    <cfRule type="cellIs" dxfId="553" priority="244" operator="equal">
      <formula>"N"</formula>
    </cfRule>
    <cfRule type="cellIs" dxfId="552" priority="245" operator="equal">
      <formula>"J"</formula>
    </cfRule>
  </conditionalFormatting>
  <conditionalFormatting sqref="C17:AD19">
    <cfRule type="cellIs" dxfId="551" priority="231" operator="between">
      <formula>"F0"</formula>
      <formula>"F9"</formula>
    </cfRule>
    <cfRule type="cellIs" dxfId="550" priority="232" operator="equal">
      <formula>"M"</formula>
    </cfRule>
    <cfRule type="cellIs" dxfId="549" priority="233" operator="equal">
      <formula>"S"</formula>
    </cfRule>
    <cfRule type="cellIs" dxfId="548" priority="234" operator="equal">
      <formula>"C"</formula>
    </cfRule>
    <cfRule type="cellIs" dxfId="547" priority="235" operator="equal">
      <formula>"For"</formula>
    </cfRule>
    <cfRule type="cellIs" dxfId="546" priority="236" operator="equal">
      <formula>"N"</formula>
    </cfRule>
    <cfRule type="cellIs" dxfId="545" priority="237" operator="equal">
      <formula>"J"</formula>
    </cfRule>
  </conditionalFormatting>
  <conditionalFormatting sqref="C24:N24">
    <cfRule type="cellIs" dxfId="544" priority="229" operator="equal">
      <formula>0</formula>
    </cfRule>
  </conditionalFormatting>
  <conditionalFormatting sqref="C28:AG28">
    <cfRule type="cellIs" dxfId="543" priority="228" operator="equal">
      <formula>0</formula>
    </cfRule>
  </conditionalFormatting>
  <conditionalFormatting sqref="C2:AD2">
    <cfRule type="cellIs" dxfId="542" priority="227" stopIfTrue="1" operator="equal">
      <formula>"C-1"</formula>
    </cfRule>
  </conditionalFormatting>
  <conditionalFormatting sqref="AE13:AG14 AG15">
    <cfRule type="cellIs" dxfId="541" priority="212" operator="between">
      <formula>"F0"</formula>
      <formula>"F9"</formula>
    </cfRule>
    <cfRule type="cellIs" dxfId="540" priority="213" operator="equal">
      <formula>"M"</formula>
    </cfRule>
    <cfRule type="cellIs" dxfId="539" priority="214" operator="equal">
      <formula>"S"</formula>
    </cfRule>
    <cfRule type="cellIs" dxfId="538" priority="215" operator="equal">
      <formula>"C"</formula>
    </cfRule>
    <cfRule type="cellIs" dxfId="537" priority="216" operator="equal">
      <formula>"For"</formula>
    </cfRule>
    <cfRule type="cellIs" dxfId="536" priority="217" operator="equal">
      <formula>"N"</formula>
    </cfRule>
    <cfRule type="cellIs" dxfId="535" priority="218" operator="equal">
      <formula>"J"</formula>
    </cfRule>
  </conditionalFormatting>
  <conditionalFormatting sqref="AE17:AG19">
    <cfRule type="cellIs" dxfId="534" priority="204" operator="between">
      <formula>"F0"</formula>
      <formula>"F9"</formula>
    </cfRule>
    <cfRule type="cellIs" dxfId="533" priority="205" operator="equal">
      <formula>"M"</formula>
    </cfRule>
    <cfRule type="cellIs" dxfId="532" priority="206" operator="equal">
      <formula>"S"</formula>
    </cfRule>
    <cfRule type="cellIs" dxfId="531" priority="207" operator="equal">
      <formula>"C"</formula>
    </cfRule>
    <cfRule type="cellIs" dxfId="530" priority="208" operator="equal">
      <formula>"For"</formula>
    </cfRule>
    <cfRule type="cellIs" dxfId="529" priority="209" operator="equal">
      <formula>"N"</formula>
    </cfRule>
    <cfRule type="cellIs" dxfId="528" priority="210" operator="equal">
      <formula>"J"</formula>
    </cfRule>
  </conditionalFormatting>
  <conditionalFormatting sqref="AG21:AG23">
    <cfRule type="cellIs" dxfId="527" priority="196" operator="between">
      <formula>"F0"</formula>
      <formula>"F9"</formula>
    </cfRule>
    <cfRule type="cellIs" dxfId="526" priority="197" operator="equal">
      <formula>"M"</formula>
    </cfRule>
    <cfRule type="cellIs" dxfId="525" priority="198" operator="equal">
      <formula>"S"</formula>
    </cfRule>
    <cfRule type="cellIs" dxfId="524" priority="199" operator="equal">
      <formula>"C"</formula>
    </cfRule>
    <cfRule type="cellIs" dxfId="523" priority="200" operator="equal">
      <formula>"For"</formula>
    </cfRule>
    <cfRule type="cellIs" dxfId="522" priority="201" operator="equal">
      <formula>"N"</formula>
    </cfRule>
    <cfRule type="cellIs" dxfId="521" priority="202" operator="equal">
      <formula>"J"</formula>
    </cfRule>
  </conditionalFormatting>
  <conditionalFormatting sqref="AE2:AG2">
    <cfRule type="cellIs" dxfId="520" priority="194" stopIfTrue="1" operator="equal">
      <formula>"C-1"</formula>
    </cfRule>
  </conditionalFormatting>
  <conditionalFormatting sqref="AB15:AF15">
    <cfRule type="cellIs" dxfId="519" priority="155" operator="between">
      <formula>"F0"</formula>
      <formula>"F9"</formula>
    </cfRule>
    <cfRule type="cellIs" dxfId="518" priority="156" operator="equal">
      <formula>"M"</formula>
    </cfRule>
    <cfRule type="cellIs" dxfId="517" priority="157" operator="equal">
      <formula>"S"</formula>
    </cfRule>
    <cfRule type="cellIs" dxfId="516" priority="158" operator="equal">
      <formula>"C"</formula>
    </cfRule>
    <cfRule type="cellIs" dxfId="515" priority="159" operator="equal">
      <formula>"For"</formula>
    </cfRule>
    <cfRule type="cellIs" dxfId="514" priority="160" operator="equal">
      <formula>"N"</formula>
    </cfRule>
    <cfRule type="cellIs" dxfId="513" priority="161" operator="equal">
      <formula>"J"</formula>
    </cfRule>
  </conditionalFormatting>
  <conditionalFormatting sqref="C21:Q23">
    <cfRule type="cellIs" dxfId="512" priority="99" operator="between">
      <formula>"F0"</formula>
      <formula>"F9"</formula>
    </cfRule>
    <cfRule type="cellIs" dxfId="511" priority="100" operator="equal">
      <formula>"M"</formula>
    </cfRule>
    <cfRule type="cellIs" dxfId="510" priority="101" operator="equal">
      <formula>"S"</formula>
    </cfRule>
    <cfRule type="cellIs" dxfId="509" priority="102" operator="equal">
      <formula>"C"</formula>
    </cfRule>
    <cfRule type="cellIs" dxfId="508" priority="103" operator="equal">
      <formula>"For"</formula>
    </cfRule>
    <cfRule type="cellIs" dxfId="507" priority="104" operator="equal">
      <formula>"N"</formula>
    </cfRule>
    <cfRule type="cellIs" dxfId="506" priority="105" operator="equal">
      <formula>"J"</formula>
    </cfRule>
  </conditionalFormatting>
  <conditionalFormatting sqref="R21:AF23">
    <cfRule type="cellIs" dxfId="505" priority="91" operator="between">
      <formula>"F0"</formula>
      <formula>"F9"</formula>
    </cfRule>
    <cfRule type="cellIs" dxfId="504" priority="92" operator="equal">
      <formula>"M"</formula>
    </cfRule>
    <cfRule type="cellIs" dxfId="503" priority="93" operator="equal">
      <formula>"S"</formula>
    </cfRule>
    <cfRule type="cellIs" dxfId="502" priority="94" operator="equal">
      <formula>"C"</formula>
    </cfRule>
    <cfRule type="cellIs" dxfId="501" priority="95" operator="equal">
      <formula>"For"</formula>
    </cfRule>
    <cfRule type="cellIs" dxfId="500" priority="96" operator="equal">
      <formula>"N"</formula>
    </cfRule>
    <cfRule type="cellIs" dxfId="499" priority="97" operator="equal">
      <formula>"J"</formula>
    </cfRule>
  </conditionalFormatting>
  <conditionalFormatting sqref="I3:AC7">
    <cfRule type="cellIs" dxfId="498" priority="83" operator="between">
      <formula>"F0"</formula>
      <formula>"F9"</formula>
    </cfRule>
    <cfRule type="cellIs" dxfId="497" priority="84" operator="equal">
      <formula>"M"</formula>
    </cfRule>
    <cfRule type="cellIs" dxfId="496" priority="85" operator="equal">
      <formula>"S"</formula>
    </cfRule>
    <cfRule type="cellIs" dxfId="495" priority="86" operator="equal">
      <formula>"C"</formula>
    </cfRule>
    <cfRule type="cellIs" dxfId="494" priority="87" operator="equal">
      <formula>"For"</formula>
    </cfRule>
    <cfRule type="cellIs" dxfId="493" priority="88" operator="equal">
      <formula>"N"</formula>
    </cfRule>
    <cfRule type="cellIs" dxfId="492" priority="89" operator="equal">
      <formula>"J"</formula>
    </cfRule>
  </conditionalFormatting>
  <conditionalFormatting sqref="C3:H7">
    <cfRule type="cellIs" dxfId="491" priority="75" operator="between">
      <formula>"F0"</formula>
      <formula>"F9"</formula>
    </cfRule>
    <cfRule type="cellIs" dxfId="490" priority="76" operator="equal">
      <formula>"M"</formula>
    </cfRule>
    <cfRule type="cellIs" dxfId="489" priority="77" operator="equal">
      <formula>"S"</formula>
    </cfRule>
    <cfRule type="cellIs" dxfId="488" priority="78" operator="equal">
      <formula>"C"</formula>
    </cfRule>
    <cfRule type="cellIs" dxfId="487" priority="79" operator="equal">
      <formula>"For"</formula>
    </cfRule>
    <cfRule type="cellIs" dxfId="486" priority="80" operator="equal">
      <formula>"N"</formula>
    </cfRule>
    <cfRule type="cellIs" dxfId="485" priority="81" operator="equal">
      <formula>"J"</formula>
    </cfRule>
  </conditionalFormatting>
  <conditionalFormatting sqref="AD3:AG7">
    <cfRule type="cellIs" dxfId="484" priority="67" operator="between">
      <formula>"F0"</formula>
      <formula>"F9"</formula>
    </cfRule>
    <cfRule type="cellIs" dxfId="483" priority="68" operator="equal">
      <formula>"M"</formula>
    </cfRule>
    <cfRule type="cellIs" dxfId="482" priority="69" operator="equal">
      <formula>"S"</formula>
    </cfRule>
    <cfRule type="cellIs" dxfId="481" priority="70" operator="equal">
      <formula>"C"</formula>
    </cfRule>
    <cfRule type="cellIs" dxfId="480" priority="71" operator="equal">
      <formula>"For"</formula>
    </cfRule>
    <cfRule type="cellIs" dxfId="479" priority="72" operator="equal">
      <formula>"N"</formula>
    </cfRule>
    <cfRule type="cellIs" dxfId="478" priority="73" operator="equal">
      <formula>"J"</formula>
    </cfRule>
  </conditionalFormatting>
  <conditionalFormatting sqref="C8:O11">
    <cfRule type="cellIs" dxfId="477" priority="59" operator="between">
      <formula>"F0"</formula>
      <formula>"F9"</formula>
    </cfRule>
    <cfRule type="cellIs" dxfId="476" priority="60" operator="equal">
      <formula>"M"</formula>
    </cfRule>
    <cfRule type="cellIs" dxfId="475" priority="61" operator="equal">
      <formula>"S"</formula>
    </cfRule>
    <cfRule type="cellIs" dxfId="474" priority="62" operator="equal">
      <formula>"C"</formula>
    </cfRule>
    <cfRule type="cellIs" dxfId="473" priority="63" operator="equal">
      <formula>"For"</formula>
    </cfRule>
    <cfRule type="cellIs" dxfId="472" priority="64" operator="equal">
      <formula>"N"</formula>
    </cfRule>
    <cfRule type="cellIs" dxfId="471" priority="65" operator="equal">
      <formula>"J"</formula>
    </cfRule>
  </conditionalFormatting>
  <conditionalFormatting sqref="P8:AG11">
    <cfRule type="cellIs" dxfId="470" priority="51" operator="between">
      <formula>"F0"</formula>
      <formula>"F9"</formula>
    </cfRule>
    <cfRule type="cellIs" dxfId="469" priority="52" operator="equal">
      <formula>"M"</formula>
    </cfRule>
    <cfRule type="cellIs" dxfId="468" priority="53" operator="equal">
      <formula>"S"</formula>
    </cfRule>
    <cfRule type="cellIs" dxfId="467" priority="54" operator="equal">
      <formula>"C"</formula>
    </cfRule>
    <cfRule type="cellIs" dxfId="466" priority="55" operator="equal">
      <formula>"For"</formula>
    </cfRule>
    <cfRule type="cellIs" dxfId="465" priority="56" operator="equal">
      <formula>"N"</formula>
    </cfRule>
    <cfRule type="cellIs" dxfId="464" priority="57" operator="equal">
      <formula>"J"</formula>
    </cfRule>
  </conditionalFormatting>
  <conditionalFormatting sqref="C12:O12">
    <cfRule type="cellIs" dxfId="463" priority="43" operator="between">
      <formula>"F0"</formula>
      <formula>"F9"</formula>
    </cfRule>
    <cfRule type="cellIs" dxfId="462" priority="44" operator="equal">
      <formula>"M"</formula>
    </cfRule>
    <cfRule type="cellIs" dxfId="461" priority="45" operator="equal">
      <formula>"S"</formula>
    </cfRule>
    <cfRule type="cellIs" dxfId="460" priority="46" operator="equal">
      <formula>"C"</formula>
    </cfRule>
    <cfRule type="cellIs" dxfId="459" priority="47" operator="equal">
      <formula>"For"</formula>
    </cfRule>
    <cfRule type="cellIs" dxfId="458" priority="48" operator="equal">
      <formula>"N"</formula>
    </cfRule>
    <cfRule type="cellIs" dxfId="457" priority="49" operator="equal">
      <formula>"J"</formula>
    </cfRule>
  </conditionalFormatting>
  <conditionalFormatting sqref="P12:AG12">
    <cfRule type="cellIs" dxfId="456" priority="35" operator="between">
      <formula>"F0"</formula>
      <formula>"F9"</formula>
    </cfRule>
    <cfRule type="cellIs" dxfId="455" priority="36" operator="equal">
      <formula>"M"</formula>
    </cfRule>
    <cfRule type="cellIs" dxfId="454" priority="37" operator="equal">
      <formula>"S"</formula>
    </cfRule>
    <cfRule type="cellIs" dxfId="453" priority="38" operator="equal">
      <formula>"C"</formula>
    </cfRule>
    <cfRule type="cellIs" dxfId="452" priority="39" operator="equal">
      <formula>"For"</formula>
    </cfRule>
    <cfRule type="cellIs" dxfId="451" priority="40" operator="equal">
      <formula>"N"</formula>
    </cfRule>
    <cfRule type="cellIs" dxfId="450" priority="41" operator="equal">
      <formula>"J"</formula>
    </cfRule>
  </conditionalFormatting>
  <conditionalFormatting sqref="C16:O16">
    <cfRule type="cellIs" dxfId="449" priority="27" operator="between">
      <formula>"F0"</formula>
      <formula>"F9"</formula>
    </cfRule>
    <cfRule type="cellIs" dxfId="448" priority="28" operator="equal">
      <formula>"M"</formula>
    </cfRule>
    <cfRule type="cellIs" dxfId="447" priority="29" operator="equal">
      <formula>"S"</formula>
    </cfRule>
    <cfRule type="cellIs" dxfId="446" priority="30" operator="equal">
      <formula>"C"</formula>
    </cfRule>
    <cfRule type="cellIs" dxfId="445" priority="31" operator="equal">
      <formula>"For"</formula>
    </cfRule>
    <cfRule type="cellIs" dxfId="444" priority="32" operator="equal">
      <formula>"N"</formula>
    </cfRule>
    <cfRule type="cellIs" dxfId="443" priority="33" operator="equal">
      <formula>"J"</formula>
    </cfRule>
  </conditionalFormatting>
  <conditionalFormatting sqref="P16:AG16">
    <cfRule type="cellIs" dxfId="442" priority="19" operator="between">
      <formula>"F0"</formula>
      <formula>"F9"</formula>
    </cfRule>
    <cfRule type="cellIs" dxfId="441" priority="20" operator="equal">
      <formula>"M"</formula>
    </cfRule>
    <cfRule type="cellIs" dxfId="440" priority="21" operator="equal">
      <formula>"S"</formula>
    </cfRule>
    <cfRule type="cellIs" dxfId="439" priority="22" operator="equal">
      <formula>"C"</formula>
    </cfRule>
    <cfRule type="cellIs" dxfId="438" priority="23" operator="equal">
      <formula>"For"</formula>
    </cfRule>
    <cfRule type="cellIs" dxfId="437" priority="24" operator="equal">
      <formula>"N"</formula>
    </cfRule>
    <cfRule type="cellIs" dxfId="436" priority="25" operator="equal">
      <formula>"J"</formula>
    </cfRule>
  </conditionalFormatting>
  <conditionalFormatting sqref="C20:O20">
    <cfRule type="cellIs" dxfId="435" priority="11" operator="between">
      <formula>"F0"</formula>
      <formula>"F9"</formula>
    </cfRule>
    <cfRule type="cellIs" dxfId="434" priority="12" operator="equal">
      <formula>"M"</formula>
    </cfRule>
    <cfRule type="cellIs" dxfId="433" priority="13" operator="equal">
      <formula>"S"</formula>
    </cfRule>
    <cfRule type="cellIs" dxfId="432" priority="14" operator="equal">
      <formula>"C"</formula>
    </cfRule>
    <cfRule type="cellIs" dxfId="431" priority="15" operator="equal">
      <formula>"For"</formula>
    </cfRule>
    <cfRule type="cellIs" dxfId="430" priority="16" operator="equal">
      <formula>"N"</formula>
    </cfRule>
    <cfRule type="cellIs" dxfId="429" priority="17" operator="equal">
      <formula>"J"</formula>
    </cfRule>
  </conditionalFormatting>
  <conditionalFormatting sqref="P20:AG20">
    <cfRule type="cellIs" dxfId="428" priority="3" operator="between">
      <formula>"F0"</formula>
      <formula>"F9"</formula>
    </cfRule>
    <cfRule type="cellIs" dxfId="427" priority="4" operator="equal">
      <formula>"M"</formula>
    </cfRule>
    <cfRule type="cellIs" dxfId="426" priority="5" operator="equal">
      <formula>"S"</formula>
    </cfRule>
    <cfRule type="cellIs" dxfId="425" priority="6" operator="equal">
      <formula>"C"</formula>
    </cfRule>
    <cfRule type="cellIs" dxfId="424" priority="7" operator="equal">
      <formula>"For"</formula>
    </cfRule>
    <cfRule type="cellIs" dxfId="423" priority="8" operator="equal">
      <formula>"N"</formula>
    </cfRule>
    <cfRule type="cellIs" dxfId="422" priority="9" operator="equal">
      <formula>"J"</formula>
    </cfRule>
  </conditionalFormatting>
  <conditionalFormatting sqref="C3:AG23">
    <cfRule type="cellIs" dxfId="421" priority="1" operator="equal">
      <formula>"FV"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6">
        <v>2</v>
      </c>
      <c r="E2" s="6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6">
        <v>9</v>
      </c>
      <c r="L2" s="6">
        <v>10</v>
      </c>
      <c r="M2" s="5">
        <v>11</v>
      </c>
      <c r="N2" s="5">
        <v>12</v>
      </c>
      <c r="O2" s="5">
        <v>13</v>
      </c>
      <c r="P2" s="5">
        <v>14</v>
      </c>
      <c r="Q2" s="5">
        <v>15</v>
      </c>
      <c r="R2" s="6">
        <v>16</v>
      </c>
      <c r="S2" s="6">
        <v>17</v>
      </c>
      <c r="T2" s="5">
        <v>18</v>
      </c>
      <c r="U2" s="5">
        <v>19</v>
      </c>
      <c r="V2" s="5">
        <v>20</v>
      </c>
      <c r="W2" s="5">
        <v>21</v>
      </c>
      <c r="X2" s="5">
        <v>22</v>
      </c>
      <c r="Y2" s="6">
        <v>23</v>
      </c>
      <c r="Z2" s="6">
        <v>24</v>
      </c>
      <c r="AA2" s="5">
        <v>25</v>
      </c>
      <c r="AB2" s="5">
        <v>26</v>
      </c>
      <c r="AC2" s="5">
        <v>27</v>
      </c>
      <c r="AD2" s="5">
        <v>28</v>
      </c>
      <c r="AE2" s="5">
        <v>29</v>
      </c>
      <c r="AF2" s="6">
        <v>30</v>
      </c>
      <c r="AG2" s="48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9</v>
      </c>
      <c r="D3" s="15" t="s">
        <v>10</v>
      </c>
      <c r="E3" s="15" t="s">
        <v>10</v>
      </c>
      <c r="F3" s="14" t="s">
        <v>9</v>
      </c>
      <c r="G3" s="14" t="s">
        <v>9</v>
      </c>
      <c r="H3" s="14" t="s">
        <v>9</v>
      </c>
      <c r="I3" s="14" t="s">
        <v>9</v>
      </c>
      <c r="J3" s="14" t="s">
        <v>9</v>
      </c>
      <c r="K3" s="15" t="s">
        <v>10</v>
      </c>
      <c r="L3" s="15" t="s">
        <v>10</v>
      </c>
      <c r="M3" s="14" t="s">
        <v>9</v>
      </c>
      <c r="N3" s="14" t="s">
        <v>9</v>
      </c>
      <c r="O3" s="14" t="s">
        <v>9</v>
      </c>
      <c r="P3" s="14" t="s">
        <v>9</v>
      </c>
      <c r="Q3" s="14" t="s">
        <v>9</v>
      </c>
      <c r="R3" s="15" t="s">
        <v>10</v>
      </c>
      <c r="S3" s="15" t="s">
        <v>10</v>
      </c>
      <c r="T3" s="14" t="s">
        <v>9</v>
      </c>
      <c r="U3" s="14" t="s">
        <v>9</v>
      </c>
      <c r="V3" s="14" t="s">
        <v>9</v>
      </c>
      <c r="W3" s="14" t="s">
        <v>9</v>
      </c>
      <c r="X3" s="14" t="s">
        <v>9</v>
      </c>
      <c r="Y3" s="15" t="s">
        <v>10</v>
      </c>
      <c r="Z3" s="15" t="s">
        <v>10</v>
      </c>
      <c r="AA3" s="14" t="s">
        <v>9</v>
      </c>
      <c r="AB3" s="14" t="s">
        <v>9</v>
      </c>
      <c r="AC3" s="14" t="s">
        <v>9</v>
      </c>
      <c r="AD3" s="14" t="s">
        <v>9</v>
      </c>
      <c r="AE3" s="14" t="s">
        <v>9</v>
      </c>
      <c r="AF3" s="15" t="s">
        <v>10</v>
      </c>
      <c r="AG3" s="50"/>
      <c r="AH3" s="16">
        <f>COUNTIF(C3:AG3,"RQ")</f>
        <v>0</v>
      </c>
      <c r="AI3" s="17">
        <f>COUNTIF(C3:AG3,"R")</f>
        <v>9</v>
      </c>
      <c r="AJ3" s="17">
        <f>+COUNTIF(C3:AG3,"C")</f>
        <v>0</v>
      </c>
      <c r="AK3" s="61">
        <f>+'Mai 18'!AK3+'Juin 18'!AJ3</f>
        <v>0</v>
      </c>
      <c r="AL3" s="17"/>
      <c r="AM3" s="17">
        <f>28-AK3</f>
        <v>28</v>
      </c>
      <c r="AN3" s="17"/>
      <c r="AO3" s="18">
        <f>AI3+'Mai 18'!AO3</f>
        <v>51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9</v>
      </c>
      <c r="D4" s="15" t="s">
        <v>10</v>
      </c>
      <c r="E4" s="15" t="s">
        <v>10</v>
      </c>
      <c r="F4" s="14" t="s">
        <v>9</v>
      </c>
      <c r="G4" s="14" t="s">
        <v>9</v>
      </c>
      <c r="H4" s="14" t="s">
        <v>9</v>
      </c>
      <c r="I4" s="14" t="s">
        <v>9</v>
      </c>
      <c r="J4" s="14" t="s">
        <v>9</v>
      </c>
      <c r="K4" s="15" t="s">
        <v>10</v>
      </c>
      <c r="L4" s="15" t="s">
        <v>10</v>
      </c>
      <c r="M4" s="14" t="s">
        <v>9</v>
      </c>
      <c r="N4" s="14" t="s">
        <v>9</v>
      </c>
      <c r="O4" s="14" t="s">
        <v>9</v>
      </c>
      <c r="P4" s="14" t="s">
        <v>9</v>
      </c>
      <c r="Q4" s="14" t="s">
        <v>9</v>
      </c>
      <c r="R4" s="15" t="s">
        <v>10</v>
      </c>
      <c r="S4" s="15" t="s">
        <v>10</v>
      </c>
      <c r="T4" s="14" t="s">
        <v>9</v>
      </c>
      <c r="U4" s="14" t="s">
        <v>9</v>
      </c>
      <c r="V4" s="14" t="s">
        <v>9</v>
      </c>
      <c r="W4" s="14" t="s">
        <v>9</v>
      </c>
      <c r="X4" s="14" t="s">
        <v>9</v>
      </c>
      <c r="Y4" s="15" t="s">
        <v>10</v>
      </c>
      <c r="Z4" s="15" t="s">
        <v>10</v>
      </c>
      <c r="AA4" s="14" t="s">
        <v>9</v>
      </c>
      <c r="AB4" s="14" t="s">
        <v>9</v>
      </c>
      <c r="AC4" s="14" t="s">
        <v>9</v>
      </c>
      <c r="AD4" s="14" t="s">
        <v>9</v>
      </c>
      <c r="AE4" s="14" t="s">
        <v>9</v>
      </c>
      <c r="AF4" s="15" t="s">
        <v>10</v>
      </c>
      <c r="AG4" s="50"/>
      <c r="AH4" s="16">
        <f>COUNTIF(C4:AG4,"RU")</f>
        <v>0</v>
      </c>
      <c r="AI4" s="17">
        <f>COUNTIF(C4:AG4,"R")</f>
        <v>9</v>
      </c>
      <c r="AJ4" s="17">
        <f t="shared" ref="AJ4:AJ20" si="0">+COUNTIF(C4:AG4,"C")</f>
        <v>0</v>
      </c>
      <c r="AK4" s="61">
        <f>+'Mai 18'!AK4+'Juin 18'!AJ4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AI4+'Mai 18'!AO4</f>
        <v>51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9</v>
      </c>
      <c r="D5" s="22" t="s">
        <v>10</v>
      </c>
      <c r="E5" s="22" t="s">
        <v>10</v>
      </c>
      <c r="F5" s="21" t="s">
        <v>9</v>
      </c>
      <c r="G5" s="21" t="s">
        <v>9</v>
      </c>
      <c r="H5" s="21" t="s">
        <v>9</v>
      </c>
      <c r="I5" s="21" t="s">
        <v>9</v>
      </c>
      <c r="J5" s="21" t="s">
        <v>10</v>
      </c>
      <c r="K5" s="22" t="s">
        <v>10</v>
      </c>
      <c r="L5" s="22" t="s">
        <v>10</v>
      </c>
      <c r="M5" s="21" t="s">
        <v>9</v>
      </c>
      <c r="N5" s="21" t="s">
        <v>9</v>
      </c>
      <c r="O5" s="21" t="s">
        <v>9</v>
      </c>
      <c r="P5" s="21" t="s">
        <v>9</v>
      </c>
      <c r="Q5" s="21" t="s">
        <v>9</v>
      </c>
      <c r="R5" s="22" t="s">
        <v>10</v>
      </c>
      <c r="S5" s="22" t="s">
        <v>10</v>
      </c>
      <c r="T5" s="21" t="s">
        <v>9</v>
      </c>
      <c r="U5" s="21" t="s">
        <v>9</v>
      </c>
      <c r="V5" s="21" t="s">
        <v>9</v>
      </c>
      <c r="W5" s="21" t="s">
        <v>9</v>
      </c>
      <c r="X5" s="21" t="s">
        <v>9</v>
      </c>
      <c r="Y5" s="22" t="s">
        <v>10</v>
      </c>
      <c r="Z5" s="22" t="s">
        <v>10</v>
      </c>
      <c r="AA5" s="21" t="s">
        <v>9</v>
      </c>
      <c r="AB5" s="21" t="s">
        <v>9</v>
      </c>
      <c r="AC5" s="21" t="s">
        <v>9</v>
      </c>
      <c r="AD5" s="21" t="s">
        <v>9</v>
      </c>
      <c r="AE5" s="21" t="s">
        <v>9</v>
      </c>
      <c r="AF5" s="22" t="s">
        <v>10</v>
      </c>
      <c r="AG5" s="52"/>
      <c r="AH5" s="23">
        <f t="shared" ref="AH5:AH20" si="2">COUNTIF(C5:AG5,"RU")</f>
        <v>0</v>
      </c>
      <c r="AI5" s="24">
        <f t="shared" ref="AI5:AI20" si="3">COUNTIF(C5:AG5,"R")</f>
        <v>10</v>
      </c>
      <c r="AJ5" s="24">
        <f t="shared" si="0"/>
        <v>0</v>
      </c>
      <c r="AK5" s="62">
        <f>+'Mai 18'!AK5+'Juin 18'!AJ5</f>
        <v>0</v>
      </c>
      <c r="AL5" s="24"/>
      <c r="AM5" s="24">
        <f t="shared" si="1"/>
        <v>28</v>
      </c>
      <c r="AN5" s="24">
        <f>AH5+'Mai 18'!AN5</f>
        <v>0</v>
      </c>
      <c r="AO5" s="25">
        <f>AI5+'Mai 18'!AO5</f>
        <v>57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9</v>
      </c>
      <c r="D6" s="6" t="s">
        <v>10</v>
      </c>
      <c r="E6" s="6" t="s">
        <v>10</v>
      </c>
      <c r="F6" s="5" t="s">
        <v>9</v>
      </c>
      <c r="G6" s="5" t="s">
        <v>9</v>
      </c>
      <c r="H6" s="5" t="s">
        <v>9</v>
      </c>
      <c r="I6" s="5" t="s">
        <v>9</v>
      </c>
      <c r="J6" s="5" t="s">
        <v>9</v>
      </c>
      <c r="K6" s="6" t="s">
        <v>10</v>
      </c>
      <c r="L6" s="6" t="s">
        <v>10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10</v>
      </c>
      <c r="R6" s="6" t="s">
        <v>10</v>
      </c>
      <c r="S6" s="6" t="s">
        <v>10</v>
      </c>
      <c r="T6" s="5" t="s">
        <v>9</v>
      </c>
      <c r="U6" s="5" t="s">
        <v>9</v>
      </c>
      <c r="V6" s="5" t="s">
        <v>9</v>
      </c>
      <c r="W6" s="5" t="s">
        <v>9</v>
      </c>
      <c r="X6" s="5" t="s">
        <v>9</v>
      </c>
      <c r="Y6" s="6" t="s">
        <v>10</v>
      </c>
      <c r="Z6" s="6" t="s">
        <v>10</v>
      </c>
      <c r="AA6" s="5" t="s">
        <v>9</v>
      </c>
      <c r="AB6" s="5" t="s">
        <v>9</v>
      </c>
      <c r="AC6" s="5" t="s">
        <v>9</v>
      </c>
      <c r="AD6" s="5" t="s">
        <v>9</v>
      </c>
      <c r="AE6" s="5" t="s">
        <v>9</v>
      </c>
      <c r="AF6" s="6" t="s">
        <v>10</v>
      </c>
      <c r="AG6" s="48"/>
      <c r="AH6" s="27">
        <f t="shared" si="2"/>
        <v>0</v>
      </c>
      <c r="AI6" s="28">
        <f t="shared" si="3"/>
        <v>10</v>
      </c>
      <c r="AJ6" s="28">
        <f t="shared" si="0"/>
        <v>0</v>
      </c>
      <c r="AK6" s="63">
        <f>+'Mai 18'!AK6+'Juin 18'!AJ6</f>
        <v>0</v>
      </c>
      <c r="AL6" s="28"/>
      <c r="AM6" s="28">
        <f t="shared" si="1"/>
        <v>28</v>
      </c>
      <c r="AN6" s="28">
        <f>AH6+'Mai 18'!AN6</f>
        <v>0</v>
      </c>
      <c r="AO6" s="29">
        <f>AI6+'Mai 18'!AO6</f>
        <v>57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9</v>
      </c>
      <c r="D7" s="32" t="s">
        <v>10</v>
      </c>
      <c r="E7" s="32" t="s">
        <v>10</v>
      </c>
      <c r="F7" s="31" t="s">
        <v>9</v>
      </c>
      <c r="G7" s="31" t="s">
        <v>9</v>
      </c>
      <c r="H7" s="31" t="s">
        <v>9</v>
      </c>
      <c r="I7" s="31" t="s">
        <v>9</v>
      </c>
      <c r="J7" s="31" t="s">
        <v>9</v>
      </c>
      <c r="K7" s="32" t="s">
        <v>10</v>
      </c>
      <c r="L7" s="32" t="s">
        <v>10</v>
      </c>
      <c r="M7" s="43" t="s">
        <v>9</v>
      </c>
      <c r="N7" s="31" t="s">
        <v>9</v>
      </c>
      <c r="O7" s="31" t="s">
        <v>9</v>
      </c>
      <c r="P7" s="31" t="s">
        <v>9</v>
      </c>
      <c r="Q7" s="31" t="s">
        <v>9</v>
      </c>
      <c r="R7" s="32" t="s">
        <v>10</v>
      </c>
      <c r="S7" s="32" t="s">
        <v>10</v>
      </c>
      <c r="T7" s="31" t="s">
        <v>9</v>
      </c>
      <c r="U7" s="31" t="s">
        <v>9</v>
      </c>
      <c r="V7" s="31" t="s">
        <v>9</v>
      </c>
      <c r="W7" s="31" t="s">
        <v>9</v>
      </c>
      <c r="X7" s="31" t="s">
        <v>10</v>
      </c>
      <c r="Y7" s="32" t="s">
        <v>10</v>
      </c>
      <c r="Z7" s="32" t="s">
        <v>10</v>
      </c>
      <c r="AA7" s="31" t="s">
        <v>9</v>
      </c>
      <c r="AB7" s="31" t="s">
        <v>9</v>
      </c>
      <c r="AC7" s="31" t="s">
        <v>9</v>
      </c>
      <c r="AD7" s="31" t="s">
        <v>9</v>
      </c>
      <c r="AE7" s="31" t="s">
        <v>9</v>
      </c>
      <c r="AF7" s="32" t="s">
        <v>10</v>
      </c>
      <c r="AG7" s="54"/>
      <c r="AH7" s="33">
        <f t="shared" si="2"/>
        <v>0</v>
      </c>
      <c r="AI7" s="34">
        <f t="shared" si="3"/>
        <v>10</v>
      </c>
      <c r="AJ7" s="34">
        <f t="shared" si="0"/>
        <v>0</v>
      </c>
      <c r="AK7" s="64">
        <f>+'Mai 18'!AK7+'Juin 18'!AJ7</f>
        <v>0</v>
      </c>
      <c r="AL7" s="34"/>
      <c r="AM7" s="35">
        <f t="shared" si="1"/>
        <v>28</v>
      </c>
      <c r="AN7" s="34">
        <f>AH7+'Mai 18'!AN7</f>
        <v>0</v>
      </c>
      <c r="AO7" s="36">
        <f>AI7+'Mai 18'!AO7</f>
        <v>57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7" t="s">
        <v>9</v>
      </c>
      <c r="D8" s="68" t="s">
        <v>10</v>
      </c>
      <c r="E8" s="68" t="s">
        <v>10</v>
      </c>
      <c r="F8" s="67" t="s">
        <v>9</v>
      </c>
      <c r="G8" s="67" t="s">
        <v>9</v>
      </c>
      <c r="H8" s="67" t="s">
        <v>12</v>
      </c>
      <c r="I8" s="67" t="s">
        <v>10</v>
      </c>
      <c r="J8" s="67" t="s">
        <v>10</v>
      </c>
      <c r="K8" s="68" t="s">
        <v>13</v>
      </c>
      <c r="L8" s="71" t="s">
        <v>13</v>
      </c>
      <c r="M8" s="5" t="s">
        <v>13</v>
      </c>
      <c r="N8" s="67" t="s">
        <v>13</v>
      </c>
      <c r="O8" s="67" t="s">
        <v>10</v>
      </c>
      <c r="P8" s="67" t="s">
        <v>2</v>
      </c>
      <c r="Q8" s="67" t="s">
        <v>9</v>
      </c>
      <c r="R8" s="68" t="s">
        <v>9</v>
      </c>
      <c r="S8" s="68" t="s">
        <v>12</v>
      </c>
      <c r="T8" s="67" t="s">
        <v>10</v>
      </c>
      <c r="U8" s="67" t="s">
        <v>10</v>
      </c>
      <c r="V8" s="67" t="s">
        <v>13</v>
      </c>
      <c r="W8" s="67" t="s">
        <v>13</v>
      </c>
      <c r="X8" s="67" t="s">
        <v>13</v>
      </c>
      <c r="Y8" s="68" t="s">
        <v>10</v>
      </c>
      <c r="Z8" s="68" t="s">
        <v>10</v>
      </c>
      <c r="AA8" s="67" t="s">
        <v>9</v>
      </c>
      <c r="AB8" s="67" t="s">
        <v>9</v>
      </c>
      <c r="AC8" s="67" t="s">
        <v>9</v>
      </c>
      <c r="AD8" s="67" t="s">
        <v>9</v>
      </c>
      <c r="AE8" s="67" t="s">
        <v>9</v>
      </c>
      <c r="AF8" s="68" t="s">
        <v>10</v>
      </c>
      <c r="AG8" s="52"/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+'Mai 18'!AK8+'Juin 18'!AJ8</f>
        <v>0</v>
      </c>
      <c r="AL8" s="24"/>
      <c r="AM8" s="24">
        <f t="shared" si="1"/>
        <v>28</v>
      </c>
      <c r="AN8" s="24">
        <f>AH8+'Mai 18'!AN8</f>
        <v>6</v>
      </c>
      <c r="AO8" s="25">
        <f>AI8+'Mai 18'!AO8</f>
        <v>59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9</v>
      </c>
      <c r="D9" s="6" t="s">
        <v>10</v>
      </c>
      <c r="E9" s="6" t="s">
        <v>10</v>
      </c>
      <c r="F9" s="5" t="s">
        <v>9</v>
      </c>
      <c r="G9" s="5" t="s">
        <v>9</v>
      </c>
      <c r="H9" s="5" t="s">
        <v>12</v>
      </c>
      <c r="I9" s="5" t="s">
        <v>10</v>
      </c>
      <c r="J9" s="5" t="s">
        <v>10</v>
      </c>
      <c r="K9" s="6" t="s">
        <v>13</v>
      </c>
      <c r="L9" s="72" t="s">
        <v>13</v>
      </c>
      <c r="M9" s="5" t="s">
        <v>13</v>
      </c>
      <c r="N9" s="5" t="s">
        <v>13</v>
      </c>
      <c r="O9" s="5" t="s">
        <v>10</v>
      </c>
      <c r="P9" s="5" t="s">
        <v>2</v>
      </c>
      <c r="Q9" s="5" t="s">
        <v>9</v>
      </c>
      <c r="R9" s="6" t="s">
        <v>9</v>
      </c>
      <c r="S9" s="6" t="s">
        <v>12</v>
      </c>
      <c r="T9" s="5" t="s">
        <v>10</v>
      </c>
      <c r="U9" s="5" t="s">
        <v>10</v>
      </c>
      <c r="V9" s="5" t="s">
        <v>13</v>
      </c>
      <c r="W9" s="5" t="s">
        <v>13</v>
      </c>
      <c r="X9" s="5" t="s">
        <v>13</v>
      </c>
      <c r="Y9" s="6" t="s">
        <v>10</v>
      </c>
      <c r="Z9" s="6" t="s">
        <v>10</v>
      </c>
      <c r="AA9" s="5" t="s">
        <v>9</v>
      </c>
      <c r="AB9" s="5" t="s">
        <v>9</v>
      </c>
      <c r="AC9" s="5" t="s">
        <v>9</v>
      </c>
      <c r="AD9" s="5" t="s">
        <v>9</v>
      </c>
      <c r="AE9" s="5" t="s">
        <v>9</v>
      </c>
      <c r="AF9" s="6" t="s">
        <v>10</v>
      </c>
      <c r="AG9" s="48"/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+'Mai 18'!AK9+'Juin 18'!AJ9</f>
        <v>0</v>
      </c>
      <c r="AL9" s="28"/>
      <c r="AM9" s="28">
        <f t="shared" si="1"/>
        <v>28</v>
      </c>
      <c r="AN9" s="28">
        <f>AH9+'Mai 18'!AN9</f>
        <v>6</v>
      </c>
      <c r="AO9" s="29">
        <f>AI9+'Mai 18'!AO9</f>
        <v>59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9</v>
      </c>
      <c r="D10" s="6" t="s">
        <v>10</v>
      </c>
      <c r="E10" s="6" t="s">
        <v>10</v>
      </c>
      <c r="F10" s="5" t="s">
        <v>9</v>
      </c>
      <c r="G10" s="5" t="s">
        <v>9</v>
      </c>
      <c r="H10" s="5" t="s">
        <v>12</v>
      </c>
      <c r="I10" s="5" t="s">
        <v>10</v>
      </c>
      <c r="J10" s="5" t="s">
        <v>10</v>
      </c>
      <c r="K10" s="6" t="s">
        <v>13</v>
      </c>
      <c r="L10" s="72" t="s">
        <v>13</v>
      </c>
      <c r="M10" s="5" t="s">
        <v>13</v>
      </c>
      <c r="N10" s="5" t="s">
        <v>13</v>
      </c>
      <c r="O10" s="5" t="s">
        <v>10</v>
      </c>
      <c r="P10" s="5" t="s">
        <v>2</v>
      </c>
      <c r="Q10" s="5" t="s">
        <v>9</v>
      </c>
      <c r="R10" s="6" t="s">
        <v>9</v>
      </c>
      <c r="S10" s="6" t="s">
        <v>12</v>
      </c>
      <c r="T10" s="5" t="s">
        <v>10</v>
      </c>
      <c r="U10" s="5" t="s">
        <v>10</v>
      </c>
      <c r="V10" s="5" t="s">
        <v>13</v>
      </c>
      <c r="W10" s="5" t="s">
        <v>13</v>
      </c>
      <c r="X10" s="5" t="s">
        <v>13</v>
      </c>
      <c r="Y10" s="6" t="s">
        <v>10</v>
      </c>
      <c r="Z10" s="6" t="s">
        <v>10</v>
      </c>
      <c r="AA10" s="5" t="s">
        <v>9</v>
      </c>
      <c r="AB10" s="5" t="s">
        <v>9</v>
      </c>
      <c r="AC10" s="5" t="s">
        <v>9</v>
      </c>
      <c r="AD10" s="5" t="s">
        <v>9</v>
      </c>
      <c r="AE10" s="5" t="s">
        <v>9</v>
      </c>
      <c r="AF10" s="6" t="s">
        <v>10</v>
      </c>
      <c r="AG10" s="48"/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+'Mai 18'!AK10+'Juin 18'!AJ10</f>
        <v>0</v>
      </c>
      <c r="AL10" s="28"/>
      <c r="AM10" s="28">
        <f t="shared" si="1"/>
        <v>28</v>
      </c>
      <c r="AN10" s="28">
        <f>AH10+'Mai 18'!AN10</f>
        <v>6</v>
      </c>
      <c r="AO10" s="29">
        <f>AI10+'Mai 18'!AO10</f>
        <v>59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69" t="s">
        <v>9</v>
      </c>
      <c r="D11" s="70" t="s">
        <v>10</v>
      </c>
      <c r="E11" s="70" t="s">
        <v>10</v>
      </c>
      <c r="F11" s="69" t="s">
        <v>9</v>
      </c>
      <c r="G11" s="69" t="s">
        <v>9</v>
      </c>
      <c r="H11" s="69" t="s">
        <v>12</v>
      </c>
      <c r="I11" s="69" t="s">
        <v>10</v>
      </c>
      <c r="J11" s="69" t="s">
        <v>10</v>
      </c>
      <c r="K11" s="70" t="s">
        <v>13</v>
      </c>
      <c r="L11" s="73" t="s">
        <v>13</v>
      </c>
      <c r="M11" s="5" t="s">
        <v>13</v>
      </c>
      <c r="N11" s="69" t="s">
        <v>13</v>
      </c>
      <c r="O11" s="69" t="s">
        <v>10</v>
      </c>
      <c r="P11" s="69" t="s">
        <v>2</v>
      </c>
      <c r="Q11" s="69" t="s">
        <v>9</v>
      </c>
      <c r="R11" s="70" t="s">
        <v>9</v>
      </c>
      <c r="S11" s="70" t="s">
        <v>12</v>
      </c>
      <c r="T11" s="69" t="s">
        <v>10</v>
      </c>
      <c r="U11" s="69" t="s">
        <v>10</v>
      </c>
      <c r="V11" s="69" t="s">
        <v>13</v>
      </c>
      <c r="W11" s="69" t="s">
        <v>13</v>
      </c>
      <c r="X11" s="69" t="s">
        <v>13</v>
      </c>
      <c r="Y11" s="70" t="s">
        <v>10</v>
      </c>
      <c r="Z11" s="70" t="s">
        <v>10</v>
      </c>
      <c r="AA11" s="69" t="s">
        <v>9</v>
      </c>
      <c r="AB11" s="69" t="s">
        <v>9</v>
      </c>
      <c r="AC11" s="69" t="s">
        <v>9</v>
      </c>
      <c r="AD11" s="69" t="s">
        <v>9</v>
      </c>
      <c r="AE11" s="69" t="s">
        <v>9</v>
      </c>
      <c r="AF11" s="70" t="s">
        <v>10</v>
      </c>
      <c r="AG11" s="54"/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+'Mai 18'!AK11+'Juin 18'!AJ11</f>
        <v>0</v>
      </c>
      <c r="AL11" s="34"/>
      <c r="AM11" s="35">
        <f t="shared" si="1"/>
        <v>28</v>
      </c>
      <c r="AN11" s="34">
        <f>AH11+'Mai 18'!AN11</f>
        <v>6</v>
      </c>
      <c r="AO11" s="36">
        <f>AI11+'Mai 18'!AO11</f>
        <v>59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7" t="s">
        <v>10</v>
      </c>
      <c r="D12" s="68" t="s">
        <v>13</v>
      </c>
      <c r="E12" s="68" t="s">
        <v>13</v>
      </c>
      <c r="F12" s="67" t="s">
        <v>13</v>
      </c>
      <c r="G12" s="67" t="s">
        <v>13</v>
      </c>
      <c r="H12" s="67" t="s">
        <v>10</v>
      </c>
      <c r="I12" s="67" t="s">
        <v>2</v>
      </c>
      <c r="J12" s="67" t="s">
        <v>9</v>
      </c>
      <c r="K12" s="68" t="s">
        <v>9</v>
      </c>
      <c r="L12" s="71" t="s">
        <v>12</v>
      </c>
      <c r="M12" s="5" t="s">
        <v>10</v>
      </c>
      <c r="N12" s="67" t="s">
        <v>10</v>
      </c>
      <c r="O12" s="67" t="s">
        <v>13</v>
      </c>
      <c r="P12" s="67" t="s">
        <v>13</v>
      </c>
      <c r="Q12" s="67" t="s">
        <v>13</v>
      </c>
      <c r="R12" s="68" t="s">
        <v>10</v>
      </c>
      <c r="S12" s="68" t="s">
        <v>10</v>
      </c>
      <c r="T12" s="67" t="s">
        <v>9</v>
      </c>
      <c r="U12" s="67" t="s">
        <v>9</v>
      </c>
      <c r="V12" s="67" t="s">
        <v>9</v>
      </c>
      <c r="W12" s="67" t="s">
        <v>9</v>
      </c>
      <c r="X12" s="67" t="s">
        <v>9</v>
      </c>
      <c r="Y12" s="68" t="s">
        <v>10</v>
      </c>
      <c r="Z12" s="68" t="s">
        <v>10</v>
      </c>
      <c r="AA12" s="67" t="s">
        <v>9</v>
      </c>
      <c r="AB12" s="67" t="s">
        <v>9</v>
      </c>
      <c r="AC12" s="67" t="s">
        <v>12</v>
      </c>
      <c r="AD12" s="67" t="s">
        <v>10</v>
      </c>
      <c r="AE12" s="67" t="s">
        <v>10</v>
      </c>
      <c r="AF12" s="68" t="s">
        <v>13</v>
      </c>
      <c r="AG12" s="48"/>
      <c r="AH12" s="23">
        <f>COUNTIF(C12:AG12,"RU")</f>
        <v>1</v>
      </c>
      <c r="AI12" s="24">
        <f>COUNTIF(C12:AG12,"R")</f>
        <v>10</v>
      </c>
      <c r="AJ12" s="24">
        <f>+COUNTIF(C12:AG12,"C")</f>
        <v>0</v>
      </c>
      <c r="AK12" s="62">
        <f>+'Mai 18'!AK12+'Juin 18'!AJ12</f>
        <v>0</v>
      </c>
      <c r="AL12" s="24"/>
      <c r="AM12" s="24">
        <f t="shared" si="1"/>
        <v>28</v>
      </c>
      <c r="AN12" s="24">
        <f>AH12+'Mai 18'!AN12</f>
        <v>6</v>
      </c>
      <c r="AO12" s="25">
        <f>AI12+'Mai 18'!AO12</f>
        <v>58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10</v>
      </c>
      <c r="D13" s="6" t="s">
        <v>13</v>
      </c>
      <c r="E13" s="6" t="s">
        <v>13</v>
      </c>
      <c r="F13" s="5" t="s">
        <v>13</v>
      </c>
      <c r="G13" s="5" t="s">
        <v>13</v>
      </c>
      <c r="H13" s="5" t="s">
        <v>10</v>
      </c>
      <c r="I13" s="5" t="s">
        <v>2</v>
      </c>
      <c r="J13" s="5" t="s">
        <v>9</v>
      </c>
      <c r="K13" s="6" t="s">
        <v>9</v>
      </c>
      <c r="L13" s="72" t="s">
        <v>12</v>
      </c>
      <c r="M13" s="5" t="s">
        <v>10</v>
      </c>
      <c r="N13" s="5" t="s">
        <v>10</v>
      </c>
      <c r="O13" s="5" t="s">
        <v>13</v>
      </c>
      <c r="P13" s="5" t="s">
        <v>13</v>
      </c>
      <c r="Q13" s="5" t="s">
        <v>13</v>
      </c>
      <c r="R13" s="6" t="s">
        <v>10</v>
      </c>
      <c r="S13" s="6" t="s">
        <v>10</v>
      </c>
      <c r="T13" s="5" t="s">
        <v>9</v>
      </c>
      <c r="U13" s="5" t="s">
        <v>9</v>
      </c>
      <c r="V13" s="5" t="s">
        <v>9</v>
      </c>
      <c r="W13" s="5" t="s">
        <v>9</v>
      </c>
      <c r="X13" s="5" t="s">
        <v>9</v>
      </c>
      <c r="Y13" s="6" t="s">
        <v>10</v>
      </c>
      <c r="Z13" s="6" t="s">
        <v>10</v>
      </c>
      <c r="AA13" s="5" t="s">
        <v>9</v>
      </c>
      <c r="AB13" s="5" t="s">
        <v>9</v>
      </c>
      <c r="AC13" s="5" t="s">
        <v>12</v>
      </c>
      <c r="AD13" s="5" t="s">
        <v>10</v>
      </c>
      <c r="AE13" s="5" t="s">
        <v>10</v>
      </c>
      <c r="AF13" s="6" t="s">
        <v>13</v>
      </c>
      <c r="AG13" s="48"/>
      <c r="AH13" s="27">
        <f t="shared" si="2"/>
        <v>1</v>
      </c>
      <c r="AI13" s="28">
        <f t="shared" si="3"/>
        <v>10</v>
      </c>
      <c r="AJ13" s="28">
        <f t="shared" si="0"/>
        <v>0</v>
      </c>
      <c r="AK13" s="63">
        <f>+'Mai 18'!AK13+'Juin 18'!AJ13</f>
        <v>0</v>
      </c>
      <c r="AL13" s="28"/>
      <c r="AM13" s="28">
        <f t="shared" si="1"/>
        <v>28</v>
      </c>
      <c r="AN13" s="28">
        <f>AH13+'Mai 18'!AN13</f>
        <v>6</v>
      </c>
      <c r="AO13" s="29">
        <f>AI13+'Mai 18'!AO13</f>
        <v>58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10</v>
      </c>
      <c r="D14" s="6" t="s">
        <v>13</v>
      </c>
      <c r="E14" s="6" t="s">
        <v>13</v>
      </c>
      <c r="F14" s="5" t="s">
        <v>13</v>
      </c>
      <c r="G14" s="5" t="s">
        <v>13</v>
      </c>
      <c r="H14" s="5" t="s">
        <v>10</v>
      </c>
      <c r="I14" s="5" t="s">
        <v>2</v>
      </c>
      <c r="J14" s="5" t="s">
        <v>9</v>
      </c>
      <c r="K14" s="6" t="s">
        <v>9</v>
      </c>
      <c r="L14" s="72" t="s">
        <v>12</v>
      </c>
      <c r="M14" s="5" t="s">
        <v>10</v>
      </c>
      <c r="N14" s="5" t="s">
        <v>10</v>
      </c>
      <c r="O14" s="5" t="s">
        <v>13</v>
      </c>
      <c r="P14" s="5" t="s">
        <v>13</v>
      </c>
      <c r="Q14" s="5" t="s">
        <v>13</v>
      </c>
      <c r="R14" s="6" t="s">
        <v>10</v>
      </c>
      <c r="S14" s="6" t="s">
        <v>10</v>
      </c>
      <c r="T14" s="5" t="s">
        <v>9</v>
      </c>
      <c r="U14" s="5" t="s">
        <v>9</v>
      </c>
      <c r="V14" s="5" t="s">
        <v>9</v>
      </c>
      <c r="W14" s="5" t="s">
        <v>9</v>
      </c>
      <c r="X14" s="5" t="s">
        <v>9</v>
      </c>
      <c r="Y14" s="6" t="s">
        <v>10</v>
      </c>
      <c r="Z14" s="6" t="s">
        <v>10</v>
      </c>
      <c r="AA14" s="5" t="s">
        <v>9</v>
      </c>
      <c r="AB14" s="5" t="s">
        <v>9</v>
      </c>
      <c r="AC14" s="5" t="s">
        <v>12</v>
      </c>
      <c r="AD14" s="5" t="s">
        <v>10</v>
      </c>
      <c r="AE14" s="5" t="s">
        <v>10</v>
      </c>
      <c r="AF14" s="6" t="s">
        <v>13</v>
      </c>
      <c r="AG14" s="48"/>
      <c r="AH14" s="27">
        <f t="shared" si="2"/>
        <v>1</v>
      </c>
      <c r="AI14" s="28">
        <f t="shared" si="3"/>
        <v>10</v>
      </c>
      <c r="AJ14" s="28">
        <f t="shared" si="0"/>
        <v>0</v>
      </c>
      <c r="AK14" s="63">
        <f>+'Mai 18'!AK14+'Juin 18'!AJ14</f>
        <v>0</v>
      </c>
      <c r="AL14" s="28"/>
      <c r="AM14" s="37">
        <f t="shared" si="1"/>
        <v>28</v>
      </c>
      <c r="AN14" s="28">
        <f>AH14+'Mai 18'!AN14</f>
        <v>6</v>
      </c>
      <c r="AO14" s="29">
        <f>AI14+'Mai 18'!AO14</f>
        <v>58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69" t="s">
        <v>10</v>
      </c>
      <c r="D15" s="70" t="s">
        <v>13</v>
      </c>
      <c r="E15" s="70" t="s">
        <v>13</v>
      </c>
      <c r="F15" s="69" t="s">
        <v>13</v>
      </c>
      <c r="G15" s="69" t="s">
        <v>13</v>
      </c>
      <c r="H15" s="69" t="s">
        <v>10</v>
      </c>
      <c r="I15" s="69" t="s">
        <v>2</v>
      </c>
      <c r="J15" s="69" t="s">
        <v>9</v>
      </c>
      <c r="K15" s="70" t="s">
        <v>9</v>
      </c>
      <c r="L15" s="73" t="s">
        <v>12</v>
      </c>
      <c r="M15" s="5" t="s">
        <v>10</v>
      </c>
      <c r="N15" s="69" t="s">
        <v>10</v>
      </c>
      <c r="O15" s="69" t="s">
        <v>13</v>
      </c>
      <c r="P15" s="69" t="s">
        <v>13</v>
      </c>
      <c r="Q15" s="69" t="s">
        <v>13</v>
      </c>
      <c r="R15" s="70" t="s">
        <v>10</v>
      </c>
      <c r="S15" s="70" t="s">
        <v>10</v>
      </c>
      <c r="T15" s="69" t="s">
        <v>9</v>
      </c>
      <c r="U15" s="69" t="s">
        <v>9</v>
      </c>
      <c r="V15" s="69" t="s">
        <v>9</v>
      </c>
      <c r="W15" s="69" t="s">
        <v>9</v>
      </c>
      <c r="X15" s="69" t="s">
        <v>9</v>
      </c>
      <c r="Y15" s="70" t="s">
        <v>10</v>
      </c>
      <c r="Z15" s="70" t="s">
        <v>10</v>
      </c>
      <c r="AA15" s="69" t="s">
        <v>9</v>
      </c>
      <c r="AB15" s="69" t="s">
        <v>9</v>
      </c>
      <c r="AC15" s="69" t="s">
        <v>12</v>
      </c>
      <c r="AD15" s="69" t="s">
        <v>10</v>
      </c>
      <c r="AE15" s="69" t="s">
        <v>10</v>
      </c>
      <c r="AF15" s="70" t="s">
        <v>13</v>
      </c>
      <c r="AG15" s="54"/>
      <c r="AH15" s="33">
        <f t="shared" si="2"/>
        <v>1</v>
      </c>
      <c r="AI15" s="34">
        <f t="shared" si="3"/>
        <v>10</v>
      </c>
      <c r="AJ15" s="34">
        <f t="shared" si="0"/>
        <v>0</v>
      </c>
      <c r="AK15" s="64">
        <f>+'Mai 18'!AK15+'Juin 18'!AJ15</f>
        <v>0</v>
      </c>
      <c r="AL15" s="34"/>
      <c r="AM15" s="34">
        <f t="shared" si="1"/>
        <v>28</v>
      </c>
      <c r="AN15" s="34">
        <f>AH15+'Mai 18'!AN15</f>
        <v>6</v>
      </c>
      <c r="AO15" s="36">
        <f>AI15+'Mai 18'!AO15</f>
        <v>58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7" t="s">
        <v>9</v>
      </c>
      <c r="D16" s="68" t="s">
        <v>9</v>
      </c>
      <c r="E16" s="68" t="s">
        <v>12</v>
      </c>
      <c r="F16" s="67" t="s">
        <v>10</v>
      </c>
      <c r="G16" s="67" t="s">
        <v>10</v>
      </c>
      <c r="H16" s="67" t="s">
        <v>13</v>
      </c>
      <c r="I16" s="67" t="s">
        <v>13</v>
      </c>
      <c r="J16" s="67" t="s">
        <v>13</v>
      </c>
      <c r="K16" s="68" t="s">
        <v>10</v>
      </c>
      <c r="L16" s="71" t="s">
        <v>10</v>
      </c>
      <c r="M16" s="5" t="s">
        <v>9</v>
      </c>
      <c r="N16" s="67" t="s">
        <v>9</v>
      </c>
      <c r="O16" s="67" t="s">
        <v>9</v>
      </c>
      <c r="P16" s="67" t="s">
        <v>9</v>
      </c>
      <c r="Q16" s="67" t="s">
        <v>9</v>
      </c>
      <c r="R16" s="68" t="s">
        <v>10</v>
      </c>
      <c r="S16" s="68" t="s">
        <v>10</v>
      </c>
      <c r="T16" s="67" t="s">
        <v>9</v>
      </c>
      <c r="U16" s="67" t="s">
        <v>9</v>
      </c>
      <c r="V16" s="67" t="s">
        <v>12</v>
      </c>
      <c r="W16" s="67" t="s">
        <v>10</v>
      </c>
      <c r="X16" s="67" t="s">
        <v>10</v>
      </c>
      <c r="Y16" s="68" t="s">
        <v>13</v>
      </c>
      <c r="Z16" s="68" t="s">
        <v>13</v>
      </c>
      <c r="AA16" s="67" t="s">
        <v>13</v>
      </c>
      <c r="AB16" s="67" t="s">
        <v>13</v>
      </c>
      <c r="AC16" s="67" t="s">
        <v>10</v>
      </c>
      <c r="AD16" s="67" t="s">
        <v>2</v>
      </c>
      <c r="AE16" s="67" t="s">
        <v>9</v>
      </c>
      <c r="AF16" s="68" t="s">
        <v>9</v>
      </c>
      <c r="AG16" s="48"/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+'Mai 18'!AK16+'Juin 18'!AJ16</f>
        <v>0</v>
      </c>
      <c r="AL16" s="24"/>
      <c r="AM16" s="24">
        <f t="shared" si="1"/>
        <v>28</v>
      </c>
      <c r="AN16" s="24">
        <f>AH16+'Mai 18'!AN16</f>
        <v>7</v>
      </c>
      <c r="AO16" s="25">
        <f>AI16+'Mai 18'!AO16</f>
        <v>57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9</v>
      </c>
      <c r="D17" s="6" t="s">
        <v>9</v>
      </c>
      <c r="E17" s="6" t="s">
        <v>12</v>
      </c>
      <c r="F17" s="5" t="s">
        <v>10</v>
      </c>
      <c r="G17" s="5" t="s">
        <v>10</v>
      </c>
      <c r="H17" s="5" t="s">
        <v>13</v>
      </c>
      <c r="I17" s="5" t="s">
        <v>13</v>
      </c>
      <c r="J17" s="5" t="s">
        <v>13</v>
      </c>
      <c r="K17" s="6" t="s">
        <v>10</v>
      </c>
      <c r="L17" s="72" t="s">
        <v>10</v>
      </c>
      <c r="M17" s="5" t="s">
        <v>9</v>
      </c>
      <c r="N17" s="5" t="s">
        <v>9</v>
      </c>
      <c r="O17" s="5" t="s">
        <v>9</v>
      </c>
      <c r="P17" s="5" t="s">
        <v>9</v>
      </c>
      <c r="Q17" s="5" t="s">
        <v>9</v>
      </c>
      <c r="R17" s="6" t="s">
        <v>10</v>
      </c>
      <c r="S17" s="6" t="s">
        <v>10</v>
      </c>
      <c r="T17" s="5" t="s">
        <v>9</v>
      </c>
      <c r="U17" s="5" t="s">
        <v>9</v>
      </c>
      <c r="V17" s="5" t="s">
        <v>12</v>
      </c>
      <c r="W17" s="5" t="s">
        <v>10</v>
      </c>
      <c r="X17" s="5" t="s">
        <v>10</v>
      </c>
      <c r="Y17" s="6" t="s">
        <v>13</v>
      </c>
      <c r="Z17" s="6" t="s">
        <v>13</v>
      </c>
      <c r="AA17" s="5" t="s">
        <v>13</v>
      </c>
      <c r="AB17" s="5" t="s">
        <v>13</v>
      </c>
      <c r="AC17" s="5" t="s">
        <v>10</v>
      </c>
      <c r="AD17" s="5" t="s">
        <v>2</v>
      </c>
      <c r="AE17" s="5" t="s">
        <v>9</v>
      </c>
      <c r="AF17" s="6" t="s">
        <v>9</v>
      </c>
      <c r="AG17" s="48"/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+'Mai 18'!AK17+'Juin 18'!AJ17</f>
        <v>0</v>
      </c>
      <c r="AL17" s="28"/>
      <c r="AM17" s="28">
        <f t="shared" si="1"/>
        <v>28</v>
      </c>
      <c r="AN17" s="28">
        <f>AH17+'Mai 18'!AN17</f>
        <v>7</v>
      </c>
      <c r="AO17" s="29">
        <f>AI17+'Mai 18'!AO17</f>
        <v>57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9</v>
      </c>
      <c r="D18" s="6" t="s">
        <v>9</v>
      </c>
      <c r="E18" s="6" t="s">
        <v>12</v>
      </c>
      <c r="F18" s="5" t="s">
        <v>10</v>
      </c>
      <c r="G18" s="5" t="s">
        <v>10</v>
      </c>
      <c r="H18" s="5" t="s">
        <v>13</v>
      </c>
      <c r="I18" s="5" t="s">
        <v>13</v>
      </c>
      <c r="J18" s="5" t="s">
        <v>13</v>
      </c>
      <c r="K18" s="6" t="s">
        <v>10</v>
      </c>
      <c r="L18" s="72" t="s">
        <v>10</v>
      </c>
      <c r="M18" s="5" t="s">
        <v>9</v>
      </c>
      <c r="N18" s="5" t="s">
        <v>9</v>
      </c>
      <c r="O18" s="5" t="s">
        <v>9</v>
      </c>
      <c r="P18" s="5" t="s">
        <v>9</v>
      </c>
      <c r="Q18" s="5" t="s">
        <v>9</v>
      </c>
      <c r="R18" s="6" t="s">
        <v>10</v>
      </c>
      <c r="S18" s="6" t="s">
        <v>10</v>
      </c>
      <c r="T18" s="5" t="s">
        <v>9</v>
      </c>
      <c r="U18" s="5" t="s">
        <v>9</v>
      </c>
      <c r="V18" s="5" t="s">
        <v>12</v>
      </c>
      <c r="W18" s="5" t="s">
        <v>10</v>
      </c>
      <c r="X18" s="5" t="s">
        <v>10</v>
      </c>
      <c r="Y18" s="6" t="s">
        <v>13</v>
      </c>
      <c r="Z18" s="6" t="s">
        <v>13</v>
      </c>
      <c r="AA18" s="5" t="s">
        <v>13</v>
      </c>
      <c r="AB18" s="5" t="s">
        <v>13</v>
      </c>
      <c r="AC18" s="5" t="s">
        <v>10</v>
      </c>
      <c r="AD18" s="5" t="s">
        <v>2</v>
      </c>
      <c r="AE18" s="5" t="s">
        <v>9</v>
      </c>
      <c r="AF18" s="6" t="s">
        <v>9</v>
      </c>
      <c r="AG18" s="48"/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+'Mai 18'!AK18+'Juin 18'!AJ18</f>
        <v>0</v>
      </c>
      <c r="AL18" s="28"/>
      <c r="AM18" s="28">
        <f t="shared" si="1"/>
        <v>28</v>
      </c>
      <c r="AN18" s="28">
        <f>AH18+'Mai 18'!AN18</f>
        <v>7</v>
      </c>
      <c r="AO18" s="29">
        <f>AI18+'Mai 18'!AO18</f>
        <v>57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69" t="s">
        <v>9</v>
      </c>
      <c r="D19" s="70" t="s">
        <v>9</v>
      </c>
      <c r="E19" s="70" t="s">
        <v>12</v>
      </c>
      <c r="F19" s="69" t="s">
        <v>10</v>
      </c>
      <c r="G19" s="69" t="s">
        <v>10</v>
      </c>
      <c r="H19" s="69" t="s">
        <v>13</v>
      </c>
      <c r="I19" s="69" t="s">
        <v>13</v>
      </c>
      <c r="J19" s="69" t="s">
        <v>13</v>
      </c>
      <c r="K19" s="70" t="s">
        <v>10</v>
      </c>
      <c r="L19" s="73" t="s">
        <v>10</v>
      </c>
      <c r="M19" s="5" t="s">
        <v>9</v>
      </c>
      <c r="N19" s="69" t="s">
        <v>9</v>
      </c>
      <c r="O19" s="69" t="s">
        <v>9</v>
      </c>
      <c r="P19" s="69" t="s">
        <v>9</v>
      </c>
      <c r="Q19" s="69" t="s">
        <v>9</v>
      </c>
      <c r="R19" s="70" t="s">
        <v>10</v>
      </c>
      <c r="S19" s="70" t="s">
        <v>10</v>
      </c>
      <c r="T19" s="69" t="s">
        <v>9</v>
      </c>
      <c r="U19" s="69" t="s">
        <v>9</v>
      </c>
      <c r="V19" s="69" t="s">
        <v>12</v>
      </c>
      <c r="W19" s="69" t="s">
        <v>10</v>
      </c>
      <c r="X19" s="69" t="s">
        <v>10</v>
      </c>
      <c r="Y19" s="70" t="s">
        <v>13</v>
      </c>
      <c r="Z19" s="70" t="s">
        <v>13</v>
      </c>
      <c r="AA19" s="69" t="s">
        <v>13</v>
      </c>
      <c r="AB19" s="69" t="s">
        <v>13</v>
      </c>
      <c r="AC19" s="69" t="s">
        <v>10</v>
      </c>
      <c r="AD19" s="69" t="s">
        <v>2</v>
      </c>
      <c r="AE19" s="69" t="s">
        <v>9</v>
      </c>
      <c r="AF19" s="70" t="s">
        <v>9</v>
      </c>
      <c r="AG19" s="54"/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+'Mai 18'!AK19+'Juin 18'!AJ19</f>
        <v>0</v>
      </c>
      <c r="AL19" s="34"/>
      <c r="AM19" s="34">
        <f t="shared" si="1"/>
        <v>28</v>
      </c>
      <c r="AN19" s="34">
        <f>AH19+'Mai 18'!AN19</f>
        <v>7</v>
      </c>
      <c r="AO19" s="36">
        <f>AI19+'Mai 18'!AO19</f>
        <v>57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7" t="s">
        <v>13</v>
      </c>
      <c r="D20" s="68" t="s">
        <v>10</v>
      </c>
      <c r="E20" s="68" t="s">
        <v>10</v>
      </c>
      <c r="F20" s="67" t="s">
        <v>9</v>
      </c>
      <c r="G20" s="67" t="s">
        <v>9</v>
      </c>
      <c r="H20" s="67" t="s">
        <v>9</v>
      </c>
      <c r="I20" s="67" t="s">
        <v>9</v>
      </c>
      <c r="J20" s="67" t="s">
        <v>9</v>
      </c>
      <c r="K20" s="68" t="s">
        <v>10</v>
      </c>
      <c r="L20" s="71" t="s">
        <v>10</v>
      </c>
      <c r="M20" s="5" t="s">
        <v>9</v>
      </c>
      <c r="N20" s="67" t="s">
        <v>9</v>
      </c>
      <c r="O20" s="67" t="s">
        <v>12</v>
      </c>
      <c r="P20" s="67" t="s">
        <v>10</v>
      </c>
      <c r="Q20" s="67" t="s">
        <v>10</v>
      </c>
      <c r="R20" s="68" t="s">
        <v>13</v>
      </c>
      <c r="S20" s="68" t="s">
        <v>13</v>
      </c>
      <c r="T20" s="67" t="s">
        <v>13</v>
      </c>
      <c r="U20" s="67" t="s">
        <v>13</v>
      </c>
      <c r="V20" s="67" t="s">
        <v>10</v>
      </c>
      <c r="W20" s="67" t="s">
        <v>2</v>
      </c>
      <c r="X20" s="67" t="s">
        <v>9</v>
      </c>
      <c r="Y20" s="68" t="s">
        <v>9</v>
      </c>
      <c r="Z20" s="68" t="s">
        <v>12</v>
      </c>
      <c r="AA20" s="67" t="s">
        <v>10</v>
      </c>
      <c r="AB20" s="67" t="s">
        <v>10</v>
      </c>
      <c r="AC20" s="67" t="s">
        <v>13</v>
      </c>
      <c r="AD20" s="67" t="s">
        <v>13</v>
      </c>
      <c r="AE20" s="67" t="s">
        <v>13</v>
      </c>
      <c r="AF20" s="68" t="s">
        <v>10</v>
      </c>
      <c r="AG20" s="65"/>
      <c r="AH20" s="23">
        <f t="shared" si="2"/>
        <v>1</v>
      </c>
      <c r="AI20" s="24">
        <f t="shared" si="3"/>
        <v>10</v>
      </c>
      <c r="AJ20" s="24">
        <f t="shared" si="0"/>
        <v>0</v>
      </c>
      <c r="AK20" s="62">
        <f>+'Mai 18'!AK20+'Juin 18'!AJ20</f>
        <v>0</v>
      </c>
      <c r="AL20" s="24"/>
      <c r="AM20" s="38">
        <f t="shared" si="1"/>
        <v>28</v>
      </c>
      <c r="AN20" s="24">
        <f>AH20+'Mai 18'!AN20</f>
        <v>7</v>
      </c>
      <c r="AO20" s="25">
        <f>AI20+'Mai 18'!AO20</f>
        <v>58</v>
      </c>
      <c r="AU20" s="19"/>
      <c r="AV20" s="19"/>
      <c r="AW20" s="19"/>
    </row>
    <row r="21" spans="1:49" x14ac:dyDescent="0.25">
      <c r="A21" s="83"/>
      <c r="B21" s="26" t="s">
        <v>62</v>
      </c>
      <c r="C21" s="5" t="s">
        <v>13</v>
      </c>
      <c r="D21" s="6" t="s">
        <v>10</v>
      </c>
      <c r="E21" s="6" t="s">
        <v>10</v>
      </c>
      <c r="F21" s="5" t="s">
        <v>9</v>
      </c>
      <c r="G21" s="5" t="s">
        <v>9</v>
      </c>
      <c r="H21" s="5" t="s">
        <v>9</v>
      </c>
      <c r="I21" s="5" t="s">
        <v>9</v>
      </c>
      <c r="J21" s="5" t="s">
        <v>9</v>
      </c>
      <c r="K21" s="6" t="s">
        <v>10</v>
      </c>
      <c r="L21" s="6" t="s">
        <v>10</v>
      </c>
      <c r="M21" s="5" t="s">
        <v>9</v>
      </c>
      <c r="N21" s="5" t="s">
        <v>9</v>
      </c>
      <c r="O21" s="5" t="s">
        <v>12</v>
      </c>
      <c r="P21" s="5" t="s">
        <v>10</v>
      </c>
      <c r="Q21" s="5" t="s">
        <v>10</v>
      </c>
      <c r="R21" s="6" t="s">
        <v>13</v>
      </c>
      <c r="S21" s="6" t="s">
        <v>13</v>
      </c>
      <c r="T21" s="5" t="s">
        <v>13</v>
      </c>
      <c r="U21" s="5" t="s">
        <v>13</v>
      </c>
      <c r="V21" s="5" t="s">
        <v>10</v>
      </c>
      <c r="W21" s="5" t="s">
        <v>2</v>
      </c>
      <c r="X21" s="5" t="s">
        <v>9</v>
      </c>
      <c r="Y21" s="6" t="s">
        <v>9</v>
      </c>
      <c r="Z21" s="6" t="s">
        <v>12</v>
      </c>
      <c r="AA21" s="5" t="s">
        <v>10</v>
      </c>
      <c r="AB21" s="5" t="s">
        <v>10</v>
      </c>
      <c r="AC21" s="5" t="s">
        <v>13</v>
      </c>
      <c r="AD21" s="5" t="s">
        <v>13</v>
      </c>
      <c r="AE21" s="5" t="s">
        <v>13</v>
      </c>
      <c r="AF21" s="6" t="s">
        <v>10</v>
      </c>
      <c r="AG21" s="48"/>
      <c r="AH21" s="66">
        <f>COUNTIF(C21:AG21,"RU")</f>
        <v>1</v>
      </c>
      <c r="AI21" s="28">
        <f>COUNTIF(C21:AG21,"R")</f>
        <v>10</v>
      </c>
      <c r="AJ21" s="28">
        <f>+COUNTIF(C21:AG21,"C")</f>
        <v>0</v>
      </c>
      <c r="AK21" s="63">
        <f>+'Mai 18'!AK21+'Juin 18'!AJ21</f>
        <v>0</v>
      </c>
      <c r="AL21" s="28"/>
      <c r="AM21" s="28">
        <f t="shared" si="1"/>
        <v>28</v>
      </c>
      <c r="AN21" s="28">
        <f>AH21+'Mai 18'!AN21</f>
        <v>7</v>
      </c>
      <c r="AO21" s="29">
        <f>AI21+'Mai 18'!AO21</f>
        <v>58</v>
      </c>
      <c r="AU21" s="19"/>
      <c r="AV21" s="19"/>
      <c r="AW21" s="19"/>
    </row>
    <row r="22" spans="1:49" x14ac:dyDescent="0.25">
      <c r="A22" s="83"/>
      <c r="B22" s="26" t="s">
        <v>63</v>
      </c>
      <c r="C22" s="5" t="s">
        <v>13</v>
      </c>
      <c r="D22" s="6" t="s">
        <v>10</v>
      </c>
      <c r="E22" s="6" t="s">
        <v>10</v>
      </c>
      <c r="F22" s="5" t="s">
        <v>9</v>
      </c>
      <c r="G22" s="5" t="s">
        <v>9</v>
      </c>
      <c r="H22" s="5" t="s">
        <v>9</v>
      </c>
      <c r="I22" s="5" t="s">
        <v>9</v>
      </c>
      <c r="J22" s="5" t="s">
        <v>9</v>
      </c>
      <c r="K22" s="6" t="s">
        <v>10</v>
      </c>
      <c r="L22" s="6" t="s">
        <v>10</v>
      </c>
      <c r="M22" s="5" t="s">
        <v>9</v>
      </c>
      <c r="N22" s="5" t="s">
        <v>9</v>
      </c>
      <c r="O22" s="5" t="s">
        <v>12</v>
      </c>
      <c r="P22" s="5" t="s">
        <v>10</v>
      </c>
      <c r="Q22" s="5" t="s">
        <v>10</v>
      </c>
      <c r="R22" s="6" t="s">
        <v>13</v>
      </c>
      <c r="S22" s="6" t="s">
        <v>13</v>
      </c>
      <c r="T22" s="5" t="s">
        <v>13</v>
      </c>
      <c r="U22" s="5" t="s">
        <v>13</v>
      </c>
      <c r="V22" s="5" t="s">
        <v>10</v>
      </c>
      <c r="W22" s="5" t="s">
        <v>2</v>
      </c>
      <c r="X22" s="5" t="s">
        <v>9</v>
      </c>
      <c r="Y22" s="6" t="s">
        <v>9</v>
      </c>
      <c r="Z22" s="6" t="s">
        <v>12</v>
      </c>
      <c r="AA22" s="5" t="s">
        <v>10</v>
      </c>
      <c r="AB22" s="5" t="s">
        <v>10</v>
      </c>
      <c r="AC22" s="5" t="s">
        <v>13</v>
      </c>
      <c r="AD22" s="5" t="s">
        <v>13</v>
      </c>
      <c r="AE22" s="5" t="s">
        <v>13</v>
      </c>
      <c r="AF22" s="6" t="s">
        <v>10</v>
      </c>
      <c r="AG22" s="48"/>
      <c r="AH22" s="27">
        <f>COUNTIF(C22:AG22,"RU")</f>
        <v>1</v>
      </c>
      <c r="AI22" s="28">
        <f>COUNTIF(C22:AG22,"R")</f>
        <v>10</v>
      </c>
      <c r="AJ22" s="28">
        <f>+COUNTIF(C22:AG22,"C")</f>
        <v>0</v>
      </c>
      <c r="AK22" s="63">
        <f>+'Mai 18'!AK22+'Juin 18'!AJ22</f>
        <v>0</v>
      </c>
      <c r="AL22" s="28"/>
      <c r="AM22" s="28">
        <f t="shared" si="1"/>
        <v>28</v>
      </c>
      <c r="AN22" s="28">
        <f>AH22+'Mai 18'!AN22</f>
        <v>7</v>
      </c>
      <c r="AO22" s="29">
        <f>AI22+'Mai 18'!AO22</f>
        <v>58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13</v>
      </c>
      <c r="D23" s="32" t="s">
        <v>10</v>
      </c>
      <c r="E23" s="32" t="s">
        <v>10</v>
      </c>
      <c r="F23" s="31" t="s">
        <v>9</v>
      </c>
      <c r="G23" s="31" t="s">
        <v>9</v>
      </c>
      <c r="H23" s="31" t="s">
        <v>9</v>
      </c>
      <c r="I23" s="31" t="s">
        <v>9</v>
      </c>
      <c r="J23" s="31" t="s">
        <v>9</v>
      </c>
      <c r="K23" s="32" t="s">
        <v>10</v>
      </c>
      <c r="L23" s="32" t="s">
        <v>10</v>
      </c>
      <c r="M23" s="31" t="s">
        <v>9</v>
      </c>
      <c r="N23" s="31" t="s">
        <v>9</v>
      </c>
      <c r="O23" s="31" t="s">
        <v>12</v>
      </c>
      <c r="P23" s="31" t="s">
        <v>10</v>
      </c>
      <c r="Q23" s="31" t="s">
        <v>10</v>
      </c>
      <c r="R23" s="32" t="s">
        <v>13</v>
      </c>
      <c r="S23" s="32" t="s">
        <v>13</v>
      </c>
      <c r="T23" s="31" t="s">
        <v>13</v>
      </c>
      <c r="U23" s="31" t="s">
        <v>13</v>
      </c>
      <c r="V23" s="31" t="s">
        <v>10</v>
      </c>
      <c r="W23" s="31" t="s">
        <v>2</v>
      </c>
      <c r="X23" s="31" t="s">
        <v>9</v>
      </c>
      <c r="Y23" s="32" t="s">
        <v>9</v>
      </c>
      <c r="Z23" s="32" t="s">
        <v>12</v>
      </c>
      <c r="AA23" s="31" t="s">
        <v>10</v>
      </c>
      <c r="AB23" s="31" t="s">
        <v>10</v>
      </c>
      <c r="AC23" s="31" t="s">
        <v>13</v>
      </c>
      <c r="AD23" s="31" t="s">
        <v>13</v>
      </c>
      <c r="AE23" s="31" t="s">
        <v>13</v>
      </c>
      <c r="AF23" s="32" t="s">
        <v>10</v>
      </c>
      <c r="AG23" s="54"/>
      <c r="AH23" s="33">
        <f>COUNTIF(C23:AG23,"RU")</f>
        <v>1</v>
      </c>
      <c r="AI23" s="34">
        <f>COUNTIF(C23:AG23,"R")</f>
        <v>10</v>
      </c>
      <c r="AJ23" s="34">
        <f>+COUNTIF(C23:AG23,"C")</f>
        <v>0</v>
      </c>
      <c r="AK23" s="64">
        <f>+'Mai 18'!AK23+'Juin 18'!AJ23</f>
        <v>0</v>
      </c>
      <c r="AL23" s="34"/>
      <c r="AM23" s="34">
        <f t="shared" si="1"/>
        <v>28</v>
      </c>
      <c r="AN23" s="34">
        <f>AH23+'Mai 18'!AN23</f>
        <v>7</v>
      </c>
      <c r="AO23" s="36">
        <f>AI23+'Mai 18'!AO23</f>
        <v>58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2</v>
      </c>
      <c r="D24" s="40">
        <f t="shared" ref="D24:AG24" si="4">COUNTIF(D8,"J")+COUNTIF(D12,"J")+COUNTIF(D16,"J")+COUNTIF(D20,"J")+COUNTIF(D8,"M")+COUNTIF(D12,"M")+COUNTIF(D16,"M")+COUNTIF(D20,"M")</f>
        <v>1</v>
      </c>
      <c r="E24" s="40">
        <f t="shared" si="4"/>
        <v>1</v>
      </c>
      <c r="F24" s="40">
        <f t="shared" si="4"/>
        <v>2</v>
      </c>
      <c r="G24" s="40">
        <f t="shared" si="4"/>
        <v>2</v>
      </c>
      <c r="H24" s="40">
        <f t="shared" si="4"/>
        <v>2</v>
      </c>
      <c r="I24" s="40">
        <f t="shared" si="4"/>
        <v>1</v>
      </c>
      <c r="J24" s="40">
        <f t="shared" si="4"/>
        <v>2</v>
      </c>
      <c r="K24" s="40">
        <f t="shared" si="4"/>
        <v>1</v>
      </c>
      <c r="L24" s="40">
        <f t="shared" si="4"/>
        <v>1</v>
      </c>
      <c r="M24" s="40">
        <f t="shared" si="4"/>
        <v>2</v>
      </c>
      <c r="N24" s="40">
        <f t="shared" si="4"/>
        <v>2</v>
      </c>
      <c r="O24" s="40">
        <f t="shared" si="4"/>
        <v>2</v>
      </c>
      <c r="P24" s="40">
        <f t="shared" si="4"/>
        <v>1</v>
      </c>
      <c r="Q24" s="40">
        <f t="shared" si="4"/>
        <v>2</v>
      </c>
      <c r="R24" s="40">
        <f t="shared" si="4"/>
        <v>1</v>
      </c>
      <c r="S24" s="40">
        <f t="shared" si="4"/>
        <v>1</v>
      </c>
      <c r="T24" s="40">
        <f t="shared" si="4"/>
        <v>2</v>
      </c>
      <c r="U24" s="40">
        <f t="shared" si="4"/>
        <v>2</v>
      </c>
      <c r="V24" s="40">
        <f t="shared" si="4"/>
        <v>2</v>
      </c>
      <c r="W24" s="40">
        <f t="shared" si="4"/>
        <v>1</v>
      </c>
      <c r="X24" s="40">
        <f t="shared" si="4"/>
        <v>2</v>
      </c>
      <c r="Y24" s="40">
        <f t="shared" si="4"/>
        <v>1</v>
      </c>
      <c r="Z24" s="40">
        <f t="shared" si="4"/>
        <v>1</v>
      </c>
      <c r="AA24" s="40">
        <f t="shared" si="4"/>
        <v>2</v>
      </c>
      <c r="AB24" s="40">
        <f t="shared" si="4"/>
        <v>2</v>
      </c>
      <c r="AC24" s="40">
        <f t="shared" si="4"/>
        <v>2</v>
      </c>
      <c r="AD24" s="40">
        <f t="shared" si="4"/>
        <v>1</v>
      </c>
      <c r="AE24" s="40">
        <f t="shared" si="4"/>
        <v>2</v>
      </c>
      <c r="AF24" s="40">
        <f t="shared" si="4"/>
        <v>1</v>
      </c>
      <c r="AG24" s="40">
        <f t="shared" si="4"/>
        <v>0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0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6</v>
      </c>
      <c r="D26" s="42">
        <f t="shared" ref="D26:AG26" si="6">COUNTIF(D9:D11,"J")+COUNTIF(D13:D15,"J")+COUNTIF(D17:D19,"J")+COUNTIF(D21:D23,"J")+COUNTIF(D9:D11,"M")+COUNTIF(D13:D15,"M")+COUNTIF(D17:D19,"M")+COUNTIF(D21:D23,"M")</f>
        <v>3</v>
      </c>
      <c r="E26" s="42">
        <f t="shared" si="6"/>
        <v>3</v>
      </c>
      <c r="F26" s="42">
        <f t="shared" si="6"/>
        <v>6</v>
      </c>
      <c r="G26" s="42">
        <f t="shared" si="6"/>
        <v>6</v>
      </c>
      <c r="H26" s="42">
        <f t="shared" si="6"/>
        <v>6</v>
      </c>
      <c r="I26" s="42">
        <f t="shared" si="6"/>
        <v>3</v>
      </c>
      <c r="J26" s="42">
        <f t="shared" si="6"/>
        <v>6</v>
      </c>
      <c r="K26" s="42">
        <f t="shared" si="6"/>
        <v>3</v>
      </c>
      <c r="L26" s="42">
        <f t="shared" si="6"/>
        <v>3</v>
      </c>
      <c r="M26" s="42">
        <f t="shared" si="6"/>
        <v>6</v>
      </c>
      <c r="N26" s="42">
        <f t="shared" si="6"/>
        <v>6</v>
      </c>
      <c r="O26" s="42">
        <f t="shared" si="6"/>
        <v>6</v>
      </c>
      <c r="P26" s="42">
        <f t="shared" si="6"/>
        <v>3</v>
      </c>
      <c r="Q26" s="42">
        <f t="shared" si="6"/>
        <v>6</v>
      </c>
      <c r="R26" s="42">
        <f t="shared" si="6"/>
        <v>3</v>
      </c>
      <c r="S26" s="42">
        <f t="shared" si="6"/>
        <v>3</v>
      </c>
      <c r="T26" s="42">
        <f t="shared" si="6"/>
        <v>6</v>
      </c>
      <c r="U26" s="42">
        <f t="shared" si="6"/>
        <v>6</v>
      </c>
      <c r="V26" s="42">
        <f t="shared" si="6"/>
        <v>6</v>
      </c>
      <c r="W26" s="42">
        <f t="shared" si="6"/>
        <v>3</v>
      </c>
      <c r="X26" s="42">
        <f t="shared" si="6"/>
        <v>6</v>
      </c>
      <c r="Y26" s="42">
        <f t="shared" si="6"/>
        <v>3</v>
      </c>
      <c r="Z26" s="42">
        <f t="shared" si="6"/>
        <v>3</v>
      </c>
      <c r="AA26" s="42">
        <f t="shared" si="6"/>
        <v>6</v>
      </c>
      <c r="AB26" s="42">
        <f t="shared" si="6"/>
        <v>6</v>
      </c>
      <c r="AC26" s="42">
        <f t="shared" si="6"/>
        <v>6</v>
      </c>
      <c r="AD26" s="42">
        <f t="shared" si="6"/>
        <v>3</v>
      </c>
      <c r="AE26" s="42">
        <f t="shared" si="6"/>
        <v>6</v>
      </c>
      <c r="AF26" s="42">
        <f t="shared" si="6"/>
        <v>3</v>
      </c>
      <c r="AG26" s="42">
        <f t="shared" si="6"/>
        <v>0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0</v>
      </c>
    </row>
    <row r="28" spans="1:49" x14ac:dyDescent="0.25">
      <c r="B28" s="41" t="s">
        <v>22</v>
      </c>
      <c r="C28" s="42">
        <f>C24+C25+D26+D27</f>
        <v>9</v>
      </c>
      <c r="D28" s="42">
        <f t="shared" ref="D28:AG28" si="8">D24+D25+E26+E27</f>
        <v>8</v>
      </c>
      <c r="E28" s="42">
        <f t="shared" si="8"/>
        <v>11</v>
      </c>
      <c r="F28" s="42">
        <f t="shared" si="8"/>
        <v>12</v>
      </c>
      <c r="G28" s="42">
        <f t="shared" si="8"/>
        <v>12</v>
      </c>
      <c r="H28" s="42">
        <f t="shared" si="8"/>
        <v>9</v>
      </c>
      <c r="I28" s="42">
        <f t="shared" si="8"/>
        <v>11</v>
      </c>
      <c r="J28" s="42">
        <f t="shared" si="8"/>
        <v>9</v>
      </c>
      <c r="K28" s="42">
        <f t="shared" si="8"/>
        <v>8</v>
      </c>
      <c r="L28" s="42">
        <f t="shared" si="8"/>
        <v>11</v>
      </c>
      <c r="M28" s="42">
        <f t="shared" si="8"/>
        <v>12</v>
      </c>
      <c r="N28" s="42">
        <f t="shared" si="8"/>
        <v>12</v>
      </c>
      <c r="O28" s="42">
        <f t="shared" si="8"/>
        <v>9</v>
      </c>
      <c r="P28" s="42">
        <f t="shared" si="8"/>
        <v>11</v>
      </c>
      <c r="Q28" s="42">
        <f t="shared" si="8"/>
        <v>9</v>
      </c>
      <c r="R28" s="42">
        <f t="shared" si="8"/>
        <v>8</v>
      </c>
      <c r="S28" s="42">
        <f t="shared" si="8"/>
        <v>11</v>
      </c>
      <c r="T28" s="42">
        <f t="shared" si="8"/>
        <v>12</v>
      </c>
      <c r="U28" s="42">
        <f t="shared" si="8"/>
        <v>12</v>
      </c>
      <c r="V28" s="42">
        <f t="shared" si="8"/>
        <v>9</v>
      </c>
      <c r="W28" s="42">
        <f t="shared" si="8"/>
        <v>11</v>
      </c>
      <c r="X28" s="42">
        <f t="shared" si="8"/>
        <v>9</v>
      </c>
      <c r="Y28" s="42">
        <f t="shared" si="8"/>
        <v>8</v>
      </c>
      <c r="Z28" s="42">
        <f t="shared" si="8"/>
        <v>11</v>
      </c>
      <c r="AA28" s="42">
        <f t="shared" si="8"/>
        <v>12</v>
      </c>
      <c r="AB28" s="42">
        <f t="shared" si="8"/>
        <v>12</v>
      </c>
      <c r="AC28" s="42">
        <f t="shared" si="8"/>
        <v>9</v>
      </c>
      <c r="AD28" s="42">
        <f t="shared" si="8"/>
        <v>11</v>
      </c>
      <c r="AE28" s="42">
        <f t="shared" si="8"/>
        <v>9</v>
      </c>
      <c r="AF28" s="42">
        <f t="shared" si="8"/>
        <v>2</v>
      </c>
      <c r="AG28" s="42">
        <f t="shared" si="8"/>
        <v>0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420" priority="166" operator="equal">
      <formula>0</formula>
    </cfRule>
  </conditionalFormatting>
  <conditionalFormatting sqref="AN4">
    <cfRule type="cellIs" dxfId="419" priority="164" operator="notEqual">
      <formula>0</formula>
    </cfRule>
    <cfRule type="cellIs" dxfId="418" priority="165" operator="equal">
      <formula>0</formula>
    </cfRule>
  </conditionalFormatting>
  <conditionalFormatting sqref="O24:AF24 C25:AF27 AG24:AG27">
    <cfRule type="cellIs" dxfId="417" priority="163" operator="equal">
      <formula>0</formula>
    </cfRule>
  </conditionalFormatting>
  <conditionalFormatting sqref="C24:N24">
    <cfRule type="cellIs" dxfId="416" priority="148" operator="equal">
      <formula>0</formula>
    </cfRule>
  </conditionalFormatting>
  <conditionalFormatting sqref="C28:AG28">
    <cfRule type="cellIs" dxfId="415" priority="147" operator="equal">
      <formula>0</formula>
    </cfRule>
  </conditionalFormatting>
  <conditionalFormatting sqref="C2:AD2">
    <cfRule type="cellIs" dxfId="414" priority="146" stopIfTrue="1" operator="equal">
      <formula>"C-1"</formula>
    </cfRule>
  </conditionalFormatting>
  <conditionalFormatting sqref="AG13:AG15">
    <cfRule type="cellIs" dxfId="413" priority="139" operator="between">
      <formula>"F0"</formula>
      <formula>"F9"</formula>
    </cfRule>
    <cfRule type="cellIs" dxfId="412" priority="140" operator="equal">
      <formula>"M"</formula>
    </cfRule>
    <cfRule type="cellIs" dxfId="411" priority="141" operator="equal">
      <formula>"S"</formula>
    </cfRule>
    <cfRule type="cellIs" dxfId="410" priority="142" operator="equal">
      <formula>"C"</formula>
    </cfRule>
    <cfRule type="cellIs" dxfId="409" priority="143" operator="equal">
      <formula>"For"</formula>
    </cfRule>
    <cfRule type="cellIs" dxfId="408" priority="144" operator="equal">
      <formula>"N"</formula>
    </cfRule>
    <cfRule type="cellIs" dxfId="407" priority="145" operator="equal">
      <formula>"J"</formula>
    </cfRule>
  </conditionalFormatting>
  <conditionalFormatting sqref="AG17:AG19">
    <cfRule type="cellIs" dxfId="406" priority="132" operator="between">
      <formula>"F0"</formula>
      <formula>"F9"</formula>
    </cfRule>
    <cfRule type="cellIs" dxfId="405" priority="133" operator="equal">
      <formula>"M"</formula>
    </cfRule>
    <cfRule type="cellIs" dxfId="404" priority="134" operator="equal">
      <formula>"S"</formula>
    </cfRule>
    <cfRule type="cellIs" dxfId="403" priority="135" operator="equal">
      <formula>"C"</formula>
    </cfRule>
    <cfRule type="cellIs" dxfId="402" priority="136" operator="equal">
      <formula>"For"</formula>
    </cfRule>
    <cfRule type="cellIs" dxfId="401" priority="137" operator="equal">
      <formula>"N"</formula>
    </cfRule>
    <cfRule type="cellIs" dxfId="400" priority="138" operator="equal">
      <formula>"J"</formula>
    </cfRule>
  </conditionalFormatting>
  <conditionalFormatting sqref="AG21:AG23">
    <cfRule type="cellIs" dxfId="399" priority="125" operator="between">
      <formula>"F0"</formula>
      <formula>"F9"</formula>
    </cfRule>
    <cfRule type="cellIs" dxfId="398" priority="126" operator="equal">
      <formula>"M"</formula>
    </cfRule>
    <cfRule type="cellIs" dxfId="397" priority="127" operator="equal">
      <formula>"S"</formula>
    </cfRule>
    <cfRule type="cellIs" dxfId="396" priority="128" operator="equal">
      <formula>"C"</formula>
    </cfRule>
    <cfRule type="cellIs" dxfId="395" priority="129" operator="equal">
      <formula>"For"</formula>
    </cfRule>
    <cfRule type="cellIs" dxfId="394" priority="130" operator="equal">
      <formula>"N"</formula>
    </cfRule>
    <cfRule type="cellIs" dxfId="393" priority="131" operator="equal">
      <formula>"J"</formula>
    </cfRule>
  </conditionalFormatting>
  <conditionalFormatting sqref="AE2:AG2">
    <cfRule type="cellIs" dxfId="392" priority="124" stopIfTrue="1" operator="equal">
      <formula>"C-1"</formula>
    </cfRule>
  </conditionalFormatting>
  <conditionalFormatting sqref="C21:Q23">
    <cfRule type="cellIs" dxfId="391" priority="110" operator="between">
      <formula>"F0"</formula>
      <formula>"F9"</formula>
    </cfRule>
    <cfRule type="cellIs" dxfId="390" priority="111" operator="equal">
      <formula>"M"</formula>
    </cfRule>
    <cfRule type="cellIs" dxfId="389" priority="112" operator="equal">
      <formula>"S"</formula>
    </cfRule>
    <cfRule type="cellIs" dxfId="388" priority="113" operator="equal">
      <formula>"C"</formula>
    </cfRule>
    <cfRule type="cellIs" dxfId="387" priority="114" operator="equal">
      <formula>"For"</formula>
    </cfRule>
    <cfRule type="cellIs" dxfId="386" priority="115" operator="equal">
      <formula>"N"</formula>
    </cfRule>
    <cfRule type="cellIs" dxfId="385" priority="116" operator="equal">
      <formula>"J"</formula>
    </cfRule>
  </conditionalFormatting>
  <conditionalFormatting sqref="R21:AF23">
    <cfRule type="cellIs" dxfId="384" priority="103" operator="between">
      <formula>"F0"</formula>
      <formula>"F9"</formula>
    </cfRule>
    <cfRule type="cellIs" dxfId="383" priority="104" operator="equal">
      <formula>"M"</formula>
    </cfRule>
    <cfRule type="cellIs" dxfId="382" priority="105" operator="equal">
      <formula>"S"</formula>
    </cfRule>
    <cfRule type="cellIs" dxfId="381" priority="106" operator="equal">
      <formula>"C"</formula>
    </cfRule>
    <cfRule type="cellIs" dxfId="380" priority="107" operator="equal">
      <formula>"For"</formula>
    </cfRule>
    <cfRule type="cellIs" dxfId="379" priority="108" operator="equal">
      <formula>"N"</formula>
    </cfRule>
    <cfRule type="cellIs" dxfId="378" priority="109" operator="equal">
      <formula>"J"</formula>
    </cfRule>
  </conditionalFormatting>
  <conditionalFormatting sqref="I3:AC7">
    <cfRule type="cellIs" dxfId="377" priority="96" operator="between">
      <formula>"F0"</formula>
      <formula>"F9"</formula>
    </cfRule>
    <cfRule type="cellIs" dxfId="376" priority="97" operator="equal">
      <formula>"M"</formula>
    </cfRule>
    <cfRule type="cellIs" dxfId="375" priority="98" operator="equal">
      <formula>"S"</formula>
    </cfRule>
    <cfRule type="cellIs" dxfId="374" priority="99" operator="equal">
      <formula>"C"</formula>
    </cfRule>
    <cfRule type="cellIs" dxfId="373" priority="100" operator="equal">
      <formula>"For"</formula>
    </cfRule>
    <cfRule type="cellIs" dxfId="372" priority="101" operator="equal">
      <formula>"N"</formula>
    </cfRule>
    <cfRule type="cellIs" dxfId="371" priority="102" operator="equal">
      <formula>"J"</formula>
    </cfRule>
  </conditionalFormatting>
  <conditionalFormatting sqref="C3:H7">
    <cfRule type="cellIs" dxfId="370" priority="89" operator="between">
      <formula>"F0"</formula>
      <formula>"F9"</formula>
    </cfRule>
    <cfRule type="cellIs" dxfId="369" priority="90" operator="equal">
      <formula>"M"</formula>
    </cfRule>
    <cfRule type="cellIs" dxfId="368" priority="91" operator="equal">
      <formula>"S"</formula>
    </cfRule>
    <cfRule type="cellIs" dxfId="367" priority="92" operator="equal">
      <formula>"C"</formula>
    </cfRule>
    <cfRule type="cellIs" dxfId="366" priority="93" operator="equal">
      <formula>"For"</formula>
    </cfRule>
    <cfRule type="cellIs" dxfId="365" priority="94" operator="equal">
      <formula>"N"</formula>
    </cfRule>
    <cfRule type="cellIs" dxfId="364" priority="95" operator="equal">
      <formula>"J"</formula>
    </cfRule>
  </conditionalFormatting>
  <conditionalFormatting sqref="AD3:AG7">
    <cfRule type="cellIs" dxfId="363" priority="82" operator="between">
      <formula>"F0"</formula>
      <formula>"F9"</formula>
    </cfRule>
    <cfRule type="cellIs" dxfId="362" priority="83" operator="equal">
      <formula>"M"</formula>
    </cfRule>
    <cfRule type="cellIs" dxfId="361" priority="84" operator="equal">
      <formula>"S"</formula>
    </cfRule>
    <cfRule type="cellIs" dxfId="360" priority="85" operator="equal">
      <formula>"C"</formula>
    </cfRule>
    <cfRule type="cellIs" dxfId="359" priority="86" operator="equal">
      <formula>"For"</formula>
    </cfRule>
    <cfRule type="cellIs" dxfId="358" priority="87" operator="equal">
      <formula>"N"</formula>
    </cfRule>
    <cfRule type="cellIs" dxfId="357" priority="88" operator="equal">
      <formula>"J"</formula>
    </cfRule>
  </conditionalFormatting>
  <conditionalFormatting sqref="AG8:AG11">
    <cfRule type="cellIs" dxfId="356" priority="68" operator="between">
      <formula>"F0"</formula>
      <formula>"F9"</formula>
    </cfRule>
    <cfRule type="cellIs" dxfId="355" priority="69" operator="equal">
      <formula>"M"</formula>
    </cfRule>
    <cfRule type="cellIs" dxfId="354" priority="70" operator="equal">
      <formula>"S"</formula>
    </cfRule>
    <cfRule type="cellIs" dxfId="353" priority="71" operator="equal">
      <formula>"C"</formula>
    </cfRule>
    <cfRule type="cellIs" dxfId="352" priority="72" operator="equal">
      <formula>"For"</formula>
    </cfRule>
    <cfRule type="cellIs" dxfId="351" priority="73" operator="equal">
      <formula>"N"</formula>
    </cfRule>
    <cfRule type="cellIs" dxfId="350" priority="74" operator="equal">
      <formula>"J"</formula>
    </cfRule>
  </conditionalFormatting>
  <conditionalFormatting sqref="AG12">
    <cfRule type="cellIs" dxfId="349" priority="54" operator="between">
      <formula>"F0"</formula>
      <formula>"F9"</formula>
    </cfRule>
    <cfRule type="cellIs" dxfId="348" priority="55" operator="equal">
      <formula>"M"</formula>
    </cfRule>
    <cfRule type="cellIs" dxfId="347" priority="56" operator="equal">
      <formula>"S"</formula>
    </cfRule>
    <cfRule type="cellIs" dxfId="346" priority="57" operator="equal">
      <formula>"C"</formula>
    </cfRule>
    <cfRule type="cellIs" dxfId="345" priority="58" operator="equal">
      <formula>"For"</formula>
    </cfRule>
    <cfRule type="cellIs" dxfId="344" priority="59" operator="equal">
      <formula>"N"</formula>
    </cfRule>
    <cfRule type="cellIs" dxfId="343" priority="60" operator="equal">
      <formula>"J"</formula>
    </cfRule>
  </conditionalFormatting>
  <conditionalFormatting sqref="AG16">
    <cfRule type="cellIs" dxfId="342" priority="40" operator="between">
      <formula>"F0"</formula>
      <formula>"F9"</formula>
    </cfRule>
    <cfRule type="cellIs" dxfId="341" priority="41" operator="equal">
      <formula>"M"</formula>
    </cfRule>
    <cfRule type="cellIs" dxfId="340" priority="42" operator="equal">
      <formula>"S"</formula>
    </cfRule>
    <cfRule type="cellIs" dxfId="339" priority="43" operator="equal">
      <formula>"C"</formula>
    </cfRule>
    <cfRule type="cellIs" dxfId="338" priority="44" operator="equal">
      <formula>"For"</formula>
    </cfRule>
    <cfRule type="cellIs" dxfId="337" priority="45" operator="equal">
      <formula>"N"</formula>
    </cfRule>
    <cfRule type="cellIs" dxfId="336" priority="46" operator="equal">
      <formula>"J"</formula>
    </cfRule>
  </conditionalFormatting>
  <conditionalFormatting sqref="AG20">
    <cfRule type="cellIs" dxfId="335" priority="26" operator="between">
      <formula>"F0"</formula>
      <formula>"F9"</formula>
    </cfRule>
    <cfRule type="cellIs" dxfId="334" priority="27" operator="equal">
      <formula>"M"</formula>
    </cfRule>
    <cfRule type="cellIs" dxfId="333" priority="28" operator="equal">
      <formula>"S"</formula>
    </cfRule>
    <cfRule type="cellIs" dxfId="332" priority="29" operator="equal">
      <formula>"C"</formula>
    </cfRule>
    <cfRule type="cellIs" dxfId="331" priority="30" operator="equal">
      <formula>"For"</formula>
    </cfRule>
    <cfRule type="cellIs" dxfId="330" priority="31" operator="equal">
      <formula>"N"</formula>
    </cfRule>
    <cfRule type="cellIs" dxfId="329" priority="32" operator="equal">
      <formula>"J"</formula>
    </cfRule>
  </conditionalFormatting>
  <conditionalFormatting sqref="C3:AG7 C21:AG23 AG8:AG20">
    <cfRule type="cellIs" dxfId="328" priority="25" operator="equal">
      <formula>"FV"</formula>
    </cfRule>
  </conditionalFormatting>
  <conditionalFormatting sqref="C8:L20">
    <cfRule type="cellIs" dxfId="327" priority="10" operator="between">
      <formula>"F0"</formula>
      <formula>"F9"</formula>
    </cfRule>
    <cfRule type="cellIs" dxfId="326" priority="11" operator="equal">
      <formula>"M"</formula>
    </cfRule>
    <cfRule type="cellIs" dxfId="325" priority="12" operator="equal">
      <formula>"S"</formula>
    </cfRule>
    <cfRule type="cellIs" dxfId="324" priority="13" operator="equal">
      <formula>"C"</formula>
    </cfRule>
    <cfRule type="cellIs" dxfId="323" priority="14" operator="equal">
      <formula>"For"</formula>
    </cfRule>
    <cfRule type="cellIs" dxfId="322" priority="15" operator="equal">
      <formula>"N"</formula>
    </cfRule>
    <cfRule type="cellIs" dxfId="321" priority="16" operator="equal">
      <formula>"J"</formula>
    </cfRule>
  </conditionalFormatting>
  <conditionalFormatting sqref="C8:L20">
    <cfRule type="cellIs" dxfId="320" priority="9" stopIfTrue="1" operator="equal">
      <formula>"C-1"</formula>
    </cfRule>
  </conditionalFormatting>
  <conditionalFormatting sqref="M8:AF20">
    <cfRule type="cellIs" dxfId="319" priority="2" operator="between">
      <formula>"F0"</formula>
      <formula>"F9"</formula>
    </cfRule>
    <cfRule type="cellIs" dxfId="318" priority="3" operator="equal">
      <formula>"M"</formula>
    </cfRule>
    <cfRule type="cellIs" dxfId="317" priority="4" operator="equal">
      <formula>"S"</formula>
    </cfRule>
    <cfRule type="cellIs" dxfId="316" priority="5" operator="equal">
      <formula>"C"</formula>
    </cfRule>
    <cfRule type="cellIs" dxfId="315" priority="6" operator="equal">
      <formula>"For"</formula>
    </cfRule>
    <cfRule type="cellIs" dxfId="314" priority="7" operator="equal">
      <formula>"N"</formula>
    </cfRule>
    <cfRule type="cellIs" dxfId="313" priority="8" operator="equal">
      <formula>"J"</formula>
    </cfRule>
  </conditionalFormatting>
  <conditionalFormatting sqref="M8:AF20">
    <cfRule type="cellIs" dxfId="312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6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6">
        <v>7</v>
      </c>
      <c r="J2" s="6">
        <v>8</v>
      </c>
      <c r="K2" s="5">
        <v>9</v>
      </c>
      <c r="L2" s="5">
        <v>10</v>
      </c>
      <c r="M2" s="5">
        <v>11</v>
      </c>
      <c r="N2" s="5">
        <v>12</v>
      </c>
      <c r="O2" s="5">
        <v>13</v>
      </c>
      <c r="P2" s="6">
        <v>14</v>
      </c>
      <c r="Q2" s="6">
        <v>15</v>
      </c>
      <c r="R2" s="5">
        <v>16</v>
      </c>
      <c r="S2" s="5">
        <v>17</v>
      </c>
      <c r="T2" s="5">
        <v>18</v>
      </c>
      <c r="U2" s="5">
        <v>19</v>
      </c>
      <c r="V2" s="5">
        <v>20</v>
      </c>
      <c r="W2" s="6">
        <v>21</v>
      </c>
      <c r="X2" s="6">
        <v>22</v>
      </c>
      <c r="Y2" s="5">
        <v>23</v>
      </c>
      <c r="Z2" s="5">
        <v>24</v>
      </c>
      <c r="AA2" s="5">
        <v>25</v>
      </c>
      <c r="AB2" s="5">
        <v>26</v>
      </c>
      <c r="AC2" s="5">
        <v>27</v>
      </c>
      <c r="AD2" s="6">
        <v>28</v>
      </c>
      <c r="AE2" s="6">
        <v>29</v>
      </c>
      <c r="AF2" s="5">
        <v>30</v>
      </c>
      <c r="AG2" s="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5" t="s">
        <v>10</v>
      </c>
      <c r="D3" s="14" t="s">
        <v>9</v>
      </c>
      <c r="E3" s="14" t="s">
        <v>9</v>
      </c>
      <c r="F3" s="14" t="s">
        <v>9</v>
      </c>
      <c r="G3" s="14" t="s">
        <v>9</v>
      </c>
      <c r="H3" s="14" t="s">
        <v>9</v>
      </c>
      <c r="I3" s="15" t="s">
        <v>10</v>
      </c>
      <c r="J3" s="15" t="s">
        <v>10</v>
      </c>
      <c r="K3" s="14" t="s">
        <v>9</v>
      </c>
      <c r="L3" s="14" t="s">
        <v>9</v>
      </c>
      <c r="M3" s="14" t="s">
        <v>9</v>
      </c>
      <c r="N3" s="14" t="s">
        <v>9</v>
      </c>
      <c r="O3" s="14" t="s">
        <v>9</v>
      </c>
      <c r="P3" s="15" t="s">
        <v>10</v>
      </c>
      <c r="Q3" s="15" t="s">
        <v>10</v>
      </c>
      <c r="R3" s="14" t="s">
        <v>9</v>
      </c>
      <c r="S3" s="14" t="s">
        <v>9</v>
      </c>
      <c r="T3" s="14" t="s">
        <v>9</v>
      </c>
      <c r="U3" s="14" t="s">
        <v>9</v>
      </c>
      <c r="V3" s="14" t="s">
        <v>9</v>
      </c>
      <c r="W3" s="15" t="s">
        <v>10</v>
      </c>
      <c r="X3" s="15" t="s">
        <v>10</v>
      </c>
      <c r="Y3" s="14" t="s">
        <v>9</v>
      </c>
      <c r="Z3" s="14" t="s">
        <v>9</v>
      </c>
      <c r="AA3" s="14" t="s">
        <v>9</v>
      </c>
      <c r="AB3" s="14" t="s">
        <v>9</v>
      </c>
      <c r="AC3" s="14" t="s">
        <v>9</v>
      </c>
      <c r="AD3" s="15" t="s">
        <v>10</v>
      </c>
      <c r="AE3" s="15" t="s">
        <v>10</v>
      </c>
      <c r="AF3" s="14" t="s">
        <v>9</v>
      </c>
      <c r="AG3" s="14" t="s">
        <v>9</v>
      </c>
      <c r="AH3" s="16">
        <f>COUNTIF(C3:AG3,"RQ")</f>
        <v>0</v>
      </c>
      <c r="AI3" s="17">
        <f>COUNTIF(C3:AG3,"R")</f>
        <v>9</v>
      </c>
      <c r="AJ3" s="17">
        <f>+COUNTIF(C3:AG3,"C")</f>
        <v>0</v>
      </c>
      <c r="AK3" s="61">
        <f>AJ3+'Juin 18'!AK3</f>
        <v>0</v>
      </c>
      <c r="AL3" s="17"/>
      <c r="AM3" s="17">
        <f>28-AK3</f>
        <v>28</v>
      </c>
      <c r="AN3" s="17"/>
      <c r="AO3" s="18">
        <f>AI3+'Juin 18'!AO3</f>
        <v>60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5" t="s">
        <v>10</v>
      </c>
      <c r="D4" s="14" t="s">
        <v>9</v>
      </c>
      <c r="E4" s="14" t="s">
        <v>9</v>
      </c>
      <c r="F4" s="14" t="s">
        <v>9</v>
      </c>
      <c r="G4" s="14" t="s">
        <v>9</v>
      </c>
      <c r="H4" s="14" t="s">
        <v>9</v>
      </c>
      <c r="I4" s="15" t="s">
        <v>10</v>
      </c>
      <c r="J4" s="15" t="s">
        <v>10</v>
      </c>
      <c r="K4" s="14" t="s">
        <v>9</v>
      </c>
      <c r="L4" s="14" t="s">
        <v>9</v>
      </c>
      <c r="M4" s="14" t="s">
        <v>9</v>
      </c>
      <c r="N4" s="14" t="s">
        <v>9</v>
      </c>
      <c r="O4" s="14" t="s">
        <v>9</v>
      </c>
      <c r="P4" s="15" t="s">
        <v>10</v>
      </c>
      <c r="Q4" s="15" t="s">
        <v>10</v>
      </c>
      <c r="R4" s="14" t="s">
        <v>9</v>
      </c>
      <c r="S4" s="14" t="s">
        <v>9</v>
      </c>
      <c r="T4" s="14" t="s">
        <v>9</v>
      </c>
      <c r="U4" s="14" t="s">
        <v>9</v>
      </c>
      <c r="V4" s="14" t="s">
        <v>9</v>
      </c>
      <c r="W4" s="15" t="s">
        <v>10</v>
      </c>
      <c r="X4" s="15" t="s">
        <v>10</v>
      </c>
      <c r="Y4" s="14" t="s">
        <v>9</v>
      </c>
      <c r="Z4" s="14" t="s">
        <v>9</v>
      </c>
      <c r="AA4" s="14" t="s">
        <v>9</v>
      </c>
      <c r="AB4" s="14" t="s">
        <v>9</v>
      </c>
      <c r="AC4" s="14" t="s">
        <v>9</v>
      </c>
      <c r="AD4" s="15" t="s">
        <v>10</v>
      </c>
      <c r="AE4" s="15" t="s">
        <v>10</v>
      </c>
      <c r="AF4" s="14" t="s">
        <v>9</v>
      </c>
      <c r="AG4" s="14" t="s">
        <v>9</v>
      </c>
      <c r="AH4" s="16">
        <f>COUNTIF(C4:AG4,"RU")</f>
        <v>0</v>
      </c>
      <c r="AI4" s="17">
        <f>COUNTIF(C4:AG4,"R")</f>
        <v>9</v>
      </c>
      <c r="AJ4" s="17">
        <f t="shared" ref="AJ4:AJ20" si="0">+COUNTIF(C4:AG4,"C")</f>
        <v>0</v>
      </c>
      <c r="AK4" s="61">
        <f>+'Mai 18'!AK4+'Juin 18'!AJ4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AI4+'Juin 18'!AO4</f>
        <v>60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2" t="s">
        <v>10</v>
      </c>
      <c r="D5" s="21" t="s">
        <v>9</v>
      </c>
      <c r="E5" s="21" t="s">
        <v>9</v>
      </c>
      <c r="F5" s="21" t="s">
        <v>9</v>
      </c>
      <c r="G5" s="21" t="s">
        <v>9</v>
      </c>
      <c r="H5" s="21" t="s">
        <v>9</v>
      </c>
      <c r="I5" s="22" t="s">
        <v>10</v>
      </c>
      <c r="J5" s="22" t="s">
        <v>10</v>
      </c>
      <c r="K5" s="21" t="s">
        <v>9</v>
      </c>
      <c r="L5" s="21" t="s">
        <v>9</v>
      </c>
      <c r="M5" s="21" t="s">
        <v>9</v>
      </c>
      <c r="N5" s="21" t="s">
        <v>9</v>
      </c>
      <c r="O5" s="21" t="s">
        <v>9</v>
      </c>
      <c r="P5" s="22" t="s">
        <v>10</v>
      </c>
      <c r="Q5" s="22" t="s">
        <v>10</v>
      </c>
      <c r="R5" s="21" t="s">
        <v>9</v>
      </c>
      <c r="S5" s="21" t="s">
        <v>9</v>
      </c>
      <c r="T5" s="21" t="s">
        <v>9</v>
      </c>
      <c r="U5" s="21" t="s">
        <v>9</v>
      </c>
      <c r="V5" s="21" t="s">
        <v>9</v>
      </c>
      <c r="W5" s="22" t="s">
        <v>10</v>
      </c>
      <c r="X5" s="22" t="s">
        <v>10</v>
      </c>
      <c r="Y5" s="21" t="s">
        <v>9</v>
      </c>
      <c r="Z5" s="21" t="s">
        <v>9</v>
      </c>
      <c r="AA5" s="21" t="s">
        <v>9</v>
      </c>
      <c r="AB5" s="21" t="s">
        <v>9</v>
      </c>
      <c r="AC5" s="21" t="s">
        <v>9</v>
      </c>
      <c r="AD5" s="22" t="s">
        <v>10</v>
      </c>
      <c r="AE5" s="22" t="s">
        <v>10</v>
      </c>
      <c r="AF5" s="21" t="s">
        <v>9</v>
      </c>
      <c r="AG5" s="21" t="s">
        <v>9</v>
      </c>
      <c r="AH5" s="23">
        <f t="shared" ref="AH5:AH20" si="2">COUNTIF(C5:AG5,"RU")</f>
        <v>0</v>
      </c>
      <c r="AI5" s="24">
        <f t="shared" ref="AI5:AI20" si="3">COUNTIF(C5:AG5,"R")</f>
        <v>9</v>
      </c>
      <c r="AJ5" s="24">
        <f t="shared" si="0"/>
        <v>0</v>
      </c>
      <c r="AK5" s="62">
        <f>+'Mai 18'!AK5+'Juin 18'!AJ5</f>
        <v>0</v>
      </c>
      <c r="AL5" s="24"/>
      <c r="AM5" s="24">
        <f t="shared" si="1"/>
        <v>28</v>
      </c>
      <c r="AN5" s="24">
        <f>AH5+'Juin 18'!AN5</f>
        <v>0</v>
      </c>
      <c r="AO5" s="25">
        <f>AI5+'Juin 18'!AO5</f>
        <v>66</v>
      </c>
      <c r="AU5" s="19"/>
      <c r="AV5" s="19"/>
      <c r="AW5" s="19"/>
    </row>
    <row r="6" spans="1:49" x14ac:dyDescent="0.25">
      <c r="A6" s="87"/>
      <c r="B6" s="26" t="s">
        <v>48</v>
      </c>
      <c r="C6" s="6" t="s">
        <v>10</v>
      </c>
      <c r="D6" s="5" t="s">
        <v>9</v>
      </c>
      <c r="E6" s="5" t="s">
        <v>9</v>
      </c>
      <c r="F6" s="5" t="s">
        <v>9</v>
      </c>
      <c r="G6" s="5" t="s">
        <v>9</v>
      </c>
      <c r="H6" s="5" t="s">
        <v>9</v>
      </c>
      <c r="I6" s="6" t="s">
        <v>10</v>
      </c>
      <c r="J6" s="6" t="s">
        <v>10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6" t="s">
        <v>10</v>
      </c>
      <c r="Q6" s="6" t="s">
        <v>10</v>
      </c>
      <c r="R6" s="5" t="s">
        <v>9</v>
      </c>
      <c r="S6" s="5" t="s">
        <v>9</v>
      </c>
      <c r="T6" s="5" t="s">
        <v>9</v>
      </c>
      <c r="U6" s="5" t="s">
        <v>9</v>
      </c>
      <c r="V6" s="5" t="s">
        <v>9</v>
      </c>
      <c r="W6" s="6" t="s">
        <v>10</v>
      </c>
      <c r="X6" s="6" t="s">
        <v>10</v>
      </c>
      <c r="Y6" s="5" t="s">
        <v>9</v>
      </c>
      <c r="Z6" s="5" t="s">
        <v>9</v>
      </c>
      <c r="AA6" s="5" t="s">
        <v>9</v>
      </c>
      <c r="AB6" s="5" t="s">
        <v>9</v>
      </c>
      <c r="AC6" s="5" t="s">
        <v>9</v>
      </c>
      <c r="AD6" s="6" t="s">
        <v>10</v>
      </c>
      <c r="AE6" s="6" t="s">
        <v>10</v>
      </c>
      <c r="AF6" s="5" t="s">
        <v>9</v>
      </c>
      <c r="AG6" s="5" t="s">
        <v>9</v>
      </c>
      <c r="AH6" s="27">
        <f t="shared" si="2"/>
        <v>0</v>
      </c>
      <c r="AI6" s="28">
        <f t="shared" si="3"/>
        <v>9</v>
      </c>
      <c r="AJ6" s="28">
        <f t="shared" si="0"/>
        <v>0</v>
      </c>
      <c r="AK6" s="63">
        <f>+'Mai 18'!AK6+'Juin 18'!AJ6</f>
        <v>0</v>
      </c>
      <c r="AL6" s="28"/>
      <c r="AM6" s="28">
        <f t="shared" si="1"/>
        <v>28</v>
      </c>
      <c r="AN6" s="28">
        <f>AH6+'Juin 18'!AN6</f>
        <v>0</v>
      </c>
      <c r="AO6" s="29">
        <f>AI6+'Juin 18'!AO6</f>
        <v>66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2" t="s">
        <v>10</v>
      </c>
      <c r="D7" s="31" t="s">
        <v>9</v>
      </c>
      <c r="E7" s="31" t="s">
        <v>9</v>
      </c>
      <c r="F7" s="31" t="s">
        <v>9</v>
      </c>
      <c r="G7" s="31" t="s">
        <v>9</v>
      </c>
      <c r="H7" s="31" t="s">
        <v>9</v>
      </c>
      <c r="I7" s="32" t="s">
        <v>10</v>
      </c>
      <c r="J7" s="32" t="s">
        <v>10</v>
      </c>
      <c r="K7" s="31" t="s">
        <v>9</v>
      </c>
      <c r="L7" s="31" t="s">
        <v>9</v>
      </c>
      <c r="M7" s="43" t="s">
        <v>9</v>
      </c>
      <c r="N7" s="31" t="s">
        <v>9</v>
      </c>
      <c r="O7" s="31" t="s">
        <v>9</v>
      </c>
      <c r="P7" s="32" t="s">
        <v>10</v>
      </c>
      <c r="Q7" s="32" t="s">
        <v>10</v>
      </c>
      <c r="R7" s="31" t="s">
        <v>9</v>
      </c>
      <c r="S7" s="31" t="s">
        <v>9</v>
      </c>
      <c r="T7" s="31" t="s">
        <v>9</v>
      </c>
      <c r="U7" s="31" t="s">
        <v>9</v>
      </c>
      <c r="V7" s="31" t="s">
        <v>9</v>
      </c>
      <c r="W7" s="32" t="s">
        <v>10</v>
      </c>
      <c r="X7" s="32" t="s">
        <v>10</v>
      </c>
      <c r="Y7" s="31" t="s">
        <v>9</v>
      </c>
      <c r="Z7" s="31" t="s">
        <v>9</v>
      </c>
      <c r="AA7" s="31" t="s">
        <v>9</v>
      </c>
      <c r="AB7" s="31" t="s">
        <v>9</v>
      </c>
      <c r="AC7" s="31" t="s">
        <v>9</v>
      </c>
      <c r="AD7" s="32" t="s">
        <v>10</v>
      </c>
      <c r="AE7" s="32" t="s">
        <v>10</v>
      </c>
      <c r="AF7" s="31" t="s">
        <v>9</v>
      </c>
      <c r="AG7" s="31" t="s">
        <v>9</v>
      </c>
      <c r="AH7" s="33">
        <f t="shared" si="2"/>
        <v>0</v>
      </c>
      <c r="AI7" s="34">
        <f t="shared" si="3"/>
        <v>9</v>
      </c>
      <c r="AJ7" s="34">
        <f t="shared" si="0"/>
        <v>0</v>
      </c>
      <c r="AK7" s="64">
        <f>+'Mai 18'!AK7+'Juin 18'!AJ7</f>
        <v>0</v>
      </c>
      <c r="AL7" s="34"/>
      <c r="AM7" s="35">
        <f t="shared" si="1"/>
        <v>28</v>
      </c>
      <c r="AN7" s="34">
        <f>AH7+'Juin 18'!AN7</f>
        <v>0</v>
      </c>
      <c r="AO7" s="36">
        <f>AI7+'Juin 18'!AO7</f>
        <v>66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8" t="s">
        <v>10</v>
      </c>
      <c r="D8" s="67" t="s">
        <v>9</v>
      </c>
      <c r="E8" s="67" t="s">
        <v>9</v>
      </c>
      <c r="F8" s="67" t="s">
        <v>12</v>
      </c>
      <c r="G8" s="67" t="s">
        <v>10</v>
      </c>
      <c r="H8" s="67" t="s">
        <v>10</v>
      </c>
      <c r="I8" s="68" t="s">
        <v>13</v>
      </c>
      <c r="J8" s="68" t="s">
        <v>13</v>
      </c>
      <c r="K8" s="67" t="s">
        <v>13</v>
      </c>
      <c r="L8" s="67" t="s">
        <v>13</v>
      </c>
      <c r="M8" s="67" t="s">
        <v>10</v>
      </c>
      <c r="N8" s="67" t="s">
        <v>2</v>
      </c>
      <c r="O8" s="67" t="s">
        <v>9</v>
      </c>
      <c r="P8" s="68" t="s">
        <v>9</v>
      </c>
      <c r="Q8" s="68" t="s">
        <v>12</v>
      </c>
      <c r="R8" s="67" t="s">
        <v>10</v>
      </c>
      <c r="S8" s="67" t="s">
        <v>10</v>
      </c>
      <c r="T8" s="67" t="s">
        <v>13</v>
      </c>
      <c r="U8" s="67" t="s">
        <v>13</v>
      </c>
      <c r="V8" s="67" t="s">
        <v>13</v>
      </c>
      <c r="W8" s="68" t="s">
        <v>10</v>
      </c>
      <c r="X8" s="68" t="s">
        <v>10</v>
      </c>
      <c r="Y8" s="67" t="s">
        <v>9</v>
      </c>
      <c r="Z8" s="67" t="s">
        <v>9</v>
      </c>
      <c r="AA8" s="67" t="s">
        <v>9</v>
      </c>
      <c r="AB8" s="67" t="s">
        <v>9</v>
      </c>
      <c r="AC8" s="67" t="s">
        <v>9</v>
      </c>
      <c r="AD8" s="68" t="s">
        <v>10</v>
      </c>
      <c r="AE8" s="68" t="s">
        <v>10</v>
      </c>
      <c r="AF8" s="67" t="s">
        <v>9</v>
      </c>
      <c r="AG8" s="67" t="s">
        <v>9</v>
      </c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+'Mai 18'!AK8+'Juin 18'!AJ8</f>
        <v>0</v>
      </c>
      <c r="AL8" s="24"/>
      <c r="AM8" s="24">
        <f t="shared" si="1"/>
        <v>28</v>
      </c>
      <c r="AN8" s="24">
        <f>AH8+'Juin 18'!AN8</f>
        <v>7</v>
      </c>
      <c r="AO8" s="25">
        <f>AI8+'Juin 18'!AO8</f>
        <v>69</v>
      </c>
      <c r="AU8" s="19"/>
      <c r="AV8" s="19"/>
      <c r="AW8" s="19"/>
    </row>
    <row r="9" spans="1:49" x14ac:dyDescent="0.25">
      <c r="A9" s="90"/>
      <c r="B9" s="26" t="s">
        <v>51</v>
      </c>
      <c r="C9" s="6" t="s">
        <v>10</v>
      </c>
      <c r="D9" s="5" t="s">
        <v>9</v>
      </c>
      <c r="E9" s="5" t="s">
        <v>9</v>
      </c>
      <c r="F9" s="5" t="s">
        <v>12</v>
      </c>
      <c r="G9" s="5" t="s">
        <v>10</v>
      </c>
      <c r="H9" s="5" t="s">
        <v>10</v>
      </c>
      <c r="I9" s="6" t="s">
        <v>13</v>
      </c>
      <c r="J9" s="6" t="s">
        <v>13</v>
      </c>
      <c r="K9" s="5" t="s">
        <v>13</v>
      </c>
      <c r="L9" s="5" t="s">
        <v>13</v>
      </c>
      <c r="M9" s="5" t="s">
        <v>10</v>
      </c>
      <c r="N9" s="5" t="s">
        <v>2</v>
      </c>
      <c r="O9" s="5" t="s">
        <v>9</v>
      </c>
      <c r="P9" s="6" t="s">
        <v>9</v>
      </c>
      <c r="Q9" s="6" t="s">
        <v>12</v>
      </c>
      <c r="R9" s="5" t="s">
        <v>10</v>
      </c>
      <c r="S9" s="5" t="s">
        <v>10</v>
      </c>
      <c r="T9" s="5" t="s">
        <v>13</v>
      </c>
      <c r="U9" s="5" t="s">
        <v>13</v>
      </c>
      <c r="V9" s="5" t="s">
        <v>13</v>
      </c>
      <c r="W9" s="6" t="s">
        <v>10</v>
      </c>
      <c r="X9" s="6" t="s">
        <v>10</v>
      </c>
      <c r="Y9" s="5" t="s">
        <v>9</v>
      </c>
      <c r="Z9" s="5" t="s">
        <v>9</v>
      </c>
      <c r="AA9" s="5" t="s">
        <v>9</v>
      </c>
      <c r="AB9" s="5" t="s">
        <v>9</v>
      </c>
      <c r="AC9" s="5" t="s">
        <v>9</v>
      </c>
      <c r="AD9" s="6" t="s">
        <v>10</v>
      </c>
      <c r="AE9" s="6" t="s">
        <v>10</v>
      </c>
      <c r="AF9" s="5" t="s">
        <v>9</v>
      </c>
      <c r="AG9" s="5" t="s">
        <v>9</v>
      </c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+'Mai 18'!AK9+'Juin 18'!AJ9</f>
        <v>0</v>
      </c>
      <c r="AL9" s="28"/>
      <c r="AM9" s="28">
        <f t="shared" si="1"/>
        <v>28</v>
      </c>
      <c r="AN9" s="28">
        <f>AH9+'Juin 18'!AN9</f>
        <v>7</v>
      </c>
      <c r="AO9" s="29">
        <f>AI9+'Juin 18'!AO9</f>
        <v>69</v>
      </c>
      <c r="AU9" s="19"/>
      <c r="AV9" s="19"/>
      <c r="AW9" s="19"/>
    </row>
    <row r="10" spans="1:49" x14ac:dyDescent="0.25">
      <c r="A10" s="90"/>
      <c r="B10" s="26" t="s">
        <v>52</v>
      </c>
      <c r="C10" s="6" t="s">
        <v>10</v>
      </c>
      <c r="D10" s="5" t="s">
        <v>9</v>
      </c>
      <c r="E10" s="5" t="s">
        <v>9</v>
      </c>
      <c r="F10" s="5" t="s">
        <v>12</v>
      </c>
      <c r="G10" s="5" t="s">
        <v>10</v>
      </c>
      <c r="H10" s="5" t="s">
        <v>10</v>
      </c>
      <c r="I10" s="6" t="s">
        <v>13</v>
      </c>
      <c r="J10" s="6" t="s">
        <v>13</v>
      </c>
      <c r="K10" s="5" t="s">
        <v>13</v>
      </c>
      <c r="L10" s="5" t="s">
        <v>13</v>
      </c>
      <c r="M10" s="5" t="s">
        <v>10</v>
      </c>
      <c r="N10" s="5" t="s">
        <v>2</v>
      </c>
      <c r="O10" s="5" t="s">
        <v>9</v>
      </c>
      <c r="P10" s="6" t="s">
        <v>9</v>
      </c>
      <c r="Q10" s="6" t="s">
        <v>12</v>
      </c>
      <c r="R10" s="5" t="s">
        <v>10</v>
      </c>
      <c r="S10" s="5" t="s">
        <v>10</v>
      </c>
      <c r="T10" s="5" t="s">
        <v>13</v>
      </c>
      <c r="U10" s="5" t="s">
        <v>13</v>
      </c>
      <c r="V10" s="5" t="s">
        <v>13</v>
      </c>
      <c r="W10" s="6" t="s">
        <v>10</v>
      </c>
      <c r="X10" s="6" t="s">
        <v>10</v>
      </c>
      <c r="Y10" s="5" t="s">
        <v>9</v>
      </c>
      <c r="Z10" s="5" t="s">
        <v>9</v>
      </c>
      <c r="AA10" s="5" t="s">
        <v>9</v>
      </c>
      <c r="AB10" s="5" t="s">
        <v>9</v>
      </c>
      <c r="AC10" s="5" t="s">
        <v>9</v>
      </c>
      <c r="AD10" s="6" t="s">
        <v>10</v>
      </c>
      <c r="AE10" s="6" t="s">
        <v>10</v>
      </c>
      <c r="AF10" s="5" t="s">
        <v>9</v>
      </c>
      <c r="AG10" s="5" t="s">
        <v>9</v>
      </c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+'Mai 18'!AK10+'Juin 18'!AJ10</f>
        <v>0</v>
      </c>
      <c r="AL10" s="28"/>
      <c r="AM10" s="28">
        <f t="shared" si="1"/>
        <v>28</v>
      </c>
      <c r="AN10" s="28">
        <f>AH10+'Juin 18'!AN10</f>
        <v>7</v>
      </c>
      <c r="AO10" s="29">
        <f>AI10+'Juin 18'!AO10</f>
        <v>69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70" t="s">
        <v>10</v>
      </c>
      <c r="D11" s="69" t="s">
        <v>9</v>
      </c>
      <c r="E11" s="69" t="s">
        <v>9</v>
      </c>
      <c r="F11" s="69" t="s">
        <v>12</v>
      </c>
      <c r="G11" s="69" t="s">
        <v>10</v>
      </c>
      <c r="H11" s="69" t="s">
        <v>10</v>
      </c>
      <c r="I11" s="70" t="s">
        <v>13</v>
      </c>
      <c r="J11" s="70" t="s">
        <v>13</v>
      </c>
      <c r="K11" s="69" t="s">
        <v>13</v>
      </c>
      <c r="L11" s="69" t="s">
        <v>13</v>
      </c>
      <c r="M11" s="69" t="s">
        <v>10</v>
      </c>
      <c r="N11" s="69" t="s">
        <v>2</v>
      </c>
      <c r="O11" s="69" t="s">
        <v>9</v>
      </c>
      <c r="P11" s="70" t="s">
        <v>9</v>
      </c>
      <c r="Q11" s="70" t="s">
        <v>12</v>
      </c>
      <c r="R11" s="69" t="s">
        <v>10</v>
      </c>
      <c r="S11" s="69" t="s">
        <v>10</v>
      </c>
      <c r="T11" s="69" t="s">
        <v>13</v>
      </c>
      <c r="U11" s="69" t="s">
        <v>13</v>
      </c>
      <c r="V11" s="69" t="s">
        <v>13</v>
      </c>
      <c r="W11" s="70" t="s">
        <v>10</v>
      </c>
      <c r="X11" s="70" t="s">
        <v>10</v>
      </c>
      <c r="Y11" s="69" t="s">
        <v>9</v>
      </c>
      <c r="Z11" s="69" t="s">
        <v>9</v>
      </c>
      <c r="AA11" s="69" t="s">
        <v>9</v>
      </c>
      <c r="AB11" s="69" t="s">
        <v>9</v>
      </c>
      <c r="AC11" s="69" t="s">
        <v>9</v>
      </c>
      <c r="AD11" s="70" t="s">
        <v>10</v>
      </c>
      <c r="AE11" s="70" t="s">
        <v>10</v>
      </c>
      <c r="AF11" s="69" t="s">
        <v>9</v>
      </c>
      <c r="AG11" s="69" t="s">
        <v>9</v>
      </c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+'Mai 18'!AK11+'Juin 18'!AJ11</f>
        <v>0</v>
      </c>
      <c r="AL11" s="34"/>
      <c r="AM11" s="35">
        <f t="shared" si="1"/>
        <v>28</v>
      </c>
      <c r="AN11" s="34">
        <f>AH11+'Juin 18'!AN11</f>
        <v>7</v>
      </c>
      <c r="AO11" s="36">
        <f>AI11+'Juin 18'!AO11</f>
        <v>69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8" t="s">
        <v>13</v>
      </c>
      <c r="D12" s="67" t="s">
        <v>13</v>
      </c>
      <c r="E12" s="67" t="s">
        <v>13</v>
      </c>
      <c r="F12" s="67" t="s">
        <v>10</v>
      </c>
      <c r="G12" s="67" t="s">
        <v>2</v>
      </c>
      <c r="H12" s="67" t="s">
        <v>9</v>
      </c>
      <c r="I12" s="68" t="s">
        <v>9</v>
      </c>
      <c r="J12" s="68" t="s">
        <v>12</v>
      </c>
      <c r="K12" s="67" t="s">
        <v>10</v>
      </c>
      <c r="L12" s="67" t="s">
        <v>10</v>
      </c>
      <c r="M12" s="67" t="s">
        <v>13</v>
      </c>
      <c r="N12" s="67" t="s">
        <v>13</v>
      </c>
      <c r="O12" s="67" t="s">
        <v>13</v>
      </c>
      <c r="P12" s="68" t="s">
        <v>10</v>
      </c>
      <c r="Q12" s="68" t="s">
        <v>10</v>
      </c>
      <c r="R12" s="67" t="s">
        <v>9</v>
      </c>
      <c r="S12" s="67" t="s">
        <v>9</v>
      </c>
      <c r="T12" s="67" t="s">
        <v>9</v>
      </c>
      <c r="U12" s="67" t="s">
        <v>9</v>
      </c>
      <c r="V12" s="67" t="s">
        <v>9</v>
      </c>
      <c r="W12" s="68" t="s">
        <v>10</v>
      </c>
      <c r="X12" s="68" t="s">
        <v>10</v>
      </c>
      <c r="Y12" s="67" t="s">
        <v>9</v>
      </c>
      <c r="Z12" s="67" t="s">
        <v>9</v>
      </c>
      <c r="AA12" s="67" t="s">
        <v>12</v>
      </c>
      <c r="AB12" s="67" t="s">
        <v>10</v>
      </c>
      <c r="AC12" s="67" t="s">
        <v>10</v>
      </c>
      <c r="AD12" s="68" t="s">
        <v>13</v>
      </c>
      <c r="AE12" s="68" t="s">
        <v>13</v>
      </c>
      <c r="AF12" s="67" t="s">
        <v>13</v>
      </c>
      <c r="AG12" s="67" t="s">
        <v>13</v>
      </c>
      <c r="AH12" s="23">
        <f>COUNTIF(C12:AG12,"RU")</f>
        <v>1</v>
      </c>
      <c r="AI12" s="24">
        <f>COUNTIF(C12:AG12,"R")</f>
        <v>9</v>
      </c>
      <c r="AJ12" s="24">
        <f>+COUNTIF(C12:AG12,"C")</f>
        <v>0</v>
      </c>
      <c r="AK12" s="62">
        <f>+'Mai 18'!AK12+'Juin 18'!AJ12</f>
        <v>0</v>
      </c>
      <c r="AL12" s="24"/>
      <c r="AM12" s="24">
        <f t="shared" si="1"/>
        <v>28</v>
      </c>
      <c r="AN12" s="24">
        <f>AH12+'Juin 18'!AN12</f>
        <v>7</v>
      </c>
      <c r="AO12" s="25">
        <f>AI12+'Juin 18'!AO12</f>
        <v>67</v>
      </c>
      <c r="AU12" s="19"/>
      <c r="AV12" s="19"/>
      <c r="AW12" s="19"/>
    </row>
    <row r="13" spans="1:49" x14ac:dyDescent="0.25">
      <c r="A13" s="93"/>
      <c r="B13" s="26" t="s">
        <v>55</v>
      </c>
      <c r="C13" s="6" t="s">
        <v>13</v>
      </c>
      <c r="D13" s="5" t="s">
        <v>13</v>
      </c>
      <c r="E13" s="5" t="s">
        <v>13</v>
      </c>
      <c r="F13" s="5" t="s">
        <v>10</v>
      </c>
      <c r="G13" s="5" t="s">
        <v>2</v>
      </c>
      <c r="H13" s="5" t="s">
        <v>9</v>
      </c>
      <c r="I13" s="6" t="s">
        <v>9</v>
      </c>
      <c r="J13" s="6" t="s">
        <v>12</v>
      </c>
      <c r="K13" s="5" t="s">
        <v>10</v>
      </c>
      <c r="L13" s="5" t="s">
        <v>10</v>
      </c>
      <c r="M13" s="5" t="s">
        <v>13</v>
      </c>
      <c r="N13" s="5" t="s">
        <v>13</v>
      </c>
      <c r="O13" s="5" t="s">
        <v>13</v>
      </c>
      <c r="P13" s="6" t="s">
        <v>10</v>
      </c>
      <c r="Q13" s="6" t="s">
        <v>10</v>
      </c>
      <c r="R13" s="5" t="s">
        <v>9</v>
      </c>
      <c r="S13" s="5" t="s">
        <v>9</v>
      </c>
      <c r="T13" s="5" t="s">
        <v>9</v>
      </c>
      <c r="U13" s="5" t="s">
        <v>9</v>
      </c>
      <c r="V13" s="5" t="s">
        <v>9</v>
      </c>
      <c r="W13" s="6" t="s">
        <v>10</v>
      </c>
      <c r="X13" s="6" t="s">
        <v>10</v>
      </c>
      <c r="Y13" s="5" t="s">
        <v>9</v>
      </c>
      <c r="Z13" s="5" t="s">
        <v>9</v>
      </c>
      <c r="AA13" s="5" t="s">
        <v>12</v>
      </c>
      <c r="AB13" s="5" t="s">
        <v>10</v>
      </c>
      <c r="AC13" s="5" t="s">
        <v>10</v>
      </c>
      <c r="AD13" s="6" t="s">
        <v>13</v>
      </c>
      <c r="AE13" s="6" t="s">
        <v>13</v>
      </c>
      <c r="AF13" s="5" t="s">
        <v>13</v>
      </c>
      <c r="AG13" s="5" t="s">
        <v>13</v>
      </c>
      <c r="AH13" s="27">
        <f t="shared" si="2"/>
        <v>1</v>
      </c>
      <c r="AI13" s="28">
        <f t="shared" si="3"/>
        <v>9</v>
      </c>
      <c r="AJ13" s="28">
        <f t="shared" si="0"/>
        <v>0</v>
      </c>
      <c r="AK13" s="63">
        <f>+'Mai 18'!AK13+'Juin 18'!AJ13</f>
        <v>0</v>
      </c>
      <c r="AL13" s="28"/>
      <c r="AM13" s="28">
        <f t="shared" si="1"/>
        <v>28</v>
      </c>
      <c r="AN13" s="28">
        <f>AH13+'Juin 18'!AN13</f>
        <v>7</v>
      </c>
      <c r="AO13" s="29">
        <f>AI13+'Juin 18'!AO13</f>
        <v>67</v>
      </c>
      <c r="AU13" s="19"/>
      <c r="AV13" s="19"/>
      <c r="AW13" s="19"/>
    </row>
    <row r="14" spans="1:49" x14ac:dyDescent="0.25">
      <c r="A14" s="93"/>
      <c r="B14" s="26" t="s">
        <v>56</v>
      </c>
      <c r="C14" s="6" t="s">
        <v>13</v>
      </c>
      <c r="D14" s="5" t="s">
        <v>13</v>
      </c>
      <c r="E14" s="5" t="s">
        <v>13</v>
      </c>
      <c r="F14" s="5" t="s">
        <v>10</v>
      </c>
      <c r="G14" s="5" t="s">
        <v>2</v>
      </c>
      <c r="H14" s="5" t="s">
        <v>9</v>
      </c>
      <c r="I14" s="6" t="s">
        <v>9</v>
      </c>
      <c r="J14" s="6" t="s">
        <v>12</v>
      </c>
      <c r="K14" s="5" t="s">
        <v>10</v>
      </c>
      <c r="L14" s="5" t="s">
        <v>10</v>
      </c>
      <c r="M14" s="5" t="s">
        <v>13</v>
      </c>
      <c r="N14" s="5" t="s">
        <v>13</v>
      </c>
      <c r="O14" s="5" t="s">
        <v>13</v>
      </c>
      <c r="P14" s="6" t="s">
        <v>10</v>
      </c>
      <c r="Q14" s="6" t="s">
        <v>10</v>
      </c>
      <c r="R14" s="5" t="s">
        <v>9</v>
      </c>
      <c r="S14" s="5" t="s">
        <v>9</v>
      </c>
      <c r="T14" s="5" t="s">
        <v>9</v>
      </c>
      <c r="U14" s="5" t="s">
        <v>9</v>
      </c>
      <c r="V14" s="5" t="s">
        <v>9</v>
      </c>
      <c r="W14" s="6" t="s">
        <v>10</v>
      </c>
      <c r="X14" s="6" t="s">
        <v>10</v>
      </c>
      <c r="Y14" s="5" t="s">
        <v>9</v>
      </c>
      <c r="Z14" s="5" t="s">
        <v>9</v>
      </c>
      <c r="AA14" s="5" t="s">
        <v>12</v>
      </c>
      <c r="AB14" s="5" t="s">
        <v>10</v>
      </c>
      <c r="AC14" s="5" t="s">
        <v>10</v>
      </c>
      <c r="AD14" s="6" t="s">
        <v>13</v>
      </c>
      <c r="AE14" s="6" t="s">
        <v>13</v>
      </c>
      <c r="AF14" s="5" t="s">
        <v>13</v>
      </c>
      <c r="AG14" s="5" t="s">
        <v>13</v>
      </c>
      <c r="AH14" s="27">
        <f t="shared" si="2"/>
        <v>1</v>
      </c>
      <c r="AI14" s="28">
        <f t="shared" si="3"/>
        <v>9</v>
      </c>
      <c r="AJ14" s="28">
        <f t="shared" si="0"/>
        <v>0</v>
      </c>
      <c r="AK14" s="63">
        <f>+'Mai 18'!AK14+'Juin 18'!AJ14</f>
        <v>0</v>
      </c>
      <c r="AL14" s="28"/>
      <c r="AM14" s="37">
        <f t="shared" si="1"/>
        <v>28</v>
      </c>
      <c r="AN14" s="28">
        <f>AH14+'Juin 18'!AN14</f>
        <v>7</v>
      </c>
      <c r="AO14" s="29">
        <f>AI14+'Juin 18'!AO14</f>
        <v>67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70" t="s">
        <v>13</v>
      </c>
      <c r="D15" s="69" t="s">
        <v>13</v>
      </c>
      <c r="E15" s="69" t="s">
        <v>13</v>
      </c>
      <c r="F15" s="69" t="s">
        <v>10</v>
      </c>
      <c r="G15" s="69" t="s">
        <v>2</v>
      </c>
      <c r="H15" s="69" t="s">
        <v>9</v>
      </c>
      <c r="I15" s="70" t="s">
        <v>9</v>
      </c>
      <c r="J15" s="70" t="s">
        <v>12</v>
      </c>
      <c r="K15" s="69" t="s">
        <v>10</v>
      </c>
      <c r="L15" s="69" t="s">
        <v>10</v>
      </c>
      <c r="M15" s="69" t="s">
        <v>13</v>
      </c>
      <c r="N15" s="69" t="s">
        <v>13</v>
      </c>
      <c r="O15" s="69" t="s">
        <v>13</v>
      </c>
      <c r="P15" s="70" t="s">
        <v>10</v>
      </c>
      <c r="Q15" s="70" t="s">
        <v>10</v>
      </c>
      <c r="R15" s="69" t="s">
        <v>9</v>
      </c>
      <c r="S15" s="69" t="s">
        <v>9</v>
      </c>
      <c r="T15" s="69" t="s">
        <v>9</v>
      </c>
      <c r="U15" s="69" t="s">
        <v>9</v>
      </c>
      <c r="V15" s="69" t="s">
        <v>9</v>
      </c>
      <c r="W15" s="70" t="s">
        <v>10</v>
      </c>
      <c r="X15" s="70" t="s">
        <v>10</v>
      </c>
      <c r="Y15" s="69" t="s">
        <v>9</v>
      </c>
      <c r="Z15" s="69" t="s">
        <v>9</v>
      </c>
      <c r="AA15" s="69" t="s">
        <v>12</v>
      </c>
      <c r="AB15" s="69" t="s">
        <v>10</v>
      </c>
      <c r="AC15" s="69" t="s">
        <v>10</v>
      </c>
      <c r="AD15" s="70" t="s">
        <v>13</v>
      </c>
      <c r="AE15" s="70" t="s">
        <v>13</v>
      </c>
      <c r="AF15" s="69" t="s">
        <v>13</v>
      </c>
      <c r="AG15" s="69" t="s">
        <v>13</v>
      </c>
      <c r="AH15" s="33">
        <f t="shared" si="2"/>
        <v>1</v>
      </c>
      <c r="AI15" s="34">
        <f t="shared" si="3"/>
        <v>9</v>
      </c>
      <c r="AJ15" s="34">
        <f t="shared" si="0"/>
        <v>0</v>
      </c>
      <c r="AK15" s="64">
        <f>+'Mai 18'!AK15+'Juin 18'!AJ15</f>
        <v>0</v>
      </c>
      <c r="AL15" s="34"/>
      <c r="AM15" s="34">
        <f t="shared" si="1"/>
        <v>28</v>
      </c>
      <c r="AN15" s="34">
        <f>AH15+'Juin 18'!AN15</f>
        <v>7</v>
      </c>
      <c r="AO15" s="36">
        <f>AI15+'Juin 18'!AO15</f>
        <v>67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8" t="s">
        <v>12</v>
      </c>
      <c r="D16" s="67" t="s">
        <v>10</v>
      </c>
      <c r="E16" s="67" t="s">
        <v>10</v>
      </c>
      <c r="F16" s="67" t="s">
        <v>13</v>
      </c>
      <c r="G16" s="67" t="s">
        <v>13</v>
      </c>
      <c r="H16" s="67" t="s">
        <v>13</v>
      </c>
      <c r="I16" s="68" t="s">
        <v>10</v>
      </c>
      <c r="J16" s="68" t="s">
        <v>10</v>
      </c>
      <c r="K16" s="67" t="s">
        <v>9</v>
      </c>
      <c r="L16" s="67" t="s">
        <v>9</v>
      </c>
      <c r="M16" s="67" t="s">
        <v>9</v>
      </c>
      <c r="N16" s="67" t="s">
        <v>9</v>
      </c>
      <c r="O16" s="67" t="s">
        <v>9</v>
      </c>
      <c r="P16" s="68" t="s">
        <v>10</v>
      </c>
      <c r="Q16" s="68" t="s">
        <v>10</v>
      </c>
      <c r="R16" s="67" t="s">
        <v>9</v>
      </c>
      <c r="S16" s="67" t="s">
        <v>9</v>
      </c>
      <c r="T16" s="67" t="s">
        <v>12</v>
      </c>
      <c r="U16" s="67" t="s">
        <v>10</v>
      </c>
      <c r="V16" s="67" t="s">
        <v>10</v>
      </c>
      <c r="W16" s="68" t="s">
        <v>13</v>
      </c>
      <c r="X16" s="68" t="s">
        <v>13</v>
      </c>
      <c r="Y16" s="67" t="s">
        <v>13</v>
      </c>
      <c r="Z16" s="67" t="s">
        <v>13</v>
      </c>
      <c r="AA16" s="67" t="s">
        <v>10</v>
      </c>
      <c r="AB16" s="67" t="s">
        <v>2</v>
      </c>
      <c r="AC16" s="67" t="s">
        <v>9</v>
      </c>
      <c r="AD16" s="68" t="s">
        <v>9</v>
      </c>
      <c r="AE16" s="68" t="s">
        <v>12</v>
      </c>
      <c r="AF16" s="67" t="s">
        <v>10</v>
      </c>
      <c r="AG16" s="67" t="s">
        <v>10</v>
      </c>
      <c r="AH16" s="23">
        <f t="shared" si="2"/>
        <v>1</v>
      </c>
      <c r="AI16" s="24">
        <f t="shared" si="3"/>
        <v>11</v>
      </c>
      <c r="AJ16" s="24">
        <f t="shared" si="0"/>
        <v>0</v>
      </c>
      <c r="AK16" s="62">
        <f>+'Mai 18'!AK16+'Juin 18'!AJ16</f>
        <v>0</v>
      </c>
      <c r="AL16" s="24"/>
      <c r="AM16" s="24">
        <f t="shared" si="1"/>
        <v>28</v>
      </c>
      <c r="AN16" s="24">
        <f>AH16+'Juin 18'!AN16</f>
        <v>8</v>
      </c>
      <c r="AO16" s="25">
        <f>AI16+'Juin 18'!AO16</f>
        <v>68</v>
      </c>
      <c r="AU16" s="19"/>
      <c r="AV16" s="19"/>
      <c r="AW16" s="19"/>
    </row>
    <row r="17" spans="1:49" x14ac:dyDescent="0.25">
      <c r="A17" s="96"/>
      <c r="B17" s="26" t="s">
        <v>59</v>
      </c>
      <c r="C17" s="6" t="s">
        <v>12</v>
      </c>
      <c r="D17" s="5" t="s">
        <v>10</v>
      </c>
      <c r="E17" s="5" t="s">
        <v>10</v>
      </c>
      <c r="F17" s="5" t="s">
        <v>13</v>
      </c>
      <c r="G17" s="5" t="s">
        <v>13</v>
      </c>
      <c r="H17" s="5" t="s">
        <v>13</v>
      </c>
      <c r="I17" s="6" t="s">
        <v>10</v>
      </c>
      <c r="J17" s="6" t="s">
        <v>10</v>
      </c>
      <c r="K17" s="5" t="s">
        <v>9</v>
      </c>
      <c r="L17" s="5" t="s">
        <v>9</v>
      </c>
      <c r="M17" s="5" t="s">
        <v>9</v>
      </c>
      <c r="N17" s="5" t="s">
        <v>9</v>
      </c>
      <c r="O17" s="5" t="s">
        <v>9</v>
      </c>
      <c r="P17" s="6" t="s">
        <v>10</v>
      </c>
      <c r="Q17" s="6" t="s">
        <v>10</v>
      </c>
      <c r="R17" s="5" t="s">
        <v>9</v>
      </c>
      <c r="S17" s="5" t="s">
        <v>9</v>
      </c>
      <c r="T17" s="5" t="s">
        <v>12</v>
      </c>
      <c r="U17" s="5" t="s">
        <v>10</v>
      </c>
      <c r="V17" s="5" t="s">
        <v>10</v>
      </c>
      <c r="W17" s="6" t="s">
        <v>13</v>
      </c>
      <c r="X17" s="6" t="s">
        <v>13</v>
      </c>
      <c r="Y17" s="5" t="s">
        <v>13</v>
      </c>
      <c r="Z17" s="5" t="s">
        <v>13</v>
      </c>
      <c r="AA17" s="5" t="s">
        <v>10</v>
      </c>
      <c r="AB17" s="5" t="s">
        <v>2</v>
      </c>
      <c r="AC17" s="5" t="s">
        <v>9</v>
      </c>
      <c r="AD17" s="6" t="s">
        <v>9</v>
      </c>
      <c r="AE17" s="6" t="s">
        <v>12</v>
      </c>
      <c r="AF17" s="5" t="s">
        <v>10</v>
      </c>
      <c r="AG17" s="5" t="s">
        <v>10</v>
      </c>
      <c r="AH17" s="27">
        <f t="shared" si="2"/>
        <v>1</v>
      </c>
      <c r="AI17" s="28">
        <f t="shared" si="3"/>
        <v>11</v>
      </c>
      <c r="AJ17" s="28">
        <f t="shared" si="0"/>
        <v>0</v>
      </c>
      <c r="AK17" s="63">
        <f>+'Mai 18'!AK17+'Juin 18'!AJ17</f>
        <v>0</v>
      </c>
      <c r="AL17" s="28"/>
      <c r="AM17" s="28">
        <f t="shared" si="1"/>
        <v>28</v>
      </c>
      <c r="AN17" s="28">
        <f>AH17+'Juin 18'!AN17</f>
        <v>8</v>
      </c>
      <c r="AO17" s="29">
        <f>AI17+'Juin 18'!AO17</f>
        <v>68</v>
      </c>
      <c r="AU17" s="19"/>
      <c r="AV17" s="19"/>
      <c r="AW17" s="19"/>
    </row>
    <row r="18" spans="1:49" x14ac:dyDescent="0.25">
      <c r="A18" s="96"/>
      <c r="B18" s="26" t="s">
        <v>60</v>
      </c>
      <c r="C18" s="6" t="s">
        <v>12</v>
      </c>
      <c r="D18" s="5" t="s">
        <v>10</v>
      </c>
      <c r="E18" s="5" t="s">
        <v>10</v>
      </c>
      <c r="F18" s="5" t="s">
        <v>13</v>
      </c>
      <c r="G18" s="5" t="s">
        <v>13</v>
      </c>
      <c r="H18" s="5" t="s">
        <v>13</v>
      </c>
      <c r="I18" s="6" t="s">
        <v>10</v>
      </c>
      <c r="J18" s="6" t="s">
        <v>10</v>
      </c>
      <c r="K18" s="5" t="s">
        <v>9</v>
      </c>
      <c r="L18" s="5" t="s">
        <v>9</v>
      </c>
      <c r="M18" s="5" t="s">
        <v>9</v>
      </c>
      <c r="N18" s="5" t="s">
        <v>9</v>
      </c>
      <c r="O18" s="5" t="s">
        <v>9</v>
      </c>
      <c r="P18" s="6" t="s">
        <v>10</v>
      </c>
      <c r="Q18" s="6" t="s">
        <v>10</v>
      </c>
      <c r="R18" s="5" t="s">
        <v>9</v>
      </c>
      <c r="S18" s="5" t="s">
        <v>9</v>
      </c>
      <c r="T18" s="5" t="s">
        <v>12</v>
      </c>
      <c r="U18" s="5" t="s">
        <v>10</v>
      </c>
      <c r="V18" s="5" t="s">
        <v>10</v>
      </c>
      <c r="W18" s="6" t="s">
        <v>13</v>
      </c>
      <c r="X18" s="6" t="s">
        <v>13</v>
      </c>
      <c r="Y18" s="5" t="s">
        <v>13</v>
      </c>
      <c r="Z18" s="5" t="s">
        <v>13</v>
      </c>
      <c r="AA18" s="5" t="s">
        <v>10</v>
      </c>
      <c r="AB18" s="5" t="s">
        <v>2</v>
      </c>
      <c r="AC18" s="5" t="s">
        <v>9</v>
      </c>
      <c r="AD18" s="6" t="s">
        <v>9</v>
      </c>
      <c r="AE18" s="6" t="s">
        <v>12</v>
      </c>
      <c r="AF18" s="5" t="s">
        <v>10</v>
      </c>
      <c r="AG18" s="5" t="s">
        <v>10</v>
      </c>
      <c r="AH18" s="27">
        <f t="shared" si="2"/>
        <v>1</v>
      </c>
      <c r="AI18" s="28">
        <f t="shared" si="3"/>
        <v>11</v>
      </c>
      <c r="AJ18" s="28">
        <f t="shared" si="0"/>
        <v>0</v>
      </c>
      <c r="AK18" s="63">
        <f>+'Mai 18'!AK18+'Juin 18'!AJ18</f>
        <v>0</v>
      </c>
      <c r="AL18" s="28"/>
      <c r="AM18" s="28">
        <f t="shared" si="1"/>
        <v>28</v>
      </c>
      <c r="AN18" s="28">
        <f>AH18+'Juin 18'!AN18</f>
        <v>8</v>
      </c>
      <c r="AO18" s="29">
        <f>AI18+'Juin 18'!AO18</f>
        <v>68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70" t="s">
        <v>12</v>
      </c>
      <c r="D19" s="69" t="s">
        <v>10</v>
      </c>
      <c r="E19" s="69" t="s">
        <v>10</v>
      </c>
      <c r="F19" s="69" t="s">
        <v>13</v>
      </c>
      <c r="G19" s="69" t="s">
        <v>13</v>
      </c>
      <c r="H19" s="69" t="s">
        <v>13</v>
      </c>
      <c r="I19" s="70" t="s">
        <v>10</v>
      </c>
      <c r="J19" s="70" t="s">
        <v>10</v>
      </c>
      <c r="K19" s="69" t="s">
        <v>9</v>
      </c>
      <c r="L19" s="69" t="s">
        <v>9</v>
      </c>
      <c r="M19" s="69" t="s">
        <v>9</v>
      </c>
      <c r="N19" s="69" t="s">
        <v>9</v>
      </c>
      <c r="O19" s="69" t="s">
        <v>9</v>
      </c>
      <c r="P19" s="70" t="s">
        <v>10</v>
      </c>
      <c r="Q19" s="70" t="s">
        <v>10</v>
      </c>
      <c r="R19" s="69" t="s">
        <v>9</v>
      </c>
      <c r="S19" s="69" t="s">
        <v>9</v>
      </c>
      <c r="T19" s="69" t="s">
        <v>12</v>
      </c>
      <c r="U19" s="69" t="s">
        <v>10</v>
      </c>
      <c r="V19" s="69" t="s">
        <v>10</v>
      </c>
      <c r="W19" s="70" t="s">
        <v>13</v>
      </c>
      <c r="X19" s="70" t="s">
        <v>13</v>
      </c>
      <c r="Y19" s="69" t="s">
        <v>13</v>
      </c>
      <c r="Z19" s="69" t="s">
        <v>13</v>
      </c>
      <c r="AA19" s="69" t="s">
        <v>10</v>
      </c>
      <c r="AB19" s="69" t="s">
        <v>2</v>
      </c>
      <c r="AC19" s="69" t="s">
        <v>9</v>
      </c>
      <c r="AD19" s="70" t="s">
        <v>9</v>
      </c>
      <c r="AE19" s="70" t="s">
        <v>12</v>
      </c>
      <c r="AF19" s="69" t="s">
        <v>10</v>
      </c>
      <c r="AG19" s="69" t="s">
        <v>10</v>
      </c>
      <c r="AH19" s="33">
        <f t="shared" si="2"/>
        <v>1</v>
      </c>
      <c r="AI19" s="34">
        <f t="shared" si="3"/>
        <v>11</v>
      </c>
      <c r="AJ19" s="34">
        <f t="shared" si="0"/>
        <v>0</v>
      </c>
      <c r="AK19" s="64">
        <f>+'Mai 18'!AK19+'Juin 18'!AJ19</f>
        <v>0</v>
      </c>
      <c r="AL19" s="34"/>
      <c r="AM19" s="34">
        <f t="shared" si="1"/>
        <v>28</v>
      </c>
      <c r="AN19" s="34">
        <f>AH19+'Juin 18'!AN19</f>
        <v>8</v>
      </c>
      <c r="AO19" s="36">
        <f>AI19+'Juin 18'!AO19</f>
        <v>68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8" t="s">
        <v>10</v>
      </c>
      <c r="D20" s="67" t="s">
        <v>9</v>
      </c>
      <c r="E20" s="67" t="s">
        <v>9</v>
      </c>
      <c r="F20" s="67" t="s">
        <v>9</v>
      </c>
      <c r="G20" s="67" t="s">
        <v>9</v>
      </c>
      <c r="H20" s="67" t="s">
        <v>9</v>
      </c>
      <c r="I20" s="68" t="s">
        <v>10</v>
      </c>
      <c r="J20" s="68" t="s">
        <v>10</v>
      </c>
      <c r="K20" s="67" t="s">
        <v>9</v>
      </c>
      <c r="L20" s="67" t="s">
        <v>9</v>
      </c>
      <c r="M20" s="67" t="s">
        <v>12</v>
      </c>
      <c r="N20" s="67" t="s">
        <v>10</v>
      </c>
      <c r="O20" s="67" t="s">
        <v>10</v>
      </c>
      <c r="P20" s="68" t="s">
        <v>13</v>
      </c>
      <c r="Q20" s="68" t="s">
        <v>13</v>
      </c>
      <c r="R20" s="67" t="s">
        <v>13</v>
      </c>
      <c r="S20" s="67" t="s">
        <v>13</v>
      </c>
      <c r="T20" s="67" t="s">
        <v>10</v>
      </c>
      <c r="U20" s="67" t="s">
        <v>2</v>
      </c>
      <c r="V20" s="67" t="s">
        <v>9</v>
      </c>
      <c r="W20" s="68" t="s">
        <v>9</v>
      </c>
      <c r="X20" s="68" t="s">
        <v>12</v>
      </c>
      <c r="Y20" s="67" t="s">
        <v>10</v>
      </c>
      <c r="Z20" s="67" t="s">
        <v>10</v>
      </c>
      <c r="AA20" s="67" t="s">
        <v>13</v>
      </c>
      <c r="AB20" s="67" t="s">
        <v>13</v>
      </c>
      <c r="AC20" s="67" t="s">
        <v>13</v>
      </c>
      <c r="AD20" s="68" t="s">
        <v>10</v>
      </c>
      <c r="AE20" s="68" t="s">
        <v>10</v>
      </c>
      <c r="AF20" s="67" t="s">
        <v>9</v>
      </c>
      <c r="AG20" s="67" t="s">
        <v>9</v>
      </c>
      <c r="AH20" s="23">
        <f t="shared" si="2"/>
        <v>1</v>
      </c>
      <c r="AI20" s="24">
        <f t="shared" si="3"/>
        <v>10</v>
      </c>
      <c r="AJ20" s="24">
        <f t="shared" si="0"/>
        <v>0</v>
      </c>
      <c r="AK20" s="62">
        <f>+'Mai 18'!AK20+'Juin 18'!AJ20</f>
        <v>0</v>
      </c>
      <c r="AL20" s="24"/>
      <c r="AM20" s="38">
        <f t="shared" si="1"/>
        <v>28</v>
      </c>
      <c r="AN20" s="24">
        <f>AH20+'Juin 18'!AN20</f>
        <v>8</v>
      </c>
      <c r="AO20" s="25">
        <f>AI20+'Juin 18'!AO20</f>
        <v>68</v>
      </c>
      <c r="AU20" s="19"/>
      <c r="AV20" s="19"/>
      <c r="AW20" s="19"/>
    </row>
    <row r="21" spans="1:49" x14ac:dyDescent="0.25">
      <c r="A21" s="83"/>
      <c r="B21" s="26" t="s">
        <v>62</v>
      </c>
      <c r="C21" s="74" t="s">
        <v>10</v>
      </c>
      <c r="D21" s="75" t="s">
        <v>9</v>
      </c>
      <c r="E21" s="75" t="s">
        <v>9</v>
      </c>
      <c r="F21" s="75" t="s">
        <v>9</v>
      </c>
      <c r="G21" s="75" t="s">
        <v>9</v>
      </c>
      <c r="H21" s="75" t="s">
        <v>9</v>
      </c>
      <c r="I21" s="74" t="s">
        <v>10</v>
      </c>
      <c r="J21" s="74" t="s">
        <v>10</v>
      </c>
      <c r="K21" s="75" t="s">
        <v>9</v>
      </c>
      <c r="L21" s="75" t="s">
        <v>9</v>
      </c>
      <c r="M21" s="75" t="s">
        <v>12</v>
      </c>
      <c r="N21" s="75" t="s">
        <v>10</v>
      </c>
      <c r="O21" s="75" t="s">
        <v>10</v>
      </c>
      <c r="P21" s="74" t="s">
        <v>13</v>
      </c>
      <c r="Q21" s="74" t="s">
        <v>13</v>
      </c>
      <c r="R21" s="75" t="s">
        <v>13</v>
      </c>
      <c r="S21" s="75" t="s">
        <v>13</v>
      </c>
      <c r="T21" s="75" t="s">
        <v>10</v>
      </c>
      <c r="U21" s="75" t="s">
        <v>2</v>
      </c>
      <c r="V21" s="75" t="s">
        <v>9</v>
      </c>
      <c r="W21" s="74" t="s">
        <v>9</v>
      </c>
      <c r="X21" s="74" t="s">
        <v>12</v>
      </c>
      <c r="Y21" s="75" t="s">
        <v>10</v>
      </c>
      <c r="Z21" s="75" t="s">
        <v>10</v>
      </c>
      <c r="AA21" s="75" t="s">
        <v>13</v>
      </c>
      <c r="AB21" s="75" t="s">
        <v>13</v>
      </c>
      <c r="AC21" s="75" t="s">
        <v>13</v>
      </c>
      <c r="AD21" s="74" t="s">
        <v>10</v>
      </c>
      <c r="AE21" s="74" t="s">
        <v>10</v>
      </c>
      <c r="AF21" s="75" t="s">
        <v>9</v>
      </c>
      <c r="AG21" s="75" t="s">
        <v>9</v>
      </c>
      <c r="AH21" s="66">
        <f>COUNTIF(C21:AG21,"RU")</f>
        <v>1</v>
      </c>
      <c r="AI21" s="28">
        <f>COUNTIF(C21:AG21,"R")</f>
        <v>10</v>
      </c>
      <c r="AJ21" s="28">
        <f>+COUNTIF(C21:AG21,"C")</f>
        <v>0</v>
      </c>
      <c r="AK21" s="63">
        <f>+'Mai 18'!AK21+'Juin 18'!AJ21</f>
        <v>0</v>
      </c>
      <c r="AL21" s="28"/>
      <c r="AM21" s="28">
        <f t="shared" si="1"/>
        <v>28</v>
      </c>
      <c r="AN21" s="28">
        <f>AH21+'Juin 18'!AN21</f>
        <v>8</v>
      </c>
      <c r="AO21" s="29">
        <f>AI21+'Juin 18'!AO21</f>
        <v>68</v>
      </c>
      <c r="AU21" s="19"/>
      <c r="AV21" s="19"/>
      <c r="AW21" s="19"/>
    </row>
    <row r="22" spans="1:49" x14ac:dyDescent="0.25">
      <c r="A22" s="83"/>
      <c r="B22" s="26" t="s">
        <v>63</v>
      </c>
      <c r="C22" s="74" t="s">
        <v>10</v>
      </c>
      <c r="D22" s="75" t="s">
        <v>9</v>
      </c>
      <c r="E22" s="75" t="s">
        <v>9</v>
      </c>
      <c r="F22" s="75" t="s">
        <v>9</v>
      </c>
      <c r="G22" s="75" t="s">
        <v>9</v>
      </c>
      <c r="H22" s="75" t="s">
        <v>9</v>
      </c>
      <c r="I22" s="74" t="s">
        <v>10</v>
      </c>
      <c r="J22" s="74" t="s">
        <v>10</v>
      </c>
      <c r="K22" s="75" t="s">
        <v>9</v>
      </c>
      <c r="L22" s="75" t="s">
        <v>9</v>
      </c>
      <c r="M22" s="75" t="s">
        <v>12</v>
      </c>
      <c r="N22" s="75" t="s">
        <v>10</v>
      </c>
      <c r="O22" s="75" t="s">
        <v>10</v>
      </c>
      <c r="P22" s="74" t="s">
        <v>13</v>
      </c>
      <c r="Q22" s="74" t="s">
        <v>13</v>
      </c>
      <c r="R22" s="75" t="s">
        <v>13</v>
      </c>
      <c r="S22" s="75" t="s">
        <v>13</v>
      </c>
      <c r="T22" s="75" t="s">
        <v>10</v>
      </c>
      <c r="U22" s="75" t="s">
        <v>2</v>
      </c>
      <c r="V22" s="75" t="s">
        <v>9</v>
      </c>
      <c r="W22" s="74" t="s">
        <v>9</v>
      </c>
      <c r="X22" s="74" t="s">
        <v>12</v>
      </c>
      <c r="Y22" s="75" t="s">
        <v>10</v>
      </c>
      <c r="Z22" s="75" t="s">
        <v>10</v>
      </c>
      <c r="AA22" s="75" t="s">
        <v>13</v>
      </c>
      <c r="AB22" s="75" t="s">
        <v>13</v>
      </c>
      <c r="AC22" s="75" t="s">
        <v>13</v>
      </c>
      <c r="AD22" s="74" t="s">
        <v>10</v>
      </c>
      <c r="AE22" s="74" t="s">
        <v>10</v>
      </c>
      <c r="AF22" s="75" t="s">
        <v>9</v>
      </c>
      <c r="AG22" s="75" t="s">
        <v>9</v>
      </c>
      <c r="AH22" s="27">
        <f>COUNTIF(C22:AG22,"RU")</f>
        <v>1</v>
      </c>
      <c r="AI22" s="28">
        <f>COUNTIF(C22:AG22,"R")</f>
        <v>10</v>
      </c>
      <c r="AJ22" s="28">
        <f>+COUNTIF(C22:AG22,"C")</f>
        <v>0</v>
      </c>
      <c r="AK22" s="63">
        <f>+'Mai 18'!AK22+'Juin 18'!AJ22</f>
        <v>0</v>
      </c>
      <c r="AL22" s="28"/>
      <c r="AM22" s="28">
        <f t="shared" si="1"/>
        <v>28</v>
      </c>
      <c r="AN22" s="28">
        <f>AH22+'Juin 18'!AN22</f>
        <v>8</v>
      </c>
      <c r="AO22" s="29">
        <f>AI22+'Juin 18'!AO22</f>
        <v>68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2" t="s">
        <v>10</v>
      </c>
      <c r="D23" s="31" t="s">
        <v>9</v>
      </c>
      <c r="E23" s="31" t="s">
        <v>9</v>
      </c>
      <c r="F23" s="31" t="s">
        <v>9</v>
      </c>
      <c r="G23" s="31" t="s">
        <v>9</v>
      </c>
      <c r="H23" s="31" t="s">
        <v>9</v>
      </c>
      <c r="I23" s="32" t="s">
        <v>10</v>
      </c>
      <c r="J23" s="32" t="s">
        <v>10</v>
      </c>
      <c r="K23" s="31" t="s">
        <v>9</v>
      </c>
      <c r="L23" s="31" t="s">
        <v>9</v>
      </c>
      <c r="M23" s="31" t="s">
        <v>12</v>
      </c>
      <c r="N23" s="31" t="s">
        <v>10</v>
      </c>
      <c r="O23" s="31" t="s">
        <v>10</v>
      </c>
      <c r="P23" s="32" t="s">
        <v>13</v>
      </c>
      <c r="Q23" s="32" t="s">
        <v>13</v>
      </c>
      <c r="R23" s="31" t="s">
        <v>13</v>
      </c>
      <c r="S23" s="31" t="s">
        <v>13</v>
      </c>
      <c r="T23" s="31" t="s">
        <v>10</v>
      </c>
      <c r="U23" s="31" t="s">
        <v>2</v>
      </c>
      <c r="V23" s="31" t="s">
        <v>9</v>
      </c>
      <c r="W23" s="32" t="s">
        <v>9</v>
      </c>
      <c r="X23" s="32" t="s">
        <v>12</v>
      </c>
      <c r="Y23" s="31" t="s">
        <v>10</v>
      </c>
      <c r="Z23" s="31" t="s">
        <v>10</v>
      </c>
      <c r="AA23" s="31" t="s">
        <v>13</v>
      </c>
      <c r="AB23" s="31" t="s">
        <v>13</v>
      </c>
      <c r="AC23" s="31" t="s">
        <v>13</v>
      </c>
      <c r="AD23" s="32" t="s">
        <v>10</v>
      </c>
      <c r="AE23" s="32" t="s">
        <v>10</v>
      </c>
      <c r="AF23" s="31" t="s">
        <v>9</v>
      </c>
      <c r="AG23" s="31" t="s">
        <v>9</v>
      </c>
      <c r="AH23" s="33">
        <f>COUNTIF(C23:AG23,"RU")</f>
        <v>1</v>
      </c>
      <c r="AI23" s="34">
        <f>COUNTIF(C23:AG23,"R")</f>
        <v>10</v>
      </c>
      <c r="AJ23" s="34">
        <f>+COUNTIF(C23:AG23,"C")</f>
        <v>0</v>
      </c>
      <c r="AK23" s="64">
        <f>+'Mai 18'!AK23+'Juin 18'!AJ23</f>
        <v>0</v>
      </c>
      <c r="AL23" s="34"/>
      <c r="AM23" s="34">
        <f t="shared" si="1"/>
        <v>28</v>
      </c>
      <c r="AN23" s="34">
        <f>AH23+'Juin 18'!AN23</f>
        <v>8</v>
      </c>
      <c r="AO23" s="36">
        <f>AI23+'Juin 18'!AO23</f>
        <v>68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G24" si="4">COUNTIF(D8,"J")+COUNTIF(D12,"J")+COUNTIF(D16,"J")+COUNTIF(D20,"J")+COUNTIF(D8,"M")+COUNTIF(D12,"M")+COUNTIF(D16,"M")+COUNTIF(D20,"M")</f>
        <v>2</v>
      </c>
      <c r="E24" s="40">
        <f t="shared" si="4"/>
        <v>2</v>
      </c>
      <c r="F24" s="40">
        <f t="shared" si="4"/>
        <v>2</v>
      </c>
      <c r="G24" s="40">
        <f t="shared" si="4"/>
        <v>1</v>
      </c>
      <c r="H24" s="40">
        <f t="shared" si="4"/>
        <v>2</v>
      </c>
      <c r="I24" s="40">
        <f t="shared" si="4"/>
        <v>1</v>
      </c>
      <c r="J24" s="40">
        <f t="shared" si="4"/>
        <v>1</v>
      </c>
      <c r="K24" s="40">
        <f t="shared" si="4"/>
        <v>2</v>
      </c>
      <c r="L24" s="40">
        <f t="shared" si="4"/>
        <v>2</v>
      </c>
      <c r="M24" s="40">
        <f t="shared" si="4"/>
        <v>2</v>
      </c>
      <c r="N24" s="40">
        <f t="shared" si="4"/>
        <v>1</v>
      </c>
      <c r="O24" s="40">
        <f t="shared" si="4"/>
        <v>2</v>
      </c>
      <c r="P24" s="40">
        <f t="shared" si="4"/>
        <v>1</v>
      </c>
      <c r="Q24" s="40">
        <f t="shared" si="4"/>
        <v>1</v>
      </c>
      <c r="R24" s="40">
        <f t="shared" si="4"/>
        <v>2</v>
      </c>
      <c r="S24" s="40">
        <f t="shared" si="4"/>
        <v>2</v>
      </c>
      <c r="T24" s="40">
        <f t="shared" si="4"/>
        <v>2</v>
      </c>
      <c r="U24" s="40">
        <f t="shared" si="4"/>
        <v>1</v>
      </c>
      <c r="V24" s="40">
        <f t="shared" si="4"/>
        <v>2</v>
      </c>
      <c r="W24" s="40">
        <f t="shared" si="4"/>
        <v>1</v>
      </c>
      <c r="X24" s="40">
        <f t="shared" si="4"/>
        <v>1</v>
      </c>
      <c r="Y24" s="40">
        <f t="shared" si="4"/>
        <v>2</v>
      </c>
      <c r="Z24" s="40">
        <f t="shared" si="4"/>
        <v>2</v>
      </c>
      <c r="AA24" s="40">
        <f t="shared" si="4"/>
        <v>2</v>
      </c>
      <c r="AB24" s="40">
        <f t="shared" si="4"/>
        <v>1</v>
      </c>
      <c r="AC24" s="40">
        <f t="shared" si="4"/>
        <v>2</v>
      </c>
      <c r="AD24" s="40">
        <f t="shared" si="4"/>
        <v>1</v>
      </c>
      <c r="AE24" s="40">
        <f t="shared" si="4"/>
        <v>1</v>
      </c>
      <c r="AF24" s="40">
        <f t="shared" si="4"/>
        <v>2</v>
      </c>
      <c r="AG24" s="40">
        <f t="shared" si="4"/>
        <v>2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G26" si="6">COUNTIF(D9:D11,"J")+COUNTIF(D13:D15,"J")+COUNTIF(D17:D19,"J")+COUNTIF(D21:D23,"J")+COUNTIF(D9:D11,"M")+COUNTIF(D13:D15,"M")+COUNTIF(D17:D19,"M")+COUNTIF(D21:D23,"M")</f>
        <v>6</v>
      </c>
      <c r="E26" s="42">
        <f t="shared" si="6"/>
        <v>6</v>
      </c>
      <c r="F26" s="42">
        <f t="shared" si="6"/>
        <v>6</v>
      </c>
      <c r="G26" s="42">
        <f t="shared" si="6"/>
        <v>3</v>
      </c>
      <c r="H26" s="42">
        <f t="shared" si="6"/>
        <v>6</v>
      </c>
      <c r="I26" s="42">
        <f t="shared" si="6"/>
        <v>3</v>
      </c>
      <c r="J26" s="42">
        <f t="shared" si="6"/>
        <v>3</v>
      </c>
      <c r="K26" s="42">
        <f t="shared" si="6"/>
        <v>6</v>
      </c>
      <c r="L26" s="42">
        <f t="shared" si="6"/>
        <v>6</v>
      </c>
      <c r="M26" s="42">
        <f t="shared" si="6"/>
        <v>6</v>
      </c>
      <c r="N26" s="42">
        <f t="shared" si="6"/>
        <v>3</v>
      </c>
      <c r="O26" s="42">
        <f t="shared" si="6"/>
        <v>6</v>
      </c>
      <c r="P26" s="42">
        <f t="shared" si="6"/>
        <v>3</v>
      </c>
      <c r="Q26" s="42">
        <f t="shared" si="6"/>
        <v>3</v>
      </c>
      <c r="R26" s="42">
        <f t="shared" si="6"/>
        <v>6</v>
      </c>
      <c r="S26" s="42">
        <f t="shared" si="6"/>
        <v>6</v>
      </c>
      <c r="T26" s="42">
        <f t="shared" si="6"/>
        <v>6</v>
      </c>
      <c r="U26" s="42">
        <f t="shared" si="6"/>
        <v>3</v>
      </c>
      <c r="V26" s="42">
        <f t="shared" si="6"/>
        <v>6</v>
      </c>
      <c r="W26" s="42">
        <f t="shared" si="6"/>
        <v>3</v>
      </c>
      <c r="X26" s="42">
        <f t="shared" si="6"/>
        <v>3</v>
      </c>
      <c r="Y26" s="42">
        <f t="shared" si="6"/>
        <v>6</v>
      </c>
      <c r="Z26" s="42">
        <f t="shared" si="6"/>
        <v>6</v>
      </c>
      <c r="AA26" s="42">
        <f t="shared" si="6"/>
        <v>6</v>
      </c>
      <c r="AB26" s="42">
        <f t="shared" si="6"/>
        <v>3</v>
      </c>
      <c r="AC26" s="42">
        <f t="shared" si="6"/>
        <v>6</v>
      </c>
      <c r="AD26" s="42">
        <f t="shared" si="6"/>
        <v>3</v>
      </c>
      <c r="AE26" s="42">
        <f t="shared" si="6"/>
        <v>3</v>
      </c>
      <c r="AF26" s="42">
        <f t="shared" si="6"/>
        <v>6</v>
      </c>
      <c r="AG26" s="42">
        <f t="shared" si="6"/>
        <v>6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3</v>
      </c>
    </row>
    <row r="28" spans="1:49" x14ac:dyDescent="0.25">
      <c r="B28" s="41" t="s">
        <v>22</v>
      </c>
      <c r="C28" s="42">
        <f>C24+C25+D26+D27</f>
        <v>11</v>
      </c>
      <c r="D28" s="42">
        <f t="shared" ref="D28:AG28" si="8">D24+D25+E26+E27</f>
        <v>12</v>
      </c>
      <c r="E28" s="42">
        <f t="shared" si="8"/>
        <v>12</v>
      </c>
      <c r="F28" s="42">
        <f t="shared" si="8"/>
        <v>9</v>
      </c>
      <c r="G28" s="42">
        <f t="shared" si="8"/>
        <v>11</v>
      </c>
      <c r="H28" s="42">
        <f t="shared" si="8"/>
        <v>9</v>
      </c>
      <c r="I28" s="42">
        <f t="shared" si="8"/>
        <v>8</v>
      </c>
      <c r="J28" s="42">
        <f t="shared" si="8"/>
        <v>11</v>
      </c>
      <c r="K28" s="42">
        <f t="shared" si="8"/>
        <v>12</v>
      </c>
      <c r="L28" s="42">
        <f t="shared" si="8"/>
        <v>12</v>
      </c>
      <c r="M28" s="42">
        <f t="shared" si="8"/>
        <v>9</v>
      </c>
      <c r="N28" s="42">
        <f t="shared" si="8"/>
        <v>11</v>
      </c>
      <c r="O28" s="42">
        <f t="shared" si="8"/>
        <v>9</v>
      </c>
      <c r="P28" s="42">
        <f t="shared" si="8"/>
        <v>8</v>
      </c>
      <c r="Q28" s="42">
        <f t="shared" si="8"/>
        <v>11</v>
      </c>
      <c r="R28" s="42">
        <f t="shared" si="8"/>
        <v>12</v>
      </c>
      <c r="S28" s="42">
        <f t="shared" si="8"/>
        <v>12</v>
      </c>
      <c r="T28" s="42">
        <f t="shared" si="8"/>
        <v>9</v>
      </c>
      <c r="U28" s="42">
        <f t="shared" si="8"/>
        <v>11</v>
      </c>
      <c r="V28" s="42">
        <f t="shared" si="8"/>
        <v>9</v>
      </c>
      <c r="W28" s="42">
        <f t="shared" si="8"/>
        <v>8</v>
      </c>
      <c r="X28" s="42">
        <f t="shared" si="8"/>
        <v>11</v>
      </c>
      <c r="Y28" s="42">
        <f t="shared" si="8"/>
        <v>12</v>
      </c>
      <c r="Z28" s="42">
        <f t="shared" si="8"/>
        <v>12</v>
      </c>
      <c r="AA28" s="42">
        <f t="shared" si="8"/>
        <v>9</v>
      </c>
      <c r="AB28" s="42">
        <f t="shared" si="8"/>
        <v>11</v>
      </c>
      <c r="AC28" s="42">
        <f t="shared" si="8"/>
        <v>9</v>
      </c>
      <c r="AD28" s="42">
        <f t="shared" si="8"/>
        <v>8</v>
      </c>
      <c r="AE28" s="42">
        <f t="shared" si="8"/>
        <v>11</v>
      </c>
      <c r="AF28" s="42">
        <f t="shared" si="8"/>
        <v>12</v>
      </c>
      <c r="AG28" s="42">
        <f t="shared" si="8"/>
        <v>3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311" priority="133" operator="equal">
      <formula>0</formula>
    </cfRule>
  </conditionalFormatting>
  <conditionalFormatting sqref="AN4">
    <cfRule type="cellIs" dxfId="310" priority="131" operator="notEqual">
      <formula>0</formula>
    </cfRule>
    <cfRule type="cellIs" dxfId="309" priority="132" operator="equal">
      <formula>0</formula>
    </cfRule>
  </conditionalFormatting>
  <conditionalFormatting sqref="O24:AF24 C25:AF27 AG24:AG27">
    <cfRule type="cellIs" dxfId="308" priority="130" operator="equal">
      <formula>0</formula>
    </cfRule>
  </conditionalFormatting>
  <conditionalFormatting sqref="C24:N24">
    <cfRule type="cellIs" dxfId="307" priority="129" operator="equal">
      <formula>0</formula>
    </cfRule>
  </conditionalFormatting>
  <conditionalFormatting sqref="C28:AG28">
    <cfRule type="cellIs" dxfId="306" priority="128" operator="equal">
      <formula>0</formula>
    </cfRule>
  </conditionalFormatting>
  <conditionalFormatting sqref="C2:AD2">
    <cfRule type="cellIs" dxfId="305" priority="127" stopIfTrue="1" operator="equal">
      <formula>"C-1"</formula>
    </cfRule>
  </conditionalFormatting>
  <conditionalFormatting sqref="AE2:AG2">
    <cfRule type="cellIs" dxfId="304" priority="105" stopIfTrue="1" operator="equal">
      <formula>"C-1"</formula>
    </cfRule>
  </conditionalFormatting>
  <conditionalFormatting sqref="I3:AC7">
    <cfRule type="cellIs" dxfId="303" priority="84" operator="between">
      <formula>"F0"</formula>
      <formula>"F9"</formula>
    </cfRule>
    <cfRule type="cellIs" dxfId="302" priority="85" operator="equal">
      <formula>"M"</formula>
    </cfRule>
    <cfRule type="cellIs" dxfId="301" priority="86" operator="equal">
      <formula>"S"</formula>
    </cfRule>
    <cfRule type="cellIs" dxfId="300" priority="87" operator="equal">
      <formula>"C"</formula>
    </cfRule>
    <cfRule type="cellIs" dxfId="299" priority="88" operator="equal">
      <formula>"For"</formula>
    </cfRule>
    <cfRule type="cellIs" dxfId="298" priority="89" operator="equal">
      <formula>"N"</formula>
    </cfRule>
    <cfRule type="cellIs" dxfId="297" priority="90" operator="equal">
      <formula>"J"</formula>
    </cfRule>
  </conditionalFormatting>
  <conditionalFormatting sqref="C3:H7">
    <cfRule type="cellIs" dxfId="296" priority="77" operator="between">
      <formula>"F0"</formula>
      <formula>"F9"</formula>
    </cfRule>
    <cfRule type="cellIs" dxfId="295" priority="78" operator="equal">
      <formula>"M"</formula>
    </cfRule>
    <cfRule type="cellIs" dxfId="294" priority="79" operator="equal">
      <formula>"S"</formula>
    </cfRule>
    <cfRule type="cellIs" dxfId="293" priority="80" operator="equal">
      <formula>"C"</formula>
    </cfRule>
    <cfRule type="cellIs" dxfId="292" priority="81" operator="equal">
      <formula>"For"</formula>
    </cfRule>
    <cfRule type="cellIs" dxfId="291" priority="82" operator="equal">
      <formula>"N"</formula>
    </cfRule>
    <cfRule type="cellIs" dxfId="290" priority="83" operator="equal">
      <formula>"J"</formula>
    </cfRule>
  </conditionalFormatting>
  <conditionalFormatting sqref="AD3:AG7">
    <cfRule type="cellIs" dxfId="289" priority="70" operator="between">
      <formula>"F0"</formula>
      <formula>"F9"</formula>
    </cfRule>
    <cfRule type="cellIs" dxfId="288" priority="71" operator="equal">
      <formula>"M"</formula>
    </cfRule>
    <cfRule type="cellIs" dxfId="287" priority="72" operator="equal">
      <formula>"S"</formula>
    </cfRule>
    <cfRule type="cellIs" dxfId="286" priority="73" operator="equal">
      <formula>"C"</formula>
    </cfRule>
    <cfRule type="cellIs" dxfId="285" priority="74" operator="equal">
      <formula>"For"</formula>
    </cfRule>
    <cfRule type="cellIs" dxfId="284" priority="75" operator="equal">
      <formula>"N"</formula>
    </cfRule>
    <cfRule type="cellIs" dxfId="283" priority="76" operator="equal">
      <formula>"J"</formula>
    </cfRule>
  </conditionalFormatting>
  <conditionalFormatting sqref="C3:AG7">
    <cfRule type="cellIs" dxfId="282" priority="41" operator="equal">
      <formula>"FV"</formula>
    </cfRule>
  </conditionalFormatting>
  <conditionalFormatting sqref="C8:J23">
    <cfRule type="cellIs" dxfId="281" priority="10" operator="between">
      <formula>"F0"</formula>
      <formula>"F9"</formula>
    </cfRule>
    <cfRule type="cellIs" dxfId="280" priority="11" operator="equal">
      <formula>"M"</formula>
    </cfRule>
    <cfRule type="cellIs" dxfId="279" priority="12" operator="equal">
      <formula>"S"</formula>
    </cfRule>
    <cfRule type="cellIs" dxfId="278" priority="13" operator="equal">
      <formula>"C"</formula>
    </cfRule>
    <cfRule type="cellIs" dxfId="277" priority="14" operator="equal">
      <formula>"For"</formula>
    </cfRule>
    <cfRule type="cellIs" dxfId="276" priority="15" operator="equal">
      <formula>"N"</formula>
    </cfRule>
    <cfRule type="cellIs" dxfId="275" priority="16" operator="equal">
      <formula>"J"</formula>
    </cfRule>
  </conditionalFormatting>
  <conditionalFormatting sqref="C8:J23">
    <cfRule type="cellIs" dxfId="274" priority="9" stopIfTrue="1" operator="equal">
      <formula>"C-1"</formula>
    </cfRule>
  </conditionalFormatting>
  <conditionalFormatting sqref="K8:AG23">
    <cfRule type="cellIs" dxfId="273" priority="2" operator="between">
      <formula>"F0"</formula>
      <formula>"F9"</formula>
    </cfRule>
    <cfRule type="cellIs" dxfId="272" priority="3" operator="equal">
      <formula>"M"</formula>
    </cfRule>
    <cfRule type="cellIs" dxfId="271" priority="4" operator="equal">
      <formula>"S"</formula>
    </cfRule>
    <cfRule type="cellIs" dxfId="270" priority="5" operator="equal">
      <formula>"C"</formula>
    </cfRule>
    <cfRule type="cellIs" dxfId="269" priority="6" operator="equal">
      <formula>"For"</formula>
    </cfRule>
    <cfRule type="cellIs" dxfId="268" priority="7" operator="equal">
      <formula>"N"</formula>
    </cfRule>
    <cfRule type="cellIs" dxfId="267" priority="8" operator="equal">
      <formula>"J"</formula>
    </cfRule>
  </conditionalFormatting>
  <conditionalFormatting sqref="K8:AG23">
    <cfRule type="cellIs" dxfId="266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5">
        <v>3</v>
      </c>
      <c r="F2" s="6">
        <v>4</v>
      </c>
      <c r="G2" s="6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>
        <v>11</v>
      </c>
      <c r="N2" s="6">
        <v>12</v>
      </c>
      <c r="O2" s="5">
        <v>13</v>
      </c>
      <c r="P2" s="5">
        <v>14</v>
      </c>
      <c r="Q2" s="5">
        <v>15</v>
      </c>
      <c r="R2" s="5">
        <v>16</v>
      </c>
      <c r="S2" s="5">
        <v>17</v>
      </c>
      <c r="T2" s="6">
        <v>18</v>
      </c>
      <c r="U2" s="6">
        <v>19</v>
      </c>
      <c r="V2" s="5">
        <v>20</v>
      </c>
      <c r="W2" s="5">
        <v>21</v>
      </c>
      <c r="X2" s="5">
        <v>22</v>
      </c>
      <c r="Y2" s="5">
        <v>23</v>
      </c>
      <c r="Z2" s="5">
        <v>24</v>
      </c>
      <c r="AA2" s="6">
        <v>25</v>
      </c>
      <c r="AB2" s="6">
        <v>26</v>
      </c>
      <c r="AC2" s="5">
        <v>27</v>
      </c>
      <c r="AD2" s="5">
        <v>28</v>
      </c>
      <c r="AE2" s="5">
        <v>29</v>
      </c>
      <c r="AF2" s="5">
        <v>30</v>
      </c>
      <c r="AG2" s="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9</v>
      </c>
      <c r="D3" s="14" t="s">
        <v>9</v>
      </c>
      <c r="E3" s="14" t="s">
        <v>9</v>
      </c>
      <c r="F3" s="15" t="s">
        <v>10</v>
      </c>
      <c r="G3" s="15" t="s">
        <v>10</v>
      </c>
      <c r="H3" s="14" t="s">
        <v>9</v>
      </c>
      <c r="I3" s="14" t="s">
        <v>9</v>
      </c>
      <c r="J3" s="14" t="s">
        <v>9</v>
      </c>
      <c r="K3" s="14" t="s">
        <v>9</v>
      </c>
      <c r="L3" s="14" t="s">
        <v>9</v>
      </c>
      <c r="M3" s="15" t="s">
        <v>10</v>
      </c>
      <c r="N3" s="15" t="s">
        <v>10</v>
      </c>
      <c r="O3" s="14" t="s">
        <v>9</v>
      </c>
      <c r="P3" s="14" t="s">
        <v>9</v>
      </c>
      <c r="Q3" s="14" t="s">
        <v>42</v>
      </c>
      <c r="R3" s="14" t="s">
        <v>9</v>
      </c>
      <c r="S3" s="14" t="s">
        <v>9</v>
      </c>
      <c r="T3" s="15" t="s">
        <v>10</v>
      </c>
      <c r="U3" s="15" t="s">
        <v>10</v>
      </c>
      <c r="V3" s="14" t="s">
        <v>9</v>
      </c>
      <c r="W3" s="14" t="s">
        <v>9</v>
      </c>
      <c r="X3" s="14" t="s">
        <v>9</v>
      </c>
      <c r="Y3" s="14" t="s">
        <v>9</v>
      </c>
      <c r="Z3" s="14" t="s">
        <v>9</v>
      </c>
      <c r="AA3" s="15" t="s">
        <v>10</v>
      </c>
      <c r="AB3" s="15" t="s">
        <v>10</v>
      </c>
      <c r="AC3" s="14" t="s">
        <v>9</v>
      </c>
      <c r="AD3" s="14" t="s">
        <v>9</v>
      </c>
      <c r="AE3" s="14" t="s">
        <v>9</v>
      </c>
      <c r="AF3" s="14" t="s">
        <v>9</v>
      </c>
      <c r="AG3" s="14" t="s">
        <v>9</v>
      </c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61">
        <f>AJ3+Juil.18!AK3</f>
        <v>0</v>
      </c>
      <c r="AL3" s="17"/>
      <c r="AM3" s="17">
        <f>28-AK3</f>
        <v>28</v>
      </c>
      <c r="AN3" s="17"/>
      <c r="AO3" s="18">
        <f>AI3+Juil.18!AO3</f>
        <v>68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9</v>
      </c>
      <c r="D4" s="14" t="s">
        <v>9</v>
      </c>
      <c r="E4" s="14" t="s">
        <v>9</v>
      </c>
      <c r="F4" s="15" t="s">
        <v>10</v>
      </c>
      <c r="G4" s="15" t="s">
        <v>10</v>
      </c>
      <c r="H4" s="14" t="s">
        <v>9</v>
      </c>
      <c r="I4" s="14" t="s">
        <v>9</v>
      </c>
      <c r="J4" s="14" t="s">
        <v>9</v>
      </c>
      <c r="K4" s="14" t="s">
        <v>9</v>
      </c>
      <c r="L4" s="14" t="s">
        <v>9</v>
      </c>
      <c r="M4" s="15" t="s">
        <v>10</v>
      </c>
      <c r="N4" s="15" t="s">
        <v>10</v>
      </c>
      <c r="O4" s="14" t="s">
        <v>9</v>
      </c>
      <c r="P4" s="14" t="s">
        <v>9</v>
      </c>
      <c r="Q4" s="14" t="s">
        <v>42</v>
      </c>
      <c r="R4" s="14" t="s">
        <v>9</v>
      </c>
      <c r="S4" s="14" t="s">
        <v>9</v>
      </c>
      <c r="T4" s="15" t="s">
        <v>10</v>
      </c>
      <c r="U4" s="15" t="s">
        <v>10</v>
      </c>
      <c r="V4" s="14" t="s">
        <v>9</v>
      </c>
      <c r="W4" s="14" t="s">
        <v>9</v>
      </c>
      <c r="X4" s="14" t="s">
        <v>9</v>
      </c>
      <c r="Y4" s="14" t="s">
        <v>9</v>
      </c>
      <c r="Z4" s="14" t="s">
        <v>9</v>
      </c>
      <c r="AA4" s="15" t="s">
        <v>10</v>
      </c>
      <c r="AB4" s="15" t="s">
        <v>10</v>
      </c>
      <c r="AC4" s="14" t="s">
        <v>9</v>
      </c>
      <c r="AD4" s="14" t="s">
        <v>9</v>
      </c>
      <c r="AE4" s="14" t="s">
        <v>9</v>
      </c>
      <c r="AF4" s="14" t="s">
        <v>9</v>
      </c>
      <c r="AG4" s="14" t="s">
        <v>9</v>
      </c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61">
        <f>+'Mai 18'!AK4+'Juin 18'!AJ4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AI4+Juil.18!AO4</f>
        <v>68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9</v>
      </c>
      <c r="D5" s="21" t="s">
        <v>9</v>
      </c>
      <c r="E5" s="21" t="s">
        <v>9</v>
      </c>
      <c r="F5" s="22" t="s">
        <v>10</v>
      </c>
      <c r="G5" s="22" t="s">
        <v>10</v>
      </c>
      <c r="H5" s="21" t="s">
        <v>9</v>
      </c>
      <c r="I5" s="21" t="s">
        <v>9</v>
      </c>
      <c r="J5" s="21" t="s">
        <v>9</v>
      </c>
      <c r="K5" s="21" t="s">
        <v>9</v>
      </c>
      <c r="L5" s="21" t="s">
        <v>9</v>
      </c>
      <c r="M5" s="22" t="s">
        <v>10</v>
      </c>
      <c r="N5" s="22" t="s">
        <v>10</v>
      </c>
      <c r="O5" s="21" t="s">
        <v>9</v>
      </c>
      <c r="P5" s="21" t="s">
        <v>9</v>
      </c>
      <c r="Q5" s="21" t="s">
        <v>42</v>
      </c>
      <c r="R5" s="21" t="s">
        <v>9</v>
      </c>
      <c r="S5" s="21" t="s">
        <v>9</v>
      </c>
      <c r="T5" s="22" t="s">
        <v>10</v>
      </c>
      <c r="U5" s="22" t="s">
        <v>10</v>
      </c>
      <c r="V5" s="21" t="s">
        <v>9</v>
      </c>
      <c r="W5" s="21" t="s">
        <v>9</v>
      </c>
      <c r="X5" s="21" t="s">
        <v>9</v>
      </c>
      <c r="Y5" s="21" t="s">
        <v>9</v>
      </c>
      <c r="Z5" s="21" t="s">
        <v>9</v>
      </c>
      <c r="AA5" s="22" t="s">
        <v>10</v>
      </c>
      <c r="AB5" s="22" t="s">
        <v>10</v>
      </c>
      <c r="AC5" s="21" t="s">
        <v>9</v>
      </c>
      <c r="AD5" s="21" t="s">
        <v>9</v>
      </c>
      <c r="AE5" s="21" t="s">
        <v>9</v>
      </c>
      <c r="AF5" s="21" t="s">
        <v>9</v>
      </c>
      <c r="AG5" s="21" t="s">
        <v>9</v>
      </c>
      <c r="AH5" s="23">
        <f t="shared" ref="AH5:AH20" si="2">COUNTIF(C5:AG5,"RU")</f>
        <v>0</v>
      </c>
      <c r="AI5" s="24">
        <f t="shared" ref="AI5:AI20" si="3">COUNTIF(C5:AG5,"R")</f>
        <v>8</v>
      </c>
      <c r="AJ5" s="24">
        <f t="shared" si="0"/>
        <v>0</v>
      </c>
      <c r="AK5" s="62">
        <f>+'Mai 18'!AK5+'Juin 18'!AJ5</f>
        <v>0</v>
      </c>
      <c r="AL5" s="24"/>
      <c r="AM5" s="24">
        <f t="shared" si="1"/>
        <v>28</v>
      </c>
      <c r="AN5" s="24">
        <f>AH5+Juil.18!AN5</f>
        <v>0</v>
      </c>
      <c r="AO5" s="25">
        <f>AI5+Juil.18!AO5</f>
        <v>74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9</v>
      </c>
      <c r="D6" s="5" t="s">
        <v>9</v>
      </c>
      <c r="E6" s="5" t="s">
        <v>9</v>
      </c>
      <c r="F6" s="6" t="s">
        <v>10</v>
      </c>
      <c r="G6" s="6" t="s">
        <v>10</v>
      </c>
      <c r="H6" s="5" t="s">
        <v>9</v>
      </c>
      <c r="I6" s="5" t="s">
        <v>9</v>
      </c>
      <c r="J6" s="5" t="s">
        <v>9</v>
      </c>
      <c r="K6" s="5" t="s">
        <v>9</v>
      </c>
      <c r="L6" s="5" t="s">
        <v>9</v>
      </c>
      <c r="M6" s="6" t="s">
        <v>10</v>
      </c>
      <c r="N6" s="6" t="s">
        <v>10</v>
      </c>
      <c r="O6" s="5" t="s">
        <v>9</v>
      </c>
      <c r="P6" s="5" t="s">
        <v>9</v>
      </c>
      <c r="Q6" s="5" t="s">
        <v>42</v>
      </c>
      <c r="R6" s="5" t="s">
        <v>9</v>
      </c>
      <c r="S6" s="5" t="s">
        <v>9</v>
      </c>
      <c r="T6" s="6" t="s">
        <v>10</v>
      </c>
      <c r="U6" s="6" t="s">
        <v>10</v>
      </c>
      <c r="V6" s="5" t="s">
        <v>9</v>
      </c>
      <c r="W6" s="5" t="s">
        <v>9</v>
      </c>
      <c r="X6" s="5" t="s">
        <v>9</v>
      </c>
      <c r="Y6" s="5" t="s">
        <v>9</v>
      </c>
      <c r="Z6" s="5" t="s">
        <v>9</v>
      </c>
      <c r="AA6" s="6" t="s">
        <v>10</v>
      </c>
      <c r="AB6" s="6" t="s">
        <v>10</v>
      </c>
      <c r="AC6" s="5" t="s">
        <v>9</v>
      </c>
      <c r="AD6" s="5" t="s">
        <v>9</v>
      </c>
      <c r="AE6" s="5" t="s">
        <v>9</v>
      </c>
      <c r="AF6" s="5" t="s">
        <v>9</v>
      </c>
      <c r="AG6" s="5" t="s">
        <v>9</v>
      </c>
      <c r="AH6" s="27">
        <f t="shared" si="2"/>
        <v>0</v>
      </c>
      <c r="AI6" s="28">
        <f t="shared" si="3"/>
        <v>8</v>
      </c>
      <c r="AJ6" s="28">
        <f t="shared" si="0"/>
        <v>0</v>
      </c>
      <c r="AK6" s="63">
        <f>+'Mai 18'!AK6+'Juin 18'!AJ6</f>
        <v>0</v>
      </c>
      <c r="AL6" s="28"/>
      <c r="AM6" s="28">
        <f t="shared" si="1"/>
        <v>28</v>
      </c>
      <c r="AN6" s="28">
        <f>AH6+Juil.18!AN6</f>
        <v>0</v>
      </c>
      <c r="AO6" s="29">
        <f>AI6+Juil.18!AO6</f>
        <v>74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9</v>
      </c>
      <c r="D7" s="31" t="s">
        <v>9</v>
      </c>
      <c r="E7" s="31" t="s">
        <v>9</v>
      </c>
      <c r="F7" s="32" t="s">
        <v>10</v>
      </c>
      <c r="G7" s="32" t="s">
        <v>10</v>
      </c>
      <c r="H7" s="31" t="s">
        <v>9</v>
      </c>
      <c r="I7" s="31" t="s">
        <v>9</v>
      </c>
      <c r="J7" s="31" t="s">
        <v>9</v>
      </c>
      <c r="K7" s="31" t="s">
        <v>9</v>
      </c>
      <c r="L7" s="31" t="s">
        <v>9</v>
      </c>
      <c r="M7" s="44" t="s">
        <v>10</v>
      </c>
      <c r="N7" s="32" t="s">
        <v>10</v>
      </c>
      <c r="O7" s="31" t="s">
        <v>9</v>
      </c>
      <c r="P7" s="31" t="s">
        <v>9</v>
      </c>
      <c r="Q7" s="31" t="s">
        <v>42</v>
      </c>
      <c r="R7" s="31" t="s">
        <v>9</v>
      </c>
      <c r="S7" s="31" t="s">
        <v>9</v>
      </c>
      <c r="T7" s="32" t="s">
        <v>10</v>
      </c>
      <c r="U7" s="32" t="s">
        <v>10</v>
      </c>
      <c r="V7" s="31" t="s">
        <v>9</v>
      </c>
      <c r="W7" s="31" t="s">
        <v>9</v>
      </c>
      <c r="X7" s="31" t="s">
        <v>9</v>
      </c>
      <c r="Y7" s="31" t="s">
        <v>9</v>
      </c>
      <c r="Z7" s="31" t="s">
        <v>9</v>
      </c>
      <c r="AA7" s="32" t="s">
        <v>10</v>
      </c>
      <c r="AB7" s="32" t="s">
        <v>10</v>
      </c>
      <c r="AC7" s="31" t="s">
        <v>9</v>
      </c>
      <c r="AD7" s="31" t="s">
        <v>9</v>
      </c>
      <c r="AE7" s="31" t="s">
        <v>9</v>
      </c>
      <c r="AF7" s="31" t="s">
        <v>9</v>
      </c>
      <c r="AG7" s="31" t="s">
        <v>9</v>
      </c>
      <c r="AH7" s="33">
        <f t="shared" si="2"/>
        <v>0</v>
      </c>
      <c r="AI7" s="34">
        <f t="shared" si="3"/>
        <v>8</v>
      </c>
      <c r="AJ7" s="34">
        <f t="shared" si="0"/>
        <v>0</v>
      </c>
      <c r="AK7" s="64">
        <f>+'Mai 18'!AK7+'Juin 18'!AJ7</f>
        <v>0</v>
      </c>
      <c r="AL7" s="34"/>
      <c r="AM7" s="35">
        <f t="shared" si="1"/>
        <v>28</v>
      </c>
      <c r="AN7" s="34">
        <f>AH7+Juil.18!AN7</f>
        <v>0</v>
      </c>
      <c r="AO7" s="36">
        <f>AI7+Juil.18!AO7</f>
        <v>74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7" t="s">
        <v>12</v>
      </c>
      <c r="D8" s="67" t="s">
        <v>10</v>
      </c>
      <c r="E8" s="67" t="s">
        <v>10</v>
      </c>
      <c r="F8" s="68" t="s">
        <v>13</v>
      </c>
      <c r="G8" s="68" t="s">
        <v>13</v>
      </c>
      <c r="H8" s="67" t="s">
        <v>13</v>
      </c>
      <c r="I8" s="67" t="s">
        <v>13</v>
      </c>
      <c r="J8" s="67" t="s">
        <v>10</v>
      </c>
      <c r="K8" s="67" t="s">
        <v>2</v>
      </c>
      <c r="L8" s="67" t="s">
        <v>9</v>
      </c>
      <c r="M8" s="68" t="s">
        <v>9</v>
      </c>
      <c r="N8" s="68" t="s">
        <v>12</v>
      </c>
      <c r="O8" s="67" t="s">
        <v>10</v>
      </c>
      <c r="P8" s="67" t="s">
        <v>10</v>
      </c>
      <c r="Q8" s="67" t="s">
        <v>13</v>
      </c>
      <c r="R8" s="67" t="s">
        <v>13</v>
      </c>
      <c r="S8" s="67" t="s">
        <v>13</v>
      </c>
      <c r="T8" s="68" t="s">
        <v>10</v>
      </c>
      <c r="U8" s="68" t="s">
        <v>10</v>
      </c>
      <c r="V8" s="67" t="s">
        <v>9</v>
      </c>
      <c r="W8" s="67" t="s">
        <v>9</v>
      </c>
      <c r="X8" s="67" t="s">
        <v>9</v>
      </c>
      <c r="Y8" s="67" t="s">
        <v>9</v>
      </c>
      <c r="Z8" s="67" t="s">
        <v>9</v>
      </c>
      <c r="AA8" s="68" t="s">
        <v>10</v>
      </c>
      <c r="AB8" s="68" t="s">
        <v>10</v>
      </c>
      <c r="AC8" s="67" t="s">
        <v>9</v>
      </c>
      <c r="AD8" s="67" t="s">
        <v>9</v>
      </c>
      <c r="AE8" s="67" t="s">
        <v>12</v>
      </c>
      <c r="AF8" s="67" t="s">
        <v>10</v>
      </c>
      <c r="AG8" s="67" t="s">
        <v>10</v>
      </c>
      <c r="AH8" s="23">
        <f t="shared" si="2"/>
        <v>1</v>
      </c>
      <c r="AI8" s="24">
        <f t="shared" si="3"/>
        <v>11</v>
      </c>
      <c r="AJ8" s="24">
        <f t="shared" si="0"/>
        <v>0</v>
      </c>
      <c r="AK8" s="62">
        <f>+'Mai 18'!AK8+'Juin 18'!AJ8</f>
        <v>0</v>
      </c>
      <c r="AL8" s="24"/>
      <c r="AM8" s="24">
        <f t="shared" si="1"/>
        <v>28</v>
      </c>
      <c r="AN8" s="24">
        <f>AH8+Juil.18!AN8</f>
        <v>8</v>
      </c>
      <c r="AO8" s="25">
        <f>AI8+Juil.18!AO8</f>
        <v>80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12</v>
      </c>
      <c r="D9" s="5" t="s">
        <v>10</v>
      </c>
      <c r="E9" s="5" t="s">
        <v>10</v>
      </c>
      <c r="F9" s="6" t="s">
        <v>13</v>
      </c>
      <c r="G9" s="6" t="s">
        <v>13</v>
      </c>
      <c r="H9" s="5" t="s">
        <v>13</v>
      </c>
      <c r="I9" s="5" t="s">
        <v>13</v>
      </c>
      <c r="J9" s="5" t="s">
        <v>10</v>
      </c>
      <c r="K9" s="5" t="s">
        <v>2</v>
      </c>
      <c r="L9" s="5" t="s">
        <v>9</v>
      </c>
      <c r="M9" s="6" t="s">
        <v>9</v>
      </c>
      <c r="N9" s="6" t="s">
        <v>12</v>
      </c>
      <c r="O9" s="5" t="s">
        <v>10</v>
      </c>
      <c r="P9" s="5" t="s">
        <v>10</v>
      </c>
      <c r="Q9" s="5" t="s">
        <v>13</v>
      </c>
      <c r="R9" s="5" t="s">
        <v>13</v>
      </c>
      <c r="S9" s="5" t="s">
        <v>13</v>
      </c>
      <c r="T9" s="6" t="s">
        <v>10</v>
      </c>
      <c r="U9" s="6" t="s">
        <v>10</v>
      </c>
      <c r="V9" s="5" t="s">
        <v>9</v>
      </c>
      <c r="W9" s="5" t="s">
        <v>9</v>
      </c>
      <c r="X9" s="5" t="s">
        <v>9</v>
      </c>
      <c r="Y9" s="5" t="s">
        <v>9</v>
      </c>
      <c r="Z9" s="5" t="s">
        <v>9</v>
      </c>
      <c r="AA9" s="6" t="s">
        <v>10</v>
      </c>
      <c r="AB9" s="6" t="s">
        <v>10</v>
      </c>
      <c r="AC9" s="5" t="s">
        <v>9</v>
      </c>
      <c r="AD9" s="5" t="s">
        <v>9</v>
      </c>
      <c r="AE9" s="5" t="s">
        <v>12</v>
      </c>
      <c r="AF9" s="5" t="s">
        <v>10</v>
      </c>
      <c r="AG9" s="5" t="s">
        <v>10</v>
      </c>
      <c r="AH9" s="27">
        <f t="shared" si="2"/>
        <v>1</v>
      </c>
      <c r="AI9" s="28">
        <f t="shared" si="3"/>
        <v>11</v>
      </c>
      <c r="AJ9" s="28">
        <f t="shared" si="0"/>
        <v>0</v>
      </c>
      <c r="AK9" s="63">
        <f>+'Mai 18'!AK9+'Juin 18'!AJ9</f>
        <v>0</v>
      </c>
      <c r="AL9" s="28"/>
      <c r="AM9" s="28">
        <f t="shared" si="1"/>
        <v>28</v>
      </c>
      <c r="AN9" s="28">
        <f>AH9+Juil.18!AN9</f>
        <v>8</v>
      </c>
      <c r="AO9" s="29">
        <f>AI9+Juil.18!AO9</f>
        <v>80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12</v>
      </c>
      <c r="D10" s="5" t="s">
        <v>10</v>
      </c>
      <c r="E10" s="5" t="s">
        <v>10</v>
      </c>
      <c r="F10" s="6" t="s">
        <v>13</v>
      </c>
      <c r="G10" s="6" t="s">
        <v>13</v>
      </c>
      <c r="H10" s="5" t="s">
        <v>13</v>
      </c>
      <c r="I10" s="5" t="s">
        <v>13</v>
      </c>
      <c r="J10" s="5" t="s">
        <v>10</v>
      </c>
      <c r="K10" s="5" t="s">
        <v>2</v>
      </c>
      <c r="L10" s="5" t="s">
        <v>9</v>
      </c>
      <c r="M10" s="6" t="s">
        <v>9</v>
      </c>
      <c r="N10" s="6" t="s">
        <v>12</v>
      </c>
      <c r="O10" s="5" t="s">
        <v>10</v>
      </c>
      <c r="P10" s="5" t="s">
        <v>10</v>
      </c>
      <c r="Q10" s="5" t="s">
        <v>13</v>
      </c>
      <c r="R10" s="5" t="s">
        <v>13</v>
      </c>
      <c r="S10" s="5" t="s">
        <v>13</v>
      </c>
      <c r="T10" s="6" t="s">
        <v>10</v>
      </c>
      <c r="U10" s="6" t="s">
        <v>10</v>
      </c>
      <c r="V10" s="5" t="s">
        <v>9</v>
      </c>
      <c r="W10" s="5" t="s">
        <v>9</v>
      </c>
      <c r="X10" s="5" t="s">
        <v>9</v>
      </c>
      <c r="Y10" s="5" t="s">
        <v>9</v>
      </c>
      <c r="Z10" s="5" t="s">
        <v>9</v>
      </c>
      <c r="AA10" s="6" t="s">
        <v>10</v>
      </c>
      <c r="AB10" s="6" t="s">
        <v>10</v>
      </c>
      <c r="AC10" s="5" t="s">
        <v>9</v>
      </c>
      <c r="AD10" s="5" t="s">
        <v>9</v>
      </c>
      <c r="AE10" s="5" t="s">
        <v>12</v>
      </c>
      <c r="AF10" s="5" t="s">
        <v>10</v>
      </c>
      <c r="AG10" s="5" t="s">
        <v>10</v>
      </c>
      <c r="AH10" s="27">
        <f t="shared" si="2"/>
        <v>1</v>
      </c>
      <c r="AI10" s="28">
        <f t="shared" si="3"/>
        <v>11</v>
      </c>
      <c r="AJ10" s="28">
        <f t="shared" si="0"/>
        <v>0</v>
      </c>
      <c r="AK10" s="63">
        <f>+'Mai 18'!AK10+'Juin 18'!AJ10</f>
        <v>0</v>
      </c>
      <c r="AL10" s="28"/>
      <c r="AM10" s="28">
        <f t="shared" si="1"/>
        <v>28</v>
      </c>
      <c r="AN10" s="28">
        <f>AH10+Juil.18!AN10</f>
        <v>8</v>
      </c>
      <c r="AO10" s="29">
        <f>AI10+Juil.18!AO10</f>
        <v>80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69" t="s">
        <v>12</v>
      </c>
      <c r="D11" s="69" t="s">
        <v>10</v>
      </c>
      <c r="E11" s="69" t="s">
        <v>10</v>
      </c>
      <c r="F11" s="70" t="s">
        <v>13</v>
      </c>
      <c r="G11" s="70" t="s">
        <v>13</v>
      </c>
      <c r="H11" s="69" t="s">
        <v>13</v>
      </c>
      <c r="I11" s="69" t="s">
        <v>13</v>
      </c>
      <c r="J11" s="69" t="s">
        <v>10</v>
      </c>
      <c r="K11" s="69" t="s">
        <v>2</v>
      </c>
      <c r="L11" s="69" t="s">
        <v>9</v>
      </c>
      <c r="M11" s="70" t="s">
        <v>9</v>
      </c>
      <c r="N11" s="70" t="s">
        <v>12</v>
      </c>
      <c r="O11" s="69" t="s">
        <v>10</v>
      </c>
      <c r="P11" s="69" t="s">
        <v>10</v>
      </c>
      <c r="Q11" s="69" t="s">
        <v>13</v>
      </c>
      <c r="R11" s="69" t="s">
        <v>13</v>
      </c>
      <c r="S11" s="69" t="s">
        <v>13</v>
      </c>
      <c r="T11" s="70" t="s">
        <v>10</v>
      </c>
      <c r="U11" s="70" t="s">
        <v>10</v>
      </c>
      <c r="V11" s="69" t="s">
        <v>9</v>
      </c>
      <c r="W11" s="69" t="s">
        <v>9</v>
      </c>
      <c r="X11" s="69" t="s">
        <v>9</v>
      </c>
      <c r="Y11" s="69" t="s">
        <v>9</v>
      </c>
      <c r="Z11" s="69" t="s">
        <v>9</v>
      </c>
      <c r="AA11" s="70" t="s">
        <v>10</v>
      </c>
      <c r="AB11" s="70" t="s">
        <v>10</v>
      </c>
      <c r="AC11" s="69" t="s">
        <v>9</v>
      </c>
      <c r="AD11" s="69" t="s">
        <v>9</v>
      </c>
      <c r="AE11" s="69" t="s">
        <v>12</v>
      </c>
      <c r="AF11" s="69" t="s">
        <v>10</v>
      </c>
      <c r="AG11" s="69" t="s">
        <v>10</v>
      </c>
      <c r="AH11" s="33">
        <f t="shared" si="2"/>
        <v>1</v>
      </c>
      <c r="AI11" s="34">
        <f t="shared" si="3"/>
        <v>11</v>
      </c>
      <c r="AJ11" s="34">
        <f t="shared" si="0"/>
        <v>0</v>
      </c>
      <c r="AK11" s="64">
        <f>+'Mai 18'!AK11+'Juin 18'!AJ11</f>
        <v>0</v>
      </c>
      <c r="AL11" s="34"/>
      <c r="AM11" s="35">
        <f t="shared" si="1"/>
        <v>28</v>
      </c>
      <c r="AN11" s="34">
        <f>AH11+Juil.18!AN11</f>
        <v>8</v>
      </c>
      <c r="AO11" s="36">
        <f>AI11+Juil.18!AO11</f>
        <v>80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7" t="s">
        <v>10</v>
      </c>
      <c r="D12" s="67" t="s">
        <v>2</v>
      </c>
      <c r="E12" s="67" t="s">
        <v>9</v>
      </c>
      <c r="F12" s="68" t="s">
        <v>9</v>
      </c>
      <c r="G12" s="68" t="s">
        <v>12</v>
      </c>
      <c r="H12" s="67" t="s">
        <v>10</v>
      </c>
      <c r="I12" s="67" t="s">
        <v>10</v>
      </c>
      <c r="J12" s="67" t="s">
        <v>13</v>
      </c>
      <c r="K12" s="67" t="s">
        <v>13</v>
      </c>
      <c r="L12" s="67" t="s">
        <v>13</v>
      </c>
      <c r="M12" s="68" t="s">
        <v>10</v>
      </c>
      <c r="N12" s="68" t="s">
        <v>10</v>
      </c>
      <c r="O12" s="67" t="s">
        <v>9</v>
      </c>
      <c r="P12" s="67" t="s">
        <v>9</v>
      </c>
      <c r="Q12" s="67" t="s">
        <v>9</v>
      </c>
      <c r="R12" s="67" t="s">
        <v>9</v>
      </c>
      <c r="S12" s="67" t="s">
        <v>9</v>
      </c>
      <c r="T12" s="68" t="s">
        <v>10</v>
      </c>
      <c r="U12" s="68" t="s">
        <v>10</v>
      </c>
      <c r="V12" s="67" t="s">
        <v>9</v>
      </c>
      <c r="W12" s="67" t="s">
        <v>9</v>
      </c>
      <c r="X12" s="67" t="s">
        <v>12</v>
      </c>
      <c r="Y12" s="67" t="s">
        <v>10</v>
      </c>
      <c r="Z12" s="67" t="s">
        <v>10</v>
      </c>
      <c r="AA12" s="68" t="s">
        <v>13</v>
      </c>
      <c r="AB12" s="68" t="s">
        <v>13</v>
      </c>
      <c r="AC12" s="67" t="s">
        <v>13</v>
      </c>
      <c r="AD12" s="67" t="s">
        <v>13</v>
      </c>
      <c r="AE12" s="67" t="s">
        <v>10</v>
      </c>
      <c r="AF12" s="67" t="s">
        <v>2</v>
      </c>
      <c r="AG12" s="67" t="s">
        <v>9</v>
      </c>
      <c r="AH12" s="23">
        <f>COUNTIF(C12:AG12,"RU")</f>
        <v>2</v>
      </c>
      <c r="AI12" s="24">
        <f>COUNTIF(C12:AG12,"R")</f>
        <v>10</v>
      </c>
      <c r="AJ12" s="24">
        <f>+COUNTIF(C12:AG12,"C")</f>
        <v>0</v>
      </c>
      <c r="AK12" s="62">
        <f>+'Mai 18'!AK12+'Juin 18'!AJ12</f>
        <v>0</v>
      </c>
      <c r="AL12" s="24"/>
      <c r="AM12" s="24">
        <f t="shared" si="1"/>
        <v>28</v>
      </c>
      <c r="AN12" s="24">
        <f>AH12+Juil.18!AN12</f>
        <v>9</v>
      </c>
      <c r="AO12" s="25">
        <f>AI12+Juil.18!AO12</f>
        <v>77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10</v>
      </c>
      <c r="D13" s="5" t="s">
        <v>2</v>
      </c>
      <c r="E13" s="5" t="s">
        <v>9</v>
      </c>
      <c r="F13" s="6" t="s">
        <v>9</v>
      </c>
      <c r="G13" s="6" t="s">
        <v>12</v>
      </c>
      <c r="H13" s="5" t="s">
        <v>10</v>
      </c>
      <c r="I13" s="5" t="s">
        <v>10</v>
      </c>
      <c r="J13" s="5" t="s">
        <v>13</v>
      </c>
      <c r="K13" s="5" t="s">
        <v>13</v>
      </c>
      <c r="L13" s="5" t="s">
        <v>13</v>
      </c>
      <c r="M13" s="6" t="s">
        <v>10</v>
      </c>
      <c r="N13" s="6" t="s">
        <v>10</v>
      </c>
      <c r="O13" s="5" t="s">
        <v>9</v>
      </c>
      <c r="P13" s="5" t="s">
        <v>9</v>
      </c>
      <c r="Q13" s="5" t="s">
        <v>9</v>
      </c>
      <c r="R13" s="5" t="s">
        <v>9</v>
      </c>
      <c r="S13" s="5" t="s">
        <v>9</v>
      </c>
      <c r="T13" s="6" t="s">
        <v>10</v>
      </c>
      <c r="U13" s="6" t="s">
        <v>10</v>
      </c>
      <c r="V13" s="5" t="s">
        <v>9</v>
      </c>
      <c r="W13" s="5" t="s">
        <v>9</v>
      </c>
      <c r="X13" s="5" t="s">
        <v>12</v>
      </c>
      <c r="Y13" s="5" t="s">
        <v>10</v>
      </c>
      <c r="Z13" s="5" t="s">
        <v>10</v>
      </c>
      <c r="AA13" s="6" t="s">
        <v>13</v>
      </c>
      <c r="AB13" s="6" t="s">
        <v>13</v>
      </c>
      <c r="AC13" s="5" t="s">
        <v>13</v>
      </c>
      <c r="AD13" s="5" t="s">
        <v>13</v>
      </c>
      <c r="AE13" s="5" t="s">
        <v>10</v>
      </c>
      <c r="AF13" s="5" t="s">
        <v>2</v>
      </c>
      <c r="AG13" s="5" t="s">
        <v>9</v>
      </c>
      <c r="AH13" s="27">
        <f t="shared" si="2"/>
        <v>2</v>
      </c>
      <c r="AI13" s="28">
        <f t="shared" si="3"/>
        <v>10</v>
      </c>
      <c r="AJ13" s="28">
        <f t="shared" si="0"/>
        <v>0</v>
      </c>
      <c r="AK13" s="63">
        <f>+'Mai 18'!AK13+'Juin 18'!AJ13</f>
        <v>0</v>
      </c>
      <c r="AL13" s="28"/>
      <c r="AM13" s="28">
        <f t="shared" si="1"/>
        <v>28</v>
      </c>
      <c r="AN13" s="28">
        <f>AH13+Juil.18!AN13</f>
        <v>9</v>
      </c>
      <c r="AO13" s="29">
        <f>AI13+Juil.18!AO13</f>
        <v>77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10</v>
      </c>
      <c r="D14" s="5" t="s">
        <v>2</v>
      </c>
      <c r="E14" s="5" t="s">
        <v>9</v>
      </c>
      <c r="F14" s="6" t="s">
        <v>9</v>
      </c>
      <c r="G14" s="6" t="s">
        <v>12</v>
      </c>
      <c r="H14" s="5" t="s">
        <v>10</v>
      </c>
      <c r="I14" s="5" t="s">
        <v>10</v>
      </c>
      <c r="J14" s="5" t="s">
        <v>13</v>
      </c>
      <c r="K14" s="5" t="s">
        <v>13</v>
      </c>
      <c r="L14" s="5" t="s">
        <v>13</v>
      </c>
      <c r="M14" s="6" t="s">
        <v>10</v>
      </c>
      <c r="N14" s="6" t="s">
        <v>10</v>
      </c>
      <c r="O14" s="5" t="s">
        <v>9</v>
      </c>
      <c r="P14" s="5" t="s">
        <v>9</v>
      </c>
      <c r="Q14" s="5" t="s">
        <v>9</v>
      </c>
      <c r="R14" s="5" t="s">
        <v>9</v>
      </c>
      <c r="S14" s="5" t="s">
        <v>9</v>
      </c>
      <c r="T14" s="6" t="s">
        <v>10</v>
      </c>
      <c r="U14" s="6" t="s">
        <v>10</v>
      </c>
      <c r="V14" s="5" t="s">
        <v>9</v>
      </c>
      <c r="W14" s="5" t="s">
        <v>9</v>
      </c>
      <c r="X14" s="5" t="s">
        <v>12</v>
      </c>
      <c r="Y14" s="5" t="s">
        <v>10</v>
      </c>
      <c r="Z14" s="5" t="s">
        <v>10</v>
      </c>
      <c r="AA14" s="6" t="s">
        <v>13</v>
      </c>
      <c r="AB14" s="6" t="s">
        <v>13</v>
      </c>
      <c r="AC14" s="5" t="s">
        <v>13</v>
      </c>
      <c r="AD14" s="5" t="s">
        <v>13</v>
      </c>
      <c r="AE14" s="5" t="s">
        <v>10</v>
      </c>
      <c r="AF14" s="5" t="s">
        <v>2</v>
      </c>
      <c r="AG14" s="5" t="s">
        <v>9</v>
      </c>
      <c r="AH14" s="27">
        <f t="shared" si="2"/>
        <v>2</v>
      </c>
      <c r="AI14" s="28">
        <f t="shared" si="3"/>
        <v>10</v>
      </c>
      <c r="AJ14" s="28">
        <f t="shared" si="0"/>
        <v>0</v>
      </c>
      <c r="AK14" s="63">
        <f>+'Mai 18'!AK14+'Juin 18'!AJ14</f>
        <v>0</v>
      </c>
      <c r="AL14" s="28"/>
      <c r="AM14" s="37">
        <f t="shared" si="1"/>
        <v>28</v>
      </c>
      <c r="AN14" s="28">
        <f>AH14+Juil.18!AN14</f>
        <v>9</v>
      </c>
      <c r="AO14" s="29">
        <f>AI14+Juil.18!AO14</f>
        <v>77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69" t="s">
        <v>10</v>
      </c>
      <c r="D15" s="69" t="s">
        <v>2</v>
      </c>
      <c r="E15" s="69" t="s">
        <v>9</v>
      </c>
      <c r="F15" s="70" t="s">
        <v>9</v>
      </c>
      <c r="G15" s="70" t="s">
        <v>12</v>
      </c>
      <c r="H15" s="69" t="s">
        <v>10</v>
      </c>
      <c r="I15" s="69" t="s">
        <v>10</v>
      </c>
      <c r="J15" s="69" t="s">
        <v>13</v>
      </c>
      <c r="K15" s="69" t="s">
        <v>13</v>
      </c>
      <c r="L15" s="69" t="s">
        <v>13</v>
      </c>
      <c r="M15" s="70" t="s">
        <v>10</v>
      </c>
      <c r="N15" s="70" t="s">
        <v>10</v>
      </c>
      <c r="O15" s="69" t="s">
        <v>9</v>
      </c>
      <c r="P15" s="69" t="s">
        <v>9</v>
      </c>
      <c r="Q15" s="69" t="s">
        <v>9</v>
      </c>
      <c r="R15" s="69" t="s">
        <v>9</v>
      </c>
      <c r="S15" s="69" t="s">
        <v>9</v>
      </c>
      <c r="T15" s="70" t="s">
        <v>10</v>
      </c>
      <c r="U15" s="70" t="s">
        <v>10</v>
      </c>
      <c r="V15" s="69" t="s">
        <v>9</v>
      </c>
      <c r="W15" s="69" t="s">
        <v>9</v>
      </c>
      <c r="X15" s="69" t="s">
        <v>12</v>
      </c>
      <c r="Y15" s="69" t="s">
        <v>10</v>
      </c>
      <c r="Z15" s="69" t="s">
        <v>10</v>
      </c>
      <c r="AA15" s="70" t="s">
        <v>13</v>
      </c>
      <c r="AB15" s="70" t="s">
        <v>13</v>
      </c>
      <c r="AC15" s="69" t="s">
        <v>13</v>
      </c>
      <c r="AD15" s="69" t="s">
        <v>13</v>
      </c>
      <c r="AE15" s="69" t="s">
        <v>10</v>
      </c>
      <c r="AF15" s="69" t="s">
        <v>2</v>
      </c>
      <c r="AG15" s="69" t="s">
        <v>9</v>
      </c>
      <c r="AH15" s="33">
        <f t="shared" si="2"/>
        <v>2</v>
      </c>
      <c r="AI15" s="34">
        <f t="shared" si="3"/>
        <v>10</v>
      </c>
      <c r="AJ15" s="34">
        <f t="shared" si="0"/>
        <v>0</v>
      </c>
      <c r="AK15" s="64">
        <f>+'Mai 18'!AK15+'Juin 18'!AJ15</f>
        <v>0</v>
      </c>
      <c r="AL15" s="34"/>
      <c r="AM15" s="34">
        <f t="shared" si="1"/>
        <v>28</v>
      </c>
      <c r="AN15" s="34">
        <f>AH15+Juil.18!AN15</f>
        <v>9</v>
      </c>
      <c r="AO15" s="36">
        <f>AI15+Juil.18!AO15</f>
        <v>77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7" t="s">
        <v>13</v>
      </c>
      <c r="D16" s="67" t="s">
        <v>13</v>
      </c>
      <c r="E16" s="67" t="s">
        <v>13</v>
      </c>
      <c r="F16" s="68" t="s">
        <v>10</v>
      </c>
      <c r="G16" s="68" t="s">
        <v>10</v>
      </c>
      <c r="H16" s="67" t="s">
        <v>9</v>
      </c>
      <c r="I16" s="67" t="s">
        <v>9</v>
      </c>
      <c r="J16" s="67" t="s">
        <v>9</v>
      </c>
      <c r="K16" s="67" t="s">
        <v>9</v>
      </c>
      <c r="L16" s="67" t="s">
        <v>9</v>
      </c>
      <c r="M16" s="68" t="s">
        <v>10</v>
      </c>
      <c r="N16" s="68" t="s">
        <v>10</v>
      </c>
      <c r="O16" s="67" t="s">
        <v>9</v>
      </c>
      <c r="P16" s="67" t="s">
        <v>9</v>
      </c>
      <c r="Q16" s="67" t="s">
        <v>12</v>
      </c>
      <c r="R16" s="67" t="s">
        <v>10</v>
      </c>
      <c r="S16" s="67" t="s">
        <v>10</v>
      </c>
      <c r="T16" s="68" t="s">
        <v>13</v>
      </c>
      <c r="U16" s="68" t="s">
        <v>13</v>
      </c>
      <c r="V16" s="67" t="s">
        <v>13</v>
      </c>
      <c r="W16" s="67" t="s">
        <v>13</v>
      </c>
      <c r="X16" s="67" t="s">
        <v>10</v>
      </c>
      <c r="Y16" s="67" t="s">
        <v>2</v>
      </c>
      <c r="Z16" s="67" t="s">
        <v>9</v>
      </c>
      <c r="AA16" s="68" t="s">
        <v>9</v>
      </c>
      <c r="AB16" s="68" t="s">
        <v>12</v>
      </c>
      <c r="AC16" s="67" t="s">
        <v>10</v>
      </c>
      <c r="AD16" s="67" t="s">
        <v>10</v>
      </c>
      <c r="AE16" s="67" t="s">
        <v>13</v>
      </c>
      <c r="AF16" s="67" t="s">
        <v>13</v>
      </c>
      <c r="AG16" s="67" t="s">
        <v>13</v>
      </c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+'Mai 18'!AK16+'Juin 18'!AJ16</f>
        <v>0</v>
      </c>
      <c r="AL16" s="24"/>
      <c r="AM16" s="24">
        <f t="shared" si="1"/>
        <v>28</v>
      </c>
      <c r="AN16" s="24">
        <f>AH16+Juil.18!AN16</f>
        <v>9</v>
      </c>
      <c r="AO16" s="25">
        <f>AI16+Juil.18!AO16</f>
        <v>77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13</v>
      </c>
      <c r="D17" s="5" t="s">
        <v>13</v>
      </c>
      <c r="E17" s="5" t="s">
        <v>13</v>
      </c>
      <c r="F17" s="6" t="s">
        <v>10</v>
      </c>
      <c r="G17" s="6" t="s">
        <v>10</v>
      </c>
      <c r="H17" s="5" t="s">
        <v>9</v>
      </c>
      <c r="I17" s="5" t="s">
        <v>9</v>
      </c>
      <c r="J17" s="5" t="s">
        <v>9</v>
      </c>
      <c r="K17" s="5" t="s">
        <v>9</v>
      </c>
      <c r="L17" s="5" t="s">
        <v>9</v>
      </c>
      <c r="M17" s="6" t="s">
        <v>10</v>
      </c>
      <c r="N17" s="6" t="s">
        <v>10</v>
      </c>
      <c r="O17" s="5" t="s">
        <v>9</v>
      </c>
      <c r="P17" s="5" t="s">
        <v>9</v>
      </c>
      <c r="Q17" s="5" t="s">
        <v>12</v>
      </c>
      <c r="R17" s="5" t="s">
        <v>10</v>
      </c>
      <c r="S17" s="5" t="s">
        <v>10</v>
      </c>
      <c r="T17" s="6" t="s">
        <v>13</v>
      </c>
      <c r="U17" s="6" t="s">
        <v>13</v>
      </c>
      <c r="V17" s="5" t="s">
        <v>13</v>
      </c>
      <c r="W17" s="5" t="s">
        <v>13</v>
      </c>
      <c r="X17" s="5" t="s">
        <v>10</v>
      </c>
      <c r="Y17" s="5" t="s">
        <v>2</v>
      </c>
      <c r="Z17" s="5" t="s">
        <v>9</v>
      </c>
      <c r="AA17" s="6" t="s">
        <v>9</v>
      </c>
      <c r="AB17" s="6" t="s">
        <v>12</v>
      </c>
      <c r="AC17" s="5" t="s">
        <v>10</v>
      </c>
      <c r="AD17" s="5" t="s">
        <v>10</v>
      </c>
      <c r="AE17" s="5" t="s">
        <v>13</v>
      </c>
      <c r="AF17" s="5" t="s">
        <v>13</v>
      </c>
      <c r="AG17" s="5" t="s">
        <v>13</v>
      </c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+'Mai 18'!AK17+'Juin 18'!AJ17</f>
        <v>0</v>
      </c>
      <c r="AL17" s="28"/>
      <c r="AM17" s="28">
        <f t="shared" si="1"/>
        <v>28</v>
      </c>
      <c r="AN17" s="28">
        <f>AH17+Juil.18!AN17</f>
        <v>9</v>
      </c>
      <c r="AO17" s="29">
        <f>AI17+Juil.18!AO17</f>
        <v>77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13</v>
      </c>
      <c r="D18" s="5" t="s">
        <v>13</v>
      </c>
      <c r="E18" s="5" t="s">
        <v>13</v>
      </c>
      <c r="F18" s="6" t="s">
        <v>10</v>
      </c>
      <c r="G18" s="6" t="s">
        <v>10</v>
      </c>
      <c r="H18" s="5" t="s">
        <v>9</v>
      </c>
      <c r="I18" s="5" t="s">
        <v>9</v>
      </c>
      <c r="J18" s="5" t="s">
        <v>9</v>
      </c>
      <c r="K18" s="5" t="s">
        <v>9</v>
      </c>
      <c r="L18" s="5" t="s">
        <v>9</v>
      </c>
      <c r="M18" s="6" t="s">
        <v>10</v>
      </c>
      <c r="N18" s="6" t="s">
        <v>10</v>
      </c>
      <c r="O18" s="5" t="s">
        <v>9</v>
      </c>
      <c r="P18" s="5" t="s">
        <v>9</v>
      </c>
      <c r="Q18" s="5" t="s">
        <v>12</v>
      </c>
      <c r="R18" s="5" t="s">
        <v>10</v>
      </c>
      <c r="S18" s="5" t="s">
        <v>10</v>
      </c>
      <c r="T18" s="6" t="s">
        <v>13</v>
      </c>
      <c r="U18" s="6" t="s">
        <v>13</v>
      </c>
      <c r="V18" s="5" t="s">
        <v>13</v>
      </c>
      <c r="W18" s="5" t="s">
        <v>13</v>
      </c>
      <c r="X18" s="5" t="s">
        <v>10</v>
      </c>
      <c r="Y18" s="5" t="s">
        <v>2</v>
      </c>
      <c r="Z18" s="5" t="s">
        <v>9</v>
      </c>
      <c r="AA18" s="6" t="s">
        <v>9</v>
      </c>
      <c r="AB18" s="6" t="s">
        <v>12</v>
      </c>
      <c r="AC18" s="5" t="s">
        <v>10</v>
      </c>
      <c r="AD18" s="5" t="s">
        <v>10</v>
      </c>
      <c r="AE18" s="5" t="s">
        <v>13</v>
      </c>
      <c r="AF18" s="5" t="s">
        <v>13</v>
      </c>
      <c r="AG18" s="5" t="s">
        <v>13</v>
      </c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+'Mai 18'!AK18+'Juin 18'!AJ18</f>
        <v>0</v>
      </c>
      <c r="AL18" s="28"/>
      <c r="AM18" s="28">
        <f t="shared" si="1"/>
        <v>28</v>
      </c>
      <c r="AN18" s="28">
        <f>AH18+Juil.18!AN18</f>
        <v>9</v>
      </c>
      <c r="AO18" s="29">
        <f>AI18+Juil.18!AO18</f>
        <v>77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69" t="s">
        <v>13</v>
      </c>
      <c r="D19" s="69" t="s">
        <v>13</v>
      </c>
      <c r="E19" s="69" t="s">
        <v>13</v>
      </c>
      <c r="F19" s="70" t="s">
        <v>10</v>
      </c>
      <c r="G19" s="70" t="s">
        <v>10</v>
      </c>
      <c r="H19" s="69" t="s">
        <v>9</v>
      </c>
      <c r="I19" s="69" t="s">
        <v>9</v>
      </c>
      <c r="J19" s="69" t="s">
        <v>9</v>
      </c>
      <c r="K19" s="69" t="s">
        <v>9</v>
      </c>
      <c r="L19" s="69" t="s">
        <v>9</v>
      </c>
      <c r="M19" s="70" t="s">
        <v>10</v>
      </c>
      <c r="N19" s="70" t="s">
        <v>10</v>
      </c>
      <c r="O19" s="69" t="s">
        <v>9</v>
      </c>
      <c r="P19" s="69" t="s">
        <v>9</v>
      </c>
      <c r="Q19" s="69" t="s">
        <v>12</v>
      </c>
      <c r="R19" s="69" t="s">
        <v>10</v>
      </c>
      <c r="S19" s="69" t="s">
        <v>10</v>
      </c>
      <c r="T19" s="70" t="s">
        <v>13</v>
      </c>
      <c r="U19" s="70" t="s">
        <v>13</v>
      </c>
      <c r="V19" s="69" t="s">
        <v>13</v>
      </c>
      <c r="W19" s="69" t="s">
        <v>13</v>
      </c>
      <c r="X19" s="69" t="s">
        <v>10</v>
      </c>
      <c r="Y19" s="69" t="s">
        <v>2</v>
      </c>
      <c r="Z19" s="69" t="s">
        <v>9</v>
      </c>
      <c r="AA19" s="70" t="s">
        <v>9</v>
      </c>
      <c r="AB19" s="70" t="s">
        <v>12</v>
      </c>
      <c r="AC19" s="69" t="s">
        <v>10</v>
      </c>
      <c r="AD19" s="69" t="s">
        <v>10</v>
      </c>
      <c r="AE19" s="69" t="s">
        <v>13</v>
      </c>
      <c r="AF19" s="69" t="s">
        <v>13</v>
      </c>
      <c r="AG19" s="69" t="s">
        <v>13</v>
      </c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+'Mai 18'!AK19+'Juin 18'!AJ19</f>
        <v>0</v>
      </c>
      <c r="AL19" s="34"/>
      <c r="AM19" s="34">
        <f t="shared" si="1"/>
        <v>28</v>
      </c>
      <c r="AN19" s="34">
        <f>AH19+Juil.18!AN19</f>
        <v>9</v>
      </c>
      <c r="AO19" s="36">
        <f>AI19+Juil.18!AO19</f>
        <v>77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7" t="s">
        <v>9</v>
      </c>
      <c r="D20" s="67" t="s">
        <v>9</v>
      </c>
      <c r="E20" s="67" t="s">
        <v>9</v>
      </c>
      <c r="F20" s="68" t="s">
        <v>10</v>
      </c>
      <c r="G20" s="68" t="s">
        <v>10</v>
      </c>
      <c r="H20" s="67" t="s">
        <v>9</v>
      </c>
      <c r="I20" s="67" t="s">
        <v>9</v>
      </c>
      <c r="J20" s="67" t="s">
        <v>12</v>
      </c>
      <c r="K20" s="67" t="s">
        <v>10</v>
      </c>
      <c r="L20" s="67" t="s">
        <v>10</v>
      </c>
      <c r="M20" s="68" t="s">
        <v>13</v>
      </c>
      <c r="N20" s="68" t="s">
        <v>13</v>
      </c>
      <c r="O20" s="67" t="s">
        <v>13</v>
      </c>
      <c r="P20" s="67" t="s">
        <v>13</v>
      </c>
      <c r="Q20" s="67" t="s">
        <v>10</v>
      </c>
      <c r="R20" s="67" t="s">
        <v>2</v>
      </c>
      <c r="S20" s="67" t="s">
        <v>9</v>
      </c>
      <c r="T20" s="68" t="s">
        <v>9</v>
      </c>
      <c r="U20" s="68" t="s">
        <v>12</v>
      </c>
      <c r="V20" s="67" t="s">
        <v>10</v>
      </c>
      <c r="W20" s="67" t="s">
        <v>10</v>
      </c>
      <c r="X20" s="67" t="s">
        <v>13</v>
      </c>
      <c r="Y20" s="67" t="s">
        <v>13</v>
      </c>
      <c r="Z20" s="67" t="s">
        <v>13</v>
      </c>
      <c r="AA20" s="68" t="s">
        <v>10</v>
      </c>
      <c r="AB20" s="68" t="s">
        <v>10</v>
      </c>
      <c r="AC20" s="67" t="s">
        <v>9</v>
      </c>
      <c r="AD20" s="67" t="s">
        <v>9</v>
      </c>
      <c r="AE20" s="67" t="s">
        <v>9</v>
      </c>
      <c r="AF20" s="67" t="s">
        <v>9</v>
      </c>
      <c r="AG20" s="67" t="s">
        <v>9</v>
      </c>
      <c r="AH20" s="23">
        <f t="shared" si="2"/>
        <v>1</v>
      </c>
      <c r="AI20" s="24">
        <f t="shared" si="3"/>
        <v>9</v>
      </c>
      <c r="AJ20" s="24">
        <f t="shared" si="0"/>
        <v>0</v>
      </c>
      <c r="AK20" s="62">
        <f>+'Mai 18'!AK20+'Juin 18'!AJ20</f>
        <v>0</v>
      </c>
      <c r="AL20" s="24"/>
      <c r="AM20" s="38">
        <f t="shared" si="1"/>
        <v>28</v>
      </c>
      <c r="AN20" s="24">
        <f>AH20+Juil.18!AN20</f>
        <v>9</v>
      </c>
      <c r="AO20" s="25">
        <f>AI20+Juil.18!AO20</f>
        <v>77</v>
      </c>
      <c r="AU20" s="19"/>
      <c r="AV20" s="19"/>
      <c r="AW20" s="19"/>
    </row>
    <row r="21" spans="1:49" x14ac:dyDescent="0.25">
      <c r="A21" s="83"/>
      <c r="B21" s="26" t="s">
        <v>62</v>
      </c>
      <c r="C21" s="75" t="s">
        <v>9</v>
      </c>
      <c r="D21" s="75" t="s">
        <v>9</v>
      </c>
      <c r="E21" s="75" t="s">
        <v>9</v>
      </c>
      <c r="F21" s="74" t="s">
        <v>10</v>
      </c>
      <c r="G21" s="74" t="s">
        <v>10</v>
      </c>
      <c r="H21" s="75" t="s">
        <v>9</v>
      </c>
      <c r="I21" s="75" t="s">
        <v>9</v>
      </c>
      <c r="J21" s="75" t="s">
        <v>12</v>
      </c>
      <c r="K21" s="75" t="s">
        <v>10</v>
      </c>
      <c r="L21" s="75" t="s">
        <v>10</v>
      </c>
      <c r="M21" s="74" t="s">
        <v>13</v>
      </c>
      <c r="N21" s="74" t="s">
        <v>13</v>
      </c>
      <c r="O21" s="75" t="s">
        <v>13</v>
      </c>
      <c r="P21" s="75" t="s">
        <v>13</v>
      </c>
      <c r="Q21" s="75" t="s">
        <v>10</v>
      </c>
      <c r="R21" s="75" t="s">
        <v>2</v>
      </c>
      <c r="S21" s="75" t="s">
        <v>9</v>
      </c>
      <c r="T21" s="74" t="s">
        <v>9</v>
      </c>
      <c r="U21" s="74" t="s">
        <v>12</v>
      </c>
      <c r="V21" s="75" t="s">
        <v>10</v>
      </c>
      <c r="W21" s="75" t="s">
        <v>10</v>
      </c>
      <c r="X21" s="75" t="s">
        <v>13</v>
      </c>
      <c r="Y21" s="75" t="s">
        <v>13</v>
      </c>
      <c r="Z21" s="75" t="s">
        <v>13</v>
      </c>
      <c r="AA21" s="74" t="s">
        <v>10</v>
      </c>
      <c r="AB21" s="74" t="s">
        <v>10</v>
      </c>
      <c r="AC21" s="75" t="s">
        <v>9</v>
      </c>
      <c r="AD21" s="75" t="s">
        <v>9</v>
      </c>
      <c r="AE21" s="75" t="s">
        <v>9</v>
      </c>
      <c r="AF21" s="75" t="s">
        <v>9</v>
      </c>
      <c r="AG21" s="75" t="s">
        <v>9</v>
      </c>
      <c r="AH21" s="66">
        <f>COUNTIF(C21:AG21,"RU")</f>
        <v>1</v>
      </c>
      <c r="AI21" s="28">
        <f>COUNTIF(C21:AG21,"R")</f>
        <v>9</v>
      </c>
      <c r="AJ21" s="28">
        <f>+COUNTIF(C21:AG21,"C")</f>
        <v>0</v>
      </c>
      <c r="AK21" s="63">
        <f>+'Mai 18'!AK21+'Juin 18'!AJ21</f>
        <v>0</v>
      </c>
      <c r="AL21" s="28"/>
      <c r="AM21" s="28">
        <f t="shared" si="1"/>
        <v>28</v>
      </c>
      <c r="AN21" s="28">
        <f>AH21+Juil.18!AN21</f>
        <v>9</v>
      </c>
      <c r="AO21" s="29">
        <f>AI21+Juil.18!AO21</f>
        <v>77</v>
      </c>
      <c r="AU21" s="19"/>
      <c r="AV21" s="19"/>
      <c r="AW21" s="19"/>
    </row>
    <row r="22" spans="1:49" x14ac:dyDescent="0.25">
      <c r="A22" s="83"/>
      <c r="B22" s="26" t="s">
        <v>63</v>
      </c>
      <c r="C22" s="75" t="s">
        <v>9</v>
      </c>
      <c r="D22" s="75" t="s">
        <v>9</v>
      </c>
      <c r="E22" s="75" t="s">
        <v>9</v>
      </c>
      <c r="F22" s="74" t="s">
        <v>10</v>
      </c>
      <c r="G22" s="74" t="s">
        <v>10</v>
      </c>
      <c r="H22" s="75" t="s">
        <v>9</v>
      </c>
      <c r="I22" s="75" t="s">
        <v>9</v>
      </c>
      <c r="J22" s="75" t="s">
        <v>12</v>
      </c>
      <c r="K22" s="75" t="s">
        <v>10</v>
      </c>
      <c r="L22" s="75" t="s">
        <v>10</v>
      </c>
      <c r="M22" s="74" t="s">
        <v>13</v>
      </c>
      <c r="N22" s="74" t="s">
        <v>13</v>
      </c>
      <c r="O22" s="75" t="s">
        <v>13</v>
      </c>
      <c r="P22" s="75" t="s">
        <v>13</v>
      </c>
      <c r="Q22" s="75" t="s">
        <v>10</v>
      </c>
      <c r="R22" s="75" t="s">
        <v>2</v>
      </c>
      <c r="S22" s="75" t="s">
        <v>9</v>
      </c>
      <c r="T22" s="74" t="s">
        <v>9</v>
      </c>
      <c r="U22" s="74" t="s">
        <v>12</v>
      </c>
      <c r="V22" s="75" t="s">
        <v>10</v>
      </c>
      <c r="W22" s="75" t="s">
        <v>10</v>
      </c>
      <c r="X22" s="75" t="s">
        <v>13</v>
      </c>
      <c r="Y22" s="75" t="s">
        <v>13</v>
      </c>
      <c r="Z22" s="75" t="s">
        <v>13</v>
      </c>
      <c r="AA22" s="74" t="s">
        <v>10</v>
      </c>
      <c r="AB22" s="74" t="s">
        <v>10</v>
      </c>
      <c r="AC22" s="75" t="s">
        <v>9</v>
      </c>
      <c r="AD22" s="75" t="s">
        <v>9</v>
      </c>
      <c r="AE22" s="75" t="s">
        <v>9</v>
      </c>
      <c r="AF22" s="75" t="s">
        <v>9</v>
      </c>
      <c r="AG22" s="75" t="s">
        <v>9</v>
      </c>
      <c r="AH22" s="27">
        <f>COUNTIF(C22:AG22,"RU")</f>
        <v>1</v>
      </c>
      <c r="AI22" s="28">
        <f>COUNTIF(C22:AG22,"R")</f>
        <v>9</v>
      </c>
      <c r="AJ22" s="28">
        <f>+COUNTIF(C22:AG22,"C")</f>
        <v>0</v>
      </c>
      <c r="AK22" s="63">
        <f>+'Mai 18'!AK22+'Juin 18'!AJ22</f>
        <v>0</v>
      </c>
      <c r="AL22" s="28"/>
      <c r="AM22" s="28">
        <f t="shared" si="1"/>
        <v>28</v>
      </c>
      <c r="AN22" s="28">
        <f>AH22+Juil.18!AN22</f>
        <v>9</v>
      </c>
      <c r="AO22" s="29">
        <f>AI22+Juil.18!AO22</f>
        <v>77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9</v>
      </c>
      <c r="D23" s="31" t="s">
        <v>9</v>
      </c>
      <c r="E23" s="31" t="s">
        <v>9</v>
      </c>
      <c r="F23" s="32" t="s">
        <v>10</v>
      </c>
      <c r="G23" s="32" t="s">
        <v>10</v>
      </c>
      <c r="H23" s="31" t="s">
        <v>9</v>
      </c>
      <c r="I23" s="31" t="s">
        <v>9</v>
      </c>
      <c r="J23" s="31" t="s">
        <v>12</v>
      </c>
      <c r="K23" s="31" t="s">
        <v>10</v>
      </c>
      <c r="L23" s="31" t="s">
        <v>10</v>
      </c>
      <c r="M23" s="32" t="s">
        <v>13</v>
      </c>
      <c r="N23" s="32" t="s">
        <v>13</v>
      </c>
      <c r="O23" s="31" t="s">
        <v>13</v>
      </c>
      <c r="P23" s="31" t="s">
        <v>13</v>
      </c>
      <c r="Q23" s="31" t="s">
        <v>10</v>
      </c>
      <c r="R23" s="31" t="s">
        <v>2</v>
      </c>
      <c r="S23" s="31" t="s">
        <v>9</v>
      </c>
      <c r="T23" s="32" t="s">
        <v>9</v>
      </c>
      <c r="U23" s="32" t="s">
        <v>12</v>
      </c>
      <c r="V23" s="31" t="s">
        <v>10</v>
      </c>
      <c r="W23" s="31" t="s">
        <v>10</v>
      </c>
      <c r="X23" s="31" t="s">
        <v>13</v>
      </c>
      <c r="Y23" s="31" t="s">
        <v>13</v>
      </c>
      <c r="Z23" s="31" t="s">
        <v>13</v>
      </c>
      <c r="AA23" s="32" t="s">
        <v>10</v>
      </c>
      <c r="AB23" s="32" t="s">
        <v>10</v>
      </c>
      <c r="AC23" s="31" t="s">
        <v>9</v>
      </c>
      <c r="AD23" s="31" t="s">
        <v>9</v>
      </c>
      <c r="AE23" s="31" t="s">
        <v>9</v>
      </c>
      <c r="AF23" s="31" t="s">
        <v>9</v>
      </c>
      <c r="AG23" s="31" t="s">
        <v>9</v>
      </c>
      <c r="AH23" s="33">
        <f>COUNTIF(C23:AG23,"RU")</f>
        <v>1</v>
      </c>
      <c r="AI23" s="34">
        <f>COUNTIF(C23:AG23,"R")</f>
        <v>9</v>
      </c>
      <c r="AJ23" s="34">
        <f>+COUNTIF(C23:AG23,"C")</f>
        <v>0</v>
      </c>
      <c r="AK23" s="64">
        <f>+'Mai 18'!AK23+'Juin 18'!AJ23</f>
        <v>0</v>
      </c>
      <c r="AL23" s="34"/>
      <c r="AM23" s="34">
        <f t="shared" si="1"/>
        <v>28</v>
      </c>
      <c r="AN23" s="34">
        <f>AH23+Juil.18!AN23</f>
        <v>9</v>
      </c>
      <c r="AO23" s="36">
        <f>AI23+Juil.18!AO23</f>
        <v>77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2</v>
      </c>
      <c r="D24" s="40">
        <f t="shared" ref="D24:AG24" si="4">COUNTIF(D8,"J")+COUNTIF(D12,"J")+COUNTIF(D16,"J")+COUNTIF(D20,"J")+COUNTIF(D8,"M")+COUNTIF(D12,"M")+COUNTIF(D16,"M")+COUNTIF(D20,"M")</f>
        <v>1</v>
      </c>
      <c r="E24" s="40">
        <f t="shared" si="4"/>
        <v>2</v>
      </c>
      <c r="F24" s="40">
        <f t="shared" si="4"/>
        <v>1</v>
      </c>
      <c r="G24" s="40">
        <f t="shared" si="4"/>
        <v>1</v>
      </c>
      <c r="H24" s="40">
        <f t="shared" si="4"/>
        <v>2</v>
      </c>
      <c r="I24" s="40">
        <f t="shared" si="4"/>
        <v>2</v>
      </c>
      <c r="J24" s="40">
        <f t="shared" si="4"/>
        <v>2</v>
      </c>
      <c r="K24" s="40">
        <f t="shared" si="4"/>
        <v>1</v>
      </c>
      <c r="L24" s="40">
        <f t="shared" si="4"/>
        <v>2</v>
      </c>
      <c r="M24" s="40">
        <f t="shared" si="4"/>
        <v>1</v>
      </c>
      <c r="N24" s="40">
        <f t="shared" si="4"/>
        <v>1</v>
      </c>
      <c r="O24" s="40">
        <f t="shared" si="4"/>
        <v>2</v>
      </c>
      <c r="P24" s="40">
        <f t="shared" si="4"/>
        <v>2</v>
      </c>
      <c r="Q24" s="40">
        <f t="shared" si="4"/>
        <v>2</v>
      </c>
      <c r="R24" s="40">
        <f t="shared" si="4"/>
        <v>1</v>
      </c>
      <c r="S24" s="40">
        <f t="shared" si="4"/>
        <v>2</v>
      </c>
      <c r="T24" s="40">
        <f t="shared" si="4"/>
        <v>1</v>
      </c>
      <c r="U24" s="40">
        <f t="shared" si="4"/>
        <v>1</v>
      </c>
      <c r="V24" s="40">
        <f t="shared" si="4"/>
        <v>2</v>
      </c>
      <c r="W24" s="40">
        <f t="shared" si="4"/>
        <v>2</v>
      </c>
      <c r="X24" s="40">
        <f t="shared" si="4"/>
        <v>2</v>
      </c>
      <c r="Y24" s="40">
        <f t="shared" si="4"/>
        <v>1</v>
      </c>
      <c r="Z24" s="40">
        <f t="shared" si="4"/>
        <v>2</v>
      </c>
      <c r="AA24" s="40">
        <f t="shared" si="4"/>
        <v>1</v>
      </c>
      <c r="AB24" s="40">
        <f t="shared" si="4"/>
        <v>1</v>
      </c>
      <c r="AC24" s="40">
        <f t="shared" si="4"/>
        <v>2</v>
      </c>
      <c r="AD24" s="40">
        <f t="shared" si="4"/>
        <v>2</v>
      </c>
      <c r="AE24" s="40">
        <f t="shared" si="4"/>
        <v>2</v>
      </c>
      <c r="AF24" s="40">
        <f t="shared" si="4"/>
        <v>1</v>
      </c>
      <c r="AG24" s="40">
        <f t="shared" si="4"/>
        <v>2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6</v>
      </c>
      <c r="D26" s="42">
        <f t="shared" ref="D26:AG26" si="6">COUNTIF(D9:D11,"J")+COUNTIF(D13:D15,"J")+COUNTIF(D17:D19,"J")+COUNTIF(D21:D23,"J")+COUNTIF(D9:D11,"M")+COUNTIF(D13:D15,"M")+COUNTIF(D17:D19,"M")+COUNTIF(D21:D23,"M")</f>
        <v>3</v>
      </c>
      <c r="E26" s="42">
        <f t="shared" si="6"/>
        <v>6</v>
      </c>
      <c r="F26" s="42">
        <f t="shared" si="6"/>
        <v>3</v>
      </c>
      <c r="G26" s="42">
        <f t="shared" si="6"/>
        <v>3</v>
      </c>
      <c r="H26" s="42">
        <f t="shared" si="6"/>
        <v>6</v>
      </c>
      <c r="I26" s="42">
        <f t="shared" si="6"/>
        <v>6</v>
      </c>
      <c r="J26" s="42">
        <f t="shared" si="6"/>
        <v>6</v>
      </c>
      <c r="K26" s="42">
        <f t="shared" si="6"/>
        <v>3</v>
      </c>
      <c r="L26" s="42">
        <f t="shared" si="6"/>
        <v>6</v>
      </c>
      <c r="M26" s="42">
        <f t="shared" si="6"/>
        <v>3</v>
      </c>
      <c r="N26" s="42">
        <f t="shared" si="6"/>
        <v>3</v>
      </c>
      <c r="O26" s="42">
        <f t="shared" si="6"/>
        <v>6</v>
      </c>
      <c r="P26" s="42">
        <f t="shared" si="6"/>
        <v>6</v>
      </c>
      <c r="Q26" s="42">
        <f t="shared" si="6"/>
        <v>6</v>
      </c>
      <c r="R26" s="42">
        <f t="shared" si="6"/>
        <v>3</v>
      </c>
      <c r="S26" s="42">
        <f t="shared" si="6"/>
        <v>6</v>
      </c>
      <c r="T26" s="42">
        <f t="shared" si="6"/>
        <v>3</v>
      </c>
      <c r="U26" s="42">
        <f t="shared" si="6"/>
        <v>3</v>
      </c>
      <c r="V26" s="42">
        <f t="shared" si="6"/>
        <v>6</v>
      </c>
      <c r="W26" s="42">
        <f t="shared" si="6"/>
        <v>6</v>
      </c>
      <c r="X26" s="42">
        <f t="shared" si="6"/>
        <v>6</v>
      </c>
      <c r="Y26" s="42">
        <f t="shared" si="6"/>
        <v>3</v>
      </c>
      <c r="Z26" s="42">
        <f t="shared" si="6"/>
        <v>6</v>
      </c>
      <c r="AA26" s="42">
        <f t="shared" si="6"/>
        <v>3</v>
      </c>
      <c r="AB26" s="42">
        <f t="shared" si="6"/>
        <v>3</v>
      </c>
      <c r="AC26" s="42">
        <f t="shared" si="6"/>
        <v>6</v>
      </c>
      <c r="AD26" s="42">
        <f t="shared" si="6"/>
        <v>6</v>
      </c>
      <c r="AE26" s="42">
        <f t="shared" si="6"/>
        <v>6</v>
      </c>
      <c r="AF26" s="42">
        <f t="shared" si="6"/>
        <v>3</v>
      </c>
      <c r="AG26" s="42">
        <f t="shared" si="6"/>
        <v>6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3</v>
      </c>
    </row>
    <row r="28" spans="1:49" x14ac:dyDescent="0.25">
      <c r="B28" s="41" t="s">
        <v>22</v>
      </c>
      <c r="C28" s="42">
        <f>C24+C25+D26+D27</f>
        <v>9</v>
      </c>
      <c r="D28" s="42">
        <f t="shared" ref="D28:AG28" si="8">D24+D25+E26+E27</f>
        <v>11</v>
      </c>
      <c r="E28" s="42">
        <f t="shared" si="8"/>
        <v>9</v>
      </c>
      <c r="F28" s="42">
        <f t="shared" si="8"/>
        <v>8</v>
      </c>
      <c r="G28" s="42">
        <f t="shared" si="8"/>
        <v>11</v>
      </c>
      <c r="H28" s="42">
        <f t="shared" si="8"/>
        <v>12</v>
      </c>
      <c r="I28" s="42">
        <f t="shared" si="8"/>
        <v>12</v>
      </c>
      <c r="J28" s="42">
        <f t="shared" si="8"/>
        <v>9</v>
      </c>
      <c r="K28" s="42">
        <f t="shared" si="8"/>
        <v>11</v>
      </c>
      <c r="L28" s="42">
        <f t="shared" si="8"/>
        <v>9</v>
      </c>
      <c r="M28" s="42">
        <f t="shared" si="8"/>
        <v>8</v>
      </c>
      <c r="N28" s="42">
        <f t="shared" si="8"/>
        <v>11</v>
      </c>
      <c r="O28" s="42">
        <f t="shared" si="8"/>
        <v>12</v>
      </c>
      <c r="P28" s="42">
        <f t="shared" si="8"/>
        <v>12</v>
      </c>
      <c r="Q28" s="42">
        <f t="shared" si="8"/>
        <v>9</v>
      </c>
      <c r="R28" s="42">
        <f t="shared" si="8"/>
        <v>11</v>
      </c>
      <c r="S28" s="42">
        <f t="shared" si="8"/>
        <v>9</v>
      </c>
      <c r="T28" s="42">
        <f t="shared" si="8"/>
        <v>8</v>
      </c>
      <c r="U28" s="42">
        <f t="shared" si="8"/>
        <v>11</v>
      </c>
      <c r="V28" s="42">
        <f t="shared" si="8"/>
        <v>12</v>
      </c>
      <c r="W28" s="42">
        <f t="shared" si="8"/>
        <v>12</v>
      </c>
      <c r="X28" s="42">
        <f t="shared" si="8"/>
        <v>9</v>
      </c>
      <c r="Y28" s="42">
        <f t="shared" si="8"/>
        <v>11</v>
      </c>
      <c r="Z28" s="42">
        <f t="shared" si="8"/>
        <v>9</v>
      </c>
      <c r="AA28" s="42">
        <f t="shared" si="8"/>
        <v>8</v>
      </c>
      <c r="AB28" s="42">
        <f t="shared" si="8"/>
        <v>11</v>
      </c>
      <c r="AC28" s="42">
        <f t="shared" si="8"/>
        <v>12</v>
      </c>
      <c r="AD28" s="42">
        <f t="shared" si="8"/>
        <v>12</v>
      </c>
      <c r="AE28" s="42">
        <f t="shared" si="8"/>
        <v>9</v>
      </c>
      <c r="AF28" s="42">
        <f t="shared" si="8"/>
        <v>11</v>
      </c>
      <c r="AG28" s="42">
        <f t="shared" si="8"/>
        <v>3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265" priority="62" operator="equal">
      <formula>0</formula>
    </cfRule>
  </conditionalFormatting>
  <conditionalFormatting sqref="AN4">
    <cfRule type="cellIs" dxfId="264" priority="60" operator="notEqual">
      <formula>0</formula>
    </cfRule>
    <cfRule type="cellIs" dxfId="263" priority="61" operator="equal">
      <formula>0</formula>
    </cfRule>
  </conditionalFormatting>
  <conditionalFormatting sqref="O24:AF24 C25:AF27 AG24:AG27">
    <cfRule type="cellIs" dxfId="262" priority="59" operator="equal">
      <formula>0</formula>
    </cfRule>
  </conditionalFormatting>
  <conditionalFormatting sqref="C24:N24">
    <cfRule type="cellIs" dxfId="261" priority="58" operator="equal">
      <formula>0</formula>
    </cfRule>
  </conditionalFormatting>
  <conditionalFormatting sqref="C28:AG28">
    <cfRule type="cellIs" dxfId="260" priority="57" operator="equal">
      <formula>0</formula>
    </cfRule>
  </conditionalFormatting>
  <conditionalFormatting sqref="C2:AD2">
    <cfRule type="cellIs" dxfId="259" priority="56" stopIfTrue="1" operator="equal">
      <formula>"C-1"</formula>
    </cfRule>
  </conditionalFormatting>
  <conditionalFormatting sqref="AE2:AG2">
    <cfRule type="cellIs" dxfId="258" priority="55" stopIfTrue="1" operator="equal">
      <formula>"C-1"</formula>
    </cfRule>
  </conditionalFormatting>
  <conditionalFormatting sqref="I3:AC7">
    <cfRule type="cellIs" dxfId="257" priority="48" operator="between">
      <formula>"F0"</formula>
      <formula>"F9"</formula>
    </cfRule>
    <cfRule type="cellIs" dxfId="256" priority="49" operator="equal">
      <formula>"M"</formula>
    </cfRule>
    <cfRule type="cellIs" dxfId="255" priority="50" operator="equal">
      <formula>"S"</formula>
    </cfRule>
    <cfRule type="cellIs" dxfId="254" priority="51" operator="equal">
      <formula>"C"</formula>
    </cfRule>
    <cfRule type="cellIs" dxfId="253" priority="52" operator="equal">
      <formula>"For"</formula>
    </cfRule>
    <cfRule type="cellIs" dxfId="252" priority="53" operator="equal">
      <formula>"N"</formula>
    </cfRule>
    <cfRule type="cellIs" dxfId="251" priority="54" operator="equal">
      <formula>"J"</formula>
    </cfRule>
  </conditionalFormatting>
  <conditionalFormatting sqref="C3:H7">
    <cfRule type="cellIs" dxfId="250" priority="41" operator="between">
      <formula>"F0"</formula>
      <formula>"F9"</formula>
    </cfRule>
    <cfRule type="cellIs" dxfId="249" priority="42" operator="equal">
      <formula>"M"</formula>
    </cfRule>
    <cfRule type="cellIs" dxfId="248" priority="43" operator="equal">
      <formula>"S"</formula>
    </cfRule>
    <cfRule type="cellIs" dxfId="247" priority="44" operator="equal">
      <formula>"C"</formula>
    </cfRule>
    <cfRule type="cellIs" dxfId="246" priority="45" operator="equal">
      <formula>"For"</formula>
    </cfRule>
    <cfRule type="cellIs" dxfId="245" priority="46" operator="equal">
      <formula>"N"</formula>
    </cfRule>
    <cfRule type="cellIs" dxfId="244" priority="47" operator="equal">
      <formula>"J"</formula>
    </cfRule>
  </conditionalFormatting>
  <conditionalFormatting sqref="AD3:AG7">
    <cfRule type="cellIs" dxfId="243" priority="34" operator="between">
      <formula>"F0"</formula>
      <formula>"F9"</formula>
    </cfRule>
    <cfRule type="cellIs" dxfId="242" priority="35" operator="equal">
      <formula>"M"</formula>
    </cfRule>
    <cfRule type="cellIs" dxfId="241" priority="36" operator="equal">
      <formula>"S"</formula>
    </cfRule>
    <cfRule type="cellIs" dxfId="240" priority="37" operator="equal">
      <formula>"C"</formula>
    </cfRule>
    <cfRule type="cellIs" dxfId="239" priority="38" operator="equal">
      <formula>"For"</formula>
    </cfRule>
    <cfRule type="cellIs" dxfId="238" priority="39" operator="equal">
      <formula>"N"</formula>
    </cfRule>
    <cfRule type="cellIs" dxfId="237" priority="40" operator="equal">
      <formula>"J"</formula>
    </cfRule>
  </conditionalFormatting>
  <conditionalFormatting sqref="C3:AG7">
    <cfRule type="cellIs" dxfId="236" priority="33" operator="equal">
      <formula>"FV"</formula>
    </cfRule>
  </conditionalFormatting>
  <conditionalFormatting sqref="C8:G23">
    <cfRule type="cellIs" dxfId="235" priority="10" operator="between">
      <formula>"F0"</formula>
      <formula>"F9"</formula>
    </cfRule>
    <cfRule type="cellIs" dxfId="234" priority="11" operator="equal">
      <formula>"M"</formula>
    </cfRule>
    <cfRule type="cellIs" dxfId="233" priority="12" operator="equal">
      <formula>"S"</formula>
    </cfRule>
    <cfRule type="cellIs" dxfId="232" priority="13" operator="equal">
      <formula>"C"</formula>
    </cfRule>
    <cfRule type="cellIs" dxfId="231" priority="14" operator="equal">
      <formula>"For"</formula>
    </cfRule>
    <cfRule type="cellIs" dxfId="230" priority="15" operator="equal">
      <formula>"N"</formula>
    </cfRule>
    <cfRule type="cellIs" dxfId="229" priority="16" operator="equal">
      <formula>"J"</formula>
    </cfRule>
  </conditionalFormatting>
  <conditionalFormatting sqref="C8:G23">
    <cfRule type="cellIs" dxfId="228" priority="9" stopIfTrue="1" operator="equal">
      <formula>"C-1"</formula>
    </cfRule>
  </conditionalFormatting>
  <conditionalFormatting sqref="H8:AG23">
    <cfRule type="cellIs" dxfId="227" priority="2" operator="between">
      <formula>"F0"</formula>
      <formula>"F9"</formula>
    </cfRule>
    <cfRule type="cellIs" dxfId="226" priority="3" operator="equal">
      <formula>"M"</formula>
    </cfRule>
    <cfRule type="cellIs" dxfId="225" priority="4" operator="equal">
      <formula>"S"</formula>
    </cfRule>
    <cfRule type="cellIs" dxfId="224" priority="5" operator="equal">
      <formula>"C"</formula>
    </cfRule>
    <cfRule type="cellIs" dxfId="223" priority="6" operator="equal">
      <formula>"For"</formula>
    </cfRule>
    <cfRule type="cellIs" dxfId="222" priority="7" operator="equal">
      <formula>"N"</formula>
    </cfRule>
    <cfRule type="cellIs" dxfId="221" priority="8" operator="equal">
      <formula>"J"</formula>
    </cfRule>
  </conditionalFormatting>
  <conditionalFormatting sqref="H8:AG23">
    <cfRule type="cellIs" dxfId="220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6">
        <v>1</v>
      </c>
      <c r="D2" s="6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6">
        <v>8</v>
      </c>
      <c r="K2" s="6">
        <v>9</v>
      </c>
      <c r="L2" s="5">
        <v>10</v>
      </c>
      <c r="M2" s="5">
        <v>11</v>
      </c>
      <c r="N2" s="5">
        <v>12</v>
      </c>
      <c r="O2" s="5">
        <v>13</v>
      </c>
      <c r="P2" s="5">
        <v>14</v>
      </c>
      <c r="Q2" s="6">
        <v>15</v>
      </c>
      <c r="R2" s="6">
        <v>16</v>
      </c>
      <c r="S2" s="5">
        <v>17</v>
      </c>
      <c r="T2" s="5">
        <v>18</v>
      </c>
      <c r="U2" s="5">
        <v>19</v>
      </c>
      <c r="V2" s="5">
        <v>20</v>
      </c>
      <c r="W2" s="5">
        <v>21</v>
      </c>
      <c r="X2" s="6">
        <v>22</v>
      </c>
      <c r="Y2" s="6">
        <v>23</v>
      </c>
      <c r="Z2" s="5">
        <v>24</v>
      </c>
      <c r="AA2" s="5">
        <v>25</v>
      </c>
      <c r="AB2" s="5">
        <v>26</v>
      </c>
      <c r="AC2" s="5">
        <v>27</v>
      </c>
      <c r="AD2" s="5">
        <v>28</v>
      </c>
      <c r="AE2" s="6">
        <v>29</v>
      </c>
      <c r="AF2" s="6">
        <v>30</v>
      </c>
      <c r="AG2" s="48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/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5" t="s">
        <v>10</v>
      </c>
      <c r="D3" s="15" t="s">
        <v>10</v>
      </c>
      <c r="E3" s="14" t="s">
        <v>9</v>
      </c>
      <c r="F3" s="14" t="s">
        <v>9</v>
      </c>
      <c r="G3" s="14" t="s">
        <v>9</v>
      </c>
      <c r="H3" s="14" t="s">
        <v>9</v>
      </c>
      <c r="I3" s="14" t="s">
        <v>9</v>
      </c>
      <c r="J3" s="15" t="s">
        <v>10</v>
      </c>
      <c r="K3" s="15" t="s">
        <v>10</v>
      </c>
      <c r="L3" s="14" t="s">
        <v>9</v>
      </c>
      <c r="M3" s="14" t="s">
        <v>9</v>
      </c>
      <c r="N3" s="14" t="s">
        <v>9</v>
      </c>
      <c r="O3" s="14" t="s">
        <v>9</v>
      </c>
      <c r="P3" s="14" t="s">
        <v>9</v>
      </c>
      <c r="Q3" s="15" t="s">
        <v>10</v>
      </c>
      <c r="R3" s="15" t="s">
        <v>10</v>
      </c>
      <c r="S3" s="14" t="s">
        <v>9</v>
      </c>
      <c r="T3" s="14" t="s">
        <v>9</v>
      </c>
      <c r="U3" s="14" t="s">
        <v>9</v>
      </c>
      <c r="V3" s="14" t="s">
        <v>9</v>
      </c>
      <c r="W3" s="14" t="s">
        <v>9</v>
      </c>
      <c r="X3" s="15" t="s">
        <v>10</v>
      </c>
      <c r="Y3" s="15" t="s">
        <v>10</v>
      </c>
      <c r="Z3" s="14" t="s">
        <v>9</v>
      </c>
      <c r="AA3" s="14" t="s">
        <v>9</v>
      </c>
      <c r="AB3" s="14" t="s">
        <v>9</v>
      </c>
      <c r="AC3" s="14" t="s">
        <v>9</v>
      </c>
      <c r="AD3" s="14" t="s">
        <v>9</v>
      </c>
      <c r="AE3" s="15" t="s">
        <v>10</v>
      </c>
      <c r="AF3" s="15" t="s">
        <v>10</v>
      </c>
      <c r="AG3" s="50"/>
      <c r="AH3" s="16">
        <f>COUNTIF(C3:AG3,"RQ")</f>
        <v>0</v>
      </c>
      <c r="AI3" s="17">
        <f>COUNTIF(C3:AG3,"R")</f>
        <v>10</v>
      </c>
      <c r="AJ3" s="17">
        <f>+COUNTIF(C3:AG3,"C")</f>
        <v>0</v>
      </c>
      <c r="AK3" s="61">
        <f>AJ3+'Août 18'!AK3</f>
        <v>0</v>
      </c>
      <c r="AL3" s="17"/>
      <c r="AM3" s="17">
        <f>28-AK3</f>
        <v>28</v>
      </c>
      <c r="AN3" s="17"/>
      <c r="AO3" s="18">
        <f>AI3+'Août 18'!AO3</f>
        <v>78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5" t="s">
        <v>10</v>
      </c>
      <c r="D4" s="15" t="s">
        <v>10</v>
      </c>
      <c r="E4" s="14" t="s">
        <v>9</v>
      </c>
      <c r="F4" s="14" t="s">
        <v>9</v>
      </c>
      <c r="G4" s="14" t="s">
        <v>9</v>
      </c>
      <c r="H4" s="14" t="s">
        <v>9</v>
      </c>
      <c r="I4" s="14" t="s">
        <v>9</v>
      </c>
      <c r="J4" s="15" t="s">
        <v>10</v>
      </c>
      <c r="K4" s="15" t="s">
        <v>10</v>
      </c>
      <c r="L4" s="14" t="s">
        <v>9</v>
      </c>
      <c r="M4" s="14" t="s">
        <v>9</v>
      </c>
      <c r="N4" s="14" t="s">
        <v>9</v>
      </c>
      <c r="O4" s="14" t="s">
        <v>9</v>
      </c>
      <c r="P4" s="14" t="s">
        <v>9</v>
      </c>
      <c r="Q4" s="15" t="s">
        <v>10</v>
      </c>
      <c r="R4" s="15" t="s">
        <v>10</v>
      </c>
      <c r="S4" s="14" t="s">
        <v>9</v>
      </c>
      <c r="T4" s="14" t="s">
        <v>9</v>
      </c>
      <c r="U4" s="14" t="s">
        <v>9</v>
      </c>
      <c r="V4" s="14" t="s">
        <v>9</v>
      </c>
      <c r="W4" s="14" t="s">
        <v>9</v>
      </c>
      <c r="X4" s="15" t="s">
        <v>10</v>
      </c>
      <c r="Y4" s="15" t="s">
        <v>10</v>
      </c>
      <c r="Z4" s="14" t="s">
        <v>9</v>
      </c>
      <c r="AA4" s="14" t="s">
        <v>9</v>
      </c>
      <c r="AB4" s="14" t="s">
        <v>9</v>
      </c>
      <c r="AC4" s="14" t="s">
        <v>9</v>
      </c>
      <c r="AD4" s="14" t="s">
        <v>9</v>
      </c>
      <c r="AE4" s="15" t="s">
        <v>10</v>
      </c>
      <c r="AF4" s="15" t="s">
        <v>10</v>
      </c>
      <c r="AG4" s="50"/>
      <c r="AH4" s="16">
        <f>COUNTIF(C4:AG4,"RU")</f>
        <v>0</v>
      </c>
      <c r="AI4" s="17">
        <f>COUNTIF(C4:AG4,"R")</f>
        <v>10</v>
      </c>
      <c r="AJ4" s="17">
        <f t="shared" ref="AJ4:AJ20" si="0">+COUNTIF(C4:AG4,"C")</f>
        <v>0</v>
      </c>
      <c r="AK4" s="61">
        <f>+'Mai 18'!AK4+'Juin 18'!AJ4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AI4+'Août 18'!AO4</f>
        <v>78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2" t="s">
        <v>10</v>
      </c>
      <c r="D5" s="22" t="s">
        <v>10</v>
      </c>
      <c r="E5" s="21" t="s">
        <v>9</v>
      </c>
      <c r="F5" s="21" t="s">
        <v>9</v>
      </c>
      <c r="G5" s="21" t="s">
        <v>9</v>
      </c>
      <c r="H5" s="21" t="s">
        <v>9</v>
      </c>
      <c r="I5" s="21" t="s">
        <v>10</v>
      </c>
      <c r="J5" s="22" t="s">
        <v>10</v>
      </c>
      <c r="K5" s="22" t="s">
        <v>10</v>
      </c>
      <c r="L5" s="21" t="s">
        <v>9</v>
      </c>
      <c r="M5" s="21" t="s">
        <v>9</v>
      </c>
      <c r="N5" s="21" t="s">
        <v>9</v>
      </c>
      <c r="O5" s="21" t="s">
        <v>9</v>
      </c>
      <c r="P5" s="21" t="s">
        <v>9</v>
      </c>
      <c r="Q5" s="22" t="s">
        <v>10</v>
      </c>
      <c r="R5" s="22" t="s">
        <v>10</v>
      </c>
      <c r="S5" s="21" t="s">
        <v>9</v>
      </c>
      <c r="T5" s="21" t="s">
        <v>9</v>
      </c>
      <c r="U5" s="21" t="s">
        <v>9</v>
      </c>
      <c r="V5" s="21" t="s">
        <v>9</v>
      </c>
      <c r="W5" s="21" t="s">
        <v>9</v>
      </c>
      <c r="X5" s="22" t="s">
        <v>10</v>
      </c>
      <c r="Y5" s="22" t="s">
        <v>10</v>
      </c>
      <c r="Z5" s="21" t="s">
        <v>9</v>
      </c>
      <c r="AA5" s="21" t="s">
        <v>9</v>
      </c>
      <c r="AB5" s="21" t="s">
        <v>9</v>
      </c>
      <c r="AC5" s="21" t="s">
        <v>9</v>
      </c>
      <c r="AD5" s="21" t="s">
        <v>9</v>
      </c>
      <c r="AE5" s="22" t="s">
        <v>10</v>
      </c>
      <c r="AF5" s="22" t="s">
        <v>10</v>
      </c>
      <c r="AG5" s="52"/>
      <c r="AH5" s="23">
        <f t="shared" ref="AH5:AH20" si="2">COUNTIF(C5:AG5,"RU")</f>
        <v>0</v>
      </c>
      <c r="AI5" s="24">
        <f t="shared" ref="AI5:AI20" si="3">COUNTIF(C5:AG5,"R")</f>
        <v>11</v>
      </c>
      <c r="AJ5" s="24">
        <f t="shared" si="0"/>
        <v>0</v>
      </c>
      <c r="AK5" s="62">
        <f>+'Mai 18'!AK5+'Juin 18'!AJ5</f>
        <v>0</v>
      </c>
      <c r="AL5" s="24"/>
      <c r="AM5" s="24">
        <f t="shared" si="1"/>
        <v>28</v>
      </c>
      <c r="AN5" s="24">
        <f>AH5+'Août 18'!AN5</f>
        <v>0</v>
      </c>
      <c r="AO5" s="25">
        <f>AI5+'Août 18'!AO5</f>
        <v>85</v>
      </c>
      <c r="AU5" s="19"/>
      <c r="AV5" s="19"/>
      <c r="AW5" s="19"/>
    </row>
    <row r="6" spans="1:49" x14ac:dyDescent="0.25">
      <c r="A6" s="87"/>
      <c r="B6" s="26" t="s">
        <v>48</v>
      </c>
      <c r="C6" s="6" t="s">
        <v>10</v>
      </c>
      <c r="D6" s="6" t="s">
        <v>10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9</v>
      </c>
      <c r="J6" s="6" t="s">
        <v>10</v>
      </c>
      <c r="K6" s="6" t="s">
        <v>10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10</v>
      </c>
      <c r="Q6" s="6" t="s">
        <v>10</v>
      </c>
      <c r="R6" s="6" t="s">
        <v>10</v>
      </c>
      <c r="S6" s="5" t="s">
        <v>9</v>
      </c>
      <c r="T6" s="5" t="s">
        <v>9</v>
      </c>
      <c r="U6" s="5" t="s">
        <v>9</v>
      </c>
      <c r="V6" s="5" t="s">
        <v>9</v>
      </c>
      <c r="W6" s="5" t="s">
        <v>9</v>
      </c>
      <c r="X6" s="6" t="s">
        <v>10</v>
      </c>
      <c r="Y6" s="6" t="s">
        <v>10</v>
      </c>
      <c r="Z6" s="5" t="s">
        <v>9</v>
      </c>
      <c r="AA6" s="5" t="s">
        <v>9</v>
      </c>
      <c r="AB6" s="5" t="s">
        <v>9</v>
      </c>
      <c r="AC6" s="5" t="s">
        <v>9</v>
      </c>
      <c r="AD6" s="5" t="s">
        <v>9</v>
      </c>
      <c r="AE6" s="6" t="s">
        <v>10</v>
      </c>
      <c r="AF6" s="6" t="s">
        <v>10</v>
      </c>
      <c r="AG6" s="48"/>
      <c r="AH6" s="27">
        <f t="shared" si="2"/>
        <v>0</v>
      </c>
      <c r="AI6" s="28">
        <f t="shared" si="3"/>
        <v>11</v>
      </c>
      <c r="AJ6" s="28">
        <f t="shared" si="0"/>
        <v>0</v>
      </c>
      <c r="AK6" s="63">
        <f>+'Mai 18'!AK6+'Juin 18'!AJ6</f>
        <v>0</v>
      </c>
      <c r="AL6" s="28"/>
      <c r="AM6" s="28">
        <f t="shared" si="1"/>
        <v>28</v>
      </c>
      <c r="AN6" s="28">
        <f>AH6+'Août 18'!AN6</f>
        <v>0</v>
      </c>
      <c r="AO6" s="29">
        <f>AI6+'Août 18'!AO6</f>
        <v>85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2" t="s">
        <v>10</v>
      </c>
      <c r="D7" s="32" t="s">
        <v>10</v>
      </c>
      <c r="E7" s="31" t="s">
        <v>9</v>
      </c>
      <c r="F7" s="31" t="s">
        <v>9</v>
      </c>
      <c r="G7" s="31" t="s">
        <v>9</v>
      </c>
      <c r="H7" s="31" t="s">
        <v>9</v>
      </c>
      <c r="I7" s="31" t="s">
        <v>9</v>
      </c>
      <c r="J7" s="32" t="s">
        <v>10</v>
      </c>
      <c r="K7" s="32" t="s">
        <v>10</v>
      </c>
      <c r="L7" s="31" t="s">
        <v>9</v>
      </c>
      <c r="M7" s="43" t="s">
        <v>9</v>
      </c>
      <c r="N7" s="31" t="s">
        <v>9</v>
      </c>
      <c r="O7" s="31" t="s">
        <v>9</v>
      </c>
      <c r="P7" s="31" t="s">
        <v>9</v>
      </c>
      <c r="Q7" s="32" t="s">
        <v>10</v>
      </c>
      <c r="R7" s="32" t="s">
        <v>10</v>
      </c>
      <c r="S7" s="31" t="s">
        <v>9</v>
      </c>
      <c r="T7" s="31" t="s">
        <v>9</v>
      </c>
      <c r="U7" s="31" t="s">
        <v>9</v>
      </c>
      <c r="V7" s="31" t="s">
        <v>9</v>
      </c>
      <c r="W7" s="31" t="s">
        <v>10</v>
      </c>
      <c r="X7" s="32" t="s">
        <v>10</v>
      </c>
      <c r="Y7" s="32" t="s">
        <v>10</v>
      </c>
      <c r="Z7" s="31" t="s">
        <v>9</v>
      </c>
      <c r="AA7" s="31" t="s">
        <v>9</v>
      </c>
      <c r="AB7" s="31" t="s">
        <v>9</v>
      </c>
      <c r="AC7" s="31" t="s">
        <v>9</v>
      </c>
      <c r="AD7" s="31" t="s">
        <v>9</v>
      </c>
      <c r="AE7" s="32" t="s">
        <v>10</v>
      </c>
      <c r="AF7" s="32" t="s">
        <v>10</v>
      </c>
      <c r="AG7" s="54"/>
      <c r="AH7" s="33">
        <f t="shared" si="2"/>
        <v>0</v>
      </c>
      <c r="AI7" s="34">
        <f t="shared" si="3"/>
        <v>11</v>
      </c>
      <c r="AJ7" s="34">
        <f t="shared" si="0"/>
        <v>0</v>
      </c>
      <c r="AK7" s="64">
        <f>+'Mai 18'!AK7+'Juin 18'!AJ7</f>
        <v>0</v>
      </c>
      <c r="AL7" s="34"/>
      <c r="AM7" s="35">
        <f t="shared" si="1"/>
        <v>28</v>
      </c>
      <c r="AN7" s="34">
        <f>AH7+'Août 18'!AN7</f>
        <v>0</v>
      </c>
      <c r="AO7" s="36">
        <f>AI7+'Août 18'!AO7</f>
        <v>85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8" t="s">
        <v>13</v>
      </c>
      <c r="D8" s="68" t="s">
        <v>13</v>
      </c>
      <c r="E8" s="67" t="s">
        <v>13</v>
      </c>
      <c r="F8" s="67" t="s">
        <v>13</v>
      </c>
      <c r="G8" s="67" t="s">
        <v>10</v>
      </c>
      <c r="H8" s="67" t="s">
        <v>2</v>
      </c>
      <c r="I8" s="67" t="s">
        <v>9</v>
      </c>
      <c r="J8" s="68" t="s">
        <v>9</v>
      </c>
      <c r="K8" s="68" t="s">
        <v>12</v>
      </c>
      <c r="L8" s="67" t="s">
        <v>10</v>
      </c>
      <c r="M8" s="67" t="s">
        <v>10</v>
      </c>
      <c r="N8" s="67" t="s">
        <v>13</v>
      </c>
      <c r="O8" s="67" t="s">
        <v>13</v>
      </c>
      <c r="P8" s="67" t="s">
        <v>13</v>
      </c>
      <c r="Q8" s="68" t="s">
        <v>10</v>
      </c>
      <c r="R8" s="68" t="s">
        <v>10</v>
      </c>
      <c r="S8" s="67" t="s">
        <v>9</v>
      </c>
      <c r="T8" s="67" t="s">
        <v>9</v>
      </c>
      <c r="U8" s="67" t="s">
        <v>9</v>
      </c>
      <c r="V8" s="67" t="s">
        <v>9</v>
      </c>
      <c r="W8" s="67" t="s">
        <v>9</v>
      </c>
      <c r="X8" s="68" t="s">
        <v>10</v>
      </c>
      <c r="Y8" s="68" t="s">
        <v>10</v>
      </c>
      <c r="Z8" s="67" t="s">
        <v>9</v>
      </c>
      <c r="AA8" s="67" t="s">
        <v>9</v>
      </c>
      <c r="AB8" s="67" t="s">
        <v>12</v>
      </c>
      <c r="AC8" s="67" t="s">
        <v>10</v>
      </c>
      <c r="AD8" s="67" t="s">
        <v>10</v>
      </c>
      <c r="AE8" s="68" t="s">
        <v>13</v>
      </c>
      <c r="AF8" s="68" t="s">
        <v>13</v>
      </c>
      <c r="AG8" s="76"/>
      <c r="AH8" s="23">
        <f t="shared" si="2"/>
        <v>1</v>
      </c>
      <c r="AI8" s="24">
        <f t="shared" si="3"/>
        <v>9</v>
      </c>
      <c r="AJ8" s="24">
        <f t="shared" si="0"/>
        <v>0</v>
      </c>
      <c r="AK8" s="62">
        <f>+'Mai 18'!AK8+'Juin 18'!AJ8</f>
        <v>0</v>
      </c>
      <c r="AL8" s="24"/>
      <c r="AM8" s="24">
        <f t="shared" si="1"/>
        <v>28</v>
      </c>
      <c r="AN8" s="24">
        <f>AH8+'Août 18'!AN8</f>
        <v>9</v>
      </c>
      <c r="AO8" s="25">
        <f>AI8+'Août 18'!AO8</f>
        <v>89</v>
      </c>
      <c r="AU8" s="19"/>
      <c r="AV8" s="19"/>
      <c r="AW8" s="19"/>
    </row>
    <row r="9" spans="1:49" x14ac:dyDescent="0.25">
      <c r="A9" s="90"/>
      <c r="B9" s="26" t="s">
        <v>51</v>
      </c>
      <c r="C9" s="6" t="s">
        <v>13</v>
      </c>
      <c r="D9" s="6" t="s">
        <v>13</v>
      </c>
      <c r="E9" s="5" t="s">
        <v>13</v>
      </c>
      <c r="F9" s="5" t="s">
        <v>13</v>
      </c>
      <c r="G9" s="5" t="s">
        <v>10</v>
      </c>
      <c r="H9" s="5" t="s">
        <v>2</v>
      </c>
      <c r="I9" s="5" t="s">
        <v>9</v>
      </c>
      <c r="J9" s="6" t="s">
        <v>9</v>
      </c>
      <c r="K9" s="6" t="s">
        <v>12</v>
      </c>
      <c r="L9" s="5" t="s">
        <v>10</v>
      </c>
      <c r="M9" s="5" t="s">
        <v>10</v>
      </c>
      <c r="N9" s="5" t="s">
        <v>13</v>
      </c>
      <c r="O9" s="5" t="s">
        <v>13</v>
      </c>
      <c r="P9" s="5" t="s">
        <v>13</v>
      </c>
      <c r="Q9" s="6" t="s">
        <v>10</v>
      </c>
      <c r="R9" s="6" t="s">
        <v>10</v>
      </c>
      <c r="S9" s="5" t="s">
        <v>9</v>
      </c>
      <c r="T9" s="5" t="s">
        <v>9</v>
      </c>
      <c r="U9" s="5" t="s">
        <v>9</v>
      </c>
      <c r="V9" s="5" t="s">
        <v>9</v>
      </c>
      <c r="W9" s="5" t="s">
        <v>9</v>
      </c>
      <c r="X9" s="6" t="s">
        <v>10</v>
      </c>
      <c r="Y9" s="6" t="s">
        <v>10</v>
      </c>
      <c r="Z9" s="5" t="s">
        <v>9</v>
      </c>
      <c r="AA9" s="5" t="s">
        <v>9</v>
      </c>
      <c r="AB9" s="5" t="s">
        <v>12</v>
      </c>
      <c r="AC9" s="5" t="s">
        <v>10</v>
      </c>
      <c r="AD9" s="5" t="s">
        <v>10</v>
      </c>
      <c r="AE9" s="6" t="s">
        <v>13</v>
      </c>
      <c r="AF9" s="6" t="s">
        <v>13</v>
      </c>
      <c r="AG9" s="48"/>
      <c r="AH9" s="27">
        <f t="shared" si="2"/>
        <v>1</v>
      </c>
      <c r="AI9" s="28">
        <f t="shared" si="3"/>
        <v>9</v>
      </c>
      <c r="AJ9" s="28">
        <f t="shared" si="0"/>
        <v>0</v>
      </c>
      <c r="AK9" s="63">
        <f>+'Mai 18'!AK9+'Juin 18'!AJ9</f>
        <v>0</v>
      </c>
      <c r="AL9" s="28"/>
      <c r="AM9" s="28">
        <f t="shared" si="1"/>
        <v>28</v>
      </c>
      <c r="AN9" s="28">
        <f>AH9+'Août 18'!AN9</f>
        <v>9</v>
      </c>
      <c r="AO9" s="29">
        <f>AI9+'Août 18'!AO9</f>
        <v>89</v>
      </c>
      <c r="AU9" s="19"/>
      <c r="AV9" s="19"/>
      <c r="AW9" s="19"/>
    </row>
    <row r="10" spans="1:49" x14ac:dyDescent="0.25">
      <c r="A10" s="90"/>
      <c r="B10" s="26" t="s">
        <v>52</v>
      </c>
      <c r="C10" s="6" t="s">
        <v>13</v>
      </c>
      <c r="D10" s="6" t="s">
        <v>13</v>
      </c>
      <c r="E10" s="5" t="s">
        <v>13</v>
      </c>
      <c r="F10" s="5" t="s">
        <v>13</v>
      </c>
      <c r="G10" s="5" t="s">
        <v>10</v>
      </c>
      <c r="H10" s="5" t="s">
        <v>2</v>
      </c>
      <c r="I10" s="5" t="s">
        <v>9</v>
      </c>
      <c r="J10" s="6" t="s">
        <v>9</v>
      </c>
      <c r="K10" s="6" t="s">
        <v>12</v>
      </c>
      <c r="L10" s="5" t="s">
        <v>10</v>
      </c>
      <c r="M10" s="5" t="s">
        <v>10</v>
      </c>
      <c r="N10" s="5" t="s">
        <v>13</v>
      </c>
      <c r="O10" s="5" t="s">
        <v>13</v>
      </c>
      <c r="P10" s="5" t="s">
        <v>13</v>
      </c>
      <c r="Q10" s="6" t="s">
        <v>10</v>
      </c>
      <c r="R10" s="6" t="s">
        <v>10</v>
      </c>
      <c r="S10" s="5" t="s">
        <v>9</v>
      </c>
      <c r="T10" s="5" t="s">
        <v>9</v>
      </c>
      <c r="U10" s="5" t="s">
        <v>9</v>
      </c>
      <c r="V10" s="5" t="s">
        <v>9</v>
      </c>
      <c r="W10" s="5" t="s">
        <v>9</v>
      </c>
      <c r="X10" s="6" t="s">
        <v>10</v>
      </c>
      <c r="Y10" s="6" t="s">
        <v>10</v>
      </c>
      <c r="Z10" s="5" t="s">
        <v>9</v>
      </c>
      <c r="AA10" s="5" t="s">
        <v>9</v>
      </c>
      <c r="AB10" s="5" t="s">
        <v>12</v>
      </c>
      <c r="AC10" s="5" t="s">
        <v>10</v>
      </c>
      <c r="AD10" s="5" t="s">
        <v>10</v>
      </c>
      <c r="AE10" s="6" t="s">
        <v>13</v>
      </c>
      <c r="AF10" s="6" t="s">
        <v>13</v>
      </c>
      <c r="AG10" s="48"/>
      <c r="AH10" s="27">
        <f t="shared" si="2"/>
        <v>1</v>
      </c>
      <c r="AI10" s="28">
        <f t="shared" si="3"/>
        <v>9</v>
      </c>
      <c r="AJ10" s="28">
        <f t="shared" si="0"/>
        <v>0</v>
      </c>
      <c r="AK10" s="63">
        <f>+'Mai 18'!AK10+'Juin 18'!AJ10</f>
        <v>0</v>
      </c>
      <c r="AL10" s="28"/>
      <c r="AM10" s="28">
        <f t="shared" si="1"/>
        <v>28</v>
      </c>
      <c r="AN10" s="28">
        <f>AH10+'Août 18'!AN10</f>
        <v>9</v>
      </c>
      <c r="AO10" s="29">
        <f>AI10+'Août 18'!AO10</f>
        <v>89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70" t="s">
        <v>13</v>
      </c>
      <c r="D11" s="70" t="s">
        <v>13</v>
      </c>
      <c r="E11" s="69" t="s">
        <v>13</v>
      </c>
      <c r="F11" s="69" t="s">
        <v>13</v>
      </c>
      <c r="G11" s="69" t="s">
        <v>10</v>
      </c>
      <c r="H11" s="69" t="s">
        <v>2</v>
      </c>
      <c r="I11" s="69" t="s">
        <v>9</v>
      </c>
      <c r="J11" s="70" t="s">
        <v>9</v>
      </c>
      <c r="K11" s="70" t="s">
        <v>12</v>
      </c>
      <c r="L11" s="69" t="s">
        <v>10</v>
      </c>
      <c r="M11" s="69" t="s">
        <v>10</v>
      </c>
      <c r="N11" s="69" t="s">
        <v>13</v>
      </c>
      <c r="O11" s="69" t="s">
        <v>13</v>
      </c>
      <c r="P11" s="69" t="s">
        <v>13</v>
      </c>
      <c r="Q11" s="70" t="s">
        <v>10</v>
      </c>
      <c r="R11" s="70" t="s">
        <v>10</v>
      </c>
      <c r="S11" s="69" t="s">
        <v>9</v>
      </c>
      <c r="T11" s="69" t="s">
        <v>9</v>
      </c>
      <c r="U11" s="69" t="s">
        <v>9</v>
      </c>
      <c r="V11" s="69" t="s">
        <v>9</v>
      </c>
      <c r="W11" s="69" t="s">
        <v>9</v>
      </c>
      <c r="X11" s="70" t="s">
        <v>10</v>
      </c>
      <c r="Y11" s="70" t="s">
        <v>10</v>
      </c>
      <c r="Z11" s="69" t="s">
        <v>9</v>
      </c>
      <c r="AA11" s="69" t="s">
        <v>9</v>
      </c>
      <c r="AB11" s="69" t="s">
        <v>12</v>
      </c>
      <c r="AC11" s="69" t="s">
        <v>10</v>
      </c>
      <c r="AD11" s="69" t="s">
        <v>10</v>
      </c>
      <c r="AE11" s="70" t="s">
        <v>13</v>
      </c>
      <c r="AF11" s="70" t="s">
        <v>13</v>
      </c>
      <c r="AG11" s="77"/>
      <c r="AH11" s="33">
        <f t="shared" si="2"/>
        <v>1</v>
      </c>
      <c r="AI11" s="34">
        <f t="shared" si="3"/>
        <v>9</v>
      </c>
      <c r="AJ11" s="34">
        <f t="shared" si="0"/>
        <v>0</v>
      </c>
      <c r="AK11" s="64">
        <f>+'Mai 18'!AK11+'Juin 18'!AJ11</f>
        <v>0</v>
      </c>
      <c r="AL11" s="34"/>
      <c r="AM11" s="35">
        <f t="shared" si="1"/>
        <v>28</v>
      </c>
      <c r="AN11" s="34">
        <f>AH11+'Août 18'!AN11</f>
        <v>9</v>
      </c>
      <c r="AO11" s="36">
        <f>AI11+'Août 18'!AO11</f>
        <v>89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8" t="s">
        <v>9</v>
      </c>
      <c r="D12" s="68" t="s">
        <v>12</v>
      </c>
      <c r="E12" s="67" t="s">
        <v>10</v>
      </c>
      <c r="F12" s="67" t="s">
        <v>10</v>
      </c>
      <c r="G12" s="67" t="s">
        <v>13</v>
      </c>
      <c r="H12" s="67" t="s">
        <v>13</v>
      </c>
      <c r="I12" s="67" t="s">
        <v>13</v>
      </c>
      <c r="J12" s="68" t="s">
        <v>10</v>
      </c>
      <c r="K12" s="68" t="s">
        <v>10</v>
      </c>
      <c r="L12" s="67" t="s">
        <v>9</v>
      </c>
      <c r="M12" s="67" t="s">
        <v>9</v>
      </c>
      <c r="N12" s="67" t="s">
        <v>9</v>
      </c>
      <c r="O12" s="67" t="s">
        <v>9</v>
      </c>
      <c r="P12" s="67" t="s">
        <v>9</v>
      </c>
      <c r="Q12" s="68" t="s">
        <v>10</v>
      </c>
      <c r="R12" s="68" t="s">
        <v>10</v>
      </c>
      <c r="S12" s="67" t="s">
        <v>9</v>
      </c>
      <c r="T12" s="67" t="s">
        <v>9</v>
      </c>
      <c r="U12" s="67" t="s">
        <v>12</v>
      </c>
      <c r="V12" s="67" t="s">
        <v>10</v>
      </c>
      <c r="W12" s="67" t="s">
        <v>10</v>
      </c>
      <c r="X12" s="68" t="s">
        <v>13</v>
      </c>
      <c r="Y12" s="68" t="s">
        <v>13</v>
      </c>
      <c r="Z12" s="67" t="s">
        <v>13</v>
      </c>
      <c r="AA12" s="67" t="s">
        <v>13</v>
      </c>
      <c r="AB12" s="67" t="s">
        <v>10</v>
      </c>
      <c r="AC12" s="67" t="s">
        <v>2</v>
      </c>
      <c r="AD12" s="67" t="s">
        <v>9</v>
      </c>
      <c r="AE12" s="68" t="s">
        <v>9</v>
      </c>
      <c r="AF12" s="68" t="s">
        <v>12</v>
      </c>
      <c r="AG12" s="76"/>
      <c r="AH12" s="23">
        <f>COUNTIF(C12:AG12,"RU")</f>
        <v>1</v>
      </c>
      <c r="AI12" s="24">
        <f>COUNTIF(C12:AG12,"R")</f>
        <v>9</v>
      </c>
      <c r="AJ12" s="24">
        <f>+COUNTIF(C12:AG12,"C")</f>
        <v>0</v>
      </c>
      <c r="AK12" s="62">
        <f>+'Mai 18'!AK12+'Juin 18'!AJ12</f>
        <v>0</v>
      </c>
      <c r="AL12" s="24"/>
      <c r="AM12" s="24">
        <f t="shared" si="1"/>
        <v>28</v>
      </c>
      <c r="AN12" s="24">
        <f>AH12+'Août 18'!AN12</f>
        <v>10</v>
      </c>
      <c r="AO12" s="25">
        <f>AI12+'Août 18'!AO12</f>
        <v>86</v>
      </c>
      <c r="AU12" s="19"/>
      <c r="AV12" s="19"/>
      <c r="AW12" s="19"/>
    </row>
    <row r="13" spans="1:49" x14ac:dyDescent="0.25">
      <c r="A13" s="93"/>
      <c r="B13" s="26" t="s">
        <v>55</v>
      </c>
      <c r="C13" s="6" t="s">
        <v>9</v>
      </c>
      <c r="D13" s="6" t="s">
        <v>12</v>
      </c>
      <c r="E13" s="5" t="s">
        <v>10</v>
      </c>
      <c r="F13" s="5" t="s">
        <v>10</v>
      </c>
      <c r="G13" s="5" t="s">
        <v>13</v>
      </c>
      <c r="H13" s="5" t="s">
        <v>13</v>
      </c>
      <c r="I13" s="5" t="s">
        <v>13</v>
      </c>
      <c r="J13" s="6" t="s">
        <v>10</v>
      </c>
      <c r="K13" s="6" t="s">
        <v>10</v>
      </c>
      <c r="L13" s="5" t="s">
        <v>9</v>
      </c>
      <c r="M13" s="5" t="s">
        <v>9</v>
      </c>
      <c r="N13" s="5" t="s">
        <v>9</v>
      </c>
      <c r="O13" s="5" t="s">
        <v>9</v>
      </c>
      <c r="P13" s="5" t="s">
        <v>9</v>
      </c>
      <c r="Q13" s="6" t="s">
        <v>10</v>
      </c>
      <c r="R13" s="6" t="s">
        <v>10</v>
      </c>
      <c r="S13" s="5" t="s">
        <v>9</v>
      </c>
      <c r="T13" s="5" t="s">
        <v>9</v>
      </c>
      <c r="U13" s="5" t="s">
        <v>12</v>
      </c>
      <c r="V13" s="5" t="s">
        <v>10</v>
      </c>
      <c r="W13" s="5" t="s">
        <v>10</v>
      </c>
      <c r="X13" s="6" t="s">
        <v>13</v>
      </c>
      <c r="Y13" s="6" t="s">
        <v>13</v>
      </c>
      <c r="Z13" s="5" t="s">
        <v>13</v>
      </c>
      <c r="AA13" s="5" t="s">
        <v>13</v>
      </c>
      <c r="AB13" s="5" t="s">
        <v>10</v>
      </c>
      <c r="AC13" s="5" t="s">
        <v>2</v>
      </c>
      <c r="AD13" s="5" t="s">
        <v>9</v>
      </c>
      <c r="AE13" s="6" t="s">
        <v>9</v>
      </c>
      <c r="AF13" s="6" t="s">
        <v>12</v>
      </c>
      <c r="AG13" s="48"/>
      <c r="AH13" s="27">
        <f t="shared" si="2"/>
        <v>1</v>
      </c>
      <c r="AI13" s="28">
        <f t="shared" si="3"/>
        <v>9</v>
      </c>
      <c r="AJ13" s="28">
        <f t="shared" si="0"/>
        <v>0</v>
      </c>
      <c r="AK13" s="63">
        <f>+'Mai 18'!AK13+'Juin 18'!AJ13</f>
        <v>0</v>
      </c>
      <c r="AL13" s="28"/>
      <c r="AM13" s="28">
        <f t="shared" si="1"/>
        <v>28</v>
      </c>
      <c r="AN13" s="28">
        <f>AH13+'Août 18'!AN13</f>
        <v>10</v>
      </c>
      <c r="AO13" s="29">
        <f>AI13+'Août 18'!AO13</f>
        <v>86</v>
      </c>
      <c r="AU13" s="19"/>
      <c r="AV13" s="19"/>
      <c r="AW13" s="19"/>
    </row>
    <row r="14" spans="1:49" x14ac:dyDescent="0.25">
      <c r="A14" s="93"/>
      <c r="B14" s="26" t="s">
        <v>56</v>
      </c>
      <c r="C14" s="6" t="s">
        <v>9</v>
      </c>
      <c r="D14" s="6" t="s">
        <v>12</v>
      </c>
      <c r="E14" s="5" t="s">
        <v>10</v>
      </c>
      <c r="F14" s="5" t="s">
        <v>10</v>
      </c>
      <c r="G14" s="5" t="s">
        <v>13</v>
      </c>
      <c r="H14" s="5" t="s">
        <v>13</v>
      </c>
      <c r="I14" s="5" t="s">
        <v>13</v>
      </c>
      <c r="J14" s="6" t="s">
        <v>10</v>
      </c>
      <c r="K14" s="6" t="s">
        <v>10</v>
      </c>
      <c r="L14" s="5" t="s">
        <v>9</v>
      </c>
      <c r="M14" s="5" t="s">
        <v>9</v>
      </c>
      <c r="N14" s="5" t="s">
        <v>9</v>
      </c>
      <c r="O14" s="5" t="s">
        <v>9</v>
      </c>
      <c r="P14" s="5" t="s">
        <v>9</v>
      </c>
      <c r="Q14" s="6" t="s">
        <v>10</v>
      </c>
      <c r="R14" s="6" t="s">
        <v>10</v>
      </c>
      <c r="S14" s="5" t="s">
        <v>9</v>
      </c>
      <c r="T14" s="5" t="s">
        <v>9</v>
      </c>
      <c r="U14" s="5" t="s">
        <v>12</v>
      </c>
      <c r="V14" s="5" t="s">
        <v>10</v>
      </c>
      <c r="W14" s="5" t="s">
        <v>10</v>
      </c>
      <c r="X14" s="6" t="s">
        <v>13</v>
      </c>
      <c r="Y14" s="6" t="s">
        <v>13</v>
      </c>
      <c r="Z14" s="5" t="s">
        <v>13</v>
      </c>
      <c r="AA14" s="5" t="s">
        <v>13</v>
      </c>
      <c r="AB14" s="5" t="s">
        <v>10</v>
      </c>
      <c r="AC14" s="5" t="s">
        <v>2</v>
      </c>
      <c r="AD14" s="5" t="s">
        <v>9</v>
      </c>
      <c r="AE14" s="6" t="s">
        <v>9</v>
      </c>
      <c r="AF14" s="6" t="s">
        <v>12</v>
      </c>
      <c r="AG14" s="48"/>
      <c r="AH14" s="27">
        <f t="shared" si="2"/>
        <v>1</v>
      </c>
      <c r="AI14" s="28">
        <f t="shared" si="3"/>
        <v>9</v>
      </c>
      <c r="AJ14" s="28">
        <f t="shared" si="0"/>
        <v>0</v>
      </c>
      <c r="AK14" s="63">
        <f>+'Mai 18'!AK14+'Juin 18'!AJ14</f>
        <v>0</v>
      </c>
      <c r="AL14" s="28"/>
      <c r="AM14" s="37">
        <f t="shared" si="1"/>
        <v>28</v>
      </c>
      <c r="AN14" s="28">
        <f>AH14+'Août 18'!AN14</f>
        <v>10</v>
      </c>
      <c r="AO14" s="29">
        <f>AI14+'Août 18'!AO14</f>
        <v>86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70" t="s">
        <v>9</v>
      </c>
      <c r="D15" s="70" t="s">
        <v>12</v>
      </c>
      <c r="E15" s="69" t="s">
        <v>10</v>
      </c>
      <c r="F15" s="69" t="s">
        <v>10</v>
      </c>
      <c r="G15" s="69" t="s">
        <v>13</v>
      </c>
      <c r="H15" s="69" t="s">
        <v>13</v>
      </c>
      <c r="I15" s="69" t="s">
        <v>13</v>
      </c>
      <c r="J15" s="70" t="s">
        <v>10</v>
      </c>
      <c r="K15" s="70" t="s">
        <v>10</v>
      </c>
      <c r="L15" s="69" t="s">
        <v>9</v>
      </c>
      <c r="M15" s="69" t="s">
        <v>9</v>
      </c>
      <c r="N15" s="69" t="s">
        <v>9</v>
      </c>
      <c r="O15" s="69" t="s">
        <v>9</v>
      </c>
      <c r="P15" s="69" t="s">
        <v>9</v>
      </c>
      <c r="Q15" s="70" t="s">
        <v>10</v>
      </c>
      <c r="R15" s="70" t="s">
        <v>10</v>
      </c>
      <c r="S15" s="69" t="s">
        <v>9</v>
      </c>
      <c r="T15" s="69" t="s">
        <v>9</v>
      </c>
      <c r="U15" s="69" t="s">
        <v>12</v>
      </c>
      <c r="V15" s="69" t="s">
        <v>10</v>
      </c>
      <c r="W15" s="69" t="s">
        <v>10</v>
      </c>
      <c r="X15" s="70" t="s">
        <v>13</v>
      </c>
      <c r="Y15" s="70" t="s">
        <v>13</v>
      </c>
      <c r="Z15" s="69" t="s">
        <v>13</v>
      </c>
      <c r="AA15" s="69" t="s">
        <v>13</v>
      </c>
      <c r="AB15" s="69" t="s">
        <v>10</v>
      </c>
      <c r="AC15" s="69" t="s">
        <v>2</v>
      </c>
      <c r="AD15" s="69" t="s">
        <v>9</v>
      </c>
      <c r="AE15" s="70" t="s">
        <v>9</v>
      </c>
      <c r="AF15" s="70" t="s">
        <v>12</v>
      </c>
      <c r="AG15" s="77"/>
      <c r="AH15" s="33">
        <f t="shared" si="2"/>
        <v>1</v>
      </c>
      <c r="AI15" s="34">
        <f t="shared" si="3"/>
        <v>9</v>
      </c>
      <c r="AJ15" s="34">
        <f t="shared" si="0"/>
        <v>0</v>
      </c>
      <c r="AK15" s="64">
        <f>+'Mai 18'!AK15+'Juin 18'!AJ15</f>
        <v>0</v>
      </c>
      <c r="AL15" s="34"/>
      <c r="AM15" s="34">
        <f t="shared" si="1"/>
        <v>28</v>
      </c>
      <c r="AN15" s="34">
        <f>AH15+'Août 18'!AN15</f>
        <v>10</v>
      </c>
      <c r="AO15" s="36">
        <f>AI15+'Août 18'!AO15</f>
        <v>86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8" t="s">
        <v>10</v>
      </c>
      <c r="D16" s="68" t="s">
        <v>10</v>
      </c>
      <c r="E16" s="67" t="s">
        <v>9</v>
      </c>
      <c r="F16" s="67" t="s">
        <v>9</v>
      </c>
      <c r="G16" s="67" t="s">
        <v>9</v>
      </c>
      <c r="H16" s="67" t="s">
        <v>9</v>
      </c>
      <c r="I16" s="67" t="s">
        <v>9</v>
      </c>
      <c r="J16" s="68" t="s">
        <v>10</v>
      </c>
      <c r="K16" s="68" t="s">
        <v>10</v>
      </c>
      <c r="L16" s="67" t="s">
        <v>9</v>
      </c>
      <c r="M16" s="67" t="s">
        <v>9</v>
      </c>
      <c r="N16" s="67" t="s">
        <v>12</v>
      </c>
      <c r="O16" s="67" t="s">
        <v>10</v>
      </c>
      <c r="P16" s="67" t="s">
        <v>10</v>
      </c>
      <c r="Q16" s="68" t="s">
        <v>13</v>
      </c>
      <c r="R16" s="68" t="s">
        <v>13</v>
      </c>
      <c r="S16" s="67" t="s">
        <v>13</v>
      </c>
      <c r="T16" s="67" t="s">
        <v>13</v>
      </c>
      <c r="U16" s="67" t="s">
        <v>10</v>
      </c>
      <c r="V16" s="67" t="s">
        <v>2</v>
      </c>
      <c r="W16" s="67" t="s">
        <v>9</v>
      </c>
      <c r="X16" s="68" t="s">
        <v>9</v>
      </c>
      <c r="Y16" s="68" t="s">
        <v>12</v>
      </c>
      <c r="Z16" s="67" t="s">
        <v>10</v>
      </c>
      <c r="AA16" s="67" t="s">
        <v>10</v>
      </c>
      <c r="AB16" s="67" t="s">
        <v>13</v>
      </c>
      <c r="AC16" s="67" t="s">
        <v>13</v>
      </c>
      <c r="AD16" s="67" t="s">
        <v>13</v>
      </c>
      <c r="AE16" s="68" t="s">
        <v>10</v>
      </c>
      <c r="AF16" s="68" t="s">
        <v>10</v>
      </c>
      <c r="AG16" s="76"/>
      <c r="AH16" s="23">
        <f t="shared" si="2"/>
        <v>1</v>
      </c>
      <c r="AI16" s="24">
        <f t="shared" si="3"/>
        <v>11</v>
      </c>
      <c r="AJ16" s="24">
        <f t="shared" si="0"/>
        <v>0</v>
      </c>
      <c r="AK16" s="62">
        <f>+'Mai 18'!AK16+'Juin 18'!AJ16</f>
        <v>0</v>
      </c>
      <c r="AL16" s="24"/>
      <c r="AM16" s="24">
        <f t="shared" si="1"/>
        <v>28</v>
      </c>
      <c r="AN16" s="24">
        <f>AH16+'Août 18'!AN16</f>
        <v>10</v>
      </c>
      <c r="AO16" s="25">
        <f>AI16+'Août 18'!AO16</f>
        <v>88</v>
      </c>
      <c r="AU16" s="19"/>
      <c r="AV16" s="19"/>
      <c r="AW16" s="19"/>
    </row>
    <row r="17" spans="1:49" x14ac:dyDescent="0.25">
      <c r="A17" s="96"/>
      <c r="B17" s="26" t="s">
        <v>59</v>
      </c>
      <c r="C17" s="6" t="s">
        <v>10</v>
      </c>
      <c r="D17" s="6" t="s">
        <v>10</v>
      </c>
      <c r="E17" s="5" t="s">
        <v>9</v>
      </c>
      <c r="F17" s="5" t="s">
        <v>9</v>
      </c>
      <c r="G17" s="5" t="s">
        <v>9</v>
      </c>
      <c r="H17" s="5" t="s">
        <v>9</v>
      </c>
      <c r="I17" s="5" t="s">
        <v>9</v>
      </c>
      <c r="J17" s="6" t="s">
        <v>10</v>
      </c>
      <c r="K17" s="6" t="s">
        <v>10</v>
      </c>
      <c r="L17" s="5" t="s">
        <v>9</v>
      </c>
      <c r="M17" s="5" t="s">
        <v>9</v>
      </c>
      <c r="N17" s="5" t="s">
        <v>12</v>
      </c>
      <c r="O17" s="5" t="s">
        <v>10</v>
      </c>
      <c r="P17" s="5" t="s">
        <v>10</v>
      </c>
      <c r="Q17" s="6" t="s">
        <v>13</v>
      </c>
      <c r="R17" s="6" t="s">
        <v>13</v>
      </c>
      <c r="S17" s="5" t="s">
        <v>13</v>
      </c>
      <c r="T17" s="5" t="s">
        <v>13</v>
      </c>
      <c r="U17" s="5" t="s">
        <v>10</v>
      </c>
      <c r="V17" s="5" t="s">
        <v>2</v>
      </c>
      <c r="W17" s="5" t="s">
        <v>9</v>
      </c>
      <c r="X17" s="6" t="s">
        <v>9</v>
      </c>
      <c r="Y17" s="6" t="s">
        <v>12</v>
      </c>
      <c r="Z17" s="5" t="s">
        <v>10</v>
      </c>
      <c r="AA17" s="5" t="s">
        <v>10</v>
      </c>
      <c r="AB17" s="5" t="s">
        <v>13</v>
      </c>
      <c r="AC17" s="5" t="s">
        <v>13</v>
      </c>
      <c r="AD17" s="5" t="s">
        <v>13</v>
      </c>
      <c r="AE17" s="6" t="s">
        <v>10</v>
      </c>
      <c r="AF17" s="6" t="s">
        <v>10</v>
      </c>
      <c r="AG17" s="48"/>
      <c r="AH17" s="27">
        <f t="shared" si="2"/>
        <v>1</v>
      </c>
      <c r="AI17" s="28">
        <f t="shared" si="3"/>
        <v>11</v>
      </c>
      <c r="AJ17" s="28">
        <f t="shared" si="0"/>
        <v>0</v>
      </c>
      <c r="AK17" s="63">
        <f>+'Mai 18'!AK17+'Juin 18'!AJ17</f>
        <v>0</v>
      </c>
      <c r="AL17" s="28"/>
      <c r="AM17" s="28">
        <f t="shared" si="1"/>
        <v>28</v>
      </c>
      <c r="AN17" s="28">
        <f>AH17+'Août 18'!AN17</f>
        <v>10</v>
      </c>
      <c r="AO17" s="29">
        <f>AI17+'Août 18'!AO17</f>
        <v>88</v>
      </c>
      <c r="AU17" s="19"/>
      <c r="AV17" s="19"/>
      <c r="AW17" s="19"/>
    </row>
    <row r="18" spans="1:49" x14ac:dyDescent="0.25">
      <c r="A18" s="96"/>
      <c r="B18" s="26" t="s">
        <v>60</v>
      </c>
      <c r="C18" s="6" t="s">
        <v>10</v>
      </c>
      <c r="D18" s="6" t="s">
        <v>10</v>
      </c>
      <c r="E18" s="5" t="s">
        <v>9</v>
      </c>
      <c r="F18" s="5" t="s">
        <v>9</v>
      </c>
      <c r="G18" s="5" t="s">
        <v>9</v>
      </c>
      <c r="H18" s="5" t="s">
        <v>9</v>
      </c>
      <c r="I18" s="5" t="s">
        <v>9</v>
      </c>
      <c r="J18" s="6" t="s">
        <v>10</v>
      </c>
      <c r="K18" s="6" t="s">
        <v>10</v>
      </c>
      <c r="L18" s="5" t="s">
        <v>9</v>
      </c>
      <c r="M18" s="5" t="s">
        <v>9</v>
      </c>
      <c r="N18" s="5" t="s">
        <v>12</v>
      </c>
      <c r="O18" s="5" t="s">
        <v>10</v>
      </c>
      <c r="P18" s="5" t="s">
        <v>10</v>
      </c>
      <c r="Q18" s="6" t="s">
        <v>13</v>
      </c>
      <c r="R18" s="6" t="s">
        <v>13</v>
      </c>
      <c r="S18" s="5" t="s">
        <v>13</v>
      </c>
      <c r="T18" s="5" t="s">
        <v>13</v>
      </c>
      <c r="U18" s="5" t="s">
        <v>10</v>
      </c>
      <c r="V18" s="5" t="s">
        <v>2</v>
      </c>
      <c r="W18" s="5" t="s">
        <v>9</v>
      </c>
      <c r="X18" s="6" t="s">
        <v>9</v>
      </c>
      <c r="Y18" s="6" t="s">
        <v>12</v>
      </c>
      <c r="Z18" s="5" t="s">
        <v>10</v>
      </c>
      <c r="AA18" s="5" t="s">
        <v>10</v>
      </c>
      <c r="AB18" s="5" t="s">
        <v>13</v>
      </c>
      <c r="AC18" s="5" t="s">
        <v>13</v>
      </c>
      <c r="AD18" s="5" t="s">
        <v>13</v>
      </c>
      <c r="AE18" s="6" t="s">
        <v>10</v>
      </c>
      <c r="AF18" s="6" t="s">
        <v>10</v>
      </c>
      <c r="AG18" s="48"/>
      <c r="AH18" s="27">
        <f t="shared" si="2"/>
        <v>1</v>
      </c>
      <c r="AI18" s="28">
        <f t="shared" si="3"/>
        <v>11</v>
      </c>
      <c r="AJ18" s="28">
        <f t="shared" si="0"/>
        <v>0</v>
      </c>
      <c r="AK18" s="63">
        <f>+'Mai 18'!AK18+'Juin 18'!AJ18</f>
        <v>0</v>
      </c>
      <c r="AL18" s="28"/>
      <c r="AM18" s="28">
        <f t="shared" si="1"/>
        <v>28</v>
      </c>
      <c r="AN18" s="28">
        <f>AH18+'Août 18'!AN18</f>
        <v>10</v>
      </c>
      <c r="AO18" s="29">
        <f>AI18+'Août 18'!AO18</f>
        <v>88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70" t="s">
        <v>10</v>
      </c>
      <c r="D19" s="70" t="s">
        <v>10</v>
      </c>
      <c r="E19" s="69" t="s">
        <v>9</v>
      </c>
      <c r="F19" s="69" t="s">
        <v>9</v>
      </c>
      <c r="G19" s="69" t="s">
        <v>9</v>
      </c>
      <c r="H19" s="69" t="s">
        <v>9</v>
      </c>
      <c r="I19" s="69" t="s">
        <v>9</v>
      </c>
      <c r="J19" s="70" t="s">
        <v>10</v>
      </c>
      <c r="K19" s="70" t="s">
        <v>10</v>
      </c>
      <c r="L19" s="69" t="s">
        <v>9</v>
      </c>
      <c r="M19" s="69" t="s">
        <v>9</v>
      </c>
      <c r="N19" s="69" t="s">
        <v>12</v>
      </c>
      <c r="O19" s="69" t="s">
        <v>10</v>
      </c>
      <c r="P19" s="69" t="s">
        <v>10</v>
      </c>
      <c r="Q19" s="70" t="s">
        <v>13</v>
      </c>
      <c r="R19" s="70" t="s">
        <v>13</v>
      </c>
      <c r="S19" s="69" t="s">
        <v>13</v>
      </c>
      <c r="T19" s="69" t="s">
        <v>13</v>
      </c>
      <c r="U19" s="69" t="s">
        <v>10</v>
      </c>
      <c r="V19" s="69" t="s">
        <v>2</v>
      </c>
      <c r="W19" s="69" t="s">
        <v>9</v>
      </c>
      <c r="X19" s="70" t="s">
        <v>9</v>
      </c>
      <c r="Y19" s="70" t="s">
        <v>12</v>
      </c>
      <c r="Z19" s="69" t="s">
        <v>10</v>
      </c>
      <c r="AA19" s="69" t="s">
        <v>10</v>
      </c>
      <c r="AB19" s="69" t="s">
        <v>13</v>
      </c>
      <c r="AC19" s="69" t="s">
        <v>13</v>
      </c>
      <c r="AD19" s="69" t="s">
        <v>13</v>
      </c>
      <c r="AE19" s="70" t="s">
        <v>10</v>
      </c>
      <c r="AF19" s="70" t="s">
        <v>10</v>
      </c>
      <c r="AG19" s="77"/>
      <c r="AH19" s="33">
        <f t="shared" si="2"/>
        <v>1</v>
      </c>
      <c r="AI19" s="34">
        <f t="shared" si="3"/>
        <v>11</v>
      </c>
      <c r="AJ19" s="34">
        <f t="shared" si="0"/>
        <v>0</v>
      </c>
      <c r="AK19" s="64">
        <f>+'Mai 18'!AK19+'Juin 18'!AJ19</f>
        <v>0</v>
      </c>
      <c r="AL19" s="34"/>
      <c r="AM19" s="34">
        <f t="shared" si="1"/>
        <v>28</v>
      </c>
      <c r="AN19" s="34">
        <f>AH19+'Août 18'!AN19</f>
        <v>10</v>
      </c>
      <c r="AO19" s="36">
        <f>AI19+'Août 18'!AO19</f>
        <v>88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8" t="s">
        <v>10</v>
      </c>
      <c r="D20" s="68" t="s">
        <v>10</v>
      </c>
      <c r="E20" s="67" t="s">
        <v>9</v>
      </c>
      <c r="F20" s="67" t="s">
        <v>9</v>
      </c>
      <c r="G20" s="67" t="s">
        <v>12</v>
      </c>
      <c r="H20" s="67" t="s">
        <v>10</v>
      </c>
      <c r="I20" s="67" t="s">
        <v>10</v>
      </c>
      <c r="J20" s="68" t="s">
        <v>13</v>
      </c>
      <c r="K20" s="68" t="s">
        <v>13</v>
      </c>
      <c r="L20" s="67" t="s">
        <v>13</v>
      </c>
      <c r="M20" s="67" t="s">
        <v>13</v>
      </c>
      <c r="N20" s="67" t="s">
        <v>10</v>
      </c>
      <c r="O20" s="67" t="s">
        <v>2</v>
      </c>
      <c r="P20" s="67" t="s">
        <v>9</v>
      </c>
      <c r="Q20" s="68" t="s">
        <v>9</v>
      </c>
      <c r="R20" s="68" t="s">
        <v>12</v>
      </c>
      <c r="S20" s="67" t="s">
        <v>10</v>
      </c>
      <c r="T20" s="67" t="s">
        <v>10</v>
      </c>
      <c r="U20" s="67" t="s">
        <v>13</v>
      </c>
      <c r="V20" s="67" t="s">
        <v>13</v>
      </c>
      <c r="W20" s="67" t="s">
        <v>13</v>
      </c>
      <c r="X20" s="68" t="s">
        <v>10</v>
      </c>
      <c r="Y20" s="68" t="s">
        <v>10</v>
      </c>
      <c r="Z20" s="67" t="s">
        <v>9</v>
      </c>
      <c r="AA20" s="67" t="s">
        <v>9</v>
      </c>
      <c r="AB20" s="67" t="s">
        <v>9</v>
      </c>
      <c r="AC20" s="67" t="s">
        <v>9</v>
      </c>
      <c r="AD20" s="67" t="s">
        <v>9</v>
      </c>
      <c r="AE20" s="68" t="s">
        <v>10</v>
      </c>
      <c r="AF20" s="68" t="s">
        <v>10</v>
      </c>
      <c r="AG20" s="76"/>
      <c r="AH20" s="23">
        <f t="shared" si="2"/>
        <v>1</v>
      </c>
      <c r="AI20" s="24">
        <f t="shared" si="3"/>
        <v>11</v>
      </c>
      <c r="AJ20" s="24">
        <f t="shared" si="0"/>
        <v>0</v>
      </c>
      <c r="AK20" s="62">
        <f>+'Mai 18'!AK20+'Juin 18'!AJ20</f>
        <v>0</v>
      </c>
      <c r="AL20" s="24"/>
      <c r="AM20" s="38">
        <f t="shared" si="1"/>
        <v>28</v>
      </c>
      <c r="AN20" s="24">
        <f>AH20+'Août 18'!AN20</f>
        <v>10</v>
      </c>
      <c r="AO20" s="25">
        <f>AI20+'Août 18'!AO20</f>
        <v>88</v>
      </c>
      <c r="AU20" s="19"/>
      <c r="AV20" s="19"/>
      <c r="AW20" s="19"/>
    </row>
    <row r="21" spans="1:49" x14ac:dyDescent="0.25">
      <c r="A21" s="83"/>
      <c r="B21" s="26" t="s">
        <v>62</v>
      </c>
      <c r="C21" s="74" t="s">
        <v>10</v>
      </c>
      <c r="D21" s="74" t="s">
        <v>10</v>
      </c>
      <c r="E21" s="75" t="s">
        <v>9</v>
      </c>
      <c r="F21" s="75" t="s">
        <v>9</v>
      </c>
      <c r="G21" s="75" t="s">
        <v>12</v>
      </c>
      <c r="H21" s="75" t="s">
        <v>10</v>
      </c>
      <c r="I21" s="75" t="s">
        <v>10</v>
      </c>
      <c r="J21" s="74" t="s">
        <v>13</v>
      </c>
      <c r="K21" s="74" t="s">
        <v>13</v>
      </c>
      <c r="L21" s="75" t="s">
        <v>13</v>
      </c>
      <c r="M21" s="75" t="s">
        <v>13</v>
      </c>
      <c r="N21" s="75" t="s">
        <v>10</v>
      </c>
      <c r="O21" s="75" t="s">
        <v>2</v>
      </c>
      <c r="P21" s="75" t="s">
        <v>9</v>
      </c>
      <c r="Q21" s="74" t="s">
        <v>9</v>
      </c>
      <c r="R21" s="74" t="s">
        <v>12</v>
      </c>
      <c r="S21" s="75" t="s">
        <v>10</v>
      </c>
      <c r="T21" s="75" t="s">
        <v>10</v>
      </c>
      <c r="U21" s="75" t="s">
        <v>13</v>
      </c>
      <c r="V21" s="75" t="s">
        <v>13</v>
      </c>
      <c r="W21" s="75" t="s">
        <v>13</v>
      </c>
      <c r="X21" s="74" t="s">
        <v>10</v>
      </c>
      <c r="Y21" s="74" t="s">
        <v>10</v>
      </c>
      <c r="Z21" s="75" t="s">
        <v>9</v>
      </c>
      <c r="AA21" s="75" t="s">
        <v>9</v>
      </c>
      <c r="AB21" s="75" t="s">
        <v>9</v>
      </c>
      <c r="AC21" s="75" t="s">
        <v>9</v>
      </c>
      <c r="AD21" s="75" t="s">
        <v>9</v>
      </c>
      <c r="AE21" s="74" t="s">
        <v>10</v>
      </c>
      <c r="AF21" s="74" t="s">
        <v>10</v>
      </c>
      <c r="AG21" s="78"/>
      <c r="AH21" s="66">
        <f>COUNTIF(C21:AG21,"RU")</f>
        <v>1</v>
      </c>
      <c r="AI21" s="28">
        <f>COUNTIF(C21:AG21,"R")</f>
        <v>11</v>
      </c>
      <c r="AJ21" s="28">
        <f>+COUNTIF(C21:AG21,"C")</f>
        <v>0</v>
      </c>
      <c r="AK21" s="63">
        <f>+'Mai 18'!AK21+'Juin 18'!AJ21</f>
        <v>0</v>
      </c>
      <c r="AL21" s="28"/>
      <c r="AM21" s="28">
        <f t="shared" si="1"/>
        <v>28</v>
      </c>
      <c r="AN21" s="28">
        <f>AH21+'Août 18'!AN21</f>
        <v>10</v>
      </c>
      <c r="AO21" s="29">
        <f>AI21+'Août 18'!AO21</f>
        <v>88</v>
      </c>
      <c r="AU21" s="19"/>
      <c r="AV21" s="19"/>
      <c r="AW21" s="19"/>
    </row>
    <row r="22" spans="1:49" x14ac:dyDescent="0.25">
      <c r="A22" s="83"/>
      <c r="B22" s="26" t="s">
        <v>63</v>
      </c>
      <c r="C22" s="74" t="s">
        <v>10</v>
      </c>
      <c r="D22" s="74" t="s">
        <v>10</v>
      </c>
      <c r="E22" s="75" t="s">
        <v>9</v>
      </c>
      <c r="F22" s="75" t="s">
        <v>9</v>
      </c>
      <c r="G22" s="75" t="s">
        <v>12</v>
      </c>
      <c r="H22" s="75" t="s">
        <v>10</v>
      </c>
      <c r="I22" s="75" t="s">
        <v>10</v>
      </c>
      <c r="J22" s="74" t="s">
        <v>13</v>
      </c>
      <c r="K22" s="74" t="s">
        <v>13</v>
      </c>
      <c r="L22" s="75" t="s">
        <v>13</v>
      </c>
      <c r="M22" s="75" t="s">
        <v>13</v>
      </c>
      <c r="N22" s="75" t="s">
        <v>10</v>
      </c>
      <c r="O22" s="75" t="s">
        <v>2</v>
      </c>
      <c r="P22" s="75" t="s">
        <v>9</v>
      </c>
      <c r="Q22" s="74" t="s">
        <v>9</v>
      </c>
      <c r="R22" s="74" t="s">
        <v>12</v>
      </c>
      <c r="S22" s="75" t="s">
        <v>10</v>
      </c>
      <c r="T22" s="75" t="s">
        <v>10</v>
      </c>
      <c r="U22" s="75" t="s">
        <v>13</v>
      </c>
      <c r="V22" s="75" t="s">
        <v>13</v>
      </c>
      <c r="W22" s="75" t="s">
        <v>13</v>
      </c>
      <c r="X22" s="74" t="s">
        <v>10</v>
      </c>
      <c r="Y22" s="74" t="s">
        <v>10</v>
      </c>
      <c r="Z22" s="75" t="s">
        <v>9</v>
      </c>
      <c r="AA22" s="75" t="s">
        <v>9</v>
      </c>
      <c r="AB22" s="75" t="s">
        <v>9</v>
      </c>
      <c r="AC22" s="75" t="s">
        <v>9</v>
      </c>
      <c r="AD22" s="75" t="s">
        <v>9</v>
      </c>
      <c r="AE22" s="74" t="s">
        <v>10</v>
      </c>
      <c r="AF22" s="74" t="s">
        <v>10</v>
      </c>
      <c r="AG22" s="78"/>
      <c r="AH22" s="27">
        <f>COUNTIF(C22:AG22,"RU")</f>
        <v>1</v>
      </c>
      <c r="AI22" s="28">
        <f>COUNTIF(C22:AG22,"R")</f>
        <v>11</v>
      </c>
      <c r="AJ22" s="28">
        <f>+COUNTIF(C22:AG22,"C")</f>
        <v>0</v>
      </c>
      <c r="AK22" s="63">
        <f>+'Mai 18'!AK22+'Juin 18'!AJ22</f>
        <v>0</v>
      </c>
      <c r="AL22" s="28"/>
      <c r="AM22" s="28">
        <f t="shared" si="1"/>
        <v>28</v>
      </c>
      <c r="AN22" s="28">
        <f>AH22+'Août 18'!AN22</f>
        <v>10</v>
      </c>
      <c r="AO22" s="29">
        <f>AI22+'Août 18'!AO22</f>
        <v>88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2" t="s">
        <v>10</v>
      </c>
      <c r="D23" s="32" t="s">
        <v>10</v>
      </c>
      <c r="E23" s="31" t="s">
        <v>9</v>
      </c>
      <c r="F23" s="31" t="s">
        <v>9</v>
      </c>
      <c r="G23" s="31" t="s">
        <v>12</v>
      </c>
      <c r="H23" s="31" t="s">
        <v>10</v>
      </c>
      <c r="I23" s="31" t="s">
        <v>10</v>
      </c>
      <c r="J23" s="32" t="s">
        <v>13</v>
      </c>
      <c r="K23" s="32" t="s">
        <v>13</v>
      </c>
      <c r="L23" s="31" t="s">
        <v>13</v>
      </c>
      <c r="M23" s="31" t="s">
        <v>13</v>
      </c>
      <c r="N23" s="31" t="s">
        <v>10</v>
      </c>
      <c r="O23" s="31" t="s">
        <v>2</v>
      </c>
      <c r="P23" s="31" t="s">
        <v>9</v>
      </c>
      <c r="Q23" s="32" t="s">
        <v>9</v>
      </c>
      <c r="R23" s="32" t="s">
        <v>12</v>
      </c>
      <c r="S23" s="31" t="s">
        <v>10</v>
      </c>
      <c r="T23" s="31" t="s">
        <v>10</v>
      </c>
      <c r="U23" s="31" t="s">
        <v>13</v>
      </c>
      <c r="V23" s="31" t="s">
        <v>13</v>
      </c>
      <c r="W23" s="31" t="s">
        <v>13</v>
      </c>
      <c r="X23" s="32" t="s">
        <v>10</v>
      </c>
      <c r="Y23" s="32" t="s">
        <v>10</v>
      </c>
      <c r="Z23" s="31" t="s">
        <v>9</v>
      </c>
      <c r="AA23" s="31" t="s">
        <v>9</v>
      </c>
      <c r="AB23" s="31" t="s">
        <v>9</v>
      </c>
      <c r="AC23" s="31" t="s">
        <v>9</v>
      </c>
      <c r="AD23" s="31" t="s">
        <v>9</v>
      </c>
      <c r="AE23" s="32" t="s">
        <v>10</v>
      </c>
      <c r="AF23" s="32" t="s">
        <v>10</v>
      </c>
      <c r="AG23" s="54"/>
      <c r="AH23" s="33">
        <f>COUNTIF(C23:AG23,"RU")</f>
        <v>1</v>
      </c>
      <c r="AI23" s="34">
        <f>COUNTIF(C23:AG23,"R")</f>
        <v>11</v>
      </c>
      <c r="AJ23" s="34">
        <f>+COUNTIF(C23:AG23,"C")</f>
        <v>0</v>
      </c>
      <c r="AK23" s="64">
        <f>+'Mai 18'!AK23+'Juin 18'!AJ23</f>
        <v>0</v>
      </c>
      <c r="AL23" s="34"/>
      <c r="AM23" s="34">
        <f t="shared" si="1"/>
        <v>28</v>
      </c>
      <c r="AN23" s="34">
        <f>AH23+'Août 18'!AN23</f>
        <v>10</v>
      </c>
      <c r="AO23" s="36">
        <f>AI23+'Août 18'!AO23</f>
        <v>88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G24" si="4">COUNTIF(D8,"J")+COUNTIF(D12,"J")+COUNTIF(D16,"J")+COUNTIF(D20,"J")+COUNTIF(D8,"M")+COUNTIF(D12,"M")+COUNTIF(D16,"M")+COUNTIF(D20,"M")</f>
        <v>1</v>
      </c>
      <c r="E24" s="40">
        <f t="shared" si="4"/>
        <v>2</v>
      </c>
      <c r="F24" s="40">
        <f t="shared" si="4"/>
        <v>2</v>
      </c>
      <c r="G24" s="40">
        <f t="shared" si="4"/>
        <v>2</v>
      </c>
      <c r="H24" s="40">
        <f t="shared" si="4"/>
        <v>1</v>
      </c>
      <c r="I24" s="40">
        <f t="shared" si="4"/>
        <v>2</v>
      </c>
      <c r="J24" s="40">
        <f t="shared" si="4"/>
        <v>1</v>
      </c>
      <c r="K24" s="40">
        <f t="shared" si="4"/>
        <v>1</v>
      </c>
      <c r="L24" s="40">
        <f t="shared" si="4"/>
        <v>2</v>
      </c>
      <c r="M24" s="40">
        <f t="shared" si="4"/>
        <v>2</v>
      </c>
      <c r="N24" s="40">
        <f t="shared" si="4"/>
        <v>2</v>
      </c>
      <c r="O24" s="40">
        <f t="shared" si="4"/>
        <v>1</v>
      </c>
      <c r="P24" s="40">
        <f t="shared" si="4"/>
        <v>2</v>
      </c>
      <c r="Q24" s="40">
        <f t="shared" si="4"/>
        <v>1</v>
      </c>
      <c r="R24" s="40">
        <f t="shared" si="4"/>
        <v>1</v>
      </c>
      <c r="S24" s="40">
        <f t="shared" si="4"/>
        <v>2</v>
      </c>
      <c r="T24" s="40">
        <f t="shared" si="4"/>
        <v>2</v>
      </c>
      <c r="U24" s="40">
        <f t="shared" si="4"/>
        <v>2</v>
      </c>
      <c r="V24" s="40">
        <f t="shared" si="4"/>
        <v>1</v>
      </c>
      <c r="W24" s="40">
        <f t="shared" si="4"/>
        <v>2</v>
      </c>
      <c r="X24" s="40">
        <f t="shared" si="4"/>
        <v>1</v>
      </c>
      <c r="Y24" s="40">
        <f t="shared" si="4"/>
        <v>1</v>
      </c>
      <c r="Z24" s="40">
        <f t="shared" si="4"/>
        <v>2</v>
      </c>
      <c r="AA24" s="40">
        <f t="shared" si="4"/>
        <v>2</v>
      </c>
      <c r="AB24" s="40">
        <f t="shared" si="4"/>
        <v>2</v>
      </c>
      <c r="AC24" s="40">
        <f t="shared" si="4"/>
        <v>1</v>
      </c>
      <c r="AD24" s="40">
        <f t="shared" si="4"/>
        <v>2</v>
      </c>
      <c r="AE24" s="40">
        <f t="shared" si="4"/>
        <v>1</v>
      </c>
      <c r="AF24" s="40">
        <f t="shared" si="4"/>
        <v>1</v>
      </c>
      <c r="AG24" s="40">
        <f t="shared" si="4"/>
        <v>0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0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G26" si="6">COUNTIF(D9:D11,"J")+COUNTIF(D13:D15,"J")+COUNTIF(D17:D19,"J")+COUNTIF(D21:D23,"J")+COUNTIF(D9:D11,"M")+COUNTIF(D13:D15,"M")+COUNTIF(D17:D19,"M")+COUNTIF(D21:D23,"M")</f>
        <v>3</v>
      </c>
      <c r="E26" s="42">
        <f t="shared" si="6"/>
        <v>6</v>
      </c>
      <c r="F26" s="42">
        <f t="shared" si="6"/>
        <v>6</v>
      </c>
      <c r="G26" s="42">
        <f t="shared" si="6"/>
        <v>6</v>
      </c>
      <c r="H26" s="42">
        <f t="shared" si="6"/>
        <v>3</v>
      </c>
      <c r="I26" s="42">
        <f t="shared" si="6"/>
        <v>6</v>
      </c>
      <c r="J26" s="42">
        <f t="shared" si="6"/>
        <v>3</v>
      </c>
      <c r="K26" s="42">
        <f t="shared" si="6"/>
        <v>3</v>
      </c>
      <c r="L26" s="42">
        <f t="shared" si="6"/>
        <v>6</v>
      </c>
      <c r="M26" s="42">
        <f t="shared" si="6"/>
        <v>6</v>
      </c>
      <c r="N26" s="42">
        <f t="shared" si="6"/>
        <v>6</v>
      </c>
      <c r="O26" s="42">
        <f t="shared" si="6"/>
        <v>3</v>
      </c>
      <c r="P26" s="42">
        <f t="shared" si="6"/>
        <v>6</v>
      </c>
      <c r="Q26" s="42">
        <f t="shared" si="6"/>
        <v>3</v>
      </c>
      <c r="R26" s="42">
        <f t="shared" si="6"/>
        <v>3</v>
      </c>
      <c r="S26" s="42">
        <f t="shared" si="6"/>
        <v>6</v>
      </c>
      <c r="T26" s="42">
        <f t="shared" si="6"/>
        <v>6</v>
      </c>
      <c r="U26" s="42">
        <f t="shared" si="6"/>
        <v>6</v>
      </c>
      <c r="V26" s="42">
        <f t="shared" si="6"/>
        <v>3</v>
      </c>
      <c r="W26" s="42">
        <f t="shared" si="6"/>
        <v>6</v>
      </c>
      <c r="X26" s="42">
        <f t="shared" si="6"/>
        <v>3</v>
      </c>
      <c r="Y26" s="42">
        <f t="shared" si="6"/>
        <v>3</v>
      </c>
      <c r="Z26" s="42">
        <f t="shared" si="6"/>
        <v>6</v>
      </c>
      <c r="AA26" s="42">
        <f t="shared" si="6"/>
        <v>6</v>
      </c>
      <c r="AB26" s="42">
        <f t="shared" si="6"/>
        <v>6</v>
      </c>
      <c r="AC26" s="42">
        <f t="shared" si="6"/>
        <v>3</v>
      </c>
      <c r="AD26" s="42">
        <f t="shared" si="6"/>
        <v>6</v>
      </c>
      <c r="AE26" s="42">
        <f t="shared" si="6"/>
        <v>3</v>
      </c>
      <c r="AF26" s="42">
        <f t="shared" si="6"/>
        <v>3</v>
      </c>
      <c r="AG26" s="42">
        <f t="shared" si="6"/>
        <v>0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0</v>
      </c>
    </row>
    <row r="28" spans="1:49" x14ac:dyDescent="0.25">
      <c r="B28" s="41" t="s">
        <v>22</v>
      </c>
      <c r="C28" s="42">
        <f>C24+C25+D26+D27</f>
        <v>8</v>
      </c>
      <c r="D28" s="42">
        <f t="shared" ref="D28:AG28" si="8">D24+D25+E26+E27</f>
        <v>11</v>
      </c>
      <c r="E28" s="42">
        <f t="shared" si="8"/>
        <v>12</v>
      </c>
      <c r="F28" s="42">
        <f t="shared" si="8"/>
        <v>12</v>
      </c>
      <c r="G28" s="42">
        <f t="shared" si="8"/>
        <v>9</v>
      </c>
      <c r="H28" s="42">
        <f t="shared" si="8"/>
        <v>11</v>
      </c>
      <c r="I28" s="42">
        <f t="shared" si="8"/>
        <v>9</v>
      </c>
      <c r="J28" s="42">
        <f t="shared" si="8"/>
        <v>8</v>
      </c>
      <c r="K28" s="42">
        <f t="shared" si="8"/>
        <v>11</v>
      </c>
      <c r="L28" s="42">
        <f t="shared" si="8"/>
        <v>12</v>
      </c>
      <c r="M28" s="42">
        <f t="shared" si="8"/>
        <v>12</v>
      </c>
      <c r="N28" s="42">
        <f t="shared" si="8"/>
        <v>9</v>
      </c>
      <c r="O28" s="42">
        <f t="shared" si="8"/>
        <v>11</v>
      </c>
      <c r="P28" s="42">
        <f t="shared" si="8"/>
        <v>9</v>
      </c>
      <c r="Q28" s="42">
        <f t="shared" si="8"/>
        <v>8</v>
      </c>
      <c r="R28" s="42">
        <f t="shared" si="8"/>
        <v>11</v>
      </c>
      <c r="S28" s="42">
        <f t="shared" si="8"/>
        <v>12</v>
      </c>
      <c r="T28" s="42">
        <f t="shared" si="8"/>
        <v>12</v>
      </c>
      <c r="U28" s="42">
        <f t="shared" si="8"/>
        <v>9</v>
      </c>
      <c r="V28" s="42">
        <f t="shared" si="8"/>
        <v>11</v>
      </c>
      <c r="W28" s="42">
        <f t="shared" si="8"/>
        <v>9</v>
      </c>
      <c r="X28" s="42">
        <f t="shared" si="8"/>
        <v>8</v>
      </c>
      <c r="Y28" s="42">
        <f t="shared" si="8"/>
        <v>11</v>
      </c>
      <c r="Z28" s="42">
        <f t="shared" si="8"/>
        <v>12</v>
      </c>
      <c r="AA28" s="42">
        <f t="shared" si="8"/>
        <v>12</v>
      </c>
      <c r="AB28" s="42">
        <f t="shared" si="8"/>
        <v>9</v>
      </c>
      <c r="AC28" s="42">
        <f t="shared" si="8"/>
        <v>11</v>
      </c>
      <c r="AD28" s="42">
        <f t="shared" si="8"/>
        <v>9</v>
      </c>
      <c r="AE28" s="42">
        <f t="shared" si="8"/>
        <v>8</v>
      </c>
      <c r="AF28" s="42">
        <f t="shared" si="8"/>
        <v>2</v>
      </c>
      <c r="AG28" s="42">
        <f t="shared" si="8"/>
        <v>0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219" priority="62" operator="equal">
      <formula>0</formula>
    </cfRule>
  </conditionalFormatting>
  <conditionalFormatting sqref="AN4">
    <cfRule type="cellIs" dxfId="218" priority="60" operator="notEqual">
      <formula>0</formula>
    </cfRule>
    <cfRule type="cellIs" dxfId="217" priority="61" operator="equal">
      <formula>0</formula>
    </cfRule>
  </conditionalFormatting>
  <conditionalFormatting sqref="O24:AF24 C25:AF27 AG24:AG27">
    <cfRule type="cellIs" dxfId="216" priority="59" operator="equal">
      <formula>0</formula>
    </cfRule>
  </conditionalFormatting>
  <conditionalFormatting sqref="C24:N24">
    <cfRule type="cellIs" dxfId="215" priority="58" operator="equal">
      <formula>0</formula>
    </cfRule>
  </conditionalFormatting>
  <conditionalFormatting sqref="C28:AG28">
    <cfRule type="cellIs" dxfId="214" priority="57" operator="equal">
      <formula>0</formula>
    </cfRule>
  </conditionalFormatting>
  <conditionalFormatting sqref="C2:AD2">
    <cfRule type="cellIs" dxfId="213" priority="56" stopIfTrue="1" operator="equal">
      <formula>"C-1"</formula>
    </cfRule>
  </conditionalFormatting>
  <conditionalFormatting sqref="AE2:AG2">
    <cfRule type="cellIs" dxfId="212" priority="55" stopIfTrue="1" operator="equal">
      <formula>"C-1"</formula>
    </cfRule>
  </conditionalFormatting>
  <conditionalFormatting sqref="I3:AC7">
    <cfRule type="cellIs" dxfId="211" priority="48" operator="between">
      <formula>"F0"</formula>
      <formula>"F9"</formula>
    </cfRule>
    <cfRule type="cellIs" dxfId="210" priority="49" operator="equal">
      <formula>"M"</formula>
    </cfRule>
    <cfRule type="cellIs" dxfId="209" priority="50" operator="equal">
      <formula>"S"</formula>
    </cfRule>
    <cfRule type="cellIs" dxfId="208" priority="51" operator="equal">
      <formula>"C"</formula>
    </cfRule>
    <cfRule type="cellIs" dxfId="207" priority="52" operator="equal">
      <formula>"For"</formula>
    </cfRule>
    <cfRule type="cellIs" dxfId="206" priority="53" operator="equal">
      <formula>"N"</formula>
    </cfRule>
    <cfRule type="cellIs" dxfId="205" priority="54" operator="equal">
      <formula>"J"</formula>
    </cfRule>
  </conditionalFormatting>
  <conditionalFormatting sqref="C3:H7">
    <cfRule type="cellIs" dxfId="204" priority="41" operator="between">
      <formula>"F0"</formula>
      <formula>"F9"</formula>
    </cfRule>
    <cfRule type="cellIs" dxfId="203" priority="42" operator="equal">
      <formula>"M"</formula>
    </cfRule>
    <cfRule type="cellIs" dxfId="202" priority="43" operator="equal">
      <formula>"S"</formula>
    </cfRule>
    <cfRule type="cellIs" dxfId="201" priority="44" operator="equal">
      <formula>"C"</formula>
    </cfRule>
    <cfRule type="cellIs" dxfId="200" priority="45" operator="equal">
      <formula>"For"</formula>
    </cfRule>
    <cfRule type="cellIs" dxfId="199" priority="46" operator="equal">
      <formula>"N"</formula>
    </cfRule>
    <cfRule type="cellIs" dxfId="198" priority="47" operator="equal">
      <formula>"J"</formula>
    </cfRule>
  </conditionalFormatting>
  <conditionalFormatting sqref="AD3:AG7">
    <cfRule type="cellIs" dxfId="197" priority="34" operator="between">
      <formula>"F0"</formula>
      <formula>"F9"</formula>
    </cfRule>
    <cfRule type="cellIs" dxfId="196" priority="35" operator="equal">
      <formula>"M"</formula>
    </cfRule>
    <cfRule type="cellIs" dxfId="195" priority="36" operator="equal">
      <formula>"S"</formula>
    </cfRule>
    <cfRule type="cellIs" dxfId="194" priority="37" operator="equal">
      <formula>"C"</formula>
    </cfRule>
    <cfRule type="cellIs" dxfId="193" priority="38" operator="equal">
      <formula>"For"</formula>
    </cfRule>
    <cfRule type="cellIs" dxfId="192" priority="39" operator="equal">
      <formula>"N"</formula>
    </cfRule>
    <cfRule type="cellIs" dxfId="191" priority="40" operator="equal">
      <formula>"J"</formula>
    </cfRule>
  </conditionalFormatting>
  <conditionalFormatting sqref="C3:AG7">
    <cfRule type="cellIs" dxfId="190" priority="33" operator="equal">
      <formula>"FV"</formula>
    </cfRule>
  </conditionalFormatting>
  <conditionalFormatting sqref="AG8:AG23">
    <cfRule type="cellIs" dxfId="189" priority="18" operator="between">
      <formula>"F0"</formula>
      <formula>"F9"</formula>
    </cfRule>
    <cfRule type="cellIs" dxfId="188" priority="19" operator="equal">
      <formula>"M"</formula>
    </cfRule>
    <cfRule type="cellIs" dxfId="187" priority="20" operator="equal">
      <formula>"S"</formula>
    </cfRule>
    <cfRule type="cellIs" dxfId="186" priority="21" operator="equal">
      <formula>"C"</formula>
    </cfRule>
    <cfRule type="cellIs" dxfId="185" priority="22" operator="equal">
      <formula>"For"</formula>
    </cfRule>
    <cfRule type="cellIs" dxfId="184" priority="23" operator="equal">
      <formula>"N"</formula>
    </cfRule>
    <cfRule type="cellIs" dxfId="183" priority="24" operator="equal">
      <formula>"J"</formula>
    </cfRule>
  </conditionalFormatting>
  <conditionalFormatting sqref="AG8:AG23">
    <cfRule type="cellIs" dxfId="182" priority="17" stopIfTrue="1" operator="equal">
      <formula>"C-1"</formula>
    </cfRule>
  </conditionalFormatting>
  <conditionalFormatting sqref="C8:D23">
    <cfRule type="cellIs" dxfId="181" priority="10" operator="between">
      <formula>"F0"</formula>
      <formula>"F9"</formula>
    </cfRule>
    <cfRule type="cellIs" dxfId="180" priority="11" operator="equal">
      <formula>"M"</formula>
    </cfRule>
    <cfRule type="cellIs" dxfId="179" priority="12" operator="equal">
      <formula>"S"</formula>
    </cfRule>
    <cfRule type="cellIs" dxfId="178" priority="13" operator="equal">
      <formula>"C"</formula>
    </cfRule>
    <cfRule type="cellIs" dxfId="177" priority="14" operator="equal">
      <formula>"For"</formula>
    </cfRule>
    <cfRule type="cellIs" dxfId="176" priority="15" operator="equal">
      <formula>"N"</formula>
    </cfRule>
    <cfRule type="cellIs" dxfId="175" priority="16" operator="equal">
      <formula>"J"</formula>
    </cfRule>
  </conditionalFormatting>
  <conditionalFormatting sqref="C8:D23">
    <cfRule type="cellIs" dxfId="174" priority="9" stopIfTrue="1" operator="equal">
      <formula>"C-1"</formula>
    </cfRule>
  </conditionalFormatting>
  <conditionalFormatting sqref="E8:AF23">
    <cfRule type="cellIs" dxfId="173" priority="2" operator="between">
      <formula>"F0"</formula>
      <formula>"F9"</formula>
    </cfRule>
    <cfRule type="cellIs" dxfId="172" priority="3" operator="equal">
      <formula>"M"</formula>
    </cfRule>
    <cfRule type="cellIs" dxfId="171" priority="4" operator="equal">
      <formula>"S"</formula>
    </cfRule>
    <cfRule type="cellIs" dxfId="170" priority="5" operator="equal">
      <formula>"C"</formula>
    </cfRule>
    <cfRule type="cellIs" dxfId="169" priority="6" operator="equal">
      <formula>"For"</formula>
    </cfRule>
    <cfRule type="cellIs" dxfId="168" priority="7" operator="equal">
      <formula>"N"</formula>
    </cfRule>
    <cfRule type="cellIs" dxfId="167" priority="8" operator="equal">
      <formula>"J"</formula>
    </cfRule>
  </conditionalFormatting>
  <conditionalFormatting sqref="E8:AF23">
    <cfRule type="cellIs" dxfId="166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6">
        <v>6</v>
      </c>
      <c r="I2" s="6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>
        <v>13</v>
      </c>
      <c r="P2" s="6">
        <v>14</v>
      </c>
      <c r="Q2" s="5">
        <v>15</v>
      </c>
      <c r="R2" s="5">
        <v>16</v>
      </c>
      <c r="S2" s="5">
        <v>17</v>
      </c>
      <c r="T2" s="5">
        <v>18</v>
      </c>
      <c r="U2" s="5">
        <v>19</v>
      </c>
      <c r="V2" s="6">
        <v>20</v>
      </c>
      <c r="W2" s="6">
        <v>21</v>
      </c>
      <c r="X2" s="5">
        <v>22</v>
      </c>
      <c r="Y2" s="5">
        <v>23</v>
      </c>
      <c r="Z2" s="5">
        <v>24</v>
      </c>
      <c r="AA2" s="5">
        <v>25</v>
      </c>
      <c r="AB2" s="5">
        <v>26</v>
      </c>
      <c r="AC2" s="6">
        <v>27</v>
      </c>
      <c r="AD2" s="6">
        <v>28</v>
      </c>
      <c r="AE2" s="5">
        <v>29</v>
      </c>
      <c r="AF2" s="5">
        <v>30</v>
      </c>
      <c r="AG2" s="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 t="s">
        <v>38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9</v>
      </c>
      <c r="D3" s="14" t="s">
        <v>9</v>
      </c>
      <c r="E3" s="14" t="s">
        <v>9</v>
      </c>
      <c r="F3" s="14" t="s">
        <v>9</v>
      </c>
      <c r="G3" s="14" t="s">
        <v>9</v>
      </c>
      <c r="H3" s="15" t="s">
        <v>10</v>
      </c>
      <c r="I3" s="15" t="s">
        <v>10</v>
      </c>
      <c r="J3" s="14" t="s">
        <v>9</v>
      </c>
      <c r="K3" s="14" t="s">
        <v>9</v>
      </c>
      <c r="L3" s="14" t="s">
        <v>9</v>
      </c>
      <c r="M3" s="14" t="s">
        <v>9</v>
      </c>
      <c r="N3" s="14" t="s">
        <v>9</v>
      </c>
      <c r="O3" s="15" t="s">
        <v>10</v>
      </c>
      <c r="P3" s="15" t="s">
        <v>10</v>
      </c>
      <c r="Q3" s="14" t="s">
        <v>9</v>
      </c>
      <c r="R3" s="14" t="s">
        <v>9</v>
      </c>
      <c r="S3" s="14" t="s">
        <v>9</v>
      </c>
      <c r="T3" s="14" t="s">
        <v>9</v>
      </c>
      <c r="U3" s="14" t="s">
        <v>9</v>
      </c>
      <c r="V3" s="15" t="s">
        <v>10</v>
      </c>
      <c r="W3" s="15" t="s">
        <v>10</v>
      </c>
      <c r="X3" s="14" t="s">
        <v>9</v>
      </c>
      <c r="Y3" s="14" t="s">
        <v>9</v>
      </c>
      <c r="Z3" s="14" t="s">
        <v>9</v>
      </c>
      <c r="AA3" s="14" t="s">
        <v>9</v>
      </c>
      <c r="AB3" s="14" t="s">
        <v>9</v>
      </c>
      <c r="AC3" s="15" t="s">
        <v>10</v>
      </c>
      <c r="AD3" s="15" t="s">
        <v>10</v>
      </c>
      <c r="AE3" s="14" t="s">
        <v>9</v>
      </c>
      <c r="AF3" s="14" t="s">
        <v>9</v>
      </c>
      <c r="AG3" s="14" t="s">
        <v>9</v>
      </c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61">
        <f>AJ3+'Sept. 18'!AK3+AL3</f>
        <v>0</v>
      </c>
      <c r="AL3" s="17"/>
      <c r="AM3" s="17">
        <f>28-AK3</f>
        <v>28</v>
      </c>
      <c r="AN3" s="17"/>
      <c r="AO3" s="18">
        <f>AI3+'Sept. 18'!AO3</f>
        <v>86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9</v>
      </c>
      <c r="D4" s="14" t="s">
        <v>9</v>
      </c>
      <c r="E4" s="14" t="s">
        <v>9</v>
      </c>
      <c r="F4" s="14" t="s">
        <v>9</v>
      </c>
      <c r="G4" s="14" t="s">
        <v>9</v>
      </c>
      <c r="H4" s="15" t="s">
        <v>10</v>
      </c>
      <c r="I4" s="15" t="s">
        <v>10</v>
      </c>
      <c r="J4" s="14" t="s">
        <v>9</v>
      </c>
      <c r="K4" s="14" t="s">
        <v>9</v>
      </c>
      <c r="L4" s="14" t="s">
        <v>9</v>
      </c>
      <c r="M4" s="14" t="s">
        <v>9</v>
      </c>
      <c r="N4" s="14" t="s">
        <v>9</v>
      </c>
      <c r="O4" s="15" t="s">
        <v>10</v>
      </c>
      <c r="P4" s="15" t="s">
        <v>10</v>
      </c>
      <c r="Q4" s="14" t="s">
        <v>9</v>
      </c>
      <c r="R4" s="14" t="s">
        <v>9</v>
      </c>
      <c r="S4" s="14" t="s">
        <v>9</v>
      </c>
      <c r="T4" s="14" t="s">
        <v>9</v>
      </c>
      <c r="U4" s="14" t="s">
        <v>9</v>
      </c>
      <c r="V4" s="15" t="s">
        <v>10</v>
      </c>
      <c r="W4" s="15" t="s">
        <v>10</v>
      </c>
      <c r="X4" s="14" t="s">
        <v>9</v>
      </c>
      <c r="Y4" s="14" t="s">
        <v>9</v>
      </c>
      <c r="Z4" s="14" t="s">
        <v>9</v>
      </c>
      <c r="AA4" s="14" t="s">
        <v>9</v>
      </c>
      <c r="AB4" s="14" t="s">
        <v>9</v>
      </c>
      <c r="AC4" s="15" t="s">
        <v>10</v>
      </c>
      <c r="AD4" s="15" t="s">
        <v>10</v>
      </c>
      <c r="AE4" s="14" t="s">
        <v>9</v>
      </c>
      <c r="AF4" s="14" t="s">
        <v>9</v>
      </c>
      <c r="AG4" s="14" t="s">
        <v>9</v>
      </c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61">
        <f>AJ4+'Sept. 18'!AK4+AL4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AI4+'Sept. 18'!AO4</f>
        <v>86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9</v>
      </c>
      <c r="D5" s="21" t="s">
        <v>9</v>
      </c>
      <c r="E5" s="21" t="s">
        <v>9</v>
      </c>
      <c r="F5" s="21" t="s">
        <v>9</v>
      </c>
      <c r="G5" s="21" t="s">
        <v>9</v>
      </c>
      <c r="H5" s="22" t="s">
        <v>10</v>
      </c>
      <c r="I5" s="22" t="s">
        <v>10</v>
      </c>
      <c r="J5" s="21" t="s">
        <v>9</v>
      </c>
      <c r="K5" s="21" t="s">
        <v>9</v>
      </c>
      <c r="L5" s="21" t="s">
        <v>9</v>
      </c>
      <c r="M5" s="21" t="s">
        <v>9</v>
      </c>
      <c r="N5" s="21" t="s">
        <v>10</v>
      </c>
      <c r="O5" s="22" t="s">
        <v>10</v>
      </c>
      <c r="P5" s="22" t="s">
        <v>10</v>
      </c>
      <c r="Q5" s="21" t="s">
        <v>9</v>
      </c>
      <c r="R5" s="21" t="s">
        <v>9</v>
      </c>
      <c r="S5" s="21" t="s">
        <v>9</v>
      </c>
      <c r="T5" s="21" t="s">
        <v>9</v>
      </c>
      <c r="U5" s="21" t="s">
        <v>9</v>
      </c>
      <c r="V5" s="22" t="s">
        <v>10</v>
      </c>
      <c r="W5" s="22" t="s">
        <v>10</v>
      </c>
      <c r="X5" s="21" t="s">
        <v>9</v>
      </c>
      <c r="Y5" s="21" t="s">
        <v>9</v>
      </c>
      <c r="Z5" s="21" t="s">
        <v>9</v>
      </c>
      <c r="AA5" s="21" t="s">
        <v>9</v>
      </c>
      <c r="AB5" s="21" t="s">
        <v>9</v>
      </c>
      <c r="AC5" s="22" t="s">
        <v>10</v>
      </c>
      <c r="AD5" s="22" t="s">
        <v>10</v>
      </c>
      <c r="AE5" s="21" t="s">
        <v>9</v>
      </c>
      <c r="AF5" s="21" t="s">
        <v>9</v>
      </c>
      <c r="AG5" s="21" t="s">
        <v>9</v>
      </c>
      <c r="AH5" s="23">
        <f t="shared" ref="AH5:AH20" si="2">COUNTIF(C5:AG5,"RU")</f>
        <v>0</v>
      </c>
      <c r="AI5" s="24">
        <f t="shared" ref="AI5:AI20" si="3">COUNTIF(C5:AG5,"R")</f>
        <v>9</v>
      </c>
      <c r="AJ5" s="24">
        <f t="shared" si="0"/>
        <v>0</v>
      </c>
      <c r="AK5" s="62">
        <f>AJ5+'Sept. 18'!AK5+AL5</f>
        <v>0</v>
      </c>
      <c r="AL5" s="24"/>
      <c r="AM5" s="24">
        <f t="shared" si="1"/>
        <v>28</v>
      </c>
      <c r="AN5" s="24">
        <f>AH5+'Sept. 18'!AN5</f>
        <v>0</v>
      </c>
      <c r="AO5" s="25">
        <f>AI5+'Sept. 18'!AO5</f>
        <v>94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9</v>
      </c>
      <c r="D6" s="5" t="s">
        <v>9</v>
      </c>
      <c r="E6" s="5" t="s">
        <v>9</v>
      </c>
      <c r="F6" s="5" t="s">
        <v>9</v>
      </c>
      <c r="G6" s="5" t="s">
        <v>9</v>
      </c>
      <c r="H6" s="6" t="s">
        <v>10</v>
      </c>
      <c r="I6" s="6" t="s">
        <v>10</v>
      </c>
      <c r="J6" s="5" t="s">
        <v>9</v>
      </c>
      <c r="K6" s="5" t="s">
        <v>9</v>
      </c>
      <c r="L6" s="5" t="s">
        <v>9</v>
      </c>
      <c r="M6" s="5" t="s">
        <v>9</v>
      </c>
      <c r="N6" s="5" t="s">
        <v>9</v>
      </c>
      <c r="O6" s="6" t="s">
        <v>10</v>
      </c>
      <c r="P6" s="6" t="s">
        <v>10</v>
      </c>
      <c r="Q6" s="5" t="s">
        <v>9</v>
      </c>
      <c r="R6" s="5" t="s">
        <v>9</v>
      </c>
      <c r="S6" s="5" t="s">
        <v>9</v>
      </c>
      <c r="T6" s="5" t="s">
        <v>9</v>
      </c>
      <c r="U6" s="5" t="s">
        <v>10</v>
      </c>
      <c r="V6" s="6" t="s">
        <v>10</v>
      </c>
      <c r="W6" s="6" t="s">
        <v>10</v>
      </c>
      <c r="X6" s="5" t="s">
        <v>9</v>
      </c>
      <c r="Y6" s="5" t="s">
        <v>9</v>
      </c>
      <c r="Z6" s="5" t="s">
        <v>9</v>
      </c>
      <c r="AA6" s="5" t="s">
        <v>9</v>
      </c>
      <c r="AB6" s="5" t="s">
        <v>9</v>
      </c>
      <c r="AC6" s="6" t="s">
        <v>10</v>
      </c>
      <c r="AD6" s="6" t="s">
        <v>10</v>
      </c>
      <c r="AE6" s="5" t="s">
        <v>9</v>
      </c>
      <c r="AF6" s="5" t="s">
        <v>9</v>
      </c>
      <c r="AG6" s="5" t="s">
        <v>9</v>
      </c>
      <c r="AH6" s="27">
        <f t="shared" si="2"/>
        <v>0</v>
      </c>
      <c r="AI6" s="28">
        <f t="shared" si="3"/>
        <v>9</v>
      </c>
      <c r="AJ6" s="28">
        <f t="shared" si="0"/>
        <v>0</v>
      </c>
      <c r="AK6" s="63">
        <f>AJ6+'Sept. 18'!AK6+AL6</f>
        <v>0</v>
      </c>
      <c r="AL6" s="28"/>
      <c r="AM6" s="28">
        <f t="shared" si="1"/>
        <v>28</v>
      </c>
      <c r="AN6" s="28">
        <f>AH6+'Sept. 18'!AN6</f>
        <v>0</v>
      </c>
      <c r="AO6" s="29">
        <f>AI6+'Sept. 18'!AO6</f>
        <v>94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9</v>
      </c>
      <c r="D7" s="31" t="s">
        <v>9</v>
      </c>
      <c r="E7" s="31" t="s">
        <v>9</v>
      </c>
      <c r="F7" s="31" t="s">
        <v>9</v>
      </c>
      <c r="G7" s="31" t="s">
        <v>9</v>
      </c>
      <c r="H7" s="32" t="s">
        <v>10</v>
      </c>
      <c r="I7" s="32" t="s">
        <v>10</v>
      </c>
      <c r="J7" s="31" t="s">
        <v>9</v>
      </c>
      <c r="K7" s="31" t="s">
        <v>9</v>
      </c>
      <c r="L7" s="31" t="s">
        <v>9</v>
      </c>
      <c r="M7" s="43" t="s">
        <v>9</v>
      </c>
      <c r="N7" s="31" t="s">
        <v>9</v>
      </c>
      <c r="O7" s="32" t="s">
        <v>10</v>
      </c>
      <c r="P7" s="32" t="s">
        <v>10</v>
      </c>
      <c r="Q7" s="31" t="s">
        <v>9</v>
      </c>
      <c r="R7" s="31" t="s">
        <v>9</v>
      </c>
      <c r="S7" s="31" t="s">
        <v>9</v>
      </c>
      <c r="T7" s="31" t="s">
        <v>9</v>
      </c>
      <c r="U7" s="31" t="s">
        <v>9</v>
      </c>
      <c r="V7" s="32" t="s">
        <v>10</v>
      </c>
      <c r="W7" s="32" t="s">
        <v>10</v>
      </c>
      <c r="X7" s="31" t="s">
        <v>9</v>
      </c>
      <c r="Y7" s="31" t="s">
        <v>9</v>
      </c>
      <c r="Z7" s="31" t="s">
        <v>9</v>
      </c>
      <c r="AA7" s="31" t="s">
        <v>9</v>
      </c>
      <c r="AB7" s="31" t="s">
        <v>10</v>
      </c>
      <c r="AC7" s="32" t="s">
        <v>10</v>
      </c>
      <c r="AD7" s="32" t="s">
        <v>10</v>
      </c>
      <c r="AE7" s="31" t="s">
        <v>9</v>
      </c>
      <c r="AF7" s="31" t="s">
        <v>9</v>
      </c>
      <c r="AG7" s="31" t="s">
        <v>9</v>
      </c>
      <c r="AH7" s="33">
        <f t="shared" si="2"/>
        <v>0</v>
      </c>
      <c r="AI7" s="34">
        <f t="shared" si="3"/>
        <v>9</v>
      </c>
      <c r="AJ7" s="34">
        <f t="shared" si="0"/>
        <v>0</v>
      </c>
      <c r="AK7" s="64">
        <f>AJ7+'Sept. 18'!AK7+AL7</f>
        <v>0</v>
      </c>
      <c r="AL7" s="34"/>
      <c r="AM7" s="35">
        <f t="shared" si="1"/>
        <v>28</v>
      </c>
      <c r="AN7" s="34">
        <f>AH7+'Sept. 18'!AN7</f>
        <v>0</v>
      </c>
      <c r="AO7" s="36">
        <f>AI7+'Sept. 18'!AO7</f>
        <v>94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7" t="s">
        <v>13</v>
      </c>
      <c r="D8" s="67" t="s">
        <v>13</v>
      </c>
      <c r="E8" s="67" t="s">
        <v>10</v>
      </c>
      <c r="F8" s="67" t="s">
        <v>2</v>
      </c>
      <c r="G8" s="67" t="s">
        <v>9</v>
      </c>
      <c r="H8" s="68" t="s">
        <v>9</v>
      </c>
      <c r="I8" s="68" t="s">
        <v>12</v>
      </c>
      <c r="J8" s="67" t="s">
        <v>10</v>
      </c>
      <c r="K8" s="67" t="s">
        <v>10</v>
      </c>
      <c r="L8" s="67" t="s">
        <v>13</v>
      </c>
      <c r="M8" s="67" t="s">
        <v>13</v>
      </c>
      <c r="N8" s="67" t="s">
        <v>13</v>
      </c>
      <c r="O8" s="68" t="s">
        <v>10</v>
      </c>
      <c r="P8" s="68" t="s">
        <v>10</v>
      </c>
      <c r="Q8" s="67" t="s">
        <v>9</v>
      </c>
      <c r="R8" s="67" t="s">
        <v>9</v>
      </c>
      <c r="S8" s="67" t="s">
        <v>9</v>
      </c>
      <c r="T8" s="67" t="s">
        <v>9</v>
      </c>
      <c r="U8" s="67" t="s">
        <v>9</v>
      </c>
      <c r="V8" s="68" t="s">
        <v>10</v>
      </c>
      <c r="W8" s="68" t="s">
        <v>10</v>
      </c>
      <c r="X8" s="67" t="s">
        <v>9</v>
      </c>
      <c r="Y8" s="67" t="s">
        <v>9</v>
      </c>
      <c r="Z8" s="67" t="s">
        <v>12</v>
      </c>
      <c r="AA8" s="67" t="s">
        <v>10</v>
      </c>
      <c r="AB8" s="67" t="s">
        <v>10</v>
      </c>
      <c r="AC8" s="68" t="s">
        <v>13</v>
      </c>
      <c r="AD8" s="68" t="s">
        <v>13</v>
      </c>
      <c r="AE8" s="67" t="s">
        <v>13</v>
      </c>
      <c r="AF8" s="67" t="s">
        <v>13</v>
      </c>
      <c r="AG8" s="67" t="s">
        <v>10</v>
      </c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AJ8+'Sept. 18'!AK8+AL8</f>
        <v>0</v>
      </c>
      <c r="AL8" s="24"/>
      <c r="AM8" s="24">
        <f t="shared" si="1"/>
        <v>28</v>
      </c>
      <c r="AN8" s="24">
        <f>AH8+'Sept. 18'!AN8</f>
        <v>10</v>
      </c>
      <c r="AO8" s="25">
        <f>AI8+'Sept. 18'!AO8</f>
        <v>99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13</v>
      </c>
      <c r="D9" s="5" t="s">
        <v>13</v>
      </c>
      <c r="E9" s="5" t="s">
        <v>10</v>
      </c>
      <c r="F9" s="5" t="s">
        <v>2</v>
      </c>
      <c r="G9" s="5" t="s">
        <v>9</v>
      </c>
      <c r="H9" s="6" t="s">
        <v>9</v>
      </c>
      <c r="I9" s="6" t="s">
        <v>12</v>
      </c>
      <c r="J9" s="5" t="s">
        <v>10</v>
      </c>
      <c r="K9" s="5" t="s">
        <v>10</v>
      </c>
      <c r="L9" s="5" t="s">
        <v>13</v>
      </c>
      <c r="M9" s="5" t="s">
        <v>13</v>
      </c>
      <c r="N9" s="5" t="s">
        <v>13</v>
      </c>
      <c r="O9" s="6" t="s">
        <v>10</v>
      </c>
      <c r="P9" s="6" t="s">
        <v>10</v>
      </c>
      <c r="Q9" s="5" t="s">
        <v>9</v>
      </c>
      <c r="R9" s="5" t="s">
        <v>9</v>
      </c>
      <c r="S9" s="5" t="s">
        <v>9</v>
      </c>
      <c r="T9" s="5" t="s">
        <v>9</v>
      </c>
      <c r="U9" s="5" t="s">
        <v>9</v>
      </c>
      <c r="V9" s="6" t="s">
        <v>10</v>
      </c>
      <c r="W9" s="6" t="s">
        <v>10</v>
      </c>
      <c r="X9" s="5" t="s">
        <v>9</v>
      </c>
      <c r="Y9" s="5" t="s">
        <v>9</v>
      </c>
      <c r="Z9" s="5" t="s">
        <v>12</v>
      </c>
      <c r="AA9" s="5" t="s">
        <v>10</v>
      </c>
      <c r="AB9" s="5" t="s">
        <v>10</v>
      </c>
      <c r="AC9" s="6" t="s">
        <v>13</v>
      </c>
      <c r="AD9" s="6" t="s">
        <v>13</v>
      </c>
      <c r="AE9" s="5" t="s">
        <v>13</v>
      </c>
      <c r="AF9" s="5" t="s">
        <v>13</v>
      </c>
      <c r="AG9" s="5" t="s">
        <v>10</v>
      </c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AJ9+'Sept. 18'!AK9+AL9</f>
        <v>0</v>
      </c>
      <c r="AL9" s="28"/>
      <c r="AM9" s="28">
        <f t="shared" si="1"/>
        <v>28</v>
      </c>
      <c r="AN9" s="28">
        <f>AH9+'Sept. 18'!AN9</f>
        <v>10</v>
      </c>
      <c r="AO9" s="29">
        <f>AI9+'Sept. 18'!AO9</f>
        <v>99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13</v>
      </c>
      <c r="D10" s="5" t="s">
        <v>13</v>
      </c>
      <c r="E10" s="5" t="s">
        <v>10</v>
      </c>
      <c r="F10" s="5" t="s">
        <v>2</v>
      </c>
      <c r="G10" s="5" t="s">
        <v>9</v>
      </c>
      <c r="H10" s="6" t="s">
        <v>9</v>
      </c>
      <c r="I10" s="6" t="s">
        <v>12</v>
      </c>
      <c r="J10" s="5" t="s">
        <v>10</v>
      </c>
      <c r="K10" s="5" t="s">
        <v>10</v>
      </c>
      <c r="L10" s="5" t="s">
        <v>13</v>
      </c>
      <c r="M10" s="5" t="s">
        <v>13</v>
      </c>
      <c r="N10" s="5" t="s">
        <v>13</v>
      </c>
      <c r="O10" s="6" t="s">
        <v>10</v>
      </c>
      <c r="P10" s="6" t="s">
        <v>10</v>
      </c>
      <c r="Q10" s="5" t="s">
        <v>9</v>
      </c>
      <c r="R10" s="5" t="s">
        <v>9</v>
      </c>
      <c r="S10" s="5" t="s">
        <v>9</v>
      </c>
      <c r="T10" s="5" t="s">
        <v>9</v>
      </c>
      <c r="U10" s="5" t="s">
        <v>9</v>
      </c>
      <c r="V10" s="6" t="s">
        <v>10</v>
      </c>
      <c r="W10" s="6" t="s">
        <v>10</v>
      </c>
      <c r="X10" s="5" t="s">
        <v>9</v>
      </c>
      <c r="Y10" s="5" t="s">
        <v>9</v>
      </c>
      <c r="Z10" s="5" t="s">
        <v>12</v>
      </c>
      <c r="AA10" s="5" t="s">
        <v>10</v>
      </c>
      <c r="AB10" s="5" t="s">
        <v>10</v>
      </c>
      <c r="AC10" s="6" t="s">
        <v>13</v>
      </c>
      <c r="AD10" s="6" t="s">
        <v>13</v>
      </c>
      <c r="AE10" s="5" t="s">
        <v>13</v>
      </c>
      <c r="AF10" s="5" t="s">
        <v>13</v>
      </c>
      <c r="AG10" s="5" t="s">
        <v>10</v>
      </c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AJ10+'Sept. 18'!AK10+AL10</f>
        <v>0</v>
      </c>
      <c r="AL10" s="28"/>
      <c r="AM10" s="28">
        <f t="shared" si="1"/>
        <v>28</v>
      </c>
      <c r="AN10" s="28">
        <f>AH10+'Sept. 18'!AN10</f>
        <v>10</v>
      </c>
      <c r="AO10" s="29">
        <f>AI10+'Sept. 18'!AO10</f>
        <v>99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69" t="s">
        <v>13</v>
      </c>
      <c r="D11" s="69" t="s">
        <v>13</v>
      </c>
      <c r="E11" s="69" t="s">
        <v>10</v>
      </c>
      <c r="F11" s="69" t="s">
        <v>2</v>
      </c>
      <c r="G11" s="69" t="s">
        <v>9</v>
      </c>
      <c r="H11" s="70" t="s">
        <v>9</v>
      </c>
      <c r="I11" s="70" t="s">
        <v>12</v>
      </c>
      <c r="J11" s="69" t="s">
        <v>10</v>
      </c>
      <c r="K11" s="69" t="s">
        <v>10</v>
      </c>
      <c r="L11" s="69" t="s">
        <v>13</v>
      </c>
      <c r="M11" s="69" t="s">
        <v>13</v>
      </c>
      <c r="N11" s="69" t="s">
        <v>13</v>
      </c>
      <c r="O11" s="70" t="s">
        <v>10</v>
      </c>
      <c r="P11" s="70" t="s">
        <v>10</v>
      </c>
      <c r="Q11" s="69" t="s">
        <v>9</v>
      </c>
      <c r="R11" s="69" t="s">
        <v>9</v>
      </c>
      <c r="S11" s="69" t="s">
        <v>9</v>
      </c>
      <c r="T11" s="69" t="s">
        <v>9</v>
      </c>
      <c r="U11" s="69" t="s">
        <v>9</v>
      </c>
      <c r="V11" s="70" t="s">
        <v>10</v>
      </c>
      <c r="W11" s="70" t="s">
        <v>10</v>
      </c>
      <c r="X11" s="69" t="s">
        <v>9</v>
      </c>
      <c r="Y11" s="69" t="s">
        <v>9</v>
      </c>
      <c r="Z11" s="69" t="s">
        <v>12</v>
      </c>
      <c r="AA11" s="69" t="s">
        <v>10</v>
      </c>
      <c r="AB11" s="69" t="s">
        <v>10</v>
      </c>
      <c r="AC11" s="70" t="s">
        <v>13</v>
      </c>
      <c r="AD11" s="70" t="s">
        <v>13</v>
      </c>
      <c r="AE11" s="69" t="s">
        <v>13</v>
      </c>
      <c r="AF11" s="69" t="s">
        <v>13</v>
      </c>
      <c r="AG11" s="69" t="s">
        <v>10</v>
      </c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AJ11+'Sept. 18'!AK11+AL11</f>
        <v>0</v>
      </c>
      <c r="AL11" s="34"/>
      <c r="AM11" s="35">
        <f t="shared" si="1"/>
        <v>28</v>
      </c>
      <c r="AN11" s="34">
        <f>AH11+'Sept. 18'!AN11</f>
        <v>10</v>
      </c>
      <c r="AO11" s="36">
        <f>AI11+'Sept. 18'!AO11</f>
        <v>99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7" t="s">
        <v>10</v>
      </c>
      <c r="D12" s="67" t="s">
        <v>10</v>
      </c>
      <c r="E12" s="67" t="s">
        <v>13</v>
      </c>
      <c r="F12" s="67" t="s">
        <v>13</v>
      </c>
      <c r="G12" s="67" t="s">
        <v>13</v>
      </c>
      <c r="H12" s="68" t="s">
        <v>10</v>
      </c>
      <c r="I12" s="68" t="s">
        <v>10</v>
      </c>
      <c r="J12" s="67" t="s">
        <v>9</v>
      </c>
      <c r="K12" s="67" t="s">
        <v>9</v>
      </c>
      <c r="L12" s="67" t="s">
        <v>9</v>
      </c>
      <c r="M12" s="67" t="s">
        <v>9</v>
      </c>
      <c r="N12" s="67" t="s">
        <v>9</v>
      </c>
      <c r="O12" s="68" t="s">
        <v>10</v>
      </c>
      <c r="P12" s="68" t="s">
        <v>10</v>
      </c>
      <c r="Q12" s="67" t="s">
        <v>9</v>
      </c>
      <c r="R12" s="67" t="s">
        <v>9</v>
      </c>
      <c r="S12" s="67" t="s">
        <v>12</v>
      </c>
      <c r="T12" s="67" t="s">
        <v>10</v>
      </c>
      <c r="U12" s="67" t="s">
        <v>10</v>
      </c>
      <c r="V12" s="68" t="s">
        <v>13</v>
      </c>
      <c r="W12" s="68" t="s">
        <v>13</v>
      </c>
      <c r="X12" s="67" t="s">
        <v>13</v>
      </c>
      <c r="Y12" s="67" t="s">
        <v>13</v>
      </c>
      <c r="Z12" s="67" t="s">
        <v>10</v>
      </c>
      <c r="AA12" s="67" t="s">
        <v>2</v>
      </c>
      <c r="AB12" s="67" t="s">
        <v>9</v>
      </c>
      <c r="AC12" s="68" t="s">
        <v>9</v>
      </c>
      <c r="AD12" s="68" t="s">
        <v>12</v>
      </c>
      <c r="AE12" s="67" t="s">
        <v>10</v>
      </c>
      <c r="AF12" s="67" t="s">
        <v>10</v>
      </c>
      <c r="AG12" s="67" t="s">
        <v>13</v>
      </c>
      <c r="AH12" s="23">
        <f>COUNTIF(C12:AG12,"RU")</f>
        <v>1</v>
      </c>
      <c r="AI12" s="24">
        <f>COUNTIF(C12:AG12,"R")</f>
        <v>11</v>
      </c>
      <c r="AJ12" s="24">
        <f>+COUNTIF(C12:AG12,"C")</f>
        <v>0</v>
      </c>
      <c r="AK12" s="62">
        <f>AJ12+'Sept. 18'!AK12+AL12</f>
        <v>0</v>
      </c>
      <c r="AL12" s="24"/>
      <c r="AM12" s="24">
        <f t="shared" si="1"/>
        <v>28</v>
      </c>
      <c r="AN12" s="24">
        <f>AH12+'Sept. 18'!AN12</f>
        <v>11</v>
      </c>
      <c r="AO12" s="25">
        <f>AI12+'Sept. 18'!AO12</f>
        <v>97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10</v>
      </c>
      <c r="D13" s="5" t="s">
        <v>10</v>
      </c>
      <c r="E13" s="5" t="s">
        <v>13</v>
      </c>
      <c r="F13" s="5" t="s">
        <v>13</v>
      </c>
      <c r="G13" s="5" t="s">
        <v>13</v>
      </c>
      <c r="H13" s="6" t="s">
        <v>10</v>
      </c>
      <c r="I13" s="6" t="s">
        <v>10</v>
      </c>
      <c r="J13" s="5" t="s">
        <v>9</v>
      </c>
      <c r="K13" s="5" t="s">
        <v>9</v>
      </c>
      <c r="L13" s="5" t="s">
        <v>9</v>
      </c>
      <c r="M13" s="5" t="s">
        <v>9</v>
      </c>
      <c r="N13" s="5" t="s">
        <v>9</v>
      </c>
      <c r="O13" s="6" t="s">
        <v>10</v>
      </c>
      <c r="P13" s="6" t="s">
        <v>10</v>
      </c>
      <c r="Q13" s="5" t="s">
        <v>9</v>
      </c>
      <c r="R13" s="5" t="s">
        <v>9</v>
      </c>
      <c r="S13" s="5" t="s">
        <v>12</v>
      </c>
      <c r="T13" s="5" t="s">
        <v>10</v>
      </c>
      <c r="U13" s="5" t="s">
        <v>10</v>
      </c>
      <c r="V13" s="6" t="s">
        <v>13</v>
      </c>
      <c r="W13" s="6" t="s">
        <v>13</v>
      </c>
      <c r="X13" s="5" t="s">
        <v>13</v>
      </c>
      <c r="Y13" s="5" t="s">
        <v>13</v>
      </c>
      <c r="Z13" s="5" t="s">
        <v>10</v>
      </c>
      <c r="AA13" s="5" t="s">
        <v>2</v>
      </c>
      <c r="AB13" s="5" t="s">
        <v>9</v>
      </c>
      <c r="AC13" s="6" t="s">
        <v>9</v>
      </c>
      <c r="AD13" s="6" t="s">
        <v>12</v>
      </c>
      <c r="AE13" s="5" t="s">
        <v>10</v>
      </c>
      <c r="AF13" s="5" t="s">
        <v>10</v>
      </c>
      <c r="AG13" s="5" t="s">
        <v>13</v>
      </c>
      <c r="AH13" s="27">
        <f t="shared" si="2"/>
        <v>1</v>
      </c>
      <c r="AI13" s="28">
        <f t="shared" si="3"/>
        <v>11</v>
      </c>
      <c r="AJ13" s="28">
        <f t="shared" si="0"/>
        <v>0</v>
      </c>
      <c r="AK13" s="63">
        <f>AJ13+'Sept. 18'!AK13+AL13</f>
        <v>0</v>
      </c>
      <c r="AL13" s="28"/>
      <c r="AM13" s="28">
        <f t="shared" si="1"/>
        <v>28</v>
      </c>
      <c r="AN13" s="28">
        <f>AH13+'Sept. 18'!AN13</f>
        <v>11</v>
      </c>
      <c r="AO13" s="29">
        <f>AI13+'Sept. 18'!AO13</f>
        <v>97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10</v>
      </c>
      <c r="D14" s="5" t="s">
        <v>10</v>
      </c>
      <c r="E14" s="5" t="s">
        <v>13</v>
      </c>
      <c r="F14" s="5" t="s">
        <v>13</v>
      </c>
      <c r="G14" s="5" t="s">
        <v>13</v>
      </c>
      <c r="H14" s="6" t="s">
        <v>10</v>
      </c>
      <c r="I14" s="6" t="s">
        <v>10</v>
      </c>
      <c r="J14" s="5" t="s">
        <v>9</v>
      </c>
      <c r="K14" s="5" t="s">
        <v>9</v>
      </c>
      <c r="L14" s="5" t="s">
        <v>9</v>
      </c>
      <c r="M14" s="5" t="s">
        <v>9</v>
      </c>
      <c r="N14" s="5" t="s">
        <v>9</v>
      </c>
      <c r="O14" s="6" t="s">
        <v>10</v>
      </c>
      <c r="P14" s="6" t="s">
        <v>10</v>
      </c>
      <c r="Q14" s="5" t="s">
        <v>9</v>
      </c>
      <c r="R14" s="5" t="s">
        <v>9</v>
      </c>
      <c r="S14" s="5" t="s">
        <v>12</v>
      </c>
      <c r="T14" s="5" t="s">
        <v>10</v>
      </c>
      <c r="U14" s="5" t="s">
        <v>10</v>
      </c>
      <c r="V14" s="6" t="s">
        <v>13</v>
      </c>
      <c r="W14" s="6" t="s">
        <v>13</v>
      </c>
      <c r="X14" s="5" t="s">
        <v>13</v>
      </c>
      <c r="Y14" s="5" t="s">
        <v>13</v>
      </c>
      <c r="Z14" s="5" t="s">
        <v>10</v>
      </c>
      <c r="AA14" s="5" t="s">
        <v>2</v>
      </c>
      <c r="AB14" s="5" t="s">
        <v>9</v>
      </c>
      <c r="AC14" s="6" t="s">
        <v>9</v>
      </c>
      <c r="AD14" s="6" t="s">
        <v>12</v>
      </c>
      <c r="AE14" s="5" t="s">
        <v>10</v>
      </c>
      <c r="AF14" s="5" t="s">
        <v>10</v>
      </c>
      <c r="AG14" s="5" t="s">
        <v>13</v>
      </c>
      <c r="AH14" s="27">
        <f t="shared" si="2"/>
        <v>1</v>
      </c>
      <c r="AI14" s="28">
        <f t="shared" si="3"/>
        <v>11</v>
      </c>
      <c r="AJ14" s="28">
        <f t="shared" si="0"/>
        <v>0</v>
      </c>
      <c r="AK14" s="63">
        <f>AJ14+'Sept. 18'!AK14+AL14</f>
        <v>0</v>
      </c>
      <c r="AL14" s="28"/>
      <c r="AM14" s="37">
        <f t="shared" si="1"/>
        <v>28</v>
      </c>
      <c r="AN14" s="28">
        <f>AH14+'Sept. 18'!AN14</f>
        <v>11</v>
      </c>
      <c r="AO14" s="29">
        <f>AI14+'Sept. 18'!AO14</f>
        <v>97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69" t="s">
        <v>10</v>
      </c>
      <c r="D15" s="69" t="s">
        <v>10</v>
      </c>
      <c r="E15" s="69" t="s">
        <v>13</v>
      </c>
      <c r="F15" s="69" t="s">
        <v>13</v>
      </c>
      <c r="G15" s="69" t="s">
        <v>13</v>
      </c>
      <c r="H15" s="70" t="s">
        <v>10</v>
      </c>
      <c r="I15" s="70" t="s">
        <v>10</v>
      </c>
      <c r="J15" s="69" t="s">
        <v>9</v>
      </c>
      <c r="K15" s="69" t="s">
        <v>9</v>
      </c>
      <c r="L15" s="69" t="s">
        <v>9</v>
      </c>
      <c r="M15" s="69" t="s">
        <v>9</v>
      </c>
      <c r="N15" s="69" t="s">
        <v>9</v>
      </c>
      <c r="O15" s="70" t="s">
        <v>10</v>
      </c>
      <c r="P15" s="70" t="s">
        <v>10</v>
      </c>
      <c r="Q15" s="69" t="s">
        <v>9</v>
      </c>
      <c r="R15" s="69" t="s">
        <v>9</v>
      </c>
      <c r="S15" s="69" t="s">
        <v>12</v>
      </c>
      <c r="T15" s="69" t="s">
        <v>10</v>
      </c>
      <c r="U15" s="69" t="s">
        <v>10</v>
      </c>
      <c r="V15" s="70" t="s">
        <v>13</v>
      </c>
      <c r="W15" s="70" t="s">
        <v>13</v>
      </c>
      <c r="X15" s="69" t="s">
        <v>13</v>
      </c>
      <c r="Y15" s="69" t="s">
        <v>13</v>
      </c>
      <c r="Z15" s="69" t="s">
        <v>10</v>
      </c>
      <c r="AA15" s="69" t="s">
        <v>2</v>
      </c>
      <c r="AB15" s="69" t="s">
        <v>9</v>
      </c>
      <c r="AC15" s="70" t="s">
        <v>9</v>
      </c>
      <c r="AD15" s="70" t="s">
        <v>12</v>
      </c>
      <c r="AE15" s="69" t="s">
        <v>10</v>
      </c>
      <c r="AF15" s="69" t="s">
        <v>10</v>
      </c>
      <c r="AG15" s="69" t="s">
        <v>13</v>
      </c>
      <c r="AH15" s="33">
        <f t="shared" si="2"/>
        <v>1</v>
      </c>
      <c r="AI15" s="34">
        <f t="shared" si="3"/>
        <v>11</v>
      </c>
      <c r="AJ15" s="34">
        <f t="shared" si="0"/>
        <v>0</v>
      </c>
      <c r="AK15" s="64">
        <f>AJ15+'Sept. 18'!AK15+AL15</f>
        <v>0</v>
      </c>
      <c r="AL15" s="34"/>
      <c r="AM15" s="34">
        <f t="shared" si="1"/>
        <v>28</v>
      </c>
      <c r="AN15" s="34">
        <f>AH15+'Sept. 18'!AN15</f>
        <v>11</v>
      </c>
      <c r="AO15" s="36">
        <f>AI15+'Sept. 18'!AO15</f>
        <v>97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7" t="s">
        <v>9</v>
      </c>
      <c r="D16" s="67" t="s">
        <v>9</v>
      </c>
      <c r="E16" s="67" t="s">
        <v>9</v>
      </c>
      <c r="F16" s="67" t="s">
        <v>9</v>
      </c>
      <c r="G16" s="67" t="s">
        <v>9</v>
      </c>
      <c r="H16" s="68" t="s">
        <v>10</v>
      </c>
      <c r="I16" s="68" t="s">
        <v>10</v>
      </c>
      <c r="J16" s="67" t="s">
        <v>9</v>
      </c>
      <c r="K16" s="67" t="s">
        <v>9</v>
      </c>
      <c r="L16" s="67" t="s">
        <v>12</v>
      </c>
      <c r="M16" s="67" t="s">
        <v>10</v>
      </c>
      <c r="N16" s="67" t="s">
        <v>10</v>
      </c>
      <c r="O16" s="68" t="s">
        <v>13</v>
      </c>
      <c r="P16" s="68" t="s">
        <v>13</v>
      </c>
      <c r="Q16" s="67" t="s">
        <v>13</v>
      </c>
      <c r="R16" s="67" t="s">
        <v>13</v>
      </c>
      <c r="S16" s="67" t="s">
        <v>10</v>
      </c>
      <c r="T16" s="67" t="s">
        <v>2</v>
      </c>
      <c r="U16" s="67" t="s">
        <v>9</v>
      </c>
      <c r="V16" s="68" t="s">
        <v>9</v>
      </c>
      <c r="W16" s="68" t="s">
        <v>12</v>
      </c>
      <c r="X16" s="67" t="s">
        <v>10</v>
      </c>
      <c r="Y16" s="67" t="s">
        <v>10</v>
      </c>
      <c r="Z16" s="67" t="s">
        <v>13</v>
      </c>
      <c r="AA16" s="67" t="s">
        <v>13</v>
      </c>
      <c r="AB16" s="67" t="s">
        <v>13</v>
      </c>
      <c r="AC16" s="68" t="s">
        <v>10</v>
      </c>
      <c r="AD16" s="68" t="s">
        <v>10</v>
      </c>
      <c r="AE16" s="67" t="s">
        <v>9</v>
      </c>
      <c r="AF16" s="67" t="s">
        <v>9</v>
      </c>
      <c r="AG16" s="67" t="s">
        <v>9</v>
      </c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AJ16+'Sept. 18'!AK16+AL16</f>
        <v>0</v>
      </c>
      <c r="AL16" s="24"/>
      <c r="AM16" s="24">
        <f t="shared" si="1"/>
        <v>28</v>
      </c>
      <c r="AN16" s="24">
        <f>AH16+'Sept. 18'!AN16</f>
        <v>11</v>
      </c>
      <c r="AO16" s="25">
        <f>AI16+'Sept. 18'!AO16</f>
        <v>97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9</v>
      </c>
      <c r="D17" s="5" t="s">
        <v>9</v>
      </c>
      <c r="E17" s="5" t="s">
        <v>9</v>
      </c>
      <c r="F17" s="5" t="s">
        <v>9</v>
      </c>
      <c r="G17" s="5" t="s">
        <v>9</v>
      </c>
      <c r="H17" s="6" t="s">
        <v>10</v>
      </c>
      <c r="I17" s="6" t="s">
        <v>10</v>
      </c>
      <c r="J17" s="5" t="s">
        <v>9</v>
      </c>
      <c r="K17" s="5" t="s">
        <v>9</v>
      </c>
      <c r="L17" s="5" t="s">
        <v>12</v>
      </c>
      <c r="M17" s="5" t="s">
        <v>10</v>
      </c>
      <c r="N17" s="5" t="s">
        <v>10</v>
      </c>
      <c r="O17" s="6" t="s">
        <v>13</v>
      </c>
      <c r="P17" s="6" t="s">
        <v>13</v>
      </c>
      <c r="Q17" s="5" t="s">
        <v>13</v>
      </c>
      <c r="R17" s="5" t="s">
        <v>13</v>
      </c>
      <c r="S17" s="5" t="s">
        <v>10</v>
      </c>
      <c r="T17" s="5" t="s">
        <v>2</v>
      </c>
      <c r="U17" s="5" t="s">
        <v>9</v>
      </c>
      <c r="V17" s="6" t="s">
        <v>9</v>
      </c>
      <c r="W17" s="6" t="s">
        <v>12</v>
      </c>
      <c r="X17" s="5" t="s">
        <v>10</v>
      </c>
      <c r="Y17" s="5" t="s">
        <v>10</v>
      </c>
      <c r="Z17" s="5" t="s">
        <v>13</v>
      </c>
      <c r="AA17" s="5" t="s">
        <v>13</v>
      </c>
      <c r="AB17" s="5" t="s">
        <v>13</v>
      </c>
      <c r="AC17" s="6" t="s">
        <v>10</v>
      </c>
      <c r="AD17" s="6" t="s">
        <v>10</v>
      </c>
      <c r="AE17" s="5" t="s">
        <v>9</v>
      </c>
      <c r="AF17" s="5" t="s">
        <v>9</v>
      </c>
      <c r="AG17" s="5" t="s">
        <v>9</v>
      </c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AJ17+'Sept. 18'!AK17+AL17</f>
        <v>0</v>
      </c>
      <c r="AL17" s="28"/>
      <c r="AM17" s="28">
        <f t="shared" si="1"/>
        <v>28</v>
      </c>
      <c r="AN17" s="28">
        <f>AH17+'Sept. 18'!AN17</f>
        <v>11</v>
      </c>
      <c r="AO17" s="29">
        <f>AI17+'Sept. 18'!AO17</f>
        <v>97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9</v>
      </c>
      <c r="D18" s="5" t="s">
        <v>9</v>
      </c>
      <c r="E18" s="5" t="s">
        <v>9</v>
      </c>
      <c r="F18" s="5" t="s">
        <v>9</v>
      </c>
      <c r="G18" s="5" t="s">
        <v>9</v>
      </c>
      <c r="H18" s="6" t="s">
        <v>10</v>
      </c>
      <c r="I18" s="6" t="s">
        <v>10</v>
      </c>
      <c r="J18" s="5" t="s">
        <v>9</v>
      </c>
      <c r="K18" s="5" t="s">
        <v>9</v>
      </c>
      <c r="L18" s="5" t="s">
        <v>12</v>
      </c>
      <c r="M18" s="5" t="s">
        <v>10</v>
      </c>
      <c r="N18" s="5" t="s">
        <v>10</v>
      </c>
      <c r="O18" s="6" t="s">
        <v>13</v>
      </c>
      <c r="P18" s="6" t="s">
        <v>13</v>
      </c>
      <c r="Q18" s="5" t="s">
        <v>13</v>
      </c>
      <c r="R18" s="5" t="s">
        <v>13</v>
      </c>
      <c r="S18" s="5" t="s">
        <v>10</v>
      </c>
      <c r="T18" s="5" t="s">
        <v>2</v>
      </c>
      <c r="U18" s="5" t="s">
        <v>9</v>
      </c>
      <c r="V18" s="6" t="s">
        <v>9</v>
      </c>
      <c r="W18" s="6" t="s">
        <v>12</v>
      </c>
      <c r="X18" s="5" t="s">
        <v>10</v>
      </c>
      <c r="Y18" s="5" t="s">
        <v>10</v>
      </c>
      <c r="Z18" s="5" t="s">
        <v>13</v>
      </c>
      <c r="AA18" s="5" t="s">
        <v>13</v>
      </c>
      <c r="AB18" s="5" t="s">
        <v>13</v>
      </c>
      <c r="AC18" s="6" t="s">
        <v>10</v>
      </c>
      <c r="AD18" s="6" t="s">
        <v>10</v>
      </c>
      <c r="AE18" s="5" t="s">
        <v>9</v>
      </c>
      <c r="AF18" s="5" t="s">
        <v>9</v>
      </c>
      <c r="AG18" s="5" t="s">
        <v>9</v>
      </c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AJ18+'Sept. 18'!AK18+AL18</f>
        <v>0</v>
      </c>
      <c r="AL18" s="28"/>
      <c r="AM18" s="28">
        <f t="shared" si="1"/>
        <v>28</v>
      </c>
      <c r="AN18" s="28">
        <f>AH18+'Sept. 18'!AN18</f>
        <v>11</v>
      </c>
      <c r="AO18" s="29">
        <f>AI18+'Sept. 18'!AO18</f>
        <v>97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69" t="s">
        <v>9</v>
      </c>
      <c r="D19" s="69" t="s">
        <v>9</v>
      </c>
      <c r="E19" s="69" t="s">
        <v>9</v>
      </c>
      <c r="F19" s="69" t="s">
        <v>9</v>
      </c>
      <c r="G19" s="69" t="s">
        <v>9</v>
      </c>
      <c r="H19" s="70" t="s">
        <v>10</v>
      </c>
      <c r="I19" s="70" t="s">
        <v>10</v>
      </c>
      <c r="J19" s="69" t="s">
        <v>9</v>
      </c>
      <c r="K19" s="69" t="s">
        <v>9</v>
      </c>
      <c r="L19" s="69" t="s">
        <v>12</v>
      </c>
      <c r="M19" s="69" t="s">
        <v>10</v>
      </c>
      <c r="N19" s="69" t="s">
        <v>10</v>
      </c>
      <c r="O19" s="70" t="s">
        <v>13</v>
      </c>
      <c r="P19" s="70" t="s">
        <v>13</v>
      </c>
      <c r="Q19" s="69" t="s">
        <v>13</v>
      </c>
      <c r="R19" s="69" t="s">
        <v>13</v>
      </c>
      <c r="S19" s="69" t="s">
        <v>10</v>
      </c>
      <c r="T19" s="69" t="s">
        <v>2</v>
      </c>
      <c r="U19" s="69" t="s">
        <v>9</v>
      </c>
      <c r="V19" s="70" t="s">
        <v>9</v>
      </c>
      <c r="W19" s="70" t="s">
        <v>12</v>
      </c>
      <c r="X19" s="69" t="s">
        <v>10</v>
      </c>
      <c r="Y19" s="69" t="s">
        <v>10</v>
      </c>
      <c r="Z19" s="69" t="s">
        <v>13</v>
      </c>
      <c r="AA19" s="69" t="s">
        <v>13</v>
      </c>
      <c r="AB19" s="69" t="s">
        <v>13</v>
      </c>
      <c r="AC19" s="70" t="s">
        <v>10</v>
      </c>
      <c r="AD19" s="70" t="s">
        <v>10</v>
      </c>
      <c r="AE19" s="69" t="s">
        <v>9</v>
      </c>
      <c r="AF19" s="69" t="s">
        <v>9</v>
      </c>
      <c r="AG19" s="69" t="s">
        <v>9</v>
      </c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AJ19+'Sept. 18'!AK19+AL19</f>
        <v>0</v>
      </c>
      <c r="AL19" s="34"/>
      <c r="AM19" s="34">
        <f t="shared" si="1"/>
        <v>28</v>
      </c>
      <c r="AN19" s="34">
        <f>AH19+'Sept. 18'!AN19</f>
        <v>11</v>
      </c>
      <c r="AO19" s="36">
        <f>AI19+'Sept. 18'!AO19</f>
        <v>97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7" t="s">
        <v>9</v>
      </c>
      <c r="D20" s="67" t="s">
        <v>9</v>
      </c>
      <c r="E20" s="67" t="s">
        <v>12</v>
      </c>
      <c r="F20" s="67" t="s">
        <v>10</v>
      </c>
      <c r="G20" s="67" t="s">
        <v>10</v>
      </c>
      <c r="H20" s="68" t="s">
        <v>13</v>
      </c>
      <c r="I20" s="68" t="s">
        <v>13</v>
      </c>
      <c r="J20" s="67" t="s">
        <v>13</v>
      </c>
      <c r="K20" s="67" t="s">
        <v>13</v>
      </c>
      <c r="L20" s="67" t="s">
        <v>10</v>
      </c>
      <c r="M20" s="67" t="s">
        <v>2</v>
      </c>
      <c r="N20" s="67" t="s">
        <v>9</v>
      </c>
      <c r="O20" s="68" t="s">
        <v>9</v>
      </c>
      <c r="P20" s="68" t="s">
        <v>12</v>
      </c>
      <c r="Q20" s="67" t="s">
        <v>10</v>
      </c>
      <c r="R20" s="67" t="s">
        <v>10</v>
      </c>
      <c r="S20" s="67" t="s">
        <v>13</v>
      </c>
      <c r="T20" s="67" t="s">
        <v>13</v>
      </c>
      <c r="U20" s="67" t="s">
        <v>13</v>
      </c>
      <c r="V20" s="68" t="s">
        <v>10</v>
      </c>
      <c r="W20" s="68" t="s">
        <v>10</v>
      </c>
      <c r="X20" s="67" t="s">
        <v>9</v>
      </c>
      <c r="Y20" s="67" t="s">
        <v>9</v>
      </c>
      <c r="Z20" s="67" t="s">
        <v>9</v>
      </c>
      <c r="AA20" s="67" t="s">
        <v>9</v>
      </c>
      <c r="AB20" s="67" t="s">
        <v>9</v>
      </c>
      <c r="AC20" s="68" t="s">
        <v>10</v>
      </c>
      <c r="AD20" s="68" t="s">
        <v>10</v>
      </c>
      <c r="AE20" s="67" t="s">
        <v>9</v>
      </c>
      <c r="AF20" s="67" t="s">
        <v>9</v>
      </c>
      <c r="AG20" s="67" t="s">
        <v>12</v>
      </c>
      <c r="AH20" s="23">
        <f t="shared" si="2"/>
        <v>1</v>
      </c>
      <c r="AI20" s="24">
        <f t="shared" si="3"/>
        <v>9</v>
      </c>
      <c r="AJ20" s="24">
        <f t="shared" si="0"/>
        <v>0</v>
      </c>
      <c r="AK20" s="62">
        <f>AJ20+'Sept. 18'!AK20+AL20</f>
        <v>0</v>
      </c>
      <c r="AL20" s="24"/>
      <c r="AM20" s="38">
        <f t="shared" si="1"/>
        <v>28</v>
      </c>
      <c r="AN20" s="24">
        <f>AH20+'Sept. 18'!AN20</f>
        <v>11</v>
      </c>
      <c r="AO20" s="25">
        <f>AI20+'Sept. 18'!AO20</f>
        <v>97</v>
      </c>
      <c r="AU20" s="19"/>
      <c r="AV20" s="19"/>
      <c r="AW20" s="19"/>
    </row>
    <row r="21" spans="1:49" x14ac:dyDescent="0.25">
      <c r="A21" s="83"/>
      <c r="B21" s="26" t="s">
        <v>62</v>
      </c>
      <c r="C21" s="75" t="s">
        <v>9</v>
      </c>
      <c r="D21" s="75" t="s">
        <v>9</v>
      </c>
      <c r="E21" s="75" t="s">
        <v>12</v>
      </c>
      <c r="F21" s="75" t="s">
        <v>10</v>
      </c>
      <c r="G21" s="75" t="s">
        <v>10</v>
      </c>
      <c r="H21" s="74" t="s">
        <v>13</v>
      </c>
      <c r="I21" s="74" t="s">
        <v>13</v>
      </c>
      <c r="J21" s="75" t="s">
        <v>13</v>
      </c>
      <c r="K21" s="75" t="s">
        <v>13</v>
      </c>
      <c r="L21" s="75" t="s">
        <v>10</v>
      </c>
      <c r="M21" s="75" t="s">
        <v>2</v>
      </c>
      <c r="N21" s="75" t="s">
        <v>9</v>
      </c>
      <c r="O21" s="74" t="s">
        <v>9</v>
      </c>
      <c r="P21" s="74" t="s">
        <v>12</v>
      </c>
      <c r="Q21" s="75" t="s">
        <v>10</v>
      </c>
      <c r="R21" s="75" t="s">
        <v>10</v>
      </c>
      <c r="S21" s="75" t="s">
        <v>13</v>
      </c>
      <c r="T21" s="75" t="s">
        <v>13</v>
      </c>
      <c r="U21" s="75" t="s">
        <v>13</v>
      </c>
      <c r="V21" s="74" t="s">
        <v>10</v>
      </c>
      <c r="W21" s="74" t="s">
        <v>10</v>
      </c>
      <c r="X21" s="75" t="s">
        <v>9</v>
      </c>
      <c r="Y21" s="75" t="s">
        <v>9</v>
      </c>
      <c r="Z21" s="75" t="s">
        <v>9</v>
      </c>
      <c r="AA21" s="75" t="s">
        <v>9</v>
      </c>
      <c r="AB21" s="75" t="s">
        <v>9</v>
      </c>
      <c r="AC21" s="74" t="s">
        <v>10</v>
      </c>
      <c r="AD21" s="74" t="s">
        <v>10</v>
      </c>
      <c r="AE21" s="75" t="s">
        <v>9</v>
      </c>
      <c r="AF21" s="75" t="s">
        <v>9</v>
      </c>
      <c r="AG21" s="75" t="s">
        <v>12</v>
      </c>
      <c r="AH21" s="66">
        <f>COUNTIF(C21:AG21,"RU")</f>
        <v>1</v>
      </c>
      <c r="AI21" s="28">
        <f>COUNTIF(C21:AG21,"R")</f>
        <v>9</v>
      </c>
      <c r="AJ21" s="28">
        <f>+COUNTIF(C21:AG21,"C")</f>
        <v>0</v>
      </c>
      <c r="AK21" s="63">
        <f>AJ21+'Sept. 18'!AK21+AL21</f>
        <v>0</v>
      </c>
      <c r="AL21" s="28"/>
      <c r="AM21" s="28">
        <f t="shared" si="1"/>
        <v>28</v>
      </c>
      <c r="AN21" s="28">
        <f>AH21+'Sept. 18'!AN21</f>
        <v>11</v>
      </c>
      <c r="AO21" s="29">
        <f>AI21+'Sept. 18'!AO21</f>
        <v>97</v>
      </c>
      <c r="AU21" s="19"/>
      <c r="AV21" s="19"/>
      <c r="AW21" s="19"/>
    </row>
    <row r="22" spans="1:49" x14ac:dyDescent="0.25">
      <c r="A22" s="83"/>
      <c r="B22" s="26" t="s">
        <v>63</v>
      </c>
      <c r="C22" s="75" t="s">
        <v>9</v>
      </c>
      <c r="D22" s="75" t="s">
        <v>9</v>
      </c>
      <c r="E22" s="75" t="s">
        <v>12</v>
      </c>
      <c r="F22" s="75" t="s">
        <v>10</v>
      </c>
      <c r="G22" s="75" t="s">
        <v>10</v>
      </c>
      <c r="H22" s="74" t="s">
        <v>13</v>
      </c>
      <c r="I22" s="74" t="s">
        <v>13</v>
      </c>
      <c r="J22" s="75" t="s">
        <v>13</v>
      </c>
      <c r="K22" s="75" t="s">
        <v>13</v>
      </c>
      <c r="L22" s="75" t="s">
        <v>10</v>
      </c>
      <c r="M22" s="75" t="s">
        <v>2</v>
      </c>
      <c r="N22" s="75" t="s">
        <v>9</v>
      </c>
      <c r="O22" s="74" t="s">
        <v>9</v>
      </c>
      <c r="P22" s="74" t="s">
        <v>12</v>
      </c>
      <c r="Q22" s="75" t="s">
        <v>10</v>
      </c>
      <c r="R22" s="75" t="s">
        <v>10</v>
      </c>
      <c r="S22" s="75" t="s">
        <v>13</v>
      </c>
      <c r="T22" s="75" t="s">
        <v>13</v>
      </c>
      <c r="U22" s="75" t="s">
        <v>13</v>
      </c>
      <c r="V22" s="74" t="s">
        <v>10</v>
      </c>
      <c r="W22" s="74" t="s">
        <v>10</v>
      </c>
      <c r="X22" s="75" t="s">
        <v>9</v>
      </c>
      <c r="Y22" s="75" t="s">
        <v>9</v>
      </c>
      <c r="Z22" s="75" t="s">
        <v>9</v>
      </c>
      <c r="AA22" s="75" t="s">
        <v>9</v>
      </c>
      <c r="AB22" s="75" t="s">
        <v>9</v>
      </c>
      <c r="AC22" s="74" t="s">
        <v>10</v>
      </c>
      <c r="AD22" s="74" t="s">
        <v>10</v>
      </c>
      <c r="AE22" s="75" t="s">
        <v>9</v>
      </c>
      <c r="AF22" s="75" t="s">
        <v>9</v>
      </c>
      <c r="AG22" s="75" t="s">
        <v>12</v>
      </c>
      <c r="AH22" s="27">
        <f>COUNTIF(C22:AG22,"RU")</f>
        <v>1</v>
      </c>
      <c r="AI22" s="28">
        <f>COUNTIF(C22:AG22,"R")</f>
        <v>9</v>
      </c>
      <c r="AJ22" s="28">
        <f>+COUNTIF(C22:AG22,"C")</f>
        <v>0</v>
      </c>
      <c r="AK22" s="63">
        <f>AJ22+'Sept. 18'!AK22+AL22</f>
        <v>0</v>
      </c>
      <c r="AL22" s="28"/>
      <c r="AM22" s="28">
        <f t="shared" si="1"/>
        <v>28</v>
      </c>
      <c r="AN22" s="28">
        <f>AH22+'Sept. 18'!AN22</f>
        <v>11</v>
      </c>
      <c r="AO22" s="29">
        <f>AI22+'Sept. 18'!AO22</f>
        <v>97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9</v>
      </c>
      <c r="D23" s="31" t="s">
        <v>9</v>
      </c>
      <c r="E23" s="31" t="s">
        <v>12</v>
      </c>
      <c r="F23" s="31" t="s">
        <v>10</v>
      </c>
      <c r="G23" s="31" t="s">
        <v>10</v>
      </c>
      <c r="H23" s="32" t="s">
        <v>13</v>
      </c>
      <c r="I23" s="32" t="s">
        <v>13</v>
      </c>
      <c r="J23" s="31" t="s">
        <v>13</v>
      </c>
      <c r="K23" s="31" t="s">
        <v>13</v>
      </c>
      <c r="L23" s="31" t="s">
        <v>10</v>
      </c>
      <c r="M23" s="31" t="s">
        <v>2</v>
      </c>
      <c r="N23" s="31" t="s">
        <v>9</v>
      </c>
      <c r="O23" s="32" t="s">
        <v>9</v>
      </c>
      <c r="P23" s="32" t="s">
        <v>12</v>
      </c>
      <c r="Q23" s="31" t="s">
        <v>10</v>
      </c>
      <c r="R23" s="31" t="s">
        <v>10</v>
      </c>
      <c r="S23" s="31" t="s">
        <v>13</v>
      </c>
      <c r="T23" s="31" t="s">
        <v>13</v>
      </c>
      <c r="U23" s="31" t="s">
        <v>13</v>
      </c>
      <c r="V23" s="32" t="s">
        <v>10</v>
      </c>
      <c r="W23" s="32" t="s">
        <v>10</v>
      </c>
      <c r="X23" s="31" t="s">
        <v>9</v>
      </c>
      <c r="Y23" s="31" t="s">
        <v>9</v>
      </c>
      <c r="Z23" s="31" t="s">
        <v>9</v>
      </c>
      <c r="AA23" s="31" t="s">
        <v>9</v>
      </c>
      <c r="AB23" s="31" t="s">
        <v>9</v>
      </c>
      <c r="AC23" s="32" t="s">
        <v>10</v>
      </c>
      <c r="AD23" s="32" t="s">
        <v>10</v>
      </c>
      <c r="AE23" s="31" t="s">
        <v>9</v>
      </c>
      <c r="AF23" s="31" t="s">
        <v>9</v>
      </c>
      <c r="AG23" s="31" t="s">
        <v>12</v>
      </c>
      <c r="AH23" s="33">
        <f>COUNTIF(C23:AG23,"RU")</f>
        <v>1</v>
      </c>
      <c r="AI23" s="34">
        <f>COUNTIF(C23:AG23,"R")</f>
        <v>9</v>
      </c>
      <c r="AJ23" s="34">
        <f>+COUNTIF(C23:AG23,"C")</f>
        <v>0</v>
      </c>
      <c r="AK23" s="64">
        <f>AJ23+'Sept. 18'!AK23+AL23</f>
        <v>0</v>
      </c>
      <c r="AL23" s="34"/>
      <c r="AM23" s="34">
        <f t="shared" si="1"/>
        <v>28</v>
      </c>
      <c r="AN23" s="34">
        <f>AH23+'Sept. 18'!AN23</f>
        <v>11</v>
      </c>
      <c r="AO23" s="36">
        <f>AI23+'Sept. 18'!AO23</f>
        <v>97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2</v>
      </c>
      <c r="D24" s="40">
        <f t="shared" ref="D24:AG24" si="4">COUNTIF(D8,"J")+COUNTIF(D12,"J")+COUNTIF(D16,"J")+COUNTIF(D20,"J")+COUNTIF(D8,"M")+COUNTIF(D12,"M")+COUNTIF(D16,"M")+COUNTIF(D20,"M")</f>
        <v>2</v>
      </c>
      <c r="E24" s="40">
        <f t="shared" si="4"/>
        <v>2</v>
      </c>
      <c r="F24" s="40">
        <f t="shared" si="4"/>
        <v>1</v>
      </c>
      <c r="G24" s="40">
        <f t="shared" si="4"/>
        <v>2</v>
      </c>
      <c r="H24" s="40">
        <f t="shared" si="4"/>
        <v>1</v>
      </c>
      <c r="I24" s="40">
        <f t="shared" si="4"/>
        <v>1</v>
      </c>
      <c r="J24" s="40">
        <f t="shared" si="4"/>
        <v>2</v>
      </c>
      <c r="K24" s="40">
        <f t="shared" si="4"/>
        <v>2</v>
      </c>
      <c r="L24" s="40">
        <f t="shared" si="4"/>
        <v>2</v>
      </c>
      <c r="M24" s="40">
        <f t="shared" si="4"/>
        <v>1</v>
      </c>
      <c r="N24" s="40">
        <f t="shared" si="4"/>
        <v>2</v>
      </c>
      <c r="O24" s="40">
        <f t="shared" si="4"/>
        <v>1</v>
      </c>
      <c r="P24" s="40">
        <f t="shared" si="4"/>
        <v>1</v>
      </c>
      <c r="Q24" s="40">
        <f t="shared" si="4"/>
        <v>2</v>
      </c>
      <c r="R24" s="40">
        <f t="shared" si="4"/>
        <v>2</v>
      </c>
      <c r="S24" s="40">
        <f t="shared" si="4"/>
        <v>2</v>
      </c>
      <c r="T24" s="40">
        <f t="shared" si="4"/>
        <v>1</v>
      </c>
      <c r="U24" s="40">
        <f t="shared" si="4"/>
        <v>2</v>
      </c>
      <c r="V24" s="40">
        <f t="shared" si="4"/>
        <v>1</v>
      </c>
      <c r="W24" s="40">
        <f t="shared" si="4"/>
        <v>1</v>
      </c>
      <c r="X24" s="40">
        <f t="shared" si="4"/>
        <v>2</v>
      </c>
      <c r="Y24" s="40">
        <f t="shared" si="4"/>
        <v>2</v>
      </c>
      <c r="Z24" s="40">
        <f t="shared" si="4"/>
        <v>2</v>
      </c>
      <c r="AA24" s="40">
        <f t="shared" si="4"/>
        <v>1</v>
      </c>
      <c r="AB24" s="40">
        <f t="shared" si="4"/>
        <v>2</v>
      </c>
      <c r="AC24" s="40">
        <f t="shared" si="4"/>
        <v>1</v>
      </c>
      <c r="AD24" s="40">
        <f t="shared" si="4"/>
        <v>1</v>
      </c>
      <c r="AE24" s="40">
        <f t="shared" si="4"/>
        <v>2</v>
      </c>
      <c r="AF24" s="40">
        <f t="shared" si="4"/>
        <v>2</v>
      </c>
      <c r="AG24" s="40">
        <f t="shared" si="4"/>
        <v>2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6</v>
      </c>
      <c r="D26" s="42">
        <f t="shared" ref="D26:AG26" si="6">COUNTIF(D9:D11,"J")+COUNTIF(D13:D15,"J")+COUNTIF(D17:D19,"J")+COUNTIF(D21:D23,"J")+COUNTIF(D9:D11,"M")+COUNTIF(D13:D15,"M")+COUNTIF(D17:D19,"M")+COUNTIF(D21:D23,"M")</f>
        <v>6</v>
      </c>
      <c r="E26" s="42">
        <f t="shared" si="6"/>
        <v>6</v>
      </c>
      <c r="F26" s="42">
        <f t="shared" si="6"/>
        <v>3</v>
      </c>
      <c r="G26" s="42">
        <f t="shared" si="6"/>
        <v>6</v>
      </c>
      <c r="H26" s="42">
        <f t="shared" si="6"/>
        <v>3</v>
      </c>
      <c r="I26" s="42">
        <f t="shared" si="6"/>
        <v>3</v>
      </c>
      <c r="J26" s="42">
        <f t="shared" si="6"/>
        <v>6</v>
      </c>
      <c r="K26" s="42">
        <f t="shared" si="6"/>
        <v>6</v>
      </c>
      <c r="L26" s="42">
        <f t="shared" si="6"/>
        <v>6</v>
      </c>
      <c r="M26" s="42">
        <f t="shared" si="6"/>
        <v>3</v>
      </c>
      <c r="N26" s="42">
        <f t="shared" si="6"/>
        <v>6</v>
      </c>
      <c r="O26" s="42">
        <f t="shared" si="6"/>
        <v>3</v>
      </c>
      <c r="P26" s="42">
        <f t="shared" si="6"/>
        <v>3</v>
      </c>
      <c r="Q26" s="42">
        <f t="shared" si="6"/>
        <v>6</v>
      </c>
      <c r="R26" s="42">
        <f t="shared" si="6"/>
        <v>6</v>
      </c>
      <c r="S26" s="42">
        <f t="shared" si="6"/>
        <v>6</v>
      </c>
      <c r="T26" s="42">
        <f t="shared" si="6"/>
        <v>3</v>
      </c>
      <c r="U26" s="42">
        <f t="shared" si="6"/>
        <v>6</v>
      </c>
      <c r="V26" s="42">
        <f t="shared" si="6"/>
        <v>3</v>
      </c>
      <c r="W26" s="42">
        <f t="shared" si="6"/>
        <v>3</v>
      </c>
      <c r="X26" s="42">
        <f t="shared" si="6"/>
        <v>6</v>
      </c>
      <c r="Y26" s="42">
        <f t="shared" si="6"/>
        <v>6</v>
      </c>
      <c r="Z26" s="42">
        <f t="shared" si="6"/>
        <v>6</v>
      </c>
      <c r="AA26" s="42">
        <f t="shared" si="6"/>
        <v>3</v>
      </c>
      <c r="AB26" s="42">
        <f t="shared" si="6"/>
        <v>6</v>
      </c>
      <c r="AC26" s="42">
        <f t="shared" si="6"/>
        <v>3</v>
      </c>
      <c r="AD26" s="42">
        <f t="shared" si="6"/>
        <v>3</v>
      </c>
      <c r="AE26" s="42">
        <f t="shared" si="6"/>
        <v>6</v>
      </c>
      <c r="AF26" s="42">
        <f t="shared" si="6"/>
        <v>6</v>
      </c>
      <c r="AG26" s="42">
        <f t="shared" si="6"/>
        <v>6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3</v>
      </c>
    </row>
    <row r="28" spans="1:49" x14ac:dyDescent="0.25">
      <c r="B28" s="41" t="s">
        <v>22</v>
      </c>
      <c r="C28" s="42">
        <f>C24+C25+D26+D27</f>
        <v>12</v>
      </c>
      <c r="D28" s="42">
        <f t="shared" ref="D28:AG28" si="8">D24+D25+E26+E27</f>
        <v>12</v>
      </c>
      <c r="E28" s="42">
        <f t="shared" si="8"/>
        <v>9</v>
      </c>
      <c r="F28" s="42">
        <f t="shared" si="8"/>
        <v>11</v>
      </c>
      <c r="G28" s="42">
        <f t="shared" si="8"/>
        <v>9</v>
      </c>
      <c r="H28" s="42">
        <f t="shared" si="8"/>
        <v>8</v>
      </c>
      <c r="I28" s="42">
        <f t="shared" si="8"/>
        <v>11</v>
      </c>
      <c r="J28" s="42">
        <f t="shared" si="8"/>
        <v>12</v>
      </c>
      <c r="K28" s="42">
        <f t="shared" si="8"/>
        <v>12</v>
      </c>
      <c r="L28" s="42">
        <f t="shared" si="8"/>
        <v>9</v>
      </c>
      <c r="M28" s="42">
        <f t="shared" si="8"/>
        <v>11</v>
      </c>
      <c r="N28" s="42">
        <f t="shared" si="8"/>
        <v>9</v>
      </c>
      <c r="O28" s="42">
        <f t="shared" si="8"/>
        <v>8</v>
      </c>
      <c r="P28" s="42">
        <f t="shared" si="8"/>
        <v>11</v>
      </c>
      <c r="Q28" s="42">
        <f t="shared" si="8"/>
        <v>12</v>
      </c>
      <c r="R28" s="42">
        <f t="shared" si="8"/>
        <v>12</v>
      </c>
      <c r="S28" s="42">
        <f t="shared" si="8"/>
        <v>9</v>
      </c>
      <c r="T28" s="42">
        <f t="shared" si="8"/>
        <v>11</v>
      </c>
      <c r="U28" s="42">
        <f t="shared" si="8"/>
        <v>9</v>
      </c>
      <c r="V28" s="42">
        <f t="shared" si="8"/>
        <v>8</v>
      </c>
      <c r="W28" s="42">
        <f t="shared" si="8"/>
        <v>11</v>
      </c>
      <c r="X28" s="42">
        <f t="shared" si="8"/>
        <v>12</v>
      </c>
      <c r="Y28" s="42">
        <f t="shared" si="8"/>
        <v>12</v>
      </c>
      <c r="Z28" s="42">
        <f t="shared" si="8"/>
        <v>9</v>
      </c>
      <c r="AA28" s="42">
        <f t="shared" si="8"/>
        <v>11</v>
      </c>
      <c r="AB28" s="42">
        <f t="shared" si="8"/>
        <v>9</v>
      </c>
      <c r="AC28" s="42">
        <f t="shared" si="8"/>
        <v>8</v>
      </c>
      <c r="AD28" s="42">
        <f t="shared" si="8"/>
        <v>11</v>
      </c>
      <c r="AE28" s="42">
        <f t="shared" si="8"/>
        <v>12</v>
      </c>
      <c r="AF28" s="42">
        <f t="shared" si="8"/>
        <v>12</v>
      </c>
      <c r="AG28" s="42">
        <f t="shared" si="8"/>
        <v>3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165" priority="70" operator="equal">
      <formula>0</formula>
    </cfRule>
  </conditionalFormatting>
  <conditionalFormatting sqref="AN4">
    <cfRule type="cellIs" dxfId="164" priority="68" operator="notEqual">
      <formula>0</formula>
    </cfRule>
    <cfRule type="cellIs" dxfId="163" priority="69" operator="equal">
      <formula>0</formula>
    </cfRule>
  </conditionalFormatting>
  <conditionalFormatting sqref="O24:AF24 C25:AF27 AG24:AG27">
    <cfRule type="cellIs" dxfId="162" priority="67" operator="equal">
      <formula>0</formula>
    </cfRule>
  </conditionalFormatting>
  <conditionalFormatting sqref="C24:N24">
    <cfRule type="cellIs" dxfId="161" priority="66" operator="equal">
      <formula>0</formula>
    </cfRule>
  </conditionalFormatting>
  <conditionalFormatting sqref="C28:AG28">
    <cfRule type="cellIs" dxfId="160" priority="65" operator="equal">
      <formula>0</formula>
    </cfRule>
  </conditionalFormatting>
  <conditionalFormatting sqref="C2:AD2">
    <cfRule type="cellIs" dxfId="159" priority="64" stopIfTrue="1" operator="equal">
      <formula>"C-1"</formula>
    </cfRule>
  </conditionalFormatting>
  <conditionalFormatting sqref="AE2:AG2">
    <cfRule type="cellIs" dxfId="158" priority="63" stopIfTrue="1" operator="equal">
      <formula>"C-1"</formula>
    </cfRule>
  </conditionalFormatting>
  <conditionalFormatting sqref="I3:AC7">
    <cfRule type="cellIs" dxfId="157" priority="56" operator="between">
      <formula>"F0"</formula>
      <formula>"F9"</formula>
    </cfRule>
    <cfRule type="cellIs" dxfId="156" priority="57" operator="equal">
      <formula>"M"</formula>
    </cfRule>
    <cfRule type="cellIs" dxfId="155" priority="58" operator="equal">
      <formula>"S"</formula>
    </cfRule>
    <cfRule type="cellIs" dxfId="154" priority="59" operator="equal">
      <formula>"C"</formula>
    </cfRule>
    <cfRule type="cellIs" dxfId="153" priority="60" operator="equal">
      <formula>"For"</formula>
    </cfRule>
    <cfRule type="cellIs" dxfId="152" priority="61" operator="equal">
      <formula>"N"</formula>
    </cfRule>
    <cfRule type="cellIs" dxfId="151" priority="62" operator="equal">
      <formula>"J"</formula>
    </cfRule>
  </conditionalFormatting>
  <conditionalFormatting sqref="C3:H7">
    <cfRule type="cellIs" dxfId="150" priority="49" operator="between">
      <formula>"F0"</formula>
      <formula>"F9"</formula>
    </cfRule>
    <cfRule type="cellIs" dxfId="149" priority="50" operator="equal">
      <formula>"M"</formula>
    </cfRule>
    <cfRule type="cellIs" dxfId="148" priority="51" operator="equal">
      <formula>"S"</formula>
    </cfRule>
    <cfRule type="cellIs" dxfId="147" priority="52" operator="equal">
      <formula>"C"</formula>
    </cfRule>
    <cfRule type="cellIs" dxfId="146" priority="53" operator="equal">
      <formula>"For"</formula>
    </cfRule>
    <cfRule type="cellIs" dxfId="145" priority="54" operator="equal">
      <formula>"N"</formula>
    </cfRule>
    <cfRule type="cellIs" dxfId="144" priority="55" operator="equal">
      <formula>"J"</formula>
    </cfRule>
  </conditionalFormatting>
  <conditionalFormatting sqref="AD3:AG7">
    <cfRule type="cellIs" dxfId="143" priority="42" operator="between">
      <formula>"F0"</formula>
      <formula>"F9"</formula>
    </cfRule>
    <cfRule type="cellIs" dxfId="142" priority="43" operator="equal">
      <formula>"M"</formula>
    </cfRule>
    <cfRule type="cellIs" dxfId="141" priority="44" operator="equal">
      <formula>"S"</formula>
    </cfRule>
    <cfRule type="cellIs" dxfId="140" priority="45" operator="equal">
      <formula>"C"</formula>
    </cfRule>
    <cfRule type="cellIs" dxfId="139" priority="46" operator="equal">
      <formula>"For"</formula>
    </cfRule>
    <cfRule type="cellIs" dxfId="138" priority="47" operator="equal">
      <formula>"N"</formula>
    </cfRule>
    <cfRule type="cellIs" dxfId="137" priority="48" operator="equal">
      <formula>"J"</formula>
    </cfRule>
  </conditionalFormatting>
  <conditionalFormatting sqref="C3:AG7">
    <cfRule type="cellIs" dxfId="136" priority="41" operator="equal">
      <formula>"FV"</formula>
    </cfRule>
  </conditionalFormatting>
  <conditionalFormatting sqref="C8:AD23">
    <cfRule type="cellIs" dxfId="135" priority="10" operator="between">
      <formula>"F0"</formula>
      <formula>"F9"</formula>
    </cfRule>
    <cfRule type="cellIs" dxfId="134" priority="11" operator="equal">
      <formula>"M"</formula>
    </cfRule>
    <cfRule type="cellIs" dxfId="133" priority="12" operator="equal">
      <formula>"S"</formula>
    </cfRule>
    <cfRule type="cellIs" dxfId="132" priority="13" operator="equal">
      <formula>"C"</formula>
    </cfRule>
    <cfRule type="cellIs" dxfId="131" priority="14" operator="equal">
      <formula>"For"</formula>
    </cfRule>
    <cfRule type="cellIs" dxfId="130" priority="15" operator="equal">
      <formula>"N"</formula>
    </cfRule>
    <cfRule type="cellIs" dxfId="129" priority="16" operator="equal">
      <formula>"J"</formula>
    </cfRule>
  </conditionalFormatting>
  <conditionalFormatting sqref="C8:AD23">
    <cfRule type="cellIs" dxfId="128" priority="9" stopIfTrue="1" operator="equal">
      <formula>"C-1"</formula>
    </cfRule>
  </conditionalFormatting>
  <conditionalFormatting sqref="AE8:AG23">
    <cfRule type="cellIs" dxfId="127" priority="2" operator="between">
      <formula>"F0"</formula>
      <formula>"F9"</formula>
    </cfRule>
    <cfRule type="cellIs" dxfId="126" priority="3" operator="equal">
      <formula>"M"</formula>
    </cfRule>
    <cfRule type="cellIs" dxfId="125" priority="4" operator="equal">
      <formula>"S"</formula>
    </cfRule>
    <cfRule type="cellIs" dxfId="124" priority="5" operator="equal">
      <formula>"C"</formula>
    </cfRule>
    <cfRule type="cellIs" dxfId="123" priority="6" operator="equal">
      <formula>"For"</formula>
    </cfRule>
    <cfRule type="cellIs" dxfId="122" priority="7" operator="equal">
      <formula>"N"</formula>
    </cfRule>
    <cfRule type="cellIs" dxfId="121" priority="8" operator="equal">
      <formula>"J"</formula>
    </cfRule>
  </conditionalFormatting>
  <conditionalFormatting sqref="AE8:AG23">
    <cfRule type="cellIs" dxfId="120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5">
        <v>1</v>
      </c>
      <c r="D2" s="5">
        <v>2</v>
      </c>
      <c r="E2" s="6">
        <v>3</v>
      </c>
      <c r="F2" s="6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6">
        <v>10</v>
      </c>
      <c r="M2" s="6">
        <v>11</v>
      </c>
      <c r="N2" s="5">
        <v>12</v>
      </c>
      <c r="O2" s="5">
        <v>13</v>
      </c>
      <c r="P2" s="5">
        <v>14</v>
      </c>
      <c r="Q2" s="5">
        <v>15</v>
      </c>
      <c r="R2" s="5">
        <v>16</v>
      </c>
      <c r="S2" s="6">
        <v>17</v>
      </c>
      <c r="T2" s="6">
        <v>18</v>
      </c>
      <c r="U2" s="5">
        <v>19</v>
      </c>
      <c r="V2" s="5">
        <v>20</v>
      </c>
      <c r="W2" s="5">
        <v>21</v>
      </c>
      <c r="X2" s="5">
        <v>22</v>
      </c>
      <c r="Y2" s="5">
        <v>23</v>
      </c>
      <c r="Z2" s="6">
        <v>24</v>
      </c>
      <c r="AA2" s="6">
        <v>25</v>
      </c>
      <c r="AB2" s="5">
        <v>26</v>
      </c>
      <c r="AC2" s="5">
        <v>27</v>
      </c>
      <c r="AD2" s="5">
        <v>28</v>
      </c>
      <c r="AE2" s="5">
        <v>29</v>
      </c>
      <c r="AF2" s="5">
        <v>30</v>
      </c>
      <c r="AG2" s="48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 t="s">
        <v>38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4" t="s">
        <v>40</v>
      </c>
      <c r="D3" s="14" t="s">
        <v>9</v>
      </c>
      <c r="E3" s="15" t="s">
        <v>10</v>
      </c>
      <c r="F3" s="15" t="s">
        <v>10</v>
      </c>
      <c r="G3" s="14" t="s">
        <v>9</v>
      </c>
      <c r="H3" s="14" t="s">
        <v>9</v>
      </c>
      <c r="I3" s="14" t="s">
        <v>9</v>
      </c>
      <c r="J3" s="14" t="s">
        <v>41</v>
      </c>
      <c r="K3" s="14" t="s">
        <v>9</v>
      </c>
      <c r="L3" s="15" t="s">
        <v>10</v>
      </c>
      <c r="M3" s="15" t="s">
        <v>10</v>
      </c>
      <c r="N3" s="14" t="s">
        <v>9</v>
      </c>
      <c r="O3" s="14" t="s">
        <v>9</v>
      </c>
      <c r="P3" s="14" t="s">
        <v>9</v>
      </c>
      <c r="Q3" s="14" t="s">
        <v>9</v>
      </c>
      <c r="R3" s="14" t="s">
        <v>9</v>
      </c>
      <c r="S3" s="15" t="s">
        <v>10</v>
      </c>
      <c r="T3" s="15" t="s">
        <v>10</v>
      </c>
      <c r="U3" s="14" t="s">
        <v>9</v>
      </c>
      <c r="V3" s="14" t="s">
        <v>9</v>
      </c>
      <c r="W3" s="14" t="s">
        <v>9</v>
      </c>
      <c r="X3" s="14" t="s">
        <v>9</v>
      </c>
      <c r="Y3" s="14" t="s">
        <v>9</v>
      </c>
      <c r="Z3" s="15" t="s">
        <v>10</v>
      </c>
      <c r="AA3" s="15" t="s">
        <v>10</v>
      </c>
      <c r="AB3" s="14" t="s">
        <v>9</v>
      </c>
      <c r="AC3" s="14" t="s">
        <v>9</v>
      </c>
      <c r="AD3" s="14" t="s">
        <v>9</v>
      </c>
      <c r="AE3" s="14" t="s">
        <v>9</v>
      </c>
      <c r="AF3" s="14" t="s">
        <v>9</v>
      </c>
      <c r="AG3" s="50"/>
      <c r="AH3" s="16">
        <f>COUNTIF(C3:AG3,"RQ")</f>
        <v>0</v>
      </c>
      <c r="AI3" s="17">
        <f>COUNTIF(C3:AG3,"R")</f>
        <v>8</v>
      </c>
      <c r="AJ3" s="17">
        <f>+COUNTIF(C3:AG3,"C")</f>
        <v>0</v>
      </c>
      <c r="AK3" s="61">
        <f>AJ3+'Oct. 18'!AK3+AL3</f>
        <v>0</v>
      </c>
      <c r="AL3" s="17"/>
      <c r="AM3" s="17">
        <f>28-AK3</f>
        <v>28</v>
      </c>
      <c r="AN3" s="17"/>
      <c r="AO3" s="18">
        <f>AI3+'Oct. 18'!AO3</f>
        <v>94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4" t="s">
        <v>40</v>
      </c>
      <c r="D4" s="14" t="s">
        <v>9</v>
      </c>
      <c r="E4" s="15" t="s">
        <v>10</v>
      </c>
      <c r="F4" s="15" t="s">
        <v>10</v>
      </c>
      <c r="G4" s="14" t="s">
        <v>9</v>
      </c>
      <c r="H4" s="14" t="s">
        <v>9</v>
      </c>
      <c r="I4" s="14" t="s">
        <v>9</v>
      </c>
      <c r="J4" s="14" t="s">
        <v>41</v>
      </c>
      <c r="K4" s="14" t="s">
        <v>9</v>
      </c>
      <c r="L4" s="15" t="s">
        <v>10</v>
      </c>
      <c r="M4" s="15" t="s">
        <v>10</v>
      </c>
      <c r="N4" s="14" t="s">
        <v>9</v>
      </c>
      <c r="O4" s="14" t="s">
        <v>9</v>
      </c>
      <c r="P4" s="14" t="s">
        <v>9</v>
      </c>
      <c r="Q4" s="14" t="s">
        <v>9</v>
      </c>
      <c r="R4" s="14" t="s">
        <v>9</v>
      </c>
      <c r="S4" s="15" t="s">
        <v>10</v>
      </c>
      <c r="T4" s="15" t="s">
        <v>10</v>
      </c>
      <c r="U4" s="14" t="s">
        <v>9</v>
      </c>
      <c r="V4" s="14" t="s">
        <v>9</v>
      </c>
      <c r="W4" s="14" t="s">
        <v>9</v>
      </c>
      <c r="X4" s="14" t="s">
        <v>9</v>
      </c>
      <c r="Y4" s="14" t="s">
        <v>9</v>
      </c>
      <c r="Z4" s="15" t="s">
        <v>10</v>
      </c>
      <c r="AA4" s="15" t="s">
        <v>10</v>
      </c>
      <c r="AB4" s="14" t="s">
        <v>9</v>
      </c>
      <c r="AC4" s="14" t="s">
        <v>9</v>
      </c>
      <c r="AD4" s="14" t="s">
        <v>9</v>
      </c>
      <c r="AE4" s="14" t="s">
        <v>9</v>
      </c>
      <c r="AF4" s="14" t="s">
        <v>9</v>
      </c>
      <c r="AG4" s="50"/>
      <c r="AH4" s="16">
        <f>COUNTIF(C4:AG4,"RU")</f>
        <v>0</v>
      </c>
      <c r="AI4" s="17">
        <f>COUNTIF(C4:AG4,"R")</f>
        <v>8</v>
      </c>
      <c r="AJ4" s="17">
        <f t="shared" ref="AJ4:AJ20" si="0">+COUNTIF(C4:AG4,"C")</f>
        <v>0</v>
      </c>
      <c r="AK4" s="61">
        <f>AJ4+'Oct. 18'!AK4+AL4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AI4+'Oct. 18'!AO4</f>
        <v>94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1" t="s">
        <v>40</v>
      </c>
      <c r="D5" s="21" t="s">
        <v>10</v>
      </c>
      <c r="E5" s="22" t="s">
        <v>10</v>
      </c>
      <c r="F5" s="22" t="s">
        <v>10</v>
      </c>
      <c r="G5" s="21" t="s">
        <v>9</v>
      </c>
      <c r="H5" s="21" t="s">
        <v>9</v>
      </c>
      <c r="I5" s="21" t="s">
        <v>9</v>
      </c>
      <c r="J5" s="21" t="s">
        <v>41</v>
      </c>
      <c r="K5" s="21" t="s">
        <v>9</v>
      </c>
      <c r="L5" s="22" t="s">
        <v>10</v>
      </c>
      <c r="M5" s="22" t="s">
        <v>10</v>
      </c>
      <c r="N5" s="21" t="s">
        <v>9</v>
      </c>
      <c r="O5" s="21" t="s">
        <v>9</v>
      </c>
      <c r="P5" s="21" t="s">
        <v>9</v>
      </c>
      <c r="Q5" s="21" t="s">
        <v>9</v>
      </c>
      <c r="R5" s="21" t="s">
        <v>9</v>
      </c>
      <c r="S5" s="22" t="s">
        <v>10</v>
      </c>
      <c r="T5" s="22" t="s">
        <v>10</v>
      </c>
      <c r="U5" s="21" t="s">
        <v>9</v>
      </c>
      <c r="V5" s="21" t="s">
        <v>9</v>
      </c>
      <c r="W5" s="21" t="s">
        <v>9</v>
      </c>
      <c r="X5" s="21" t="s">
        <v>9</v>
      </c>
      <c r="Y5" s="21" t="s">
        <v>9</v>
      </c>
      <c r="Z5" s="22" t="s">
        <v>10</v>
      </c>
      <c r="AA5" s="22" t="s">
        <v>10</v>
      </c>
      <c r="AB5" s="21" t="s">
        <v>9</v>
      </c>
      <c r="AC5" s="21" t="s">
        <v>9</v>
      </c>
      <c r="AD5" s="21" t="s">
        <v>9</v>
      </c>
      <c r="AE5" s="21" t="s">
        <v>9</v>
      </c>
      <c r="AF5" s="21" t="s">
        <v>9</v>
      </c>
      <c r="AG5" s="52"/>
      <c r="AH5" s="23">
        <f t="shared" ref="AH5:AH20" si="2">COUNTIF(C5:AG5,"RU")</f>
        <v>0</v>
      </c>
      <c r="AI5" s="24">
        <f t="shared" ref="AI5:AI20" si="3">COUNTIF(C5:AG5,"R")</f>
        <v>9</v>
      </c>
      <c r="AJ5" s="24">
        <f t="shared" si="0"/>
        <v>0</v>
      </c>
      <c r="AK5" s="62">
        <f>AJ5+'Oct. 18'!AK5+AL5</f>
        <v>0</v>
      </c>
      <c r="AL5" s="24"/>
      <c r="AM5" s="24">
        <f t="shared" si="1"/>
        <v>28</v>
      </c>
      <c r="AN5" s="24">
        <f>AH5+'Oct. 18'!AN5</f>
        <v>0</v>
      </c>
      <c r="AO5" s="25">
        <f>AI5+'Oct. 18'!AO5</f>
        <v>103</v>
      </c>
      <c r="AU5" s="19"/>
      <c r="AV5" s="19"/>
      <c r="AW5" s="19"/>
    </row>
    <row r="6" spans="1:49" x14ac:dyDescent="0.25">
      <c r="A6" s="87"/>
      <c r="B6" s="26" t="s">
        <v>48</v>
      </c>
      <c r="C6" s="5" t="s">
        <v>40</v>
      </c>
      <c r="D6" s="5" t="s">
        <v>9</v>
      </c>
      <c r="E6" s="6" t="s">
        <v>10</v>
      </c>
      <c r="F6" s="6" t="s">
        <v>10</v>
      </c>
      <c r="G6" s="5" t="s">
        <v>9</v>
      </c>
      <c r="H6" s="5" t="s">
        <v>9</v>
      </c>
      <c r="I6" s="5" t="s">
        <v>9</v>
      </c>
      <c r="J6" s="5" t="s">
        <v>41</v>
      </c>
      <c r="K6" s="5" t="s">
        <v>10</v>
      </c>
      <c r="L6" s="6" t="s">
        <v>10</v>
      </c>
      <c r="M6" s="6" t="s">
        <v>10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  <c r="S6" s="6" t="s">
        <v>10</v>
      </c>
      <c r="T6" s="6" t="s">
        <v>10</v>
      </c>
      <c r="U6" s="5" t="s">
        <v>9</v>
      </c>
      <c r="V6" s="5" t="s">
        <v>9</v>
      </c>
      <c r="W6" s="5" t="s">
        <v>9</v>
      </c>
      <c r="X6" s="5" t="s">
        <v>9</v>
      </c>
      <c r="Y6" s="5" t="s">
        <v>9</v>
      </c>
      <c r="Z6" s="6" t="s">
        <v>10</v>
      </c>
      <c r="AA6" s="6" t="s">
        <v>10</v>
      </c>
      <c r="AB6" s="5" t="s">
        <v>9</v>
      </c>
      <c r="AC6" s="5" t="s">
        <v>9</v>
      </c>
      <c r="AD6" s="5" t="s">
        <v>9</v>
      </c>
      <c r="AE6" s="5" t="s">
        <v>9</v>
      </c>
      <c r="AF6" s="5" t="s">
        <v>9</v>
      </c>
      <c r="AG6" s="48"/>
      <c r="AH6" s="27">
        <f t="shared" si="2"/>
        <v>0</v>
      </c>
      <c r="AI6" s="28">
        <f t="shared" si="3"/>
        <v>9</v>
      </c>
      <c r="AJ6" s="28">
        <f t="shared" si="0"/>
        <v>0</v>
      </c>
      <c r="AK6" s="63">
        <f>AJ6+'Oct. 18'!AK6+AL6</f>
        <v>0</v>
      </c>
      <c r="AL6" s="28"/>
      <c r="AM6" s="28">
        <f t="shared" si="1"/>
        <v>28</v>
      </c>
      <c r="AN6" s="28">
        <f>AH6+'Oct. 18'!AN6</f>
        <v>0</v>
      </c>
      <c r="AO6" s="29">
        <f>AI6+'Oct. 18'!AO6</f>
        <v>103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1" t="s">
        <v>40</v>
      </c>
      <c r="D7" s="31" t="s">
        <v>9</v>
      </c>
      <c r="E7" s="32" t="s">
        <v>10</v>
      </c>
      <c r="F7" s="32" t="s">
        <v>10</v>
      </c>
      <c r="G7" s="31" t="s">
        <v>9</v>
      </c>
      <c r="H7" s="31" t="s">
        <v>9</v>
      </c>
      <c r="I7" s="31" t="s">
        <v>9</v>
      </c>
      <c r="J7" s="31" t="s">
        <v>41</v>
      </c>
      <c r="K7" s="31" t="s">
        <v>9</v>
      </c>
      <c r="L7" s="32" t="s">
        <v>10</v>
      </c>
      <c r="M7" s="44" t="s">
        <v>10</v>
      </c>
      <c r="N7" s="31" t="s">
        <v>9</v>
      </c>
      <c r="O7" s="31" t="s">
        <v>9</v>
      </c>
      <c r="P7" s="31" t="s">
        <v>9</v>
      </c>
      <c r="Q7" s="31" t="s">
        <v>9</v>
      </c>
      <c r="R7" s="31" t="s">
        <v>10</v>
      </c>
      <c r="S7" s="32" t="s">
        <v>10</v>
      </c>
      <c r="T7" s="32" t="s">
        <v>10</v>
      </c>
      <c r="U7" s="31" t="s">
        <v>9</v>
      </c>
      <c r="V7" s="31" t="s">
        <v>9</v>
      </c>
      <c r="W7" s="31" t="s">
        <v>9</v>
      </c>
      <c r="X7" s="31" t="s">
        <v>9</v>
      </c>
      <c r="Y7" s="31" t="s">
        <v>9</v>
      </c>
      <c r="Z7" s="32" t="s">
        <v>10</v>
      </c>
      <c r="AA7" s="32" t="s">
        <v>10</v>
      </c>
      <c r="AB7" s="31" t="s">
        <v>9</v>
      </c>
      <c r="AC7" s="31" t="s">
        <v>9</v>
      </c>
      <c r="AD7" s="31" t="s">
        <v>9</v>
      </c>
      <c r="AE7" s="31" t="s">
        <v>9</v>
      </c>
      <c r="AF7" s="31" t="s">
        <v>9</v>
      </c>
      <c r="AG7" s="54"/>
      <c r="AH7" s="33">
        <f t="shared" si="2"/>
        <v>0</v>
      </c>
      <c r="AI7" s="34">
        <f t="shared" si="3"/>
        <v>9</v>
      </c>
      <c r="AJ7" s="34">
        <f t="shared" si="0"/>
        <v>0</v>
      </c>
      <c r="AK7" s="64">
        <f>AJ7+'Oct. 18'!AK7+AL7</f>
        <v>0</v>
      </c>
      <c r="AL7" s="34"/>
      <c r="AM7" s="35">
        <f t="shared" si="1"/>
        <v>28</v>
      </c>
      <c r="AN7" s="34">
        <f>AH7+'Oct. 18'!AN7</f>
        <v>0</v>
      </c>
      <c r="AO7" s="36">
        <f>AI7+'Oct. 18'!AO7</f>
        <v>103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7" t="s">
        <v>2</v>
      </c>
      <c r="D8" s="67" t="s">
        <v>9</v>
      </c>
      <c r="E8" s="68" t="s">
        <v>9</v>
      </c>
      <c r="F8" s="68" t="s">
        <v>12</v>
      </c>
      <c r="G8" s="67" t="s">
        <v>10</v>
      </c>
      <c r="H8" s="67" t="s">
        <v>10</v>
      </c>
      <c r="I8" s="67" t="s">
        <v>13</v>
      </c>
      <c r="J8" s="67" t="s">
        <v>13</v>
      </c>
      <c r="K8" s="67" t="s">
        <v>13</v>
      </c>
      <c r="L8" s="68" t="s">
        <v>10</v>
      </c>
      <c r="M8" s="68" t="s">
        <v>10</v>
      </c>
      <c r="N8" s="67" t="s">
        <v>9</v>
      </c>
      <c r="O8" s="67" t="s">
        <v>9</v>
      </c>
      <c r="P8" s="67" t="s">
        <v>9</v>
      </c>
      <c r="Q8" s="67" t="s">
        <v>9</v>
      </c>
      <c r="R8" s="67" t="s">
        <v>9</v>
      </c>
      <c r="S8" s="68" t="s">
        <v>10</v>
      </c>
      <c r="T8" s="68" t="s">
        <v>10</v>
      </c>
      <c r="U8" s="67" t="s">
        <v>9</v>
      </c>
      <c r="V8" s="67" t="s">
        <v>9</v>
      </c>
      <c r="W8" s="67" t="s">
        <v>12</v>
      </c>
      <c r="X8" s="67" t="s">
        <v>10</v>
      </c>
      <c r="Y8" s="67" t="s">
        <v>10</v>
      </c>
      <c r="Z8" s="68" t="s">
        <v>13</v>
      </c>
      <c r="AA8" s="68" t="s">
        <v>13</v>
      </c>
      <c r="AB8" s="67" t="s">
        <v>13</v>
      </c>
      <c r="AC8" s="67" t="s">
        <v>13</v>
      </c>
      <c r="AD8" s="67" t="s">
        <v>10</v>
      </c>
      <c r="AE8" s="67" t="s">
        <v>2</v>
      </c>
      <c r="AF8" s="67" t="s">
        <v>9</v>
      </c>
      <c r="AG8" s="76"/>
      <c r="AH8" s="23">
        <f t="shared" si="2"/>
        <v>2</v>
      </c>
      <c r="AI8" s="24">
        <f t="shared" si="3"/>
        <v>9</v>
      </c>
      <c r="AJ8" s="24">
        <f t="shared" si="0"/>
        <v>0</v>
      </c>
      <c r="AK8" s="62">
        <f>AJ8+'Oct. 18'!AK8+AL8</f>
        <v>0</v>
      </c>
      <c r="AL8" s="24"/>
      <c r="AM8" s="24">
        <f t="shared" si="1"/>
        <v>28</v>
      </c>
      <c r="AN8" s="24">
        <f>AH8+'Oct. 18'!AN8</f>
        <v>12</v>
      </c>
      <c r="AO8" s="25">
        <f>AI8+'Oct. 18'!AO8</f>
        <v>108</v>
      </c>
      <c r="AU8" s="19"/>
      <c r="AV8" s="19"/>
      <c r="AW8" s="19"/>
    </row>
    <row r="9" spans="1:49" x14ac:dyDescent="0.25">
      <c r="A9" s="90"/>
      <c r="B9" s="26" t="s">
        <v>51</v>
      </c>
      <c r="C9" s="5" t="s">
        <v>2</v>
      </c>
      <c r="D9" s="5" t="s">
        <v>9</v>
      </c>
      <c r="E9" s="6" t="s">
        <v>9</v>
      </c>
      <c r="F9" s="6" t="s">
        <v>12</v>
      </c>
      <c r="G9" s="5" t="s">
        <v>10</v>
      </c>
      <c r="H9" s="5" t="s">
        <v>10</v>
      </c>
      <c r="I9" s="5" t="s">
        <v>13</v>
      </c>
      <c r="J9" s="5" t="s">
        <v>13</v>
      </c>
      <c r="K9" s="5" t="s">
        <v>13</v>
      </c>
      <c r="L9" s="6" t="s">
        <v>10</v>
      </c>
      <c r="M9" s="6" t="s">
        <v>10</v>
      </c>
      <c r="N9" s="5" t="s">
        <v>9</v>
      </c>
      <c r="O9" s="5" t="s">
        <v>9</v>
      </c>
      <c r="P9" s="5" t="s">
        <v>9</v>
      </c>
      <c r="Q9" s="5" t="s">
        <v>9</v>
      </c>
      <c r="R9" s="5" t="s">
        <v>9</v>
      </c>
      <c r="S9" s="6" t="s">
        <v>10</v>
      </c>
      <c r="T9" s="6" t="s">
        <v>10</v>
      </c>
      <c r="U9" s="5" t="s">
        <v>9</v>
      </c>
      <c r="V9" s="5" t="s">
        <v>9</v>
      </c>
      <c r="W9" s="5" t="s">
        <v>12</v>
      </c>
      <c r="X9" s="5" t="s">
        <v>10</v>
      </c>
      <c r="Y9" s="5" t="s">
        <v>10</v>
      </c>
      <c r="Z9" s="6" t="s">
        <v>13</v>
      </c>
      <c r="AA9" s="6" t="s">
        <v>13</v>
      </c>
      <c r="AB9" s="5" t="s">
        <v>13</v>
      </c>
      <c r="AC9" s="5" t="s">
        <v>13</v>
      </c>
      <c r="AD9" s="5" t="s">
        <v>10</v>
      </c>
      <c r="AE9" s="5" t="s">
        <v>2</v>
      </c>
      <c r="AF9" s="5" t="s">
        <v>9</v>
      </c>
      <c r="AG9" s="48"/>
      <c r="AH9" s="27">
        <f t="shared" si="2"/>
        <v>2</v>
      </c>
      <c r="AI9" s="28">
        <f t="shared" si="3"/>
        <v>9</v>
      </c>
      <c r="AJ9" s="28">
        <f t="shared" si="0"/>
        <v>0</v>
      </c>
      <c r="AK9" s="63">
        <f>AJ9+'Oct. 18'!AK9+AL9</f>
        <v>0</v>
      </c>
      <c r="AL9" s="28"/>
      <c r="AM9" s="28">
        <f t="shared" si="1"/>
        <v>28</v>
      </c>
      <c r="AN9" s="28">
        <f>AH9+'Oct. 18'!AN9</f>
        <v>12</v>
      </c>
      <c r="AO9" s="29">
        <f>AI9+'Oct. 18'!AO9</f>
        <v>108</v>
      </c>
      <c r="AU9" s="19"/>
      <c r="AV9" s="19"/>
      <c r="AW9" s="19"/>
    </row>
    <row r="10" spans="1:49" x14ac:dyDescent="0.25">
      <c r="A10" s="90"/>
      <c r="B10" s="26" t="s">
        <v>52</v>
      </c>
      <c r="C10" s="5" t="s">
        <v>2</v>
      </c>
      <c r="D10" s="5" t="s">
        <v>9</v>
      </c>
      <c r="E10" s="6" t="s">
        <v>9</v>
      </c>
      <c r="F10" s="6" t="s">
        <v>12</v>
      </c>
      <c r="G10" s="5" t="s">
        <v>10</v>
      </c>
      <c r="H10" s="5" t="s">
        <v>10</v>
      </c>
      <c r="I10" s="5" t="s">
        <v>13</v>
      </c>
      <c r="J10" s="5" t="s">
        <v>13</v>
      </c>
      <c r="K10" s="5" t="s">
        <v>13</v>
      </c>
      <c r="L10" s="6" t="s">
        <v>10</v>
      </c>
      <c r="M10" s="6" t="s">
        <v>10</v>
      </c>
      <c r="N10" s="5" t="s">
        <v>9</v>
      </c>
      <c r="O10" s="5" t="s">
        <v>9</v>
      </c>
      <c r="P10" s="5" t="s">
        <v>9</v>
      </c>
      <c r="Q10" s="5" t="s">
        <v>9</v>
      </c>
      <c r="R10" s="5" t="s">
        <v>9</v>
      </c>
      <c r="S10" s="6" t="s">
        <v>10</v>
      </c>
      <c r="T10" s="6" t="s">
        <v>10</v>
      </c>
      <c r="U10" s="5" t="s">
        <v>9</v>
      </c>
      <c r="V10" s="5" t="s">
        <v>9</v>
      </c>
      <c r="W10" s="5" t="s">
        <v>12</v>
      </c>
      <c r="X10" s="5" t="s">
        <v>10</v>
      </c>
      <c r="Y10" s="5" t="s">
        <v>10</v>
      </c>
      <c r="Z10" s="6" t="s">
        <v>13</v>
      </c>
      <c r="AA10" s="6" t="s">
        <v>13</v>
      </c>
      <c r="AB10" s="5" t="s">
        <v>13</v>
      </c>
      <c r="AC10" s="5" t="s">
        <v>13</v>
      </c>
      <c r="AD10" s="5" t="s">
        <v>10</v>
      </c>
      <c r="AE10" s="5" t="s">
        <v>2</v>
      </c>
      <c r="AF10" s="5" t="s">
        <v>9</v>
      </c>
      <c r="AG10" s="48"/>
      <c r="AH10" s="27">
        <f t="shared" si="2"/>
        <v>2</v>
      </c>
      <c r="AI10" s="28">
        <f t="shared" si="3"/>
        <v>9</v>
      </c>
      <c r="AJ10" s="28">
        <f t="shared" si="0"/>
        <v>0</v>
      </c>
      <c r="AK10" s="63">
        <f>AJ10+'Oct. 18'!AK10+AL10</f>
        <v>0</v>
      </c>
      <c r="AL10" s="28"/>
      <c r="AM10" s="28">
        <f t="shared" si="1"/>
        <v>28</v>
      </c>
      <c r="AN10" s="28">
        <f>AH10+'Oct. 18'!AN10</f>
        <v>12</v>
      </c>
      <c r="AO10" s="29">
        <f>AI10+'Oct. 18'!AO10</f>
        <v>108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69" t="s">
        <v>2</v>
      </c>
      <c r="D11" s="69" t="s">
        <v>9</v>
      </c>
      <c r="E11" s="70" t="s">
        <v>9</v>
      </c>
      <c r="F11" s="70" t="s">
        <v>12</v>
      </c>
      <c r="G11" s="69" t="s">
        <v>10</v>
      </c>
      <c r="H11" s="69" t="s">
        <v>10</v>
      </c>
      <c r="I11" s="69" t="s">
        <v>13</v>
      </c>
      <c r="J11" s="69" t="s">
        <v>13</v>
      </c>
      <c r="K11" s="69" t="s">
        <v>13</v>
      </c>
      <c r="L11" s="70" t="s">
        <v>10</v>
      </c>
      <c r="M11" s="70" t="s">
        <v>10</v>
      </c>
      <c r="N11" s="69" t="s">
        <v>9</v>
      </c>
      <c r="O11" s="69" t="s">
        <v>9</v>
      </c>
      <c r="P11" s="69" t="s">
        <v>9</v>
      </c>
      <c r="Q11" s="69" t="s">
        <v>9</v>
      </c>
      <c r="R11" s="69" t="s">
        <v>9</v>
      </c>
      <c r="S11" s="70" t="s">
        <v>10</v>
      </c>
      <c r="T11" s="70" t="s">
        <v>10</v>
      </c>
      <c r="U11" s="69" t="s">
        <v>9</v>
      </c>
      <c r="V11" s="69" t="s">
        <v>9</v>
      </c>
      <c r="W11" s="69" t="s">
        <v>12</v>
      </c>
      <c r="X11" s="69" t="s">
        <v>10</v>
      </c>
      <c r="Y11" s="69" t="s">
        <v>10</v>
      </c>
      <c r="Z11" s="70" t="s">
        <v>13</v>
      </c>
      <c r="AA11" s="70" t="s">
        <v>13</v>
      </c>
      <c r="AB11" s="69" t="s">
        <v>13</v>
      </c>
      <c r="AC11" s="69" t="s">
        <v>13</v>
      </c>
      <c r="AD11" s="69" t="s">
        <v>10</v>
      </c>
      <c r="AE11" s="69" t="s">
        <v>2</v>
      </c>
      <c r="AF11" s="69" t="s">
        <v>9</v>
      </c>
      <c r="AG11" s="77"/>
      <c r="AH11" s="33">
        <f t="shared" si="2"/>
        <v>2</v>
      </c>
      <c r="AI11" s="34">
        <f t="shared" si="3"/>
        <v>9</v>
      </c>
      <c r="AJ11" s="34">
        <f t="shared" si="0"/>
        <v>0</v>
      </c>
      <c r="AK11" s="64">
        <f>AJ11+'Oct. 18'!AK11+AL11</f>
        <v>0</v>
      </c>
      <c r="AL11" s="34"/>
      <c r="AM11" s="35">
        <f t="shared" si="1"/>
        <v>28</v>
      </c>
      <c r="AN11" s="34">
        <f>AH11+'Oct. 18'!AN11</f>
        <v>12</v>
      </c>
      <c r="AO11" s="36">
        <f>AI11+'Oct. 18'!AO11</f>
        <v>108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7" t="s">
        <v>13</v>
      </c>
      <c r="D12" s="67" t="s">
        <v>13</v>
      </c>
      <c r="E12" s="68" t="s">
        <v>10</v>
      </c>
      <c r="F12" s="68" t="s">
        <v>10</v>
      </c>
      <c r="G12" s="67" t="s">
        <v>9</v>
      </c>
      <c r="H12" s="67" t="s">
        <v>9</v>
      </c>
      <c r="I12" s="67" t="s">
        <v>9</v>
      </c>
      <c r="J12" s="67" t="s">
        <v>9</v>
      </c>
      <c r="K12" s="67" t="s">
        <v>9</v>
      </c>
      <c r="L12" s="68" t="s">
        <v>10</v>
      </c>
      <c r="M12" s="68" t="s">
        <v>10</v>
      </c>
      <c r="N12" s="67" t="s">
        <v>9</v>
      </c>
      <c r="O12" s="67" t="s">
        <v>9</v>
      </c>
      <c r="P12" s="67" t="s">
        <v>12</v>
      </c>
      <c r="Q12" s="67" t="s">
        <v>10</v>
      </c>
      <c r="R12" s="67" t="s">
        <v>10</v>
      </c>
      <c r="S12" s="68" t="s">
        <v>13</v>
      </c>
      <c r="T12" s="68" t="s">
        <v>13</v>
      </c>
      <c r="U12" s="67" t="s">
        <v>13</v>
      </c>
      <c r="V12" s="67" t="s">
        <v>13</v>
      </c>
      <c r="W12" s="67" t="s">
        <v>10</v>
      </c>
      <c r="X12" s="67" t="s">
        <v>2</v>
      </c>
      <c r="Y12" s="67" t="s">
        <v>9</v>
      </c>
      <c r="Z12" s="68" t="s">
        <v>9</v>
      </c>
      <c r="AA12" s="68" t="s">
        <v>12</v>
      </c>
      <c r="AB12" s="67" t="s">
        <v>10</v>
      </c>
      <c r="AC12" s="67" t="s">
        <v>10</v>
      </c>
      <c r="AD12" s="67" t="s">
        <v>13</v>
      </c>
      <c r="AE12" s="67" t="s">
        <v>13</v>
      </c>
      <c r="AF12" s="67" t="s">
        <v>13</v>
      </c>
      <c r="AG12" s="76"/>
      <c r="AH12" s="23">
        <f>COUNTIF(C12:AG12,"RU")</f>
        <v>1</v>
      </c>
      <c r="AI12" s="24">
        <f>COUNTIF(C12:AG12,"R")</f>
        <v>9</v>
      </c>
      <c r="AJ12" s="24">
        <f>+COUNTIF(C12:AG12,"C")</f>
        <v>0</v>
      </c>
      <c r="AK12" s="62">
        <f>AJ12+'Oct. 18'!AK12+AL12</f>
        <v>0</v>
      </c>
      <c r="AL12" s="24"/>
      <c r="AM12" s="24">
        <f t="shared" si="1"/>
        <v>28</v>
      </c>
      <c r="AN12" s="24">
        <f>AH12+'Oct. 18'!AN12</f>
        <v>12</v>
      </c>
      <c r="AO12" s="25">
        <f>AI12+'Oct. 18'!AO12</f>
        <v>106</v>
      </c>
      <c r="AU12" s="19"/>
      <c r="AV12" s="19"/>
      <c r="AW12" s="19"/>
    </row>
    <row r="13" spans="1:49" x14ac:dyDescent="0.25">
      <c r="A13" s="93"/>
      <c r="B13" s="26" t="s">
        <v>55</v>
      </c>
      <c r="C13" s="5" t="s">
        <v>13</v>
      </c>
      <c r="D13" s="5" t="s">
        <v>13</v>
      </c>
      <c r="E13" s="6" t="s">
        <v>10</v>
      </c>
      <c r="F13" s="6" t="s">
        <v>10</v>
      </c>
      <c r="G13" s="5" t="s">
        <v>9</v>
      </c>
      <c r="H13" s="5" t="s">
        <v>9</v>
      </c>
      <c r="I13" s="5" t="s">
        <v>9</v>
      </c>
      <c r="J13" s="5" t="s">
        <v>9</v>
      </c>
      <c r="K13" s="5" t="s">
        <v>9</v>
      </c>
      <c r="L13" s="6" t="s">
        <v>10</v>
      </c>
      <c r="M13" s="6" t="s">
        <v>10</v>
      </c>
      <c r="N13" s="5" t="s">
        <v>9</v>
      </c>
      <c r="O13" s="5" t="s">
        <v>9</v>
      </c>
      <c r="P13" s="5" t="s">
        <v>12</v>
      </c>
      <c r="Q13" s="5" t="s">
        <v>10</v>
      </c>
      <c r="R13" s="5" t="s">
        <v>10</v>
      </c>
      <c r="S13" s="6" t="s">
        <v>13</v>
      </c>
      <c r="T13" s="6" t="s">
        <v>13</v>
      </c>
      <c r="U13" s="5" t="s">
        <v>13</v>
      </c>
      <c r="V13" s="5" t="s">
        <v>13</v>
      </c>
      <c r="W13" s="5" t="s">
        <v>10</v>
      </c>
      <c r="X13" s="5" t="s">
        <v>2</v>
      </c>
      <c r="Y13" s="5" t="s">
        <v>9</v>
      </c>
      <c r="Z13" s="6" t="s">
        <v>9</v>
      </c>
      <c r="AA13" s="6" t="s">
        <v>12</v>
      </c>
      <c r="AB13" s="5" t="s">
        <v>10</v>
      </c>
      <c r="AC13" s="5" t="s">
        <v>10</v>
      </c>
      <c r="AD13" s="5" t="s">
        <v>13</v>
      </c>
      <c r="AE13" s="5" t="s">
        <v>13</v>
      </c>
      <c r="AF13" s="5" t="s">
        <v>13</v>
      </c>
      <c r="AG13" s="48"/>
      <c r="AH13" s="27">
        <f t="shared" si="2"/>
        <v>1</v>
      </c>
      <c r="AI13" s="28">
        <f t="shared" si="3"/>
        <v>9</v>
      </c>
      <c r="AJ13" s="28">
        <f t="shared" si="0"/>
        <v>0</v>
      </c>
      <c r="AK13" s="63">
        <f>AJ13+'Oct. 18'!AK13+AL13</f>
        <v>0</v>
      </c>
      <c r="AL13" s="28"/>
      <c r="AM13" s="28">
        <f t="shared" si="1"/>
        <v>28</v>
      </c>
      <c r="AN13" s="28">
        <f>AH13+'Oct. 18'!AN13</f>
        <v>12</v>
      </c>
      <c r="AO13" s="29">
        <f>AI13+'Oct. 18'!AO13</f>
        <v>106</v>
      </c>
      <c r="AU13" s="19"/>
      <c r="AV13" s="19"/>
      <c r="AW13" s="19"/>
    </row>
    <row r="14" spans="1:49" x14ac:dyDescent="0.25">
      <c r="A14" s="93"/>
      <c r="B14" s="26" t="s">
        <v>56</v>
      </c>
      <c r="C14" s="5" t="s">
        <v>13</v>
      </c>
      <c r="D14" s="5" t="s">
        <v>13</v>
      </c>
      <c r="E14" s="6" t="s">
        <v>10</v>
      </c>
      <c r="F14" s="6" t="s">
        <v>10</v>
      </c>
      <c r="G14" s="5" t="s">
        <v>9</v>
      </c>
      <c r="H14" s="5" t="s">
        <v>9</v>
      </c>
      <c r="I14" s="5" t="s">
        <v>9</v>
      </c>
      <c r="J14" s="5" t="s">
        <v>9</v>
      </c>
      <c r="K14" s="5" t="s">
        <v>9</v>
      </c>
      <c r="L14" s="6" t="s">
        <v>10</v>
      </c>
      <c r="M14" s="6" t="s">
        <v>10</v>
      </c>
      <c r="N14" s="5" t="s">
        <v>9</v>
      </c>
      <c r="O14" s="5" t="s">
        <v>9</v>
      </c>
      <c r="P14" s="5" t="s">
        <v>12</v>
      </c>
      <c r="Q14" s="5" t="s">
        <v>10</v>
      </c>
      <c r="R14" s="5" t="s">
        <v>10</v>
      </c>
      <c r="S14" s="6" t="s">
        <v>13</v>
      </c>
      <c r="T14" s="6" t="s">
        <v>13</v>
      </c>
      <c r="U14" s="5" t="s">
        <v>13</v>
      </c>
      <c r="V14" s="5" t="s">
        <v>13</v>
      </c>
      <c r="W14" s="5" t="s">
        <v>10</v>
      </c>
      <c r="X14" s="5" t="s">
        <v>2</v>
      </c>
      <c r="Y14" s="5" t="s">
        <v>9</v>
      </c>
      <c r="Z14" s="6" t="s">
        <v>9</v>
      </c>
      <c r="AA14" s="6" t="s">
        <v>12</v>
      </c>
      <c r="AB14" s="5" t="s">
        <v>10</v>
      </c>
      <c r="AC14" s="5" t="s">
        <v>10</v>
      </c>
      <c r="AD14" s="5" t="s">
        <v>13</v>
      </c>
      <c r="AE14" s="5" t="s">
        <v>13</v>
      </c>
      <c r="AF14" s="5" t="s">
        <v>13</v>
      </c>
      <c r="AG14" s="48"/>
      <c r="AH14" s="27">
        <f t="shared" si="2"/>
        <v>1</v>
      </c>
      <c r="AI14" s="28">
        <f t="shared" si="3"/>
        <v>9</v>
      </c>
      <c r="AJ14" s="28">
        <f t="shared" si="0"/>
        <v>0</v>
      </c>
      <c r="AK14" s="63">
        <f>AJ14+'Oct. 18'!AK14+AL14</f>
        <v>0</v>
      </c>
      <c r="AL14" s="28"/>
      <c r="AM14" s="37">
        <f t="shared" si="1"/>
        <v>28</v>
      </c>
      <c r="AN14" s="28">
        <f>AH14+'Oct. 18'!AN14</f>
        <v>12</v>
      </c>
      <c r="AO14" s="29">
        <f>AI14+'Oct. 18'!AO14</f>
        <v>106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69" t="s">
        <v>13</v>
      </c>
      <c r="D15" s="69" t="s">
        <v>13</v>
      </c>
      <c r="E15" s="70" t="s">
        <v>10</v>
      </c>
      <c r="F15" s="70" t="s">
        <v>10</v>
      </c>
      <c r="G15" s="69" t="s">
        <v>9</v>
      </c>
      <c r="H15" s="69" t="s">
        <v>9</v>
      </c>
      <c r="I15" s="69" t="s">
        <v>9</v>
      </c>
      <c r="J15" s="69" t="s">
        <v>9</v>
      </c>
      <c r="K15" s="69" t="s">
        <v>9</v>
      </c>
      <c r="L15" s="70" t="s">
        <v>10</v>
      </c>
      <c r="M15" s="70" t="s">
        <v>10</v>
      </c>
      <c r="N15" s="69" t="s">
        <v>9</v>
      </c>
      <c r="O15" s="69" t="s">
        <v>9</v>
      </c>
      <c r="P15" s="69" t="s">
        <v>12</v>
      </c>
      <c r="Q15" s="69" t="s">
        <v>10</v>
      </c>
      <c r="R15" s="69" t="s">
        <v>10</v>
      </c>
      <c r="S15" s="70" t="s">
        <v>13</v>
      </c>
      <c r="T15" s="70" t="s">
        <v>13</v>
      </c>
      <c r="U15" s="69" t="s">
        <v>13</v>
      </c>
      <c r="V15" s="69" t="s">
        <v>13</v>
      </c>
      <c r="W15" s="69" t="s">
        <v>10</v>
      </c>
      <c r="X15" s="69" t="s">
        <v>2</v>
      </c>
      <c r="Y15" s="69" t="s">
        <v>9</v>
      </c>
      <c r="Z15" s="70" t="s">
        <v>9</v>
      </c>
      <c r="AA15" s="70" t="s">
        <v>12</v>
      </c>
      <c r="AB15" s="69" t="s">
        <v>10</v>
      </c>
      <c r="AC15" s="69" t="s">
        <v>10</v>
      </c>
      <c r="AD15" s="69" t="s">
        <v>13</v>
      </c>
      <c r="AE15" s="69" t="s">
        <v>13</v>
      </c>
      <c r="AF15" s="69" t="s">
        <v>13</v>
      </c>
      <c r="AG15" s="77"/>
      <c r="AH15" s="33">
        <f t="shared" si="2"/>
        <v>1</v>
      </c>
      <c r="AI15" s="34">
        <f t="shared" si="3"/>
        <v>9</v>
      </c>
      <c r="AJ15" s="34">
        <f t="shared" si="0"/>
        <v>0</v>
      </c>
      <c r="AK15" s="64">
        <f>AJ15+'Oct. 18'!AK15+AL15</f>
        <v>0</v>
      </c>
      <c r="AL15" s="34"/>
      <c r="AM15" s="34">
        <f t="shared" si="1"/>
        <v>28</v>
      </c>
      <c r="AN15" s="34">
        <f>AH15+'Oct. 18'!AN15</f>
        <v>12</v>
      </c>
      <c r="AO15" s="36">
        <f>AI15+'Oct. 18'!AO15</f>
        <v>106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7" t="s">
        <v>9</v>
      </c>
      <c r="D16" s="67" t="s">
        <v>9</v>
      </c>
      <c r="E16" s="68" t="s">
        <v>10</v>
      </c>
      <c r="F16" s="68" t="s">
        <v>10</v>
      </c>
      <c r="G16" s="67" t="s">
        <v>9</v>
      </c>
      <c r="H16" s="67" t="s">
        <v>9</v>
      </c>
      <c r="I16" s="67" t="s">
        <v>12</v>
      </c>
      <c r="J16" s="67" t="s">
        <v>10</v>
      </c>
      <c r="K16" s="67" t="s">
        <v>10</v>
      </c>
      <c r="L16" s="68" t="s">
        <v>13</v>
      </c>
      <c r="M16" s="68" t="s">
        <v>13</v>
      </c>
      <c r="N16" s="67" t="s">
        <v>13</v>
      </c>
      <c r="O16" s="67" t="s">
        <v>13</v>
      </c>
      <c r="P16" s="67" t="s">
        <v>10</v>
      </c>
      <c r="Q16" s="67" t="s">
        <v>2</v>
      </c>
      <c r="R16" s="67" t="s">
        <v>9</v>
      </c>
      <c r="S16" s="68" t="s">
        <v>9</v>
      </c>
      <c r="T16" s="68" t="s">
        <v>12</v>
      </c>
      <c r="U16" s="67" t="s">
        <v>10</v>
      </c>
      <c r="V16" s="67" t="s">
        <v>10</v>
      </c>
      <c r="W16" s="67" t="s">
        <v>13</v>
      </c>
      <c r="X16" s="67" t="s">
        <v>13</v>
      </c>
      <c r="Y16" s="67" t="s">
        <v>13</v>
      </c>
      <c r="Z16" s="68" t="s">
        <v>10</v>
      </c>
      <c r="AA16" s="68" t="s">
        <v>10</v>
      </c>
      <c r="AB16" s="67" t="s">
        <v>9</v>
      </c>
      <c r="AC16" s="67" t="s">
        <v>9</v>
      </c>
      <c r="AD16" s="67" t="s">
        <v>9</v>
      </c>
      <c r="AE16" s="67" t="s">
        <v>9</v>
      </c>
      <c r="AF16" s="67" t="s">
        <v>9</v>
      </c>
      <c r="AG16" s="76"/>
      <c r="AH16" s="23">
        <f t="shared" si="2"/>
        <v>1</v>
      </c>
      <c r="AI16" s="24">
        <f t="shared" si="3"/>
        <v>9</v>
      </c>
      <c r="AJ16" s="24">
        <f t="shared" si="0"/>
        <v>0</v>
      </c>
      <c r="AK16" s="62">
        <f>AJ16+'Oct. 18'!AK16+AL16</f>
        <v>0</v>
      </c>
      <c r="AL16" s="24"/>
      <c r="AM16" s="24">
        <f t="shared" si="1"/>
        <v>28</v>
      </c>
      <c r="AN16" s="24">
        <f>AH16+'Oct. 18'!AN16</f>
        <v>12</v>
      </c>
      <c r="AO16" s="25">
        <f>AI16+'Oct. 18'!AO16</f>
        <v>106</v>
      </c>
      <c r="AU16" s="19"/>
      <c r="AV16" s="19"/>
      <c r="AW16" s="19"/>
    </row>
    <row r="17" spans="1:49" x14ac:dyDescent="0.25">
      <c r="A17" s="96"/>
      <c r="B17" s="26" t="s">
        <v>59</v>
      </c>
      <c r="C17" s="5" t="s">
        <v>9</v>
      </c>
      <c r="D17" s="5" t="s">
        <v>9</v>
      </c>
      <c r="E17" s="6" t="s">
        <v>10</v>
      </c>
      <c r="F17" s="6" t="s">
        <v>10</v>
      </c>
      <c r="G17" s="5" t="s">
        <v>9</v>
      </c>
      <c r="H17" s="5" t="s">
        <v>9</v>
      </c>
      <c r="I17" s="5" t="s">
        <v>12</v>
      </c>
      <c r="J17" s="5" t="s">
        <v>10</v>
      </c>
      <c r="K17" s="5" t="s">
        <v>10</v>
      </c>
      <c r="L17" s="6" t="s">
        <v>13</v>
      </c>
      <c r="M17" s="6" t="s">
        <v>13</v>
      </c>
      <c r="N17" s="5" t="s">
        <v>13</v>
      </c>
      <c r="O17" s="5" t="s">
        <v>13</v>
      </c>
      <c r="P17" s="5" t="s">
        <v>10</v>
      </c>
      <c r="Q17" s="5" t="s">
        <v>2</v>
      </c>
      <c r="R17" s="5" t="s">
        <v>9</v>
      </c>
      <c r="S17" s="6" t="s">
        <v>9</v>
      </c>
      <c r="T17" s="6" t="s">
        <v>12</v>
      </c>
      <c r="U17" s="5" t="s">
        <v>10</v>
      </c>
      <c r="V17" s="5" t="s">
        <v>10</v>
      </c>
      <c r="W17" s="5" t="s">
        <v>13</v>
      </c>
      <c r="X17" s="5" t="s">
        <v>13</v>
      </c>
      <c r="Y17" s="5" t="s">
        <v>13</v>
      </c>
      <c r="Z17" s="6" t="s">
        <v>10</v>
      </c>
      <c r="AA17" s="6" t="s">
        <v>10</v>
      </c>
      <c r="AB17" s="5" t="s">
        <v>9</v>
      </c>
      <c r="AC17" s="5" t="s">
        <v>9</v>
      </c>
      <c r="AD17" s="5" t="s">
        <v>9</v>
      </c>
      <c r="AE17" s="5" t="s">
        <v>9</v>
      </c>
      <c r="AF17" s="5" t="s">
        <v>9</v>
      </c>
      <c r="AG17" s="48"/>
      <c r="AH17" s="27">
        <f t="shared" si="2"/>
        <v>1</v>
      </c>
      <c r="AI17" s="28">
        <f t="shared" si="3"/>
        <v>9</v>
      </c>
      <c r="AJ17" s="28">
        <f t="shared" si="0"/>
        <v>0</v>
      </c>
      <c r="AK17" s="63">
        <f>AJ17+'Oct. 18'!AK17+AL17</f>
        <v>0</v>
      </c>
      <c r="AL17" s="28"/>
      <c r="AM17" s="28">
        <f t="shared" si="1"/>
        <v>28</v>
      </c>
      <c r="AN17" s="28">
        <f>AH17+'Oct. 18'!AN17</f>
        <v>12</v>
      </c>
      <c r="AO17" s="29">
        <f>AI17+'Oct. 18'!AO17</f>
        <v>106</v>
      </c>
      <c r="AU17" s="19"/>
      <c r="AV17" s="19"/>
      <c r="AW17" s="19"/>
    </row>
    <row r="18" spans="1:49" x14ac:dyDescent="0.25">
      <c r="A18" s="96"/>
      <c r="B18" s="26" t="s">
        <v>60</v>
      </c>
      <c r="C18" s="5" t="s">
        <v>9</v>
      </c>
      <c r="D18" s="5" t="s">
        <v>9</v>
      </c>
      <c r="E18" s="6" t="s">
        <v>10</v>
      </c>
      <c r="F18" s="6" t="s">
        <v>10</v>
      </c>
      <c r="G18" s="5" t="s">
        <v>9</v>
      </c>
      <c r="H18" s="5" t="s">
        <v>9</v>
      </c>
      <c r="I18" s="5" t="s">
        <v>12</v>
      </c>
      <c r="J18" s="5" t="s">
        <v>10</v>
      </c>
      <c r="K18" s="5" t="s">
        <v>10</v>
      </c>
      <c r="L18" s="6" t="s">
        <v>13</v>
      </c>
      <c r="M18" s="6" t="s">
        <v>13</v>
      </c>
      <c r="N18" s="5" t="s">
        <v>13</v>
      </c>
      <c r="O18" s="5" t="s">
        <v>13</v>
      </c>
      <c r="P18" s="5" t="s">
        <v>10</v>
      </c>
      <c r="Q18" s="5" t="s">
        <v>2</v>
      </c>
      <c r="R18" s="5" t="s">
        <v>9</v>
      </c>
      <c r="S18" s="6" t="s">
        <v>9</v>
      </c>
      <c r="T18" s="6" t="s">
        <v>12</v>
      </c>
      <c r="U18" s="5" t="s">
        <v>10</v>
      </c>
      <c r="V18" s="5" t="s">
        <v>10</v>
      </c>
      <c r="W18" s="5" t="s">
        <v>13</v>
      </c>
      <c r="X18" s="5" t="s">
        <v>13</v>
      </c>
      <c r="Y18" s="5" t="s">
        <v>13</v>
      </c>
      <c r="Z18" s="6" t="s">
        <v>10</v>
      </c>
      <c r="AA18" s="6" t="s">
        <v>10</v>
      </c>
      <c r="AB18" s="5" t="s">
        <v>9</v>
      </c>
      <c r="AC18" s="5" t="s">
        <v>9</v>
      </c>
      <c r="AD18" s="5" t="s">
        <v>9</v>
      </c>
      <c r="AE18" s="5" t="s">
        <v>9</v>
      </c>
      <c r="AF18" s="5" t="s">
        <v>9</v>
      </c>
      <c r="AG18" s="48"/>
      <c r="AH18" s="27">
        <f t="shared" si="2"/>
        <v>1</v>
      </c>
      <c r="AI18" s="28">
        <f t="shared" si="3"/>
        <v>9</v>
      </c>
      <c r="AJ18" s="28">
        <f t="shared" si="0"/>
        <v>0</v>
      </c>
      <c r="AK18" s="63">
        <f>AJ18+'Oct. 18'!AK18+AL18</f>
        <v>0</v>
      </c>
      <c r="AL18" s="28"/>
      <c r="AM18" s="28">
        <f t="shared" si="1"/>
        <v>28</v>
      </c>
      <c r="AN18" s="28">
        <f>AH18+'Oct. 18'!AN18</f>
        <v>12</v>
      </c>
      <c r="AO18" s="29">
        <f>AI18+'Oct. 18'!AO18</f>
        <v>106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69" t="s">
        <v>9</v>
      </c>
      <c r="D19" s="69" t="s">
        <v>9</v>
      </c>
      <c r="E19" s="70" t="s">
        <v>10</v>
      </c>
      <c r="F19" s="70" t="s">
        <v>10</v>
      </c>
      <c r="G19" s="69" t="s">
        <v>9</v>
      </c>
      <c r="H19" s="69" t="s">
        <v>9</v>
      </c>
      <c r="I19" s="69" t="s">
        <v>12</v>
      </c>
      <c r="J19" s="69" t="s">
        <v>10</v>
      </c>
      <c r="K19" s="69" t="s">
        <v>10</v>
      </c>
      <c r="L19" s="70" t="s">
        <v>13</v>
      </c>
      <c r="M19" s="70" t="s">
        <v>13</v>
      </c>
      <c r="N19" s="69" t="s">
        <v>13</v>
      </c>
      <c r="O19" s="69" t="s">
        <v>13</v>
      </c>
      <c r="P19" s="69" t="s">
        <v>10</v>
      </c>
      <c r="Q19" s="69" t="s">
        <v>2</v>
      </c>
      <c r="R19" s="69" t="s">
        <v>9</v>
      </c>
      <c r="S19" s="70" t="s">
        <v>9</v>
      </c>
      <c r="T19" s="70" t="s">
        <v>12</v>
      </c>
      <c r="U19" s="69" t="s">
        <v>10</v>
      </c>
      <c r="V19" s="69" t="s">
        <v>10</v>
      </c>
      <c r="W19" s="69" t="s">
        <v>13</v>
      </c>
      <c r="X19" s="69" t="s">
        <v>13</v>
      </c>
      <c r="Y19" s="69" t="s">
        <v>13</v>
      </c>
      <c r="Z19" s="70" t="s">
        <v>10</v>
      </c>
      <c r="AA19" s="70" t="s">
        <v>10</v>
      </c>
      <c r="AB19" s="69" t="s">
        <v>9</v>
      </c>
      <c r="AC19" s="69" t="s">
        <v>9</v>
      </c>
      <c r="AD19" s="69" t="s">
        <v>9</v>
      </c>
      <c r="AE19" s="69" t="s">
        <v>9</v>
      </c>
      <c r="AF19" s="69" t="s">
        <v>9</v>
      </c>
      <c r="AG19" s="77"/>
      <c r="AH19" s="33">
        <f t="shared" si="2"/>
        <v>1</v>
      </c>
      <c r="AI19" s="34">
        <f t="shared" si="3"/>
        <v>9</v>
      </c>
      <c r="AJ19" s="34">
        <f t="shared" si="0"/>
        <v>0</v>
      </c>
      <c r="AK19" s="64">
        <f>AJ19+'Oct. 18'!AK19+AL19</f>
        <v>0</v>
      </c>
      <c r="AL19" s="34"/>
      <c r="AM19" s="34">
        <f t="shared" si="1"/>
        <v>28</v>
      </c>
      <c r="AN19" s="34">
        <f>AH19+'Oct. 18'!AN19</f>
        <v>12</v>
      </c>
      <c r="AO19" s="36">
        <f>AI19+'Oct. 18'!AO19</f>
        <v>106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7" t="s">
        <v>10</v>
      </c>
      <c r="D20" s="67" t="s">
        <v>10</v>
      </c>
      <c r="E20" s="68" t="s">
        <v>13</v>
      </c>
      <c r="F20" s="68" t="s">
        <v>13</v>
      </c>
      <c r="G20" s="67" t="s">
        <v>13</v>
      </c>
      <c r="H20" s="67" t="s">
        <v>13</v>
      </c>
      <c r="I20" s="67" t="s">
        <v>10</v>
      </c>
      <c r="J20" s="67" t="s">
        <v>2</v>
      </c>
      <c r="K20" s="67" t="s">
        <v>9</v>
      </c>
      <c r="L20" s="68" t="s">
        <v>9</v>
      </c>
      <c r="M20" s="68" t="s">
        <v>12</v>
      </c>
      <c r="N20" s="67" t="s">
        <v>10</v>
      </c>
      <c r="O20" s="67" t="s">
        <v>10</v>
      </c>
      <c r="P20" s="67" t="s">
        <v>13</v>
      </c>
      <c r="Q20" s="67" t="s">
        <v>13</v>
      </c>
      <c r="R20" s="67" t="s">
        <v>13</v>
      </c>
      <c r="S20" s="68" t="s">
        <v>10</v>
      </c>
      <c r="T20" s="68" t="s">
        <v>10</v>
      </c>
      <c r="U20" s="67" t="s">
        <v>9</v>
      </c>
      <c r="V20" s="67" t="s">
        <v>9</v>
      </c>
      <c r="W20" s="67" t="s">
        <v>9</v>
      </c>
      <c r="X20" s="67" t="s">
        <v>9</v>
      </c>
      <c r="Y20" s="67" t="s">
        <v>9</v>
      </c>
      <c r="Z20" s="68" t="s">
        <v>10</v>
      </c>
      <c r="AA20" s="68" t="s">
        <v>10</v>
      </c>
      <c r="AB20" s="67" t="s">
        <v>9</v>
      </c>
      <c r="AC20" s="67" t="s">
        <v>9</v>
      </c>
      <c r="AD20" s="67" t="s">
        <v>12</v>
      </c>
      <c r="AE20" s="67" t="s">
        <v>10</v>
      </c>
      <c r="AF20" s="67" t="s">
        <v>10</v>
      </c>
      <c r="AG20" s="76"/>
      <c r="AH20" s="23">
        <f t="shared" si="2"/>
        <v>1</v>
      </c>
      <c r="AI20" s="24">
        <f t="shared" si="3"/>
        <v>11</v>
      </c>
      <c r="AJ20" s="24">
        <f t="shared" si="0"/>
        <v>0</v>
      </c>
      <c r="AK20" s="62">
        <f>AJ20+'Oct. 18'!AK20+AL20</f>
        <v>0</v>
      </c>
      <c r="AL20" s="24"/>
      <c r="AM20" s="38">
        <f t="shared" si="1"/>
        <v>28</v>
      </c>
      <c r="AN20" s="24">
        <f>AH20+'Oct. 18'!AN20</f>
        <v>12</v>
      </c>
      <c r="AO20" s="25">
        <f>AI20+'Oct. 18'!AO20</f>
        <v>108</v>
      </c>
      <c r="AU20" s="19"/>
      <c r="AV20" s="19"/>
      <c r="AW20" s="19"/>
    </row>
    <row r="21" spans="1:49" x14ac:dyDescent="0.25">
      <c r="A21" s="83"/>
      <c r="B21" s="26" t="s">
        <v>62</v>
      </c>
      <c r="C21" s="75" t="s">
        <v>10</v>
      </c>
      <c r="D21" s="75" t="s">
        <v>10</v>
      </c>
      <c r="E21" s="74" t="s">
        <v>13</v>
      </c>
      <c r="F21" s="74" t="s">
        <v>13</v>
      </c>
      <c r="G21" s="75" t="s">
        <v>13</v>
      </c>
      <c r="H21" s="75" t="s">
        <v>13</v>
      </c>
      <c r="I21" s="75" t="s">
        <v>10</v>
      </c>
      <c r="J21" s="75" t="s">
        <v>2</v>
      </c>
      <c r="K21" s="75" t="s">
        <v>9</v>
      </c>
      <c r="L21" s="74" t="s">
        <v>9</v>
      </c>
      <c r="M21" s="74" t="s">
        <v>12</v>
      </c>
      <c r="N21" s="75" t="s">
        <v>10</v>
      </c>
      <c r="O21" s="75" t="s">
        <v>10</v>
      </c>
      <c r="P21" s="75" t="s">
        <v>13</v>
      </c>
      <c r="Q21" s="75" t="s">
        <v>13</v>
      </c>
      <c r="R21" s="75" t="s">
        <v>13</v>
      </c>
      <c r="S21" s="74" t="s">
        <v>10</v>
      </c>
      <c r="T21" s="74" t="s">
        <v>10</v>
      </c>
      <c r="U21" s="75" t="s">
        <v>9</v>
      </c>
      <c r="V21" s="75" t="s">
        <v>9</v>
      </c>
      <c r="W21" s="75" t="s">
        <v>9</v>
      </c>
      <c r="X21" s="75" t="s">
        <v>9</v>
      </c>
      <c r="Y21" s="75" t="s">
        <v>9</v>
      </c>
      <c r="Z21" s="74" t="s">
        <v>10</v>
      </c>
      <c r="AA21" s="74" t="s">
        <v>10</v>
      </c>
      <c r="AB21" s="75" t="s">
        <v>9</v>
      </c>
      <c r="AC21" s="75" t="s">
        <v>9</v>
      </c>
      <c r="AD21" s="75" t="s">
        <v>12</v>
      </c>
      <c r="AE21" s="75" t="s">
        <v>10</v>
      </c>
      <c r="AF21" s="75" t="s">
        <v>10</v>
      </c>
      <c r="AG21" s="78"/>
      <c r="AH21" s="66">
        <f>COUNTIF(C21:AG21,"RU")</f>
        <v>1</v>
      </c>
      <c r="AI21" s="28">
        <f>COUNTIF(C21:AG21,"R")</f>
        <v>11</v>
      </c>
      <c r="AJ21" s="28">
        <f>+COUNTIF(C21:AG21,"C")</f>
        <v>0</v>
      </c>
      <c r="AK21" s="63">
        <f>AJ21+'Oct. 18'!AK21+AL21</f>
        <v>0</v>
      </c>
      <c r="AL21" s="28"/>
      <c r="AM21" s="28">
        <f t="shared" si="1"/>
        <v>28</v>
      </c>
      <c r="AN21" s="28">
        <f>AH21+'Oct. 18'!AN21</f>
        <v>12</v>
      </c>
      <c r="AO21" s="29">
        <f>AI21+'Oct. 18'!AO21</f>
        <v>108</v>
      </c>
      <c r="AU21" s="19"/>
      <c r="AV21" s="19"/>
      <c r="AW21" s="19"/>
    </row>
    <row r="22" spans="1:49" x14ac:dyDescent="0.25">
      <c r="A22" s="83"/>
      <c r="B22" s="26" t="s">
        <v>63</v>
      </c>
      <c r="C22" s="75" t="s">
        <v>10</v>
      </c>
      <c r="D22" s="75" t="s">
        <v>10</v>
      </c>
      <c r="E22" s="74" t="s">
        <v>13</v>
      </c>
      <c r="F22" s="74" t="s">
        <v>13</v>
      </c>
      <c r="G22" s="75" t="s">
        <v>13</v>
      </c>
      <c r="H22" s="75" t="s">
        <v>13</v>
      </c>
      <c r="I22" s="75" t="s">
        <v>10</v>
      </c>
      <c r="J22" s="75" t="s">
        <v>2</v>
      </c>
      <c r="K22" s="75" t="s">
        <v>9</v>
      </c>
      <c r="L22" s="74" t="s">
        <v>9</v>
      </c>
      <c r="M22" s="74" t="s">
        <v>12</v>
      </c>
      <c r="N22" s="75" t="s">
        <v>10</v>
      </c>
      <c r="O22" s="75" t="s">
        <v>10</v>
      </c>
      <c r="P22" s="75" t="s">
        <v>13</v>
      </c>
      <c r="Q22" s="75" t="s">
        <v>13</v>
      </c>
      <c r="R22" s="75" t="s">
        <v>13</v>
      </c>
      <c r="S22" s="74" t="s">
        <v>10</v>
      </c>
      <c r="T22" s="74" t="s">
        <v>10</v>
      </c>
      <c r="U22" s="75" t="s">
        <v>9</v>
      </c>
      <c r="V22" s="75" t="s">
        <v>9</v>
      </c>
      <c r="W22" s="75" t="s">
        <v>9</v>
      </c>
      <c r="X22" s="75" t="s">
        <v>9</v>
      </c>
      <c r="Y22" s="75" t="s">
        <v>9</v>
      </c>
      <c r="Z22" s="74" t="s">
        <v>10</v>
      </c>
      <c r="AA22" s="74" t="s">
        <v>10</v>
      </c>
      <c r="AB22" s="75" t="s">
        <v>9</v>
      </c>
      <c r="AC22" s="75" t="s">
        <v>9</v>
      </c>
      <c r="AD22" s="75" t="s">
        <v>12</v>
      </c>
      <c r="AE22" s="75" t="s">
        <v>10</v>
      </c>
      <c r="AF22" s="75" t="s">
        <v>10</v>
      </c>
      <c r="AG22" s="78"/>
      <c r="AH22" s="27">
        <f>COUNTIF(C22:AG22,"RU")</f>
        <v>1</v>
      </c>
      <c r="AI22" s="28">
        <f>COUNTIF(C22:AG22,"R")</f>
        <v>11</v>
      </c>
      <c r="AJ22" s="28">
        <f>+COUNTIF(C22:AG22,"C")</f>
        <v>0</v>
      </c>
      <c r="AK22" s="63">
        <f>AJ22+'Oct. 18'!AK22+AL22</f>
        <v>0</v>
      </c>
      <c r="AL22" s="28"/>
      <c r="AM22" s="28">
        <f t="shared" si="1"/>
        <v>28</v>
      </c>
      <c r="AN22" s="28">
        <f>AH22+'Oct. 18'!AN22</f>
        <v>12</v>
      </c>
      <c r="AO22" s="29">
        <f>AI22+'Oct. 18'!AO22</f>
        <v>108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1" t="s">
        <v>10</v>
      </c>
      <c r="D23" s="31" t="s">
        <v>10</v>
      </c>
      <c r="E23" s="32" t="s">
        <v>13</v>
      </c>
      <c r="F23" s="32" t="s">
        <v>13</v>
      </c>
      <c r="G23" s="31" t="s">
        <v>13</v>
      </c>
      <c r="H23" s="31" t="s">
        <v>13</v>
      </c>
      <c r="I23" s="31" t="s">
        <v>10</v>
      </c>
      <c r="J23" s="31" t="s">
        <v>2</v>
      </c>
      <c r="K23" s="31" t="s">
        <v>9</v>
      </c>
      <c r="L23" s="32" t="s">
        <v>9</v>
      </c>
      <c r="M23" s="32" t="s">
        <v>12</v>
      </c>
      <c r="N23" s="31" t="s">
        <v>10</v>
      </c>
      <c r="O23" s="31" t="s">
        <v>10</v>
      </c>
      <c r="P23" s="31" t="s">
        <v>13</v>
      </c>
      <c r="Q23" s="31" t="s">
        <v>13</v>
      </c>
      <c r="R23" s="31" t="s">
        <v>13</v>
      </c>
      <c r="S23" s="32" t="s">
        <v>10</v>
      </c>
      <c r="T23" s="32" t="s">
        <v>10</v>
      </c>
      <c r="U23" s="31" t="s">
        <v>9</v>
      </c>
      <c r="V23" s="31" t="s">
        <v>9</v>
      </c>
      <c r="W23" s="31" t="s">
        <v>9</v>
      </c>
      <c r="X23" s="31" t="s">
        <v>9</v>
      </c>
      <c r="Y23" s="31" t="s">
        <v>9</v>
      </c>
      <c r="Z23" s="32" t="s">
        <v>10</v>
      </c>
      <c r="AA23" s="32" t="s">
        <v>10</v>
      </c>
      <c r="AB23" s="31" t="s">
        <v>9</v>
      </c>
      <c r="AC23" s="31" t="s">
        <v>9</v>
      </c>
      <c r="AD23" s="31" t="s">
        <v>12</v>
      </c>
      <c r="AE23" s="31" t="s">
        <v>10</v>
      </c>
      <c r="AF23" s="31" t="s">
        <v>10</v>
      </c>
      <c r="AG23" s="54"/>
      <c r="AH23" s="33">
        <f>COUNTIF(C23:AG23,"RU")</f>
        <v>1</v>
      </c>
      <c r="AI23" s="34">
        <f>COUNTIF(C23:AG23,"R")</f>
        <v>11</v>
      </c>
      <c r="AJ23" s="34">
        <f>+COUNTIF(C23:AG23,"C")</f>
        <v>0</v>
      </c>
      <c r="AK23" s="64">
        <f>AJ23+'Oct. 18'!AK23+AL23</f>
        <v>0</v>
      </c>
      <c r="AL23" s="34"/>
      <c r="AM23" s="34">
        <f t="shared" si="1"/>
        <v>28</v>
      </c>
      <c r="AN23" s="34">
        <f>AH23+'Oct. 18'!AN23</f>
        <v>12</v>
      </c>
      <c r="AO23" s="36">
        <f>AI23+'Oct. 18'!AO23</f>
        <v>108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G24" si="4">COUNTIF(D8,"J")+COUNTIF(D12,"J")+COUNTIF(D16,"J")+COUNTIF(D20,"J")+COUNTIF(D8,"M")+COUNTIF(D12,"M")+COUNTIF(D16,"M")+COUNTIF(D20,"M")</f>
        <v>2</v>
      </c>
      <c r="E24" s="40">
        <f t="shared" si="4"/>
        <v>1</v>
      </c>
      <c r="F24" s="40">
        <f t="shared" si="4"/>
        <v>1</v>
      </c>
      <c r="G24" s="40">
        <f t="shared" si="4"/>
        <v>2</v>
      </c>
      <c r="H24" s="40">
        <f t="shared" si="4"/>
        <v>2</v>
      </c>
      <c r="I24" s="40">
        <f t="shared" si="4"/>
        <v>2</v>
      </c>
      <c r="J24" s="40">
        <f t="shared" si="4"/>
        <v>1</v>
      </c>
      <c r="K24" s="40">
        <f t="shared" si="4"/>
        <v>2</v>
      </c>
      <c r="L24" s="40">
        <f t="shared" si="4"/>
        <v>1</v>
      </c>
      <c r="M24" s="40">
        <f t="shared" si="4"/>
        <v>1</v>
      </c>
      <c r="N24" s="40">
        <f t="shared" si="4"/>
        <v>2</v>
      </c>
      <c r="O24" s="40">
        <f t="shared" si="4"/>
        <v>2</v>
      </c>
      <c r="P24" s="40">
        <f t="shared" si="4"/>
        <v>2</v>
      </c>
      <c r="Q24" s="40">
        <f t="shared" si="4"/>
        <v>1</v>
      </c>
      <c r="R24" s="40">
        <f t="shared" si="4"/>
        <v>2</v>
      </c>
      <c r="S24" s="40">
        <f t="shared" si="4"/>
        <v>1</v>
      </c>
      <c r="T24" s="40">
        <f t="shared" si="4"/>
        <v>1</v>
      </c>
      <c r="U24" s="40">
        <f t="shared" si="4"/>
        <v>2</v>
      </c>
      <c r="V24" s="40">
        <f t="shared" si="4"/>
        <v>2</v>
      </c>
      <c r="W24" s="40">
        <f t="shared" si="4"/>
        <v>2</v>
      </c>
      <c r="X24" s="40">
        <f t="shared" si="4"/>
        <v>1</v>
      </c>
      <c r="Y24" s="40">
        <f t="shared" si="4"/>
        <v>2</v>
      </c>
      <c r="Z24" s="40">
        <f t="shared" si="4"/>
        <v>1</v>
      </c>
      <c r="AA24" s="40">
        <f t="shared" si="4"/>
        <v>1</v>
      </c>
      <c r="AB24" s="40">
        <f t="shared" si="4"/>
        <v>2</v>
      </c>
      <c r="AC24" s="40">
        <f t="shared" si="4"/>
        <v>2</v>
      </c>
      <c r="AD24" s="40">
        <f t="shared" si="4"/>
        <v>2</v>
      </c>
      <c r="AE24" s="40">
        <f t="shared" si="4"/>
        <v>1</v>
      </c>
      <c r="AF24" s="40">
        <f t="shared" si="4"/>
        <v>2</v>
      </c>
      <c r="AG24" s="40">
        <f t="shared" si="4"/>
        <v>0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0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G26" si="6">COUNTIF(D9:D11,"J")+COUNTIF(D13:D15,"J")+COUNTIF(D17:D19,"J")+COUNTIF(D21:D23,"J")+COUNTIF(D9:D11,"M")+COUNTIF(D13:D15,"M")+COUNTIF(D17:D19,"M")+COUNTIF(D21:D23,"M")</f>
        <v>6</v>
      </c>
      <c r="E26" s="42">
        <f t="shared" si="6"/>
        <v>3</v>
      </c>
      <c r="F26" s="42">
        <f t="shared" si="6"/>
        <v>3</v>
      </c>
      <c r="G26" s="42">
        <f t="shared" si="6"/>
        <v>6</v>
      </c>
      <c r="H26" s="42">
        <f t="shared" si="6"/>
        <v>6</v>
      </c>
      <c r="I26" s="42">
        <f t="shared" si="6"/>
        <v>6</v>
      </c>
      <c r="J26" s="42">
        <f t="shared" si="6"/>
        <v>3</v>
      </c>
      <c r="K26" s="42">
        <f t="shared" si="6"/>
        <v>6</v>
      </c>
      <c r="L26" s="42">
        <f t="shared" si="6"/>
        <v>3</v>
      </c>
      <c r="M26" s="42">
        <f t="shared" si="6"/>
        <v>3</v>
      </c>
      <c r="N26" s="42">
        <f t="shared" si="6"/>
        <v>6</v>
      </c>
      <c r="O26" s="42">
        <f t="shared" si="6"/>
        <v>6</v>
      </c>
      <c r="P26" s="42">
        <f t="shared" si="6"/>
        <v>6</v>
      </c>
      <c r="Q26" s="42">
        <f t="shared" si="6"/>
        <v>3</v>
      </c>
      <c r="R26" s="42">
        <f t="shared" si="6"/>
        <v>6</v>
      </c>
      <c r="S26" s="42">
        <f t="shared" si="6"/>
        <v>3</v>
      </c>
      <c r="T26" s="42">
        <f t="shared" si="6"/>
        <v>3</v>
      </c>
      <c r="U26" s="42">
        <f t="shared" si="6"/>
        <v>6</v>
      </c>
      <c r="V26" s="42">
        <f t="shared" si="6"/>
        <v>6</v>
      </c>
      <c r="W26" s="42">
        <f t="shared" si="6"/>
        <v>6</v>
      </c>
      <c r="X26" s="42">
        <f t="shared" si="6"/>
        <v>3</v>
      </c>
      <c r="Y26" s="42">
        <f t="shared" si="6"/>
        <v>6</v>
      </c>
      <c r="Z26" s="42">
        <f t="shared" si="6"/>
        <v>3</v>
      </c>
      <c r="AA26" s="42">
        <f t="shared" si="6"/>
        <v>3</v>
      </c>
      <c r="AB26" s="42">
        <f t="shared" si="6"/>
        <v>6</v>
      </c>
      <c r="AC26" s="42">
        <f t="shared" si="6"/>
        <v>6</v>
      </c>
      <c r="AD26" s="42">
        <f t="shared" si="6"/>
        <v>6</v>
      </c>
      <c r="AE26" s="42">
        <f t="shared" si="6"/>
        <v>3</v>
      </c>
      <c r="AF26" s="42">
        <f t="shared" si="6"/>
        <v>6</v>
      </c>
      <c r="AG26" s="42">
        <f t="shared" si="6"/>
        <v>0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0</v>
      </c>
    </row>
    <row r="28" spans="1:49" x14ac:dyDescent="0.25">
      <c r="B28" s="41" t="s">
        <v>22</v>
      </c>
      <c r="C28" s="42">
        <f>C24+C25+D26+D27</f>
        <v>11</v>
      </c>
      <c r="D28" s="42">
        <f t="shared" ref="D28:AG28" si="8">D24+D25+E26+E27</f>
        <v>9</v>
      </c>
      <c r="E28" s="42">
        <f t="shared" si="8"/>
        <v>8</v>
      </c>
      <c r="F28" s="42">
        <f t="shared" si="8"/>
        <v>11</v>
      </c>
      <c r="G28" s="42">
        <f t="shared" si="8"/>
        <v>12</v>
      </c>
      <c r="H28" s="42">
        <f t="shared" si="8"/>
        <v>12</v>
      </c>
      <c r="I28" s="42">
        <f t="shared" si="8"/>
        <v>9</v>
      </c>
      <c r="J28" s="42">
        <f t="shared" si="8"/>
        <v>11</v>
      </c>
      <c r="K28" s="42">
        <f t="shared" si="8"/>
        <v>9</v>
      </c>
      <c r="L28" s="42">
        <f t="shared" si="8"/>
        <v>8</v>
      </c>
      <c r="M28" s="42">
        <f t="shared" si="8"/>
        <v>11</v>
      </c>
      <c r="N28" s="42">
        <f t="shared" si="8"/>
        <v>12</v>
      </c>
      <c r="O28" s="42">
        <f t="shared" si="8"/>
        <v>12</v>
      </c>
      <c r="P28" s="42">
        <f t="shared" si="8"/>
        <v>9</v>
      </c>
      <c r="Q28" s="42">
        <f t="shared" si="8"/>
        <v>11</v>
      </c>
      <c r="R28" s="42">
        <f t="shared" si="8"/>
        <v>9</v>
      </c>
      <c r="S28" s="42">
        <f t="shared" si="8"/>
        <v>8</v>
      </c>
      <c r="T28" s="42">
        <f t="shared" si="8"/>
        <v>11</v>
      </c>
      <c r="U28" s="42">
        <f t="shared" si="8"/>
        <v>12</v>
      </c>
      <c r="V28" s="42">
        <f t="shared" si="8"/>
        <v>12</v>
      </c>
      <c r="W28" s="42">
        <f t="shared" si="8"/>
        <v>9</v>
      </c>
      <c r="X28" s="42">
        <f t="shared" si="8"/>
        <v>11</v>
      </c>
      <c r="Y28" s="42">
        <f t="shared" si="8"/>
        <v>9</v>
      </c>
      <c r="Z28" s="42">
        <f t="shared" si="8"/>
        <v>8</v>
      </c>
      <c r="AA28" s="42">
        <f t="shared" si="8"/>
        <v>11</v>
      </c>
      <c r="AB28" s="42">
        <f t="shared" si="8"/>
        <v>12</v>
      </c>
      <c r="AC28" s="42">
        <f t="shared" si="8"/>
        <v>12</v>
      </c>
      <c r="AD28" s="42">
        <f t="shared" si="8"/>
        <v>9</v>
      </c>
      <c r="AE28" s="42">
        <f t="shared" si="8"/>
        <v>11</v>
      </c>
      <c r="AF28" s="42">
        <f t="shared" si="8"/>
        <v>3</v>
      </c>
      <c r="AG28" s="42">
        <f t="shared" si="8"/>
        <v>0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119" priority="62" operator="equal">
      <formula>0</formula>
    </cfRule>
  </conditionalFormatting>
  <conditionalFormatting sqref="AN4">
    <cfRule type="cellIs" dxfId="118" priority="60" operator="notEqual">
      <formula>0</formula>
    </cfRule>
    <cfRule type="cellIs" dxfId="117" priority="61" operator="equal">
      <formula>0</formula>
    </cfRule>
  </conditionalFormatting>
  <conditionalFormatting sqref="O24:AF24 C25:AF27 AG24:AG27">
    <cfRule type="cellIs" dxfId="116" priority="59" operator="equal">
      <formula>0</formula>
    </cfRule>
  </conditionalFormatting>
  <conditionalFormatting sqref="C24:N24">
    <cfRule type="cellIs" dxfId="115" priority="58" operator="equal">
      <formula>0</formula>
    </cfRule>
  </conditionalFormatting>
  <conditionalFormatting sqref="C28:AG28">
    <cfRule type="cellIs" dxfId="114" priority="57" operator="equal">
      <formula>0</formula>
    </cfRule>
  </conditionalFormatting>
  <conditionalFormatting sqref="C2:AD2">
    <cfRule type="cellIs" dxfId="113" priority="56" stopIfTrue="1" operator="equal">
      <formula>"C-1"</formula>
    </cfRule>
  </conditionalFormatting>
  <conditionalFormatting sqref="AE2:AG2">
    <cfRule type="cellIs" dxfId="112" priority="55" stopIfTrue="1" operator="equal">
      <formula>"C-1"</formula>
    </cfRule>
  </conditionalFormatting>
  <conditionalFormatting sqref="I3:AC7">
    <cfRule type="cellIs" dxfId="111" priority="48" operator="between">
      <formula>"F0"</formula>
      <formula>"F9"</formula>
    </cfRule>
    <cfRule type="cellIs" dxfId="110" priority="49" operator="equal">
      <formula>"M"</formula>
    </cfRule>
    <cfRule type="cellIs" dxfId="109" priority="50" operator="equal">
      <formula>"S"</formula>
    </cfRule>
    <cfRule type="cellIs" dxfId="108" priority="51" operator="equal">
      <formula>"C"</formula>
    </cfRule>
    <cfRule type="cellIs" dxfId="107" priority="52" operator="equal">
      <formula>"For"</formula>
    </cfRule>
    <cfRule type="cellIs" dxfId="106" priority="53" operator="equal">
      <formula>"N"</formula>
    </cfRule>
    <cfRule type="cellIs" dxfId="105" priority="54" operator="equal">
      <formula>"J"</formula>
    </cfRule>
  </conditionalFormatting>
  <conditionalFormatting sqref="C3:H7">
    <cfRule type="cellIs" dxfId="104" priority="41" operator="between">
      <formula>"F0"</formula>
      <formula>"F9"</formula>
    </cfRule>
    <cfRule type="cellIs" dxfId="103" priority="42" operator="equal">
      <formula>"M"</formula>
    </cfRule>
    <cfRule type="cellIs" dxfId="102" priority="43" operator="equal">
      <formula>"S"</formula>
    </cfRule>
    <cfRule type="cellIs" dxfId="101" priority="44" operator="equal">
      <formula>"C"</formula>
    </cfRule>
    <cfRule type="cellIs" dxfId="100" priority="45" operator="equal">
      <formula>"For"</formula>
    </cfRule>
    <cfRule type="cellIs" dxfId="99" priority="46" operator="equal">
      <formula>"N"</formula>
    </cfRule>
    <cfRule type="cellIs" dxfId="98" priority="47" operator="equal">
      <formula>"J"</formula>
    </cfRule>
  </conditionalFormatting>
  <conditionalFormatting sqref="AD3:AG7">
    <cfRule type="cellIs" dxfId="97" priority="34" operator="between">
      <formula>"F0"</formula>
      <formula>"F9"</formula>
    </cfRule>
    <cfRule type="cellIs" dxfId="96" priority="35" operator="equal">
      <formula>"M"</formula>
    </cfRule>
    <cfRule type="cellIs" dxfId="95" priority="36" operator="equal">
      <formula>"S"</formula>
    </cfRule>
    <cfRule type="cellIs" dxfId="94" priority="37" operator="equal">
      <formula>"C"</formula>
    </cfRule>
    <cfRule type="cellIs" dxfId="93" priority="38" operator="equal">
      <formula>"For"</formula>
    </cfRule>
    <cfRule type="cellIs" dxfId="92" priority="39" operator="equal">
      <formula>"N"</formula>
    </cfRule>
    <cfRule type="cellIs" dxfId="91" priority="40" operator="equal">
      <formula>"J"</formula>
    </cfRule>
  </conditionalFormatting>
  <conditionalFormatting sqref="C3:AG7">
    <cfRule type="cellIs" dxfId="90" priority="33" operator="equal">
      <formula>"FV"</formula>
    </cfRule>
  </conditionalFormatting>
  <conditionalFormatting sqref="AG8:AG23">
    <cfRule type="cellIs" dxfId="89" priority="18" operator="between">
      <formula>"F0"</formula>
      <formula>"F9"</formula>
    </cfRule>
    <cfRule type="cellIs" dxfId="88" priority="19" operator="equal">
      <formula>"M"</formula>
    </cfRule>
    <cfRule type="cellIs" dxfId="87" priority="20" operator="equal">
      <formula>"S"</formula>
    </cfRule>
    <cfRule type="cellIs" dxfId="86" priority="21" operator="equal">
      <formula>"C"</formula>
    </cfRule>
    <cfRule type="cellIs" dxfId="85" priority="22" operator="equal">
      <formula>"For"</formula>
    </cfRule>
    <cfRule type="cellIs" dxfId="84" priority="23" operator="equal">
      <formula>"N"</formula>
    </cfRule>
    <cfRule type="cellIs" dxfId="83" priority="24" operator="equal">
      <formula>"J"</formula>
    </cfRule>
  </conditionalFormatting>
  <conditionalFormatting sqref="AG8:AG23">
    <cfRule type="cellIs" dxfId="82" priority="17" stopIfTrue="1" operator="equal">
      <formula>"C-1"</formula>
    </cfRule>
  </conditionalFormatting>
  <conditionalFormatting sqref="C8:AA23">
    <cfRule type="cellIs" dxfId="81" priority="10" operator="between">
      <formula>"F0"</formula>
      <formula>"F9"</formula>
    </cfRule>
    <cfRule type="cellIs" dxfId="80" priority="11" operator="equal">
      <formula>"M"</formula>
    </cfRule>
    <cfRule type="cellIs" dxfId="79" priority="12" operator="equal">
      <formula>"S"</formula>
    </cfRule>
    <cfRule type="cellIs" dxfId="78" priority="13" operator="equal">
      <formula>"C"</formula>
    </cfRule>
    <cfRule type="cellIs" dxfId="77" priority="14" operator="equal">
      <formula>"For"</formula>
    </cfRule>
    <cfRule type="cellIs" dxfId="76" priority="15" operator="equal">
      <formula>"N"</formula>
    </cfRule>
    <cfRule type="cellIs" dxfId="75" priority="16" operator="equal">
      <formula>"J"</formula>
    </cfRule>
  </conditionalFormatting>
  <conditionalFormatting sqref="C8:AA23">
    <cfRule type="cellIs" dxfId="74" priority="9" stopIfTrue="1" operator="equal">
      <formula>"C-1"</formula>
    </cfRule>
  </conditionalFormatting>
  <conditionalFormatting sqref="AB8:AF23">
    <cfRule type="cellIs" dxfId="73" priority="2" operator="between">
      <formula>"F0"</formula>
      <formula>"F9"</formula>
    </cfRule>
    <cfRule type="cellIs" dxfId="72" priority="3" operator="equal">
      <formula>"M"</formula>
    </cfRule>
    <cfRule type="cellIs" dxfId="71" priority="4" operator="equal">
      <formula>"S"</formula>
    </cfRule>
    <cfRule type="cellIs" dxfId="70" priority="5" operator="equal">
      <formula>"C"</formula>
    </cfRule>
    <cfRule type="cellIs" dxfId="69" priority="6" operator="equal">
      <formula>"For"</formula>
    </cfRule>
    <cfRule type="cellIs" dxfId="68" priority="7" operator="equal">
      <formula>"N"</formula>
    </cfRule>
    <cfRule type="cellIs" dxfId="67" priority="8" operator="equal">
      <formula>"J"</formula>
    </cfRule>
  </conditionalFormatting>
  <conditionalFormatting sqref="AB8:AF23">
    <cfRule type="cellIs" dxfId="66" priority="1" stopIfTrue="1" operator="equal">
      <formula>"C-1"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W28"/>
  <sheetViews>
    <sheetView zoomScale="94" zoomScaleNormal="94" workbookViewId="0">
      <selection activeCell="B8" sqref="B8"/>
    </sheetView>
  </sheetViews>
  <sheetFormatPr baseColWidth="10" defaultRowHeight="15" x14ac:dyDescent="0.25"/>
  <cols>
    <col min="1" max="1" width="8.85546875" customWidth="1"/>
    <col min="2" max="2" width="22.140625" bestFit="1" customWidth="1"/>
    <col min="3" max="33" width="4" customWidth="1"/>
    <col min="34" max="38" width="5.42578125" style="2" customWidth="1"/>
    <col min="39" max="39" width="6.28515625" style="2" customWidth="1"/>
    <col min="40" max="41" width="5.42578125" style="2" customWidth="1"/>
    <col min="42" max="46" width="4" customWidth="1"/>
    <col min="47" max="49" width="8.140625" customWidth="1"/>
  </cols>
  <sheetData>
    <row r="1" spans="1:49" ht="15.75" thickBot="1" x14ac:dyDescent="0.3">
      <c r="A1" s="85" t="s">
        <v>37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1"/>
    </row>
    <row r="2" spans="1:49" ht="30.75" customHeight="1" thickTop="1" thickBot="1" x14ac:dyDescent="0.3">
      <c r="A2" s="3" t="s">
        <v>0</v>
      </c>
      <c r="B2" s="4" t="s">
        <v>1</v>
      </c>
      <c r="C2" s="6">
        <v>1</v>
      </c>
      <c r="D2" s="6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6">
        <v>8</v>
      </c>
      <c r="K2" s="6">
        <v>9</v>
      </c>
      <c r="L2" s="5">
        <v>10</v>
      </c>
      <c r="M2" s="5">
        <v>11</v>
      </c>
      <c r="N2" s="5">
        <v>12</v>
      </c>
      <c r="O2" s="5">
        <v>13</v>
      </c>
      <c r="P2" s="5">
        <v>14</v>
      </c>
      <c r="Q2" s="6">
        <v>15</v>
      </c>
      <c r="R2" s="6">
        <v>16</v>
      </c>
      <c r="S2" s="5">
        <v>17</v>
      </c>
      <c r="T2" s="5">
        <v>18</v>
      </c>
      <c r="U2" s="5">
        <v>19</v>
      </c>
      <c r="V2" s="5">
        <v>20</v>
      </c>
      <c r="W2" s="5">
        <v>21</v>
      </c>
      <c r="X2" s="6">
        <v>22</v>
      </c>
      <c r="Y2" s="6">
        <v>23</v>
      </c>
      <c r="Z2" s="5">
        <v>24</v>
      </c>
      <c r="AA2" s="5">
        <v>25</v>
      </c>
      <c r="AB2" s="5">
        <v>26</v>
      </c>
      <c r="AC2" s="5">
        <v>27</v>
      </c>
      <c r="AD2" s="5">
        <v>28</v>
      </c>
      <c r="AE2" s="6">
        <v>29</v>
      </c>
      <c r="AF2" s="6">
        <v>30</v>
      </c>
      <c r="AG2" s="5">
        <v>31</v>
      </c>
      <c r="AH2" s="7" t="s">
        <v>2</v>
      </c>
      <c r="AI2" s="8" t="s">
        <v>3</v>
      </c>
      <c r="AJ2" s="8" t="s">
        <v>4</v>
      </c>
      <c r="AK2" s="9" t="s">
        <v>5</v>
      </c>
      <c r="AL2" s="8" t="s">
        <v>38</v>
      </c>
      <c r="AM2" s="8" t="s">
        <v>6</v>
      </c>
      <c r="AN2" s="8" t="s">
        <v>7</v>
      </c>
      <c r="AO2" s="10" t="s">
        <v>8</v>
      </c>
      <c r="AU2" s="11"/>
      <c r="AV2" s="11"/>
      <c r="AW2" s="11"/>
    </row>
    <row r="3" spans="1:49" ht="16.5" thickTop="1" thickBot="1" x14ac:dyDescent="0.3">
      <c r="A3" s="12" t="s">
        <v>43</v>
      </c>
      <c r="B3" s="13" t="s">
        <v>45</v>
      </c>
      <c r="C3" s="15" t="s">
        <v>10</v>
      </c>
      <c r="D3" s="15" t="s">
        <v>10</v>
      </c>
      <c r="E3" s="14" t="s">
        <v>9</v>
      </c>
      <c r="F3" s="14" t="s">
        <v>9</v>
      </c>
      <c r="G3" s="14" t="s">
        <v>9</v>
      </c>
      <c r="H3" s="14" t="s">
        <v>9</v>
      </c>
      <c r="I3" s="14" t="s">
        <v>9</v>
      </c>
      <c r="J3" s="15" t="s">
        <v>10</v>
      </c>
      <c r="K3" s="15" t="s">
        <v>10</v>
      </c>
      <c r="L3" s="14" t="s">
        <v>9</v>
      </c>
      <c r="M3" s="14" t="s">
        <v>9</v>
      </c>
      <c r="N3" s="14" t="s">
        <v>9</v>
      </c>
      <c r="O3" s="14" t="s">
        <v>9</v>
      </c>
      <c r="P3" s="14" t="s">
        <v>9</v>
      </c>
      <c r="Q3" s="15" t="s">
        <v>10</v>
      </c>
      <c r="R3" s="15" t="s">
        <v>10</v>
      </c>
      <c r="S3" s="14" t="s">
        <v>9</v>
      </c>
      <c r="T3" s="14" t="s">
        <v>9</v>
      </c>
      <c r="U3" s="14" t="s">
        <v>9</v>
      </c>
      <c r="V3" s="14" t="s">
        <v>9</v>
      </c>
      <c r="W3" s="14" t="s">
        <v>9</v>
      </c>
      <c r="X3" s="15" t="s">
        <v>10</v>
      </c>
      <c r="Y3" s="15" t="s">
        <v>10</v>
      </c>
      <c r="Z3" s="14" t="s">
        <v>9</v>
      </c>
      <c r="AA3" s="14" t="s">
        <v>39</v>
      </c>
      <c r="AB3" s="14" t="s">
        <v>9</v>
      </c>
      <c r="AC3" s="14" t="s">
        <v>9</v>
      </c>
      <c r="AD3" s="14" t="s">
        <v>9</v>
      </c>
      <c r="AE3" s="15" t="s">
        <v>10</v>
      </c>
      <c r="AF3" s="15" t="s">
        <v>10</v>
      </c>
      <c r="AG3" s="14" t="s">
        <v>9</v>
      </c>
      <c r="AH3" s="16">
        <f>COUNTIF(C3:AG3,"RQ")</f>
        <v>0</v>
      </c>
      <c r="AI3" s="17">
        <f>COUNTIF(C3:AG3,"R")</f>
        <v>10</v>
      </c>
      <c r="AJ3" s="17">
        <f>+COUNTIF(C3:AG3,"C")</f>
        <v>0</v>
      </c>
      <c r="AK3" s="61">
        <f>AJ3+'Nov. 18'!AK3+AL3</f>
        <v>0</v>
      </c>
      <c r="AL3" s="17"/>
      <c r="AM3" s="17">
        <f>28-AK3</f>
        <v>28</v>
      </c>
      <c r="AN3" s="17"/>
      <c r="AO3" s="18">
        <f>AI3+'Nov. 18'!AO3</f>
        <v>104</v>
      </c>
      <c r="AU3" s="19"/>
      <c r="AV3" s="19"/>
      <c r="AW3" s="19"/>
    </row>
    <row r="4" spans="1:49" ht="16.5" thickTop="1" thickBot="1" x14ac:dyDescent="0.3">
      <c r="A4" s="12" t="s">
        <v>44</v>
      </c>
      <c r="B4" s="13" t="s">
        <v>46</v>
      </c>
      <c r="C4" s="15" t="s">
        <v>10</v>
      </c>
      <c r="D4" s="15" t="s">
        <v>10</v>
      </c>
      <c r="E4" s="14" t="s">
        <v>9</v>
      </c>
      <c r="F4" s="14" t="s">
        <v>9</v>
      </c>
      <c r="G4" s="14" t="s">
        <v>9</v>
      </c>
      <c r="H4" s="14" t="s">
        <v>9</v>
      </c>
      <c r="I4" s="14" t="s">
        <v>9</v>
      </c>
      <c r="J4" s="15" t="s">
        <v>10</v>
      </c>
      <c r="K4" s="15" t="s">
        <v>10</v>
      </c>
      <c r="L4" s="14" t="s">
        <v>9</v>
      </c>
      <c r="M4" s="14" t="s">
        <v>9</v>
      </c>
      <c r="N4" s="14" t="s">
        <v>9</v>
      </c>
      <c r="O4" s="14" t="s">
        <v>9</v>
      </c>
      <c r="P4" s="14" t="s">
        <v>9</v>
      </c>
      <c r="Q4" s="15" t="s">
        <v>10</v>
      </c>
      <c r="R4" s="15" t="s">
        <v>10</v>
      </c>
      <c r="S4" s="14" t="s">
        <v>9</v>
      </c>
      <c r="T4" s="14" t="s">
        <v>9</v>
      </c>
      <c r="U4" s="14" t="s">
        <v>9</v>
      </c>
      <c r="V4" s="14" t="s">
        <v>9</v>
      </c>
      <c r="W4" s="14" t="s">
        <v>9</v>
      </c>
      <c r="X4" s="15" t="s">
        <v>10</v>
      </c>
      <c r="Y4" s="15" t="s">
        <v>10</v>
      </c>
      <c r="Z4" s="14" t="s">
        <v>9</v>
      </c>
      <c r="AA4" s="14" t="s">
        <v>39</v>
      </c>
      <c r="AB4" s="14" t="s">
        <v>9</v>
      </c>
      <c r="AC4" s="14" t="s">
        <v>9</v>
      </c>
      <c r="AD4" s="14" t="s">
        <v>9</v>
      </c>
      <c r="AE4" s="15" t="s">
        <v>10</v>
      </c>
      <c r="AF4" s="15" t="s">
        <v>10</v>
      </c>
      <c r="AG4" s="14" t="s">
        <v>9</v>
      </c>
      <c r="AH4" s="16">
        <f>COUNTIF(C4:AG4,"RU")</f>
        <v>0</v>
      </c>
      <c r="AI4" s="17">
        <f>COUNTIF(C4:AG4,"R")</f>
        <v>10</v>
      </c>
      <c r="AJ4" s="17">
        <f t="shared" ref="AJ4:AJ20" si="0">+COUNTIF(C4:AG4,"C")</f>
        <v>0</v>
      </c>
      <c r="AK4" s="61">
        <f>AJ4+'Nov. 18'!AK4+AL4</f>
        <v>0</v>
      </c>
      <c r="AL4" s="17"/>
      <c r="AM4" s="17">
        <f t="shared" ref="AM4:AM23" si="1">28-AK4</f>
        <v>28</v>
      </c>
      <c r="AN4" s="17">
        <f>AH4</f>
        <v>0</v>
      </c>
      <c r="AO4" s="18">
        <f>AI4+'Nov. 18'!AO4</f>
        <v>104</v>
      </c>
      <c r="AU4" s="19"/>
      <c r="AV4" s="19"/>
      <c r="AW4" s="19"/>
    </row>
    <row r="5" spans="1:49" ht="15.75" thickTop="1" x14ac:dyDescent="0.25">
      <c r="A5" s="86" t="s">
        <v>4</v>
      </c>
      <c r="B5" s="20" t="s">
        <v>47</v>
      </c>
      <c r="C5" s="22" t="s">
        <v>10</v>
      </c>
      <c r="D5" s="22" t="s">
        <v>10</v>
      </c>
      <c r="E5" s="21" t="s">
        <v>9</v>
      </c>
      <c r="F5" s="21" t="s">
        <v>9</v>
      </c>
      <c r="G5" s="21" t="s">
        <v>9</v>
      </c>
      <c r="H5" s="21" t="s">
        <v>9</v>
      </c>
      <c r="I5" s="21" t="s">
        <v>10</v>
      </c>
      <c r="J5" s="22" t="s">
        <v>10</v>
      </c>
      <c r="K5" s="22" t="s">
        <v>10</v>
      </c>
      <c r="L5" s="21" t="s">
        <v>9</v>
      </c>
      <c r="M5" s="21" t="s">
        <v>9</v>
      </c>
      <c r="N5" s="21" t="s">
        <v>9</v>
      </c>
      <c r="O5" s="21" t="s">
        <v>9</v>
      </c>
      <c r="P5" s="21" t="s">
        <v>9</v>
      </c>
      <c r="Q5" s="22" t="s">
        <v>10</v>
      </c>
      <c r="R5" s="22" t="s">
        <v>10</v>
      </c>
      <c r="S5" s="21" t="s">
        <v>9</v>
      </c>
      <c r="T5" s="21" t="s">
        <v>9</v>
      </c>
      <c r="U5" s="21" t="s">
        <v>9</v>
      </c>
      <c r="V5" s="21" t="s">
        <v>9</v>
      </c>
      <c r="W5" s="21" t="s">
        <v>9</v>
      </c>
      <c r="X5" s="22" t="s">
        <v>10</v>
      </c>
      <c r="Y5" s="22" t="s">
        <v>10</v>
      </c>
      <c r="Z5" s="21" t="s">
        <v>9</v>
      </c>
      <c r="AA5" s="21" t="s">
        <v>39</v>
      </c>
      <c r="AB5" s="21" t="s">
        <v>9</v>
      </c>
      <c r="AC5" s="21" t="s">
        <v>9</v>
      </c>
      <c r="AD5" s="21" t="s">
        <v>9</v>
      </c>
      <c r="AE5" s="22" t="s">
        <v>10</v>
      </c>
      <c r="AF5" s="22" t="s">
        <v>10</v>
      </c>
      <c r="AG5" s="21" t="s">
        <v>9</v>
      </c>
      <c r="AH5" s="23">
        <f t="shared" ref="AH5:AH20" si="2">COUNTIF(C5:AG5,"RU")</f>
        <v>0</v>
      </c>
      <c r="AI5" s="24">
        <f t="shared" ref="AI5:AI20" si="3">COUNTIF(C5:AG5,"R")</f>
        <v>11</v>
      </c>
      <c r="AJ5" s="24">
        <f t="shared" si="0"/>
        <v>0</v>
      </c>
      <c r="AK5" s="62">
        <f>AJ5+'Nov. 18'!AK5+AL5</f>
        <v>0</v>
      </c>
      <c r="AL5" s="24"/>
      <c r="AM5" s="24">
        <f t="shared" si="1"/>
        <v>28</v>
      </c>
      <c r="AN5" s="24">
        <f>AH5+'Nov. 18'!AN5</f>
        <v>0</v>
      </c>
      <c r="AO5" s="25">
        <f>AI5+'Nov. 18'!AO5</f>
        <v>114</v>
      </c>
      <c r="AU5" s="19"/>
      <c r="AV5" s="19"/>
      <c r="AW5" s="19"/>
    </row>
    <row r="6" spans="1:49" x14ac:dyDescent="0.25">
      <c r="A6" s="87"/>
      <c r="B6" s="26" t="s">
        <v>48</v>
      </c>
      <c r="C6" s="6" t="s">
        <v>10</v>
      </c>
      <c r="D6" s="6" t="s">
        <v>10</v>
      </c>
      <c r="E6" s="5" t="s">
        <v>9</v>
      </c>
      <c r="F6" s="5" t="s">
        <v>9</v>
      </c>
      <c r="G6" s="5" t="s">
        <v>9</v>
      </c>
      <c r="H6" s="5" t="s">
        <v>9</v>
      </c>
      <c r="I6" s="5" t="s">
        <v>9</v>
      </c>
      <c r="J6" s="6" t="s">
        <v>10</v>
      </c>
      <c r="K6" s="6" t="s">
        <v>10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10</v>
      </c>
      <c r="Q6" s="6" t="s">
        <v>10</v>
      </c>
      <c r="R6" s="6" t="s">
        <v>10</v>
      </c>
      <c r="S6" s="5" t="s">
        <v>9</v>
      </c>
      <c r="T6" s="5" t="s">
        <v>9</v>
      </c>
      <c r="U6" s="5" t="s">
        <v>9</v>
      </c>
      <c r="V6" s="5" t="s">
        <v>9</v>
      </c>
      <c r="W6" s="5" t="s">
        <v>9</v>
      </c>
      <c r="X6" s="6" t="s">
        <v>10</v>
      </c>
      <c r="Y6" s="6" t="s">
        <v>10</v>
      </c>
      <c r="Z6" s="5" t="s">
        <v>9</v>
      </c>
      <c r="AA6" s="5" t="s">
        <v>39</v>
      </c>
      <c r="AB6" s="5" t="s">
        <v>9</v>
      </c>
      <c r="AC6" s="5" t="s">
        <v>9</v>
      </c>
      <c r="AD6" s="5" t="s">
        <v>9</v>
      </c>
      <c r="AE6" s="6" t="s">
        <v>10</v>
      </c>
      <c r="AF6" s="6" t="s">
        <v>10</v>
      </c>
      <c r="AG6" s="5" t="s">
        <v>9</v>
      </c>
      <c r="AH6" s="27">
        <f t="shared" si="2"/>
        <v>0</v>
      </c>
      <c r="AI6" s="28">
        <f t="shared" si="3"/>
        <v>11</v>
      </c>
      <c r="AJ6" s="28">
        <f t="shared" si="0"/>
        <v>0</v>
      </c>
      <c r="AK6" s="63">
        <f>AJ6+'Nov. 18'!AK6+AL6</f>
        <v>0</v>
      </c>
      <c r="AL6" s="28"/>
      <c r="AM6" s="28">
        <f t="shared" si="1"/>
        <v>28</v>
      </c>
      <c r="AN6" s="28">
        <f>AH6+'Nov. 18'!AN6</f>
        <v>0</v>
      </c>
      <c r="AO6" s="29">
        <f>AI6+'Nov. 18'!AO6</f>
        <v>114</v>
      </c>
      <c r="AU6" s="19"/>
      <c r="AV6" s="19"/>
      <c r="AW6" s="19"/>
    </row>
    <row r="7" spans="1:49" ht="15.75" thickBot="1" x14ac:dyDescent="0.3">
      <c r="A7" s="88"/>
      <c r="B7" s="30" t="s">
        <v>49</v>
      </c>
      <c r="C7" s="32" t="s">
        <v>10</v>
      </c>
      <c r="D7" s="32" t="s">
        <v>10</v>
      </c>
      <c r="E7" s="31" t="s">
        <v>9</v>
      </c>
      <c r="F7" s="31" t="s">
        <v>9</v>
      </c>
      <c r="G7" s="31" t="s">
        <v>9</v>
      </c>
      <c r="H7" s="31" t="s">
        <v>9</v>
      </c>
      <c r="I7" s="31" t="s">
        <v>9</v>
      </c>
      <c r="J7" s="32" t="s">
        <v>10</v>
      </c>
      <c r="K7" s="32" t="s">
        <v>10</v>
      </c>
      <c r="L7" s="31" t="s">
        <v>9</v>
      </c>
      <c r="M7" s="43" t="s">
        <v>9</v>
      </c>
      <c r="N7" s="31" t="s">
        <v>9</v>
      </c>
      <c r="O7" s="31" t="s">
        <v>9</v>
      </c>
      <c r="P7" s="31" t="s">
        <v>9</v>
      </c>
      <c r="Q7" s="32" t="s">
        <v>10</v>
      </c>
      <c r="R7" s="32" t="s">
        <v>10</v>
      </c>
      <c r="S7" s="31" t="s">
        <v>9</v>
      </c>
      <c r="T7" s="31" t="s">
        <v>9</v>
      </c>
      <c r="U7" s="31" t="s">
        <v>9</v>
      </c>
      <c r="V7" s="31" t="s">
        <v>9</v>
      </c>
      <c r="W7" s="31" t="s">
        <v>10</v>
      </c>
      <c r="X7" s="32" t="s">
        <v>10</v>
      </c>
      <c r="Y7" s="32" t="s">
        <v>10</v>
      </c>
      <c r="Z7" s="31" t="s">
        <v>9</v>
      </c>
      <c r="AA7" s="31" t="s">
        <v>39</v>
      </c>
      <c r="AB7" s="31" t="s">
        <v>9</v>
      </c>
      <c r="AC7" s="31" t="s">
        <v>9</v>
      </c>
      <c r="AD7" s="31" t="s">
        <v>9</v>
      </c>
      <c r="AE7" s="32" t="s">
        <v>10</v>
      </c>
      <c r="AF7" s="32" t="s">
        <v>10</v>
      </c>
      <c r="AG7" s="31" t="s">
        <v>9</v>
      </c>
      <c r="AH7" s="33">
        <f t="shared" si="2"/>
        <v>0</v>
      </c>
      <c r="AI7" s="34">
        <f t="shared" si="3"/>
        <v>11</v>
      </c>
      <c r="AJ7" s="34">
        <f t="shared" si="0"/>
        <v>0</v>
      </c>
      <c r="AK7" s="64">
        <f>AJ7+'Nov. 18'!AK7+AL7</f>
        <v>0</v>
      </c>
      <c r="AL7" s="34"/>
      <c r="AM7" s="35">
        <f t="shared" si="1"/>
        <v>28</v>
      </c>
      <c r="AN7" s="34">
        <f>AH7+'Nov. 18'!AN7</f>
        <v>0</v>
      </c>
      <c r="AO7" s="36">
        <f>AI7+'Nov. 18'!AO7</f>
        <v>114</v>
      </c>
      <c r="AU7" s="19"/>
      <c r="AV7" s="19"/>
      <c r="AW7" s="19"/>
    </row>
    <row r="8" spans="1:49" ht="15.75" customHeight="1" thickTop="1" x14ac:dyDescent="0.25">
      <c r="A8" s="89" t="s">
        <v>11</v>
      </c>
      <c r="B8" s="20" t="s">
        <v>50</v>
      </c>
      <c r="C8" s="68" t="s">
        <v>9</v>
      </c>
      <c r="D8" s="68" t="s">
        <v>12</v>
      </c>
      <c r="E8" s="67" t="s">
        <v>10</v>
      </c>
      <c r="F8" s="67" t="s">
        <v>10</v>
      </c>
      <c r="G8" s="67" t="s">
        <v>13</v>
      </c>
      <c r="H8" s="67" t="s">
        <v>13</v>
      </c>
      <c r="I8" s="67" t="s">
        <v>13</v>
      </c>
      <c r="J8" s="68" t="s">
        <v>10</v>
      </c>
      <c r="K8" s="68" t="s">
        <v>10</v>
      </c>
      <c r="L8" s="67" t="s">
        <v>9</v>
      </c>
      <c r="M8" s="67" t="s">
        <v>9</v>
      </c>
      <c r="N8" s="67" t="s">
        <v>9</v>
      </c>
      <c r="O8" s="67" t="s">
        <v>9</v>
      </c>
      <c r="P8" s="67" t="s">
        <v>9</v>
      </c>
      <c r="Q8" s="68" t="s">
        <v>10</v>
      </c>
      <c r="R8" s="68" t="s">
        <v>10</v>
      </c>
      <c r="S8" s="67" t="s">
        <v>9</v>
      </c>
      <c r="T8" s="67" t="s">
        <v>9</v>
      </c>
      <c r="U8" s="67" t="s">
        <v>12</v>
      </c>
      <c r="V8" s="67" t="s">
        <v>10</v>
      </c>
      <c r="W8" s="67" t="s">
        <v>10</v>
      </c>
      <c r="X8" s="68" t="s">
        <v>13</v>
      </c>
      <c r="Y8" s="68" t="s">
        <v>13</v>
      </c>
      <c r="Z8" s="67" t="s">
        <v>13</v>
      </c>
      <c r="AA8" s="67" t="s">
        <v>13</v>
      </c>
      <c r="AB8" s="67" t="s">
        <v>10</v>
      </c>
      <c r="AC8" s="67" t="s">
        <v>2</v>
      </c>
      <c r="AD8" s="67" t="s">
        <v>9</v>
      </c>
      <c r="AE8" s="68" t="s">
        <v>9</v>
      </c>
      <c r="AF8" s="68" t="s">
        <v>12</v>
      </c>
      <c r="AG8" s="67" t="s">
        <v>10</v>
      </c>
      <c r="AH8" s="23">
        <f t="shared" si="2"/>
        <v>1</v>
      </c>
      <c r="AI8" s="24">
        <f t="shared" si="3"/>
        <v>10</v>
      </c>
      <c r="AJ8" s="24">
        <f t="shared" si="0"/>
        <v>0</v>
      </c>
      <c r="AK8" s="62">
        <f>AJ8+'Nov. 18'!AK8+AL8</f>
        <v>0</v>
      </c>
      <c r="AL8" s="24"/>
      <c r="AM8" s="24">
        <f t="shared" si="1"/>
        <v>28</v>
      </c>
      <c r="AN8" s="24">
        <f>AH8+'Nov. 18'!AN8</f>
        <v>13</v>
      </c>
      <c r="AO8" s="79">
        <f>AI8+'Nov. 18'!AO8</f>
        <v>118</v>
      </c>
      <c r="AU8" s="19"/>
      <c r="AV8" s="19"/>
      <c r="AW8" s="19"/>
    </row>
    <row r="9" spans="1:49" x14ac:dyDescent="0.25">
      <c r="A9" s="90"/>
      <c r="B9" s="26" t="s">
        <v>51</v>
      </c>
      <c r="C9" s="6" t="s">
        <v>9</v>
      </c>
      <c r="D9" s="6" t="s">
        <v>12</v>
      </c>
      <c r="E9" s="5" t="s">
        <v>10</v>
      </c>
      <c r="F9" s="5" t="s">
        <v>10</v>
      </c>
      <c r="G9" s="5" t="s">
        <v>13</v>
      </c>
      <c r="H9" s="5" t="s">
        <v>13</v>
      </c>
      <c r="I9" s="5" t="s">
        <v>13</v>
      </c>
      <c r="J9" s="6" t="s">
        <v>10</v>
      </c>
      <c r="K9" s="6" t="s">
        <v>10</v>
      </c>
      <c r="L9" s="5" t="s">
        <v>9</v>
      </c>
      <c r="M9" s="5" t="s">
        <v>9</v>
      </c>
      <c r="N9" s="5" t="s">
        <v>9</v>
      </c>
      <c r="O9" s="5" t="s">
        <v>9</v>
      </c>
      <c r="P9" s="5" t="s">
        <v>9</v>
      </c>
      <c r="Q9" s="6" t="s">
        <v>10</v>
      </c>
      <c r="R9" s="6" t="s">
        <v>10</v>
      </c>
      <c r="S9" s="5" t="s">
        <v>9</v>
      </c>
      <c r="T9" s="5" t="s">
        <v>9</v>
      </c>
      <c r="U9" s="5" t="s">
        <v>12</v>
      </c>
      <c r="V9" s="5" t="s">
        <v>10</v>
      </c>
      <c r="W9" s="5" t="s">
        <v>10</v>
      </c>
      <c r="X9" s="6" t="s">
        <v>13</v>
      </c>
      <c r="Y9" s="6" t="s">
        <v>13</v>
      </c>
      <c r="Z9" s="5" t="s">
        <v>13</v>
      </c>
      <c r="AA9" s="5" t="s">
        <v>13</v>
      </c>
      <c r="AB9" s="5" t="s">
        <v>10</v>
      </c>
      <c r="AC9" s="5" t="s">
        <v>2</v>
      </c>
      <c r="AD9" s="5" t="s">
        <v>9</v>
      </c>
      <c r="AE9" s="6" t="s">
        <v>9</v>
      </c>
      <c r="AF9" s="6" t="s">
        <v>12</v>
      </c>
      <c r="AG9" s="5" t="s">
        <v>10</v>
      </c>
      <c r="AH9" s="27">
        <f t="shared" si="2"/>
        <v>1</v>
      </c>
      <c r="AI9" s="28">
        <f t="shared" si="3"/>
        <v>10</v>
      </c>
      <c r="AJ9" s="28">
        <f t="shared" si="0"/>
        <v>0</v>
      </c>
      <c r="AK9" s="63">
        <f>AJ9+'Nov. 18'!AK9+AL9</f>
        <v>0</v>
      </c>
      <c r="AL9" s="28"/>
      <c r="AM9" s="28">
        <f t="shared" si="1"/>
        <v>28</v>
      </c>
      <c r="AN9" s="28">
        <f>AH9+'Nov. 18'!AN9</f>
        <v>13</v>
      </c>
      <c r="AO9" s="29">
        <f>AI9+'Nov. 18'!AO9</f>
        <v>118</v>
      </c>
      <c r="AU9" s="19"/>
      <c r="AV9" s="19"/>
      <c r="AW9" s="19"/>
    </row>
    <row r="10" spans="1:49" x14ac:dyDescent="0.25">
      <c r="A10" s="90"/>
      <c r="B10" s="26" t="s">
        <v>52</v>
      </c>
      <c r="C10" s="6" t="s">
        <v>9</v>
      </c>
      <c r="D10" s="6" t="s">
        <v>12</v>
      </c>
      <c r="E10" s="5" t="s">
        <v>10</v>
      </c>
      <c r="F10" s="5" t="s">
        <v>10</v>
      </c>
      <c r="G10" s="5" t="s">
        <v>13</v>
      </c>
      <c r="H10" s="5" t="s">
        <v>13</v>
      </c>
      <c r="I10" s="5" t="s">
        <v>13</v>
      </c>
      <c r="J10" s="6" t="s">
        <v>10</v>
      </c>
      <c r="K10" s="6" t="s">
        <v>10</v>
      </c>
      <c r="L10" s="5" t="s">
        <v>9</v>
      </c>
      <c r="M10" s="5" t="s">
        <v>9</v>
      </c>
      <c r="N10" s="5" t="s">
        <v>9</v>
      </c>
      <c r="O10" s="5" t="s">
        <v>9</v>
      </c>
      <c r="P10" s="5" t="s">
        <v>9</v>
      </c>
      <c r="Q10" s="6" t="s">
        <v>10</v>
      </c>
      <c r="R10" s="6" t="s">
        <v>10</v>
      </c>
      <c r="S10" s="5" t="s">
        <v>9</v>
      </c>
      <c r="T10" s="5" t="s">
        <v>9</v>
      </c>
      <c r="U10" s="5" t="s">
        <v>12</v>
      </c>
      <c r="V10" s="5" t="s">
        <v>10</v>
      </c>
      <c r="W10" s="5" t="s">
        <v>10</v>
      </c>
      <c r="X10" s="6" t="s">
        <v>13</v>
      </c>
      <c r="Y10" s="6" t="s">
        <v>13</v>
      </c>
      <c r="Z10" s="5" t="s">
        <v>13</v>
      </c>
      <c r="AA10" s="5" t="s">
        <v>13</v>
      </c>
      <c r="AB10" s="5" t="s">
        <v>10</v>
      </c>
      <c r="AC10" s="5" t="s">
        <v>2</v>
      </c>
      <c r="AD10" s="5" t="s">
        <v>9</v>
      </c>
      <c r="AE10" s="6" t="s">
        <v>9</v>
      </c>
      <c r="AF10" s="6" t="s">
        <v>12</v>
      </c>
      <c r="AG10" s="5" t="s">
        <v>10</v>
      </c>
      <c r="AH10" s="27">
        <f t="shared" si="2"/>
        <v>1</v>
      </c>
      <c r="AI10" s="28">
        <f t="shared" si="3"/>
        <v>10</v>
      </c>
      <c r="AJ10" s="28">
        <f t="shared" si="0"/>
        <v>0</v>
      </c>
      <c r="AK10" s="63">
        <f>AJ10+'Nov. 18'!AK10+AL10</f>
        <v>0</v>
      </c>
      <c r="AL10" s="28"/>
      <c r="AM10" s="28">
        <f t="shared" si="1"/>
        <v>28</v>
      </c>
      <c r="AN10" s="28">
        <f>AH10+'Nov. 18'!AN10</f>
        <v>13</v>
      </c>
      <c r="AO10" s="29">
        <f>AI10+'Nov. 18'!AO10</f>
        <v>118</v>
      </c>
      <c r="AU10" s="19"/>
      <c r="AV10" s="19"/>
      <c r="AW10" s="19"/>
    </row>
    <row r="11" spans="1:49" ht="15.75" thickBot="1" x14ac:dyDescent="0.3">
      <c r="A11" s="91"/>
      <c r="B11" s="30" t="s">
        <v>53</v>
      </c>
      <c r="C11" s="70" t="s">
        <v>9</v>
      </c>
      <c r="D11" s="70" t="s">
        <v>12</v>
      </c>
      <c r="E11" s="69" t="s">
        <v>10</v>
      </c>
      <c r="F11" s="69" t="s">
        <v>10</v>
      </c>
      <c r="G11" s="69" t="s">
        <v>13</v>
      </c>
      <c r="H11" s="69" t="s">
        <v>13</v>
      </c>
      <c r="I11" s="69" t="s">
        <v>13</v>
      </c>
      <c r="J11" s="70" t="s">
        <v>10</v>
      </c>
      <c r="K11" s="70" t="s">
        <v>10</v>
      </c>
      <c r="L11" s="69" t="s">
        <v>9</v>
      </c>
      <c r="M11" s="69" t="s">
        <v>9</v>
      </c>
      <c r="N11" s="69" t="s">
        <v>9</v>
      </c>
      <c r="O11" s="69" t="s">
        <v>9</v>
      </c>
      <c r="P11" s="69" t="s">
        <v>9</v>
      </c>
      <c r="Q11" s="70" t="s">
        <v>10</v>
      </c>
      <c r="R11" s="70" t="s">
        <v>10</v>
      </c>
      <c r="S11" s="69" t="s">
        <v>9</v>
      </c>
      <c r="T11" s="69" t="s">
        <v>9</v>
      </c>
      <c r="U11" s="69" t="s">
        <v>12</v>
      </c>
      <c r="V11" s="69" t="s">
        <v>10</v>
      </c>
      <c r="W11" s="69" t="s">
        <v>10</v>
      </c>
      <c r="X11" s="70" t="s">
        <v>13</v>
      </c>
      <c r="Y11" s="70" t="s">
        <v>13</v>
      </c>
      <c r="Z11" s="69" t="s">
        <v>13</v>
      </c>
      <c r="AA11" s="69" t="s">
        <v>13</v>
      </c>
      <c r="AB11" s="69" t="s">
        <v>10</v>
      </c>
      <c r="AC11" s="69" t="s">
        <v>2</v>
      </c>
      <c r="AD11" s="69" t="s">
        <v>9</v>
      </c>
      <c r="AE11" s="70" t="s">
        <v>9</v>
      </c>
      <c r="AF11" s="70" t="s">
        <v>12</v>
      </c>
      <c r="AG11" s="69" t="s">
        <v>10</v>
      </c>
      <c r="AH11" s="33">
        <f t="shared" si="2"/>
        <v>1</v>
      </c>
      <c r="AI11" s="34">
        <f t="shared" si="3"/>
        <v>10</v>
      </c>
      <c r="AJ11" s="34">
        <f t="shared" si="0"/>
        <v>0</v>
      </c>
      <c r="AK11" s="64">
        <f>AJ11+'Nov. 18'!AK11+AL11</f>
        <v>0</v>
      </c>
      <c r="AL11" s="34"/>
      <c r="AM11" s="35">
        <f t="shared" si="1"/>
        <v>28</v>
      </c>
      <c r="AN11" s="34">
        <f>AH11+'Nov. 18'!AN11</f>
        <v>13</v>
      </c>
      <c r="AO11" s="80">
        <f>AI11+'Nov. 18'!AO11</f>
        <v>118</v>
      </c>
      <c r="AU11" s="19"/>
      <c r="AV11" s="19"/>
      <c r="AW11" s="19"/>
    </row>
    <row r="12" spans="1:49" ht="15.75" customHeight="1" thickTop="1" x14ac:dyDescent="0.25">
      <c r="A12" s="92" t="s">
        <v>15</v>
      </c>
      <c r="B12" s="20" t="s">
        <v>54</v>
      </c>
      <c r="C12" s="68" t="s">
        <v>10</v>
      </c>
      <c r="D12" s="68" t="s">
        <v>10</v>
      </c>
      <c r="E12" s="67" t="s">
        <v>9</v>
      </c>
      <c r="F12" s="67" t="s">
        <v>9</v>
      </c>
      <c r="G12" s="67" t="s">
        <v>9</v>
      </c>
      <c r="H12" s="67" t="s">
        <v>9</v>
      </c>
      <c r="I12" s="67" t="s">
        <v>9</v>
      </c>
      <c r="J12" s="68" t="s">
        <v>10</v>
      </c>
      <c r="K12" s="68" t="s">
        <v>10</v>
      </c>
      <c r="L12" s="67" t="s">
        <v>9</v>
      </c>
      <c r="M12" s="67" t="s">
        <v>9</v>
      </c>
      <c r="N12" s="67" t="s">
        <v>12</v>
      </c>
      <c r="O12" s="67" t="s">
        <v>10</v>
      </c>
      <c r="P12" s="67" t="s">
        <v>10</v>
      </c>
      <c r="Q12" s="68" t="s">
        <v>13</v>
      </c>
      <c r="R12" s="68" t="s">
        <v>13</v>
      </c>
      <c r="S12" s="67" t="s">
        <v>13</v>
      </c>
      <c r="T12" s="67" t="s">
        <v>13</v>
      </c>
      <c r="U12" s="67" t="s">
        <v>10</v>
      </c>
      <c r="V12" s="67" t="s">
        <v>2</v>
      </c>
      <c r="W12" s="67" t="s">
        <v>9</v>
      </c>
      <c r="X12" s="68" t="s">
        <v>9</v>
      </c>
      <c r="Y12" s="68" t="s">
        <v>12</v>
      </c>
      <c r="Z12" s="67" t="s">
        <v>10</v>
      </c>
      <c r="AA12" s="67" t="s">
        <v>10</v>
      </c>
      <c r="AB12" s="67" t="s">
        <v>13</v>
      </c>
      <c r="AC12" s="67" t="s">
        <v>13</v>
      </c>
      <c r="AD12" s="67" t="s">
        <v>13</v>
      </c>
      <c r="AE12" s="68" t="s">
        <v>10</v>
      </c>
      <c r="AF12" s="68" t="s">
        <v>10</v>
      </c>
      <c r="AG12" s="67" t="s">
        <v>9</v>
      </c>
      <c r="AH12" s="23">
        <f>COUNTIF(C12:AG12,"RU")</f>
        <v>1</v>
      </c>
      <c r="AI12" s="24">
        <f>COUNTIF(C12:AG12,"R")</f>
        <v>11</v>
      </c>
      <c r="AJ12" s="24">
        <f>+COUNTIF(C12:AG12,"C")</f>
        <v>0</v>
      </c>
      <c r="AK12" s="62">
        <f>AJ12+'Nov. 18'!AK12+AL12</f>
        <v>0</v>
      </c>
      <c r="AL12" s="24"/>
      <c r="AM12" s="24">
        <f t="shared" si="1"/>
        <v>28</v>
      </c>
      <c r="AN12" s="24">
        <f>AH12+'Nov. 18'!AN12</f>
        <v>13</v>
      </c>
      <c r="AO12" s="79">
        <f>AI12+'Nov. 18'!AO12</f>
        <v>117</v>
      </c>
      <c r="AU12" s="19"/>
      <c r="AV12" s="19"/>
      <c r="AW12" s="19"/>
    </row>
    <row r="13" spans="1:49" x14ac:dyDescent="0.25">
      <c r="A13" s="93"/>
      <c r="B13" s="26" t="s">
        <v>55</v>
      </c>
      <c r="C13" s="6" t="s">
        <v>10</v>
      </c>
      <c r="D13" s="6" t="s">
        <v>10</v>
      </c>
      <c r="E13" s="5" t="s">
        <v>9</v>
      </c>
      <c r="F13" s="5" t="s">
        <v>9</v>
      </c>
      <c r="G13" s="5" t="s">
        <v>9</v>
      </c>
      <c r="H13" s="5" t="s">
        <v>9</v>
      </c>
      <c r="I13" s="5" t="s">
        <v>9</v>
      </c>
      <c r="J13" s="6" t="s">
        <v>10</v>
      </c>
      <c r="K13" s="6" t="s">
        <v>10</v>
      </c>
      <c r="L13" s="5" t="s">
        <v>9</v>
      </c>
      <c r="M13" s="5" t="s">
        <v>9</v>
      </c>
      <c r="N13" s="5" t="s">
        <v>12</v>
      </c>
      <c r="O13" s="5" t="s">
        <v>10</v>
      </c>
      <c r="P13" s="5" t="s">
        <v>10</v>
      </c>
      <c r="Q13" s="6" t="s">
        <v>13</v>
      </c>
      <c r="R13" s="6" t="s">
        <v>13</v>
      </c>
      <c r="S13" s="5" t="s">
        <v>13</v>
      </c>
      <c r="T13" s="5" t="s">
        <v>13</v>
      </c>
      <c r="U13" s="5" t="s">
        <v>10</v>
      </c>
      <c r="V13" s="5" t="s">
        <v>2</v>
      </c>
      <c r="W13" s="5" t="s">
        <v>9</v>
      </c>
      <c r="X13" s="6" t="s">
        <v>9</v>
      </c>
      <c r="Y13" s="6" t="s">
        <v>12</v>
      </c>
      <c r="Z13" s="5" t="s">
        <v>10</v>
      </c>
      <c r="AA13" s="5" t="s">
        <v>10</v>
      </c>
      <c r="AB13" s="5" t="s">
        <v>13</v>
      </c>
      <c r="AC13" s="5" t="s">
        <v>13</v>
      </c>
      <c r="AD13" s="5" t="s">
        <v>13</v>
      </c>
      <c r="AE13" s="6" t="s">
        <v>10</v>
      </c>
      <c r="AF13" s="6" t="s">
        <v>10</v>
      </c>
      <c r="AG13" s="5" t="s">
        <v>9</v>
      </c>
      <c r="AH13" s="27">
        <f t="shared" si="2"/>
        <v>1</v>
      </c>
      <c r="AI13" s="28">
        <f t="shared" si="3"/>
        <v>11</v>
      </c>
      <c r="AJ13" s="28">
        <f t="shared" si="0"/>
        <v>0</v>
      </c>
      <c r="AK13" s="63">
        <f>AJ13+'Nov. 18'!AK13+AL13</f>
        <v>0</v>
      </c>
      <c r="AL13" s="28"/>
      <c r="AM13" s="28">
        <f t="shared" si="1"/>
        <v>28</v>
      </c>
      <c r="AN13" s="28">
        <f>AH13+'Nov. 18'!AN13</f>
        <v>13</v>
      </c>
      <c r="AO13" s="29">
        <f>AI13+'Nov. 18'!AO13</f>
        <v>117</v>
      </c>
      <c r="AU13" s="19"/>
      <c r="AV13" s="19"/>
      <c r="AW13" s="19"/>
    </row>
    <row r="14" spans="1:49" x14ac:dyDescent="0.25">
      <c r="A14" s="93"/>
      <c r="B14" s="26" t="s">
        <v>56</v>
      </c>
      <c r="C14" s="6" t="s">
        <v>10</v>
      </c>
      <c r="D14" s="6" t="s">
        <v>10</v>
      </c>
      <c r="E14" s="5" t="s">
        <v>9</v>
      </c>
      <c r="F14" s="5" t="s">
        <v>9</v>
      </c>
      <c r="G14" s="5" t="s">
        <v>9</v>
      </c>
      <c r="H14" s="5" t="s">
        <v>9</v>
      </c>
      <c r="I14" s="5" t="s">
        <v>9</v>
      </c>
      <c r="J14" s="6" t="s">
        <v>10</v>
      </c>
      <c r="K14" s="6" t="s">
        <v>10</v>
      </c>
      <c r="L14" s="5" t="s">
        <v>9</v>
      </c>
      <c r="M14" s="5" t="s">
        <v>9</v>
      </c>
      <c r="N14" s="5" t="s">
        <v>12</v>
      </c>
      <c r="O14" s="5" t="s">
        <v>10</v>
      </c>
      <c r="P14" s="5" t="s">
        <v>10</v>
      </c>
      <c r="Q14" s="6" t="s">
        <v>13</v>
      </c>
      <c r="R14" s="6" t="s">
        <v>13</v>
      </c>
      <c r="S14" s="5" t="s">
        <v>13</v>
      </c>
      <c r="T14" s="5" t="s">
        <v>13</v>
      </c>
      <c r="U14" s="5" t="s">
        <v>10</v>
      </c>
      <c r="V14" s="5" t="s">
        <v>2</v>
      </c>
      <c r="W14" s="5" t="s">
        <v>9</v>
      </c>
      <c r="X14" s="6" t="s">
        <v>9</v>
      </c>
      <c r="Y14" s="6" t="s">
        <v>12</v>
      </c>
      <c r="Z14" s="5" t="s">
        <v>10</v>
      </c>
      <c r="AA14" s="5" t="s">
        <v>10</v>
      </c>
      <c r="AB14" s="5" t="s">
        <v>13</v>
      </c>
      <c r="AC14" s="5" t="s">
        <v>13</v>
      </c>
      <c r="AD14" s="5" t="s">
        <v>13</v>
      </c>
      <c r="AE14" s="6" t="s">
        <v>10</v>
      </c>
      <c r="AF14" s="6" t="s">
        <v>10</v>
      </c>
      <c r="AG14" s="5" t="s">
        <v>9</v>
      </c>
      <c r="AH14" s="27">
        <f t="shared" si="2"/>
        <v>1</v>
      </c>
      <c r="AI14" s="28">
        <f t="shared" si="3"/>
        <v>11</v>
      </c>
      <c r="AJ14" s="28">
        <f t="shared" si="0"/>
        <v>0</v>
      </c>
      <c r="AK14" s="63">
        <f>AJ14+'Nov. 18'!AK14+AL14</f>
        <v>0</v>
      </c>
      <c r="AL14" s="28"/>
      <c r="AM14" s="37">
        <f t="shared" si="1"/>
        <v>28</v>
      </c>
      <c r="AN14" s="28">
        <f>AH14+'Nov. 18'!AN14</f>
        <v>13</v>
      </c>
      <c r="AO14" s="29">
        <f>AI14+'Nov. 18'!AO14</f>
        <v>117</v>
      </c>
      <c r="AU14" s="19"/>
      <c r="AV14" s="19"/>
      <c r="AW14" s="19"/>
    </row>
    <row r="15" spans="1:49" ht="15.75" thickBot="1" x14ac:dyDescent="0.3">
      <c r="A15" s="94"/>
      <c r="B15" s="30" t="s">
        <v>57</v>
      </c>
      <c r="C15" s="70" t="s">
        <v>10</v>
      </c>
      <c r="D15" s="70" t="s">
        <v>10</v>
      </c>
      <c r="E15" s="69" t="s">
        <v>9</v>
      </c>
      <c r="F15" s="69" t="s">
        <v>9</v>
      </c>
      <c r="G15" s="69" t="s">
        <v>9</v>
      </c>
      <c r="H15" s="69" t="s">
        <v>9</v>
      </c>
      <c r="I15" s="69" t="s">
        <v>9</v>
      </c>
      <c r="J15" s="70" t="s">
        <v>10</v>
      </c>
      <c r="K15" s="70" t="s">
        <v>10</v>
      </c>
      <c r="L15" s="69" t="s">
        <v>9</v>
      </c>
      <c r="M15" s="69" t="s">
        <v>9</v>
      </c>
      <c r="N15" s="69" t="s">
        <v>12</v>
      </c>
      <c r="O15" s="69" t="s">
        <v>10</v>
      </c>
      <c r="P15" s="69" t="s">
        <v>10</v>
      </c>
      <c r="Q15" s="70" t="s">
        <v>13</v>
      </c>
      <c r="R15" s="70" t="s">
        <v>13</v>
      </c>
      <c r="S15" s="69" t="s">
        <v>13</v>
      </c>
      <c r="T15" s="69" t="s">
        <v>13</v>
      </c>
      <c r="U15" s="69" t="s">
        <v>10</v>
      </c>
      <c r="V15" s="69" t="s">
        <v>2</v>
      </c>
      <c r="W15" s="69" t="s">
        <v>9</v>
      </c>
      <c r="X15" s="70" t="s">
        <v>9</v>
      </c>
      <c r="Y15" s="70" t="s">
        <v>12</v>
      </c>
      <c r="Z15" s="69" t="s">
        <v>10</v>
      </c>
      <c r="AA15" s="69" t="s">
        <v>10</v>
      </c>
      <c r="AB15" s="69" t="s">
        <v>13</v>
      </c>
      <c r="AC15" s="69" t="s">
        <v>13</v>
      </c>
      <c r="AD15" s="69" t="s">
        <v>13</v>
      </c>
      <c r="AE15" s="70" t="s">
        <v>10</v>
      </c>
      <c r="AF15" s="70" t="s">
        <v>10</v>
      </c>
      <c r="AG15" s="69" t="s">
        <v>9</v>
      </c>
      <c r="AH15" s="33">
        <f t="shared" si="2"/>
        <v>1</v>
      </c>
      <c r="AI15" s="34">
        <f t="shared" si="3"/>
        <v>11</v>
      </c>
      <c r="AJ15" s="34">
        <f t="shared" si="0"/>
        <v>0</v>
      </c>
      <c r="AK15" s="64">
        <f>AJ15+'Nov. 18'!AK15+AL15</f>
        <v>0</v>
      </c>
      <c r="AL15" s="34"/>
      <c r="AM15" s="34">
        <f t="shared" si="1"/>
        <v>28</v>
      </c>
      <c r="AN15" s="34">
        <f>AH15+'Nov. 18'!AN15</f>
        <v>13</v>
      </c>
      <c r="AO15" s="80">
        <f>AI15+'Nov. 18'!AO15</f>
        <v>117</v>
      </c>
      <c r="AU15" s="19"/>
      <c r="AV15" s="19"/>
      <c r="AW15" s="19"/>
    </row>
    <row r="16" spans="1:49" ht="15.75" customHeight="1" thickTop="1" x14ac:dyDescent="0.25">
      <c r="A16" s="95" t="s">
        <v>16</v>
      </c>
      <c r="B16" s="20" t="s">
        <v>58</v>
      </c>
      <c r="C16" s="68" t="s">
        <v>10</v>
      </c>
      <c r="D16" s="68" t="s">
        <v>10</v>
      </c>
      <c r="E16" s="67" t="s">
        <v>9</v>
      </c>
      <c r="F16" s="67" t="s">
        <v>9</v>
      </c>
      <c r="G16" s="67" t="s">
        <v>12</v>
      </c>
      <c r="H16" s="67" t="s">
        <v>10</v>
      </c>
      <c r="I16" s="67" t="s">
        <v>10</v>
      </c>
      <c r="J16" s="68" t="s">
        <v>13</v>
      </c>
      <c r="K16" s="68" t="s">
        <v>13</v>
      </c>
      <c r="L16" s="67" t="s">
        <v>13</v>
      </c>
      <c r="M16" s="67" t="s">
        <v>13</v>
      </c>
      <c r="N16" s="67" t="s">
        <v>10</v>
      </c>
      <c r="O16" s="67" t="s">
        <v>2</v>
      </c>
      <c r="P16" s="67" t="s">
        <v>9</v>
      </c>
      <c r="Q16" s="68" t="s">
        <v>9</v>
      </c>
      <c r="R16" s="68" t="s">
        <v>12</v>
      </c>
      <c r="S16" s="67" t="s">
        <v>10</v>
      </c>
      <c r="T16" s="67" t="s">
        <v>10</v>
      </c>
      <c r="U16" s="67" t="s">
        <v>13</v>
      </c>
      <c r="V16" s="67" t="s">
        <v>13</v>
      </c>
      <c r="W16" s="67" t="s">
        <v>13</v>
      </c>
      <c r="X16" s="68" t="s">
        <v>10</v>
      </c>
      <c r="Y16" s="68" t="s">
        <v>10</v>
      </c>
      <c r="Z16" s="67" t="s">
        <v>9</v>
      </c>
      <c r="AA16" s="67" t="s">
        <v>9</v>
      </c>
      <c r="AB16" s="67" t="s">
        <v>9</v>
      </c>
      <c r="AC16" s="67" t="s">
        <v>9</v>
      </c>
      <c r="AD16" s="67" t="s">
        <v>9</v>
      </c>
      <c r="AE16" s="68" t="s">
        <v>10</v>
      </c>
      <c r="AF16" s="68" t="s">
        <v>10</v>
      </c>
      <c r="AG16" s="67" t="s">
        <v>9</v>
      </c>
      <c r="AH16" s="23">
        <f t="shared" si="2"/>
        <v>1</v>
      </c>
      <c r="AI16" s="24">
        <f t="shared" si="3"/>
        <v>11</v>
      </c>
      <c r="AJ16" s="24">
        <f t="shared" si="0"/>
        <v>0</v>
      </c>
      <c r="AK16" s="62">
        <f>AJ16+'Nov. 18'!AK16+AL16</f>
        <v>0</v>
      </c>
      <c r="AL16" s="24"/>
      <c r="AM16" s="24">
        <f t="shared" si="1"/>
        <v>28</v>
      </c>
      <c r="AN16" s="24">
        <f>AH16+'Nov. 18'!AN16</f>
        <v>13</v>
      </c>
      <c r="AO16" s="79">
        <f>AI16+'Nov. 18'!AO16</f>
        <v>117</v>
      </c>
      <c r="AU16" s="19"/>
      <c r="AV16" s="19"/>
      <c r="AW16" s="19"/>
    </row>
    <row r="17" spans="1:49" x14ac:dyDescent="0.25">
      <c r="A17" s="96"/>
      <c r="B17" s="26" t="s">
        <v>59</v>
      </c>
      <c r="C17" s="6" t="s">
        <v>10</v>
      </c>
      <c r="D17" s="6" t="s">
        <v>10</v>
      </c>
      <c r="E17" s="5" t="s">
        <v>9</v>
      </c>
      <c r="F17" s="5" t="s">
        <v>9</v>
      </c>
      <c r="G17" s="5" t="s">
        <v>12</v>
      </c>
      <c r="H17" s="5" t="s">
        <v>10</v>
      </c>
      <c r="I17" s="5" t="s">
        <v>10</v>
      </c>
      <c r="J17" s="6" t="s">
        <v>13</v>
      </c>
      <c r="K17" s="6" t="s">
        <v>13</v>
      </c>
      <c r="L17" s="5" t="s">
        <v>13</v>
      </c>
      <c r="M17" s="5" t="s">
        <v>13</v>
      </c>
      <c r="N17" s="5" t="s">
        <v>10</v>
      </c>
      <c r="O17" s="5" t="s">
        <v>2</v>
      </c>
      <c r="P17" s="5" t="s">
        <v>9</v>
      </c>
      <c r="Q17" s="6" t="s">
        <v>9</v>
      </c>
      <c r="R17" s="6" t="s">
        <v>12</v>
      </c>
      <c r="S17" s="5" t="s">
        <v>10</v>
      </c>
      <c r="T17" s="5" t="s">
        <v>10</v>
      </c>
      <c r="U17" s="5" t="s">
        <v>13</v>
      </c>
      <c r="V17" s="5" t="s">
        <v>13</v>
      </c>
      <c r="W17" s="5" t="s">
        <v>13</v>
      </c>
      <c r="X17" s="6" t="s">
        <v>10</v>
      </c>
      <c r="Y17" s="6" t="s">
        <v>10</v>
      </c>
      <c r="Z17" s="5" t="s">
        <v>9</v>
      </c>
      <c r="AA17" s="5" t="s">
        <v>9</v>
      </c>
      <c r="AB17" s="5" t="s">
        <v>9</v>
      </c>
      <c r="AC17" s="5" t="s">
        <v>9</v>
      </c>
      <c r="AD17" s="5" t="s">
        <v>9</v>
      </c>
      <c r="AE17" s="6" t="s">
        <v>10</v>
      </c>
      <c r="AF17" s="6" t="s">
        <v>10</v>
      </c>
      <c r="AG17" s="5" t="s">
        <v>9</v>
      </c>
      <c r="AH17" s="27">
        <f t="shared" si="2"/>
        <v>1</v>
      </c>
      <c r="AI17" s="28">
        <f t="shared" si="3"/>
        <v>11</v>
      </c>
      <c r="AJ17" s="28">
        <f t="shared" si="0"/>
        <v>0</v>
      </c>
      <c r="AK17" s="63">
        <f>AJ17+'Nov. 18'!AK17+AL17</f>
        <v>0</v>
      </c>
      <c r="AL17" s="28"/>
      <c r="AM17" s="28">
        <f t="shared" si="1"/>
        <v>28</v>
      </c>
      <c r="AN17" s="28">
        <f>AH17+'Nov. 18'!AN17</f>
        <v>13</v>
      </c>
      <c r="AO17" s="29">
        <f>AI17+'Nov. 18'!AO17</f>
        <v>117</v>
      </c>
      <c r="AU17" s="19"/>
      <c r="AV17" s="19"/>
      <c r="AW17" s="19"/>
    </row>
    <row r="18" spans="1:49" x14ac:dyDescent="0.25">
      <c r="A18" s="96"/>
      <c r="B18" s="26" t="s">
        <v>60</v>
      </c>
      <c r="C18" s="6" t="s">
        <v>10</v>
      </c>
      <c r="D18" s="6" t="s">
        <v>10</v>
      </c>
      <c r="E18" s="5" t="s">
        <v>9</v>
      </c>
      <c r="F18" s="5" t="s">
        <v>9</v>
      </c>
      <c r="G18" s="5" t="s">
        <v>12</v>
      </c>
      <c r="H18" s="5" t="s">
        <v>10</v>
      </c>
      <c r="I18" s="5" t="s">
        <v>10</v>
      </c>
      <c r="J18" s="6" t="s">
        <v>13</v>
      </c>
      <c r="K18" s="6" t="s">
        <v>13</v>
      </c>
      <c r="L18" s="5" t="s">
        <v>13</v>
      </c>
      <c r="M18" s="5" t="s">
        <v>13</v>
      </c>
      <c r="N18" s="5" t="s">
        <v>10</v>
      </c>
      <c r="O18" s="5" t="s">
        <v>2</v>
      </c>
      <c r="P18" s="5" t="s">
        <v>9</v>
      </c>
      <c r="Q18" s="6" t="s">
        <v>9</v>
      </c>
      <c r="R18" s="6" t="s">
        <v>12</v>
      </c>
      <c r="S18" s="5" t="s">
        <v>10</v>
      </c>
      <c r="T18" s="5" t="s">
        <v>10</v>
      </c>
      <c r="U18" s="5" t="s">
        <v>13</v>
      </c>
      <c r="V18" s="5" t="s">
        <v>13</v>
      </c>
      <c r="W18" s="5" t="s">
        <v>13</v>
      </c>
      <c r="X18" s="6" t="s">
        <v>10</v>
      </c>
      <c r="Y18" s="6" t="s">
        <v>10</v>
      </c>
      <c r="Z18" s="5" t="s">
        <v>9</v>
      </c>
      <c r="AA18" s="5" t="s">
        <v>9</v>
      </c>
      <c r="AB18" s="5" t="s">
        <v>9</v>
      </c>
      <c r="AC18" s="5" t="s">
        <v>9</v>
      </c>
      <c r="AD18" s="5" t="s">
        <v>9</v>
      </c>
      <c r="AE18" s="6" t="s">
        <v>10</v>
      </c>
      <c r="AF18" s="6" t="s">
        <v>10</v>
      </c>
      <c r="AG18" s="5" t="s">
        <v>9</v>
      </c>
      <c r="AH18" s="27">
        <f t="shared" si="2"/>
        <v>1</v>
      </c>
      <c r="AI18" s="28">
        <f t="shared" si="3"/>
        <v>11</v>
      </c>
      <c r="AJ18" s="28">
        <f t="shared" si="0"/>
        <v>0</v>
      </c>
      <c r="AK18" s="63">
        <f>AJ18+'Nov. 18'!AK18+AL18</f>
        <v>0</v>
      </c>
      <c r="AL18" s="28"/>
      <c r="AM18" s="28">
        <f t="shared" si="1"/>
        <v>28</v>
      </c>
      <c r="AN18" s="28">
        <f>AH18+'Nov. 18'!AN18</f>
        <v>13</v>
      </c>
      <c r="AO18" s="29">
        <f>AI18+'Nov. 18'!AO18</f>
        <v>117</v>
      </c>
      <c r="AU18" s="19"/>
      <c r="AV18" s="19"/>
      <c r="AW18" s="19"/>
    </row>
    <row r="19" spans="1:49" ht="15.75" thickBot="1" x14ac:dyDescent="0.3">
      <c r="A19" s="97"/>
      <c r="B19" s="30" t="s">
        <v>61</v>
      </c>
      <c r="C19" s="70" t="s">
        <v>10</v>
      </c>
      <c r="D19" s="70" t="s">
        <v>10</v>
      </c>
      <c r="E19" s="69" t="s">
        <v>9</v>
      </c>
      <c r="F19" s="69" t="s">
        <v>9</v>
      </c>
      <c r="G19" s="69" t="s">
        <v>12</v>
      </c>
      <c r="H19" s="69" t="s">
        <v>10</v>
      </c>
      <c r="I19" s="69" t="s">
        <v>10</v>
      </c>
      <c r="J19" s="70" t="s">
        <v>13</v>
      </c>
      <c r="K19" s="70" t="s">
        <v>13</v>
      </c>
      <c r="L19" s="69" t="s">
        <v>13</v>
      </c>
      <c r="M19" s="69" t="s">
        <v>13</v>
      </c>
      <c r="N19" s="69" t="s">
        <v>10</v>
      </c>
      <c r="O19" s="69" t="s">
        <v>2</v>
      </c>
      <c r="P19" s="69" t="s">
        <v>9</v>
      </c>
      <c r="Q19" s="70" t="s">
        <v>9</v>
      </c>
      <c r="R19" s="70" t="s">
        <v>12</v>
      </c>
      <c r="S19" s="69" t="s">
        <v>10</v>
      </c>
      <c r="T19" s="69" t="s">
        <v>10</v>
      </c>
      <c r="U19" s="69" t="s">
        <v>13</v>
      </c>
      <c r="V19" s="69" t="s">
        <v>13</v>
      </c>
      <c r="W19" s="69" t="s">
        <v>13</v>
      </c>
      <c r="X19" s="70" t="s">
        <v>10</v>
      </c>
      <c r="Y19" s="70" t="s">
        <v>10</v>
      </c>
      <c r="Z19" s="69" t="s">
        <v>9</v>
      </c>
      <c r="AA19" s="69" t="s">
        <v>9</v>
      </c>
      <c r="AB19" s="69" t="s">
        <v>9</v>
      </c>
      <c r="AC19" s="69" t="s">
        <v>9</v>
      </c>
      <c r="AD19" s="69" t="s">
        <v>9</v>
      </c>
      <c r="AE19" s="70" t="s">
        <v>10</v>
      </c>
      <c r="AF19" s="70" t="s">
        <v>10</v>
      </c>
      <c r="AG19" s="69" t="s">
        <v>9</v>
      </c>
      <c r="AH19" s="33">
        <f t="shared" si="2"/>
        <v>1</v>
      </c>
      <c r="AI19" s="34">
        <f t="shared" si="3"/>
        <v>11</v>
      </c>
      <c r="AJ19" s="34">
        <f t="shared" si="0"/>
        <v>0</v>
      </c>
      <c r="AK19" s="64">
        <f>AJ19+'Nov. 18'!AK19+AL19</f>
        <v>0</v>
      </c>
      <c r="AL19" s="34"/>
      <c r="AM19" s="34">
        <f t="shared" si="1"/>
        <v>28</v>
      </c>
      <c r="AN19" s="34">
        <f>AH19+'Nov. 18'!AN19</f>
        <v>13</v>
      </c>
      <c r="AO19" s="80">
        <f>AI19+'Nov. 18'!AO19</f>
        <v>117</v>
      </c>
      <c r="AU19" s="19"/>
      <c r="AV19" s="19"/>
      <c r="AW19" s="19"/>
    </row>
    <row r="20" spans="1:49" ht="15.75" customHeight="1" thickTop="1" x14ac:dyDescent="0.25">
      <c r="A20" s="82" t="s">
        <v>17</v>
      </c>
      <c r="B20" s="20" t="s">
        <v>49</v>
      </c>
      <c r="C20" s="68" t="s">
        <v>13</v>
      </c>
      <c r="D20" s="68" t="s">
        <v>13</v>
      </c>
      <c r="E20" s="67" t="s">
        <v>13</v>
      </c>
      <c r="F20" s="67" t="s">
        <v>13</v>
      </c>
      <c r="G20" s="67" t="s">
        <v>10</v>
      </c>
      <c r="H20" s="67" t="s">
        <v>2</v>
      </c>
      <c r="I20" s="67" t="s">
        <v>9</v>
      </c>
      <c r="J20" s="68" t="s">
        <v>9</v>
      </c>
      <c r="K20" s="68" t="s">
        <v>12</v>
      </c>
      <c r="L20" s="67" t="s">
        <v>10</v>
      </c>
      <c r="M20" s="67" t="s">
        <v>10</v>
      </c>
      <c r="N20" s="67" t="s">
        <v>13</v>
      </c>
      <c r="O20" s="67" t="s">
        <v>13</v>
      </c>
      <c r="P20" s="67" t="s">
        <v>13</v>
      </c>
      <c r="Q20" s="68" t="s">
        <v>10</v>
      </c>
      <c r="R20" s="68" t="s">
        <v>10</v>
      </c>
      <c r="S20" s="67" t="s">
        <v>9</v>
      </c>
      <c r="T20" s="67" t="s">
        <v>9</v>
      </c>
      <c r="U20" s="67" t="s">
        <v>9</v>
      </c>
      <c r="V20" s="67" t="s">
        <v>9</v>
      </c>
      <c r="W20" s="67" t="s">
        <v>9</v>
      </c>
      <c r="X20" s="68" t="s">
        <v>10</v>
      </c>
      <c r="Y20" s="68" t="s">
        <v>10</v>
      </c>
      <c r="Z20" s="67" t="s">
        <v>9</v>
      </c>
      <c r="AA20" s="67" t="s">
        <v>9</v>
      </c>
      <c r="AB20" s="67" t="s">
        <v>12</v>
      </c>
      <c r="AC20" s="67" t="s">
        <v>10</v>
      </c>
      <c r="AD20" s="67" t="s">
        <v>10</v>
      </c>
      <c r="AE20" s="68" t="s">
        <v>13</v>
      </c>
      <c r="AF20" s="68" t="s">
        <v>13</v>
      </c>
      <c r="AG20" s="67" t="s">
        <v>13</v>
      </c>
      <c r="AH20" s="23">
        <f t="shared" si="2"/>
        <v>1</v>
      </c>
      <c r="AI20" s="24">
        <f t="shared" si="3"/>
        <v>9</v>
      </c>
      <c r="AJ20" s="24">
        <f t="shared" si="0"/>
        <v>0</v>
      </c>
      <c r="AK20" s="62">
        <f>AJ20+'Nov. 18'!AK20+AL20</f>
        <v>0</v>
      </c>
      <c r="AL20" s="24"/>
      <c r="AM20" s="38">
        <f t="shared" si="1"/>
        <v>28</v>
      </c>
      <c r="AN20" s="24">
        <f>AH20+'Nov. 18'!AN20</f>
        <v>13</v>
      </c>
      <c r="AO20" s="79">
        <f>AI20+'Nov. 18'!AO20</f>
        <v>117</v>
      </c>
      <c r="AU20" s="19"/>
      <c r="AV20" s="19"/>
      <c r="AW20" s="19"/>
    </row>
    <row r="21" spans="1:49" x14ac:dyDescent="0.25">
      <c r="A21" s="83"/>
      <c r="B21" s="26" t="s">
        <v>62</v>
      </c>
      <c r="C21" s="74" t="s">
        <v>13</v>
      </c>
      <c r="D21" s="74" t="s">
        <v>13</v>
      </c>
      <c r="E21" s="75" t="s">
        <v>13</v>
      </c>
      <c r="F21" s="75" t="s">
        <v>13</v>
      </c>
      <c r="G21" s="75" t="s">
        <v>10</v>
      </c>
      <c r="H21" s="75" t="s">
        <v>2</v>
      </c>
      <c r="I21" s="75" t="s">
        <v>9</v>
      </c>
      <c r="J21" s="74" t="s">
        <v>9</v>
      </c>
      <c r="K21" s="74" t="s">
        <v>12</v>
      </c>
      <c r="L21" s="75" t="s">
        <v>10</v>
      </c>
      <c r="M21" s="75" t="s">
        <v>10</v>
      </c>
      <c r="N21" s="75" t="s">
        <v>13</v>
      </c>
      <c r="O21" s="75" t="s">
        <v>13</v>
      </c>
      <c r="P21" s="75" t="s">
        <v>13</v>
      </c>
      <c r="Q21" s="74" t="s">
        <v>10</v>
      </c>
      <c r="R21" s="74" t="s">
        <v>10</v>
      </c>
      <c r="S21" s="75" t="s">
        <v>9</v>
      </c>
      <c r="T21" s="75" t="s">
        <v>9</v>
      </c>
      <c r="U21" s="75" t="s">
        <v>9</v>
      </c>
      <c r="V21" s="75" t="s">
        <v>9</v>
      </c>
      <c r="W21" s="75" t="s">
        <v>9</v>
      </c>
      <c r="X21" s="74" t="s">
        <v>10</v>
      </c>
      <c r="Y21" s="74" t="s">
        <v>10</v>
      </c>
      <c r="Z21" s="75" t="s">
        <v>9</v>
      </c>
      <c r="AA21" s="75" t="s">
        <v>9</v>
      </c>
      <c r="AB21" s="75" t="s">
        <v>12</v>
      </c>
      <c r="AC21" s="75" t="s">
        <v>10</v>
      </c>
      <c r="AD21" s="75" t="s">
        <v>10</v>
      </c>
      <c r="AE21" s="74" t="s">
        <v>13</v>
      </c>
      <c r="AF21" s="74" t="s">
        <v>13</v>
      </c>
      <c r="AG21" s="75" t="s">
        <v>13</v>
      </c>
      <c r="AH21" s="66">
        <f>COUNTIF(C21:AG21,"RU")</f>
        <v>1</v>
      </c>
      <c r="AI21" s="28">
        <f>COUNTIF(C21:AG21,"R")</f>
        <v>9</v>
      </c>
      <c r="AJ21" s="28">
        <f>+COUNTIF(C21:AG21,"C")</f>
        <v>0</v>
      </c>
      <c r="AK21" s="63">
        <f>AJ21+'Nov. 18'!AK21+AL21</f>
        <v>0</v>
      </c>
      <c r="AL21" s="28"/>
      <c r="AM21" s="28">
        <f t="shared" si="1"/>
        <v>28</v>
      </c>
      <c r="AN21" s="28">
        <f>AH21+'Nov. 18'!AN21</f>
        <v>13</v>
      </c>
      <c r="AO21" s="29">
        <f>AI21+'Nov. 18'!AO21</f>
        <v>117</v>
      </c>
      <c r="AU21" s="19"/>
      <c r="AV21" s="19"/>
      <c r="AW21" s="19"/>
    </row>
    <row r="22" spans="1:49" x14ac:dyDescent="0.25">
      <c r="A22" s="83"/>
      <c r="B22" s="26" t="s">
        <v>63</v>
      </c>
      <c r="C22" s="74" t="s">
        <v>13</v>
      </c>
      <c r="D22" s="74" t="s">
        <v>13</v>
      </c>
      <c r="E22" s="75" t="s">
        <v>13</v>
      </c>
      <c r="F22" s="75" t="s">
        <v>13</v>
      </c>
      <c r="G22" s="75" t="s">
        <v>10</v>
      </c>
      <c r="H22" s="75" t="s">
        <v>2</v>
      </c>
      <c r="I22" s="75" t="s">
        <v>9</v>
      </c>
      <c r="J22" s="74" t="s">
        <v>9</v>
      </c>
      <c r="K22" s="74" t="s">
        <v>12</v>
      </c>
      <c r="L22" s="75" t="s">
        <v>10</v>
      </c>
      <c r="M22" s="75" t="s">
        <v>10</v>
      </c>
      <c r="N22" s="75" t="s">
        <v>13</v>
      </c>
      <c r="O22" s="75" t="s">
        <v>13</v>
      </c>
      <c r="P22" s="75" t="s">
        <v>13</v>
      </c>
      <c r="Q22" s="74" t="s">
        <v>10</v>
      </c>
      <c r="R22" s="74" t="s">
        <v>10</v>
      </c>
      <c r="S22" s="75" t="s">
        <v>9</v>
      </c>
      <c r="T22" s="75" t="s">
        <v>9</v>
      </c>
      <c r="U22" s="75" t="s">
        <v>9</v>
      </c>
      <c r="V22" s="75" t="s">
        <v>9</v>
      </c>
      <c r="W22" s="75" t="s">
        <v>9</v>
      </c>
      <c r="X22" s="74" t="s">
        <v>10</v>
      </c>
      <c r="Y22" s="74" t="s">
        <v>10</v>
      </c>
      <c r="Z22" s="75" t="s">
        <v>9</v>
      </c>
      <c r="AA22" s="75" t="s">
        <v>9</v>
      </c>
      <c r="AB22" s="75" t="s">
        <v>12</v>
      </c>
      <c r="AC22" s="75" t="s">
        <v>10</v>
      </c>
      <c r="AD22" s="75" t="s">
        <v>10</v>
      </c>
      <c r="AE22" s="74" t="s">
        <v>13</v>
      </c>
      <c r="AF22" s="74" t="s">
        <v>13</v>
      </c>
      <c r="AG22" s="75" t="s">
        <v>13</v>
      </c>
      <c r="AH22" s="27">
        <f>COUNTIF(C22:AG22,"RU")</f>
        <v>1</v>
      </c>
      <c r="AI22" s="28">
        <f>COUNTIF(C22:AG22,"R")</f>
        <v>9</v>
      </c>
      <c r="AJ22" s="28">
        <f>+COUNTIF(C22:AG22,"C")</f>
        <v>0</v>
      </c>
      <c r="AK22" s="63">
        <f>AJ22+'Nov. 18'!AK22+AL22</f>
        <v>0</v>
      </c>
      <c r="AL22" s="28"/>
      <c r="AM22" s="28">
        <f t="shared" si="1"/>
        <v>28</v>
      </c>
      <c r="AN22" s="28">
        <f>AH22+'Nov. 18'!AN22</f>
        <v>13</v>
      </c>
      <c r="AO22" s="29">
        <f>AI22+'Nov. 18'!AO22</f>
        <v>117</v>
      </c>
      <c r="AU22" s="19"/>
      <c r="AV22" s="19"/>
      <c r="AW22" s="19"/>
    </row>
    <row r="23" spans="1:49" ht="15.75" thickBot="1" x14ac:dyDescent="0.3">
      <c r="A23" s="84"/>
      <c r="B23" s="30" t="s">
        <v>46</v>
      </c>
      <c r="C23" s="32" t="s">
        <v>13</v>
      </c>
      <c r="D23" s="32" t="s">
        <v>13</v>
      </c>
      <c r="E23" s="31" t="s">
        <v>13</v>
      </c>
      <c r="F23" s="31" t="s">
        <v>13</v>
      </c>
      <c r="G23" s="31" t="s">
        <v>10</v>
      </c>
      <c r="H23" s="31" t="s">
        <v>2</v>
      </c>
      <c r="I23" s="31" t="s">
        <v>9</v>
      </c>
      <c r="J23" s="32" t="s">
        <v>9</v>
      </c>
      <c r="K23" s="32" t="s">
        <v>12</v>
      </c>
      <c r="L23" s="31" t="s">
        <v>10</v>
      </c>
      <c r="M23" s="31" t="s">
        <v>10</v>
      </c>
      <c r="N23" s="31" t="s">
        <v>13</v>
      </c>
      <c r="O23" s="31" t="s">
        <v>13</v>
      </c>
      <c r="P23" s="31" t="s">
        <v>13</v>
      </c>
      <c r="Q23" s="32" t="s">
        <v>10</v>
      </c>
      <c r="R23" s="32" t="s">
        <v>10</v>
      </c>
      <c r="S23" s="31" t="s">
        <v>9</v>
      </c>
      <c r="T23" s="31" t="s">
        <v>9</v>
      </c>
      <c r="U23" s="31" t="s">
        <v>9</v>
      </c>
      <c r="V23" s="31" t="s">
        <v>9</v>
      </c>
      <c r="W23" s="31" t="s">
        <v>9</v>
      </c>
      <c r="X23" s="32" t="s">
        <v>10</v>
      </c>
      <c r="Y23" s="32" t="s">
        <v>10</v>
      </c>
      <c r="Z23" s="31" t="s">
        <v>9</v>
      </c>
      <c r="AA23" s="31" t="s">
        <v>9</v>
      </c>
      <c r="AB23" s="31" t="s">
        <v>12</v>
      </c>
      <c r="AC23" s="31" t="s">
        <v>10</v>
      </c>
      <c r="AD23" s="31" t="s">
        <v>10</v>
      </c>
      <c r="AE23" s="32" t="s">
        <v>13</v>
      </c>
      <c r="AF23" s="32" t="s">
        <v>13</v>
      </c>
      <c r="AG23" s="31" t="s">
        <v>13</v>
      </c>
      <c r="AH23" s="33">
        <f>COUNTIF(C23:AG23,"RU")</f>
        <v>1</v>
      </c>
      <c r="AI23" s="34">
        <f>COUNTIF(C23:AG23,"R")</f>
        <v>9</v>
      </c>
      <c r="AJ23" s="34">
        <f>+COUNTIF(C23:AG23,"C")</f>
        <v>0</v>
      </c>
      <c r="AK23" s="64">
        <f>AJ23+'Nov. 18'!AK23+AL23</f>
        <v>0</v>
      </c>
      <c r="AL23" s="34"/>
      <c r="AM23" s="34">
        <f t="shared" si="1"/>
        <v>28</v>
      </c>
      <c r="AN23" s="34">
        <f>AH23+'Nov. 18'!AN23</f>
        <v>13</v>
      </c>
      <c r="AO23" s="80">
        <f>AI23+'Nov. 18'!AO23</f>
        <v>117</v>
      </c>
      <c r="AU23" s="19"/>
      <c r="AV23" s="19"/>
      <c r="AW23" s="19"/>
    </row>
    <row r="24" spans="1:49" ht="15.75" thickTop="1" x14ac:dyDescent="0.25">
      <c r="B24" s="39" t="s">
        <v>18</v>
      </c>
      <c r="C24" s="40">
        <f>COUNTIF(C8,"J")+COUNTIF(C12,"J")+COUNTIF(C16,"J")+COUNTIF(C20,"J")+COUNTIF(C8,"M")+COUNTIF(C12,"M")+COUNTIF(C16,"M")+COUNTIF(C20,"M")</f>
        <v>1</v>
      </c>
      <c r="D24" s="40">
        <f t="shared" ref="D24:AG24" si="4">COUNTIF(D8,"J")+COUNTIF(D12,"J")+COUNTIF(D16,"J")+COUNTIF(D20,"J")+COUNTIF(D8,"M")+COUNTIF(D12,"M")+COUNTIF(D16,"M")+COUNTIF(D20,"M")</f>
        <v>1</v>
      </c>
      <c r="E24" s="40">
        <f t="shared" si="4"/>
        <v>2</v>
      </c>
      <c r="F24" s="40">
        <f t="shared" si="4"/>
        <v>2</v>
      </c>
      <c r="G24" s="40">
        <f t="shared" si="4"/>
        <v>2</v>
      </c>
      <c r="H24" s="40">
        <f t="shared" si="4"/>
        <v>1</v>
      </c>
      <c r="I24" s="40">
        <f t="shared" si="4"/>
        <v>2</v>
      </c>
      <c r="J24" s="40">
        <f t="shared" si="4"/>
        <v>1</v>
      </c>
      <c r="K24" s="40">
        <f t="shared" si="4"/>
        <v>1</v>
      </c>
      <c r="L24" s="40">
        <f t="shared" si="4"/>
        <v>2</v>
      </c>
      <c r="M24" s="40">
        <f t="shared" si="4"/>
        <v>2</v>
      </c>
      <c r="N24" s="40">
        <f t="shared" si="4"/>
        <v>2</v>
      </c>
      <c r="O24" s="40">
        <f t="shared" si="4"/>
        <v>1</v>
      </c>
      <c r="P24" s="40">
        <f t="shared" si="4"/>
        <v>2</v>
      </c>
      <c r="Q24" s="40">
        <f t="shared" si="4"/>
        <v>1</v>
      </c>
      <c r="R24" s="40">
        <f t="shared" si="4"/>
        <v>1</v>
      </c>
      <c r="S24" s="40">
        <f t="shared" si="4"/>
        <v>2</v>
      </c>
      <c r="T24" s="40">
        <f t="shared" si="4"/>
        <v>2</v>
      </c>
      <c r="U24" s="40">
        <f t="shared" si="4"/>
        <v>2</v>
      </c>
      <c r="V24" s="40">
        <f t="shared" si="4"/>
        <v>1</v>
      </c>
      <c r="W24" s="40">
        <f t="shared" si="4"/>
        <v>2</v>
      </c>
      <c r="X24" s="40">
        <f t="shared" si="4"/>
        <v>1</v>
      </c>
      <c r="Y24" s="40">
        <f t="shared" si="4"/>
        <v>1</v>
      </c>
      <c r="Z24" s="40">
        <f t="shared" si="4"/>
        <v>2</v>
      </c>
      <c r="AA24" s="40">
        <f t="shared" si="4"/>
        <v>2</v>
      </c>
      <c r="AB24" s="40">
        <f t="shared" si="4"/>
        <v>2</v>
      </c>
      <c r="AC24" s="40">
        <f t="shared" si="4"/>
        <v>1</v>
      </c>
      <c r="AD24" s="40">
        <f t="shared" si="4"/>
        <v>2</v>
      </c>
      <c r="AE24" s="40">
        <f t="shared" si="4"/>
        <v>1</v>
      </c>
      <c r="AF24" s="40">
        <f t="shared" si="4"/>
        <v>1</v>
      </c>
      <c r="AG24" s="40">
        <f t="shared" si="4"/>
        <v>2</v>
      </c>
      <c r="AM24" s="2">
        <f>SUM(AM3:AM23)</f>
        <v>588</v>
      </c>
    </row>
    <row r="25" spans="1:49" x14ac:dyDescent="0.25">
      <c r="B25" s="41" t="s">
        <v>19</v>
      </c>
      <c r="C25" s="42">
        <f>COUNTIF(C8,"N")+COUNTIF(C12,"N")+COUNTIF(C16,"N")+COUNTIF(C20,"N")</f>
        <v>1</v>
      </c>
      <c r="D25" s="42">
        <f t="shared" ref="D25:AG25" si="5">COUNTIF(D8,"N")+COUNTIF(D12,"N")+COUNTIF(D16,"N")+COUNTIF(D20,"N")</f>
        <v>1</v>
      </c>
      <c r="E25" s="42">
        <f t="shared" si="5"/>
        <v>1</v>
      </c>
      <c r="F25" s="42">
        <f t="shared" si="5"/>
        <v>1</v>
      </c>
      <c r="G25" s="42">
        <f t="shared" si="5"/>
        <v>1</v>
      </c>
      <c r="H25" s="42">
        <f t="shared" si="5"/>
        <v>1</v>
      </c>
      <c r="I25" s="42">
        <f t="shared" si="5"/>
        <v>1</v>
      </c>
      <c r="J25" s="42">
        <f t="shared" si="5"/>
        <v>1</v>
      </c>
      <c r="K25" s="42">
        <f t="shared" si="5"/>
        <v>1</v>
      </c>
      <c r="L25" s="42">
        <f t="shared" si="5"/>
        <v>1</v>
      </c>
      <c r="M25" s="42">
        <f t="shared" si="5"/>
        <v>1</v>
      </c>
      <c r="N25" s="42">
        <f t="shared" si="5"/>
        <v>1</v>
      </c>
      <c r="O25" s="42">
        <f t="shared" si="5"/>
        <v>1</v>
      </c>
      <c r="P25" s="42">
        <f t="shared" si="5"/>
        <v>1</v>
      </c>
      <c r="Q25" s="42">
        <f t="shared" si="5"/>
        <v>1</v>
      </c>
      <c r="R25" s="42">
        <f t="shared" si="5"/>
        <v>1</v>
      </c>
      <c r="S25" s="42">
        <f t="shared" si="5"/>
        <v>1</v>
      </c>
      <c r="T25" s="42">
        <f t="shared" si="5"/>
        <v>1</v>
      </c>
      <c r="U25" s="42">
        <f t="shared" si="5"/>
        <v>1</v>
      </c>
      <c r="V25" s="42">
        <f>COUNTIF(V8,"N")+COUNTIF(V12,"N")+COUNTIF(V16,"N")+COUNTIF(V20,"N")</f>
        <v>1</v>
      </c>
      <c r="W25" s="42">
        <f t="shared" si="5"/>
        <v>1</v>
      </c>
      <c r="X25" s="42">
        <f t="shared" si="5"/>
        <v>1</v>
      </c>
      <c r="Y25" s="42">
        <f t="shared" si="5"/>
        <v>1</v>
      </c>
      <c r="Z25" s="42">
        <f t="shared" si="5"/>
        <v>1</v>
      </c>
      <c r="AA25" s="42">
        <f t="shared" si="5"/>
        <v>1</v>
      </c>
      <c r="AB25" s="42">
        <f t="shared" si="5"/>
        <v>1</v>
      </c>
      <c r="AC25" s="42">
        <f t="shared" si="5"/>
        <v>1</v>
      </c>
      <c r="AD25" s="42">
        <f t="shared" si="5"/>
        <v>1</v>
      </c>
      <c r="AE25" s="42">
        <f t="shared" si="5"/>
        <v>1</v>
      </c>
      <c r="AF25" s="42">
        <f t="shared" si="5"/>
        <v>1</v>
      </c>
      <c r="AG25" s="42">
        <f t="shared" si="5"/>
        <v>1</v>
      </c>
    </row>
    <row r="26" spans="1:49" x14ac:dyDescent="0.25">
      <c r="B26" s="41" t="s">
        <v>20</v>
      </c>
      <c r="C26" s="42">
        <f>COUNTIF(C9:C11,"J")+COUNTIF(C13:C15,"J")+COUNTIF(C17:C19,"J")+COUNTIF(C21:C23,"J")+COUNTIF(C9:C11,"M")+COUNTIF(C13:C15,"M")+COUNTIF(C17:C19,"M")+COUNTIF(C21:C23,"M")</f>
        <v>3</v>
      </c>
      <c r="D26" s="42">
        <f t="shared" ref="D26:AG26" si="6">COUNTIF(D9:D11,"J")+COUNTIF(D13:D15,"J")+COUNTIF(D17:D19,"J")+COUNTIF(D21:D23,"J")+COUNTIF(D9:D11,"M")+COUNTIF(D13:D15,"M")+COUNTIF(D17:D19,"M")+COUNTIF(D21:D23,"M")</f>
        <v>3</v>
      </c>
      <c r="E26" s="42">
        <f t="shared" si="6"/>
        <v>6</v>
      </c>
      <c r="F26" s="42">
        <f t="shared" si="6"/>
        <v>6</v>
      </c>
      <c r="G26" s="42">
        <f t="shared" si="6"/>
        <v>6</v>
      </c>
      <c r="H26" s="42">
        <f t="shared" si="6"/>
        <v>3</v>
      </c>
      <c r="I26" s="42">
        <f t="shared" si="6"/>
        <v>6</v>
      </c>
      <c r="J26" s="42">
        <f t="shared" si="6"/>
        <v>3</v>
      </c>
      <c r="K26" s="42">
        <f t="shared" si="6"/>
        <v>3</v>
      </c>
      <c r="L26" s="42">
        <f t="shared" si="6"/>
        <v>6</v>
      </c>
      <c r="M26" s="42">
        <f t="shared" si="6"/>
        <v>6</v>
      </c>
      <c r="N26" s="42">
        <f t="shared" si="6"/>
        <v>6</v>
      </c>
      <c r="O26" s="42">
        <f t="shared" si="6"/>
        <v>3</v>
      </c>
      <c r="P26" s="42">
        <f t="shared" si="6"/>
        <v>6</v>
      </c>
      <c r="Q26" s="42">
        <f t="shared" si="6"/>
        <v>3</v>
      </c>
      <c r="R26" s="42">
        <f t="shared" si="6"/>
        <v>3</v>
      </c>
      <c r="S26" s="42">
        <f t="shared" si="6"/>
        <v>6</v>
      </c>
      <c r="T26" s="42">
        <f t="shared" si="6"/>
        <v>6</v>
      </c>
      <c r="U26" s="42">
        <f t="shared" si="6"/>
        <v>6</v>
      </c>
      <c r="V26" s="42">
        <f t="shared" si="6"/>
        <v>3</v>
      </c>
      <c r="W26" s="42">
        <f t="shared" si="6"/>
        <v>6</v>
      </c>
      <c r="X26" s="42">
        <f t="shared" si="6"/>
        <v>3</v>
      </c>
      <c r="Y26" s="42">
        <f t="shared" si="6"/>
        <v>3</v>
      </c>
      <c r="Z26" s="42">
        <f t="shared" si="6"/>
        <v>6</v>
      </c>
      <c r="AA26" s="42">
        <f t="shared" si="6"/>
        <v>6</v>
      </c>
      <c r="AB26" s="42">
        <f t="shared" si="6"/>
        <v>6</v>
      </c>
      <c r="AC26" s="42">
        <f t="shared" si="6"/>
        <v>3</v>
      </c>
      <c r="AD26" s="42">
        <f t="shared" si="6"/>
        <v>6</v>
      </c>
      <c r="AE26" s="42">
        <f t="shared" si="6"/>
        <v>3</v>
      </c>
      <c r="AF26" s="42">
        <f t="shared" si="6"/>
        <v>3</v>
      </c>
      <c r="AG26" s="42">
        <f t="shared" si="6"/>
        <v>6</v>
      </c>
    </row>
    <row r="27" spans="1:49" x14ac:dyDescent="0.25">
      <c r="B27" s="41" t="s">
        <v>21</v>
      </c>
      <c r="C27" s="42">
        <f>COUNTIF(C9:C11,"N")+COUNTIF(C13:C15,"N")+COUNTIF(C17:C19,"N")+COUNTIF(C21:C23,"N")</f>
        <v>3</v>
      </c>
      <c r="D27" s="42">
        <f t="shared" ref="D27:AG27" si="7">COUNTIF(D9:D11,"N")+COUNTIF(D13:D15,"N")+COUNTIF(D17:D19,"N")+COUNTIF(D21:D23,"N")</f>
        <v>3</v>
      </c>
      <c r="E27" s="42">
        <f t="shared" si="7"/>
        <v>3</v>
      </c>
      <c r="F27" s="42">
        <f t="shared" si="7"/>
        <v>3</v>
      </c>
      <c r="G27" s="42">
        <f t="shared" si="7"/>
        <v>3</v>
      </c>
      <c r="H27" s="42">
        <f t="shared" si="7"/>
        <v>3</v>
      </c>
      <c r="I27" s="42">
        <f t="shared" si="7"/>
        <v>3</v>
      </c>
      <c r="J27" s="42">
        <f t="shared" si="7"/>
        <v>3</v>
      </c>
      <c r="K27" s="42">
        <f t="shared" si="7"/>
        <v>3</v>
      </c>
      <c r="L27" s="42">
        <f t="shared" si="7"/>
        <v>3</v>
      </c>
      <c r="M27" s="42">
        <f t="shared" si="7"/>
        <v>3</v>
      </c>
      <c r="N27" s="42">
        <f t="shared" si="7"/>
        <v>3</v>
      </c>
      <c r="O27" s="42">
        <f t="shared" si="7"/>
        <v>3</v>
      </c>
      <c r="P27" s="42">
        <f t="shared" si="7"/>
        <v>3</v>
      </c>
      <c r="Q27" s="42">
        <f t="shared" si="7"/>
        <v>3</v>
      </c>
      <c r="R27" s="42">
        <f t="shared" si="7"/>
        <v>3</v>
      </c>
      <c r="S27" s="42">
        <f t="shared" si="7"/>
        <v>3</v>
      </c>
      <c r="T27" s="42">
        <f t="shared" si="7"/>
        <v>3</v>
      </c>
      <c r="U27" s="42">
        <f t="shared" si="7"/>
        <v>3</v>
      </c>
      <c r="V27" s="42">
        <f t="shared" si="7"/>
        <v>3</v>
      </c>
      <c r="W27" s="42">
        <f t="shared" si="7"/>
        <v>3</v>
      </c>
      <c r="X27" s="42">
        <f t="shared" si="7"/>
        <v>3</v>
      </c>
      <c r="Y27" s="42">
        <f t="shared" si="7"/>
        <v>3</v>
      </c>
      <c r="Z27" s="42">
        <f t="shared" si="7"/>
        <v>3</v>
      </c>
      <c r="AA27" s="42">
        <f t="shared" si="7"/>
        <v>3</v>
      </c>
      <c r="AB27" s="42">
        <f t="shared" si="7"/>
        <v>3</v>
      </c>
      <c r="AC27" s="42">
        <f t="shared" si="7"/>
        <v>3</v>
      </c>
      <c r="AD27" s="42">
        <f t="shared" si="7"/>
        <v>3</v>
      </c>
      <c r="AE27" s="42">
        <f t="shared" si="7"/>
        <v>3</v>
      </c>
      <c r="AF27" s="42">
        <f t="shared" si="7"/>
        <v>3</v>
      </c>
      <c r="AG27" s="42">
        <f t="shared" si="7"/>
        <v>3</v>
      </c>
    </row>
    <row r="28" spans="1:49" x14ac:dyDescent="0.25">
      <c r="B28" s="41" t="s">
        <v>22</v>
      </c>
      <c r="C28" s="42">
        <f>C24+C25+D26+D27</f>
        <v>8</v>
      </c>
      <c r="D28" s="42">
        <f t="shared" ref="D28:AG28" si="8">D24+D25+E26+E27</f>
        <v>11</v>
      </c>
      <c r="E28" s="42">
        <f t="shared" si="8"/>
        <v>12</v>
      </c>
      <c r="F28" s="42">
        <f t="shared" si="8"/>
        <v>12</v>
      </c>
      <c r="G28" s="42">
        <f t="shared" si="8"/>
        <v>9</v>
      </c>
      <c r="H28" s="42">
        <f t="shared" si="8"/>
        <v>11</v>
      </c>
      <c r="I28" s="42">
        <f t="shared" si="8"/>
        <v>9</v>
      </c>
      <c r="J28" s="42">
        <f t="shared" si="8"/>
        <v>8</v>
      </c>
      <c r="K28" s="42">
        <f t="shared" si="8"/>
        <v>11</v>
      </c>
      <c r="L28" s="42">
        <f t="shared" si="8"/>
        <v>12</v>
      </c>
      <c r="M28" s="42">
        <f t="shared" si="8"/>
        <v>12</v>
      </c>
      <c r="N28" s="42">
        <f t="shared" si="8"/>
        <v>9</v>
      </c>
      <c r="O28" s="42">
        <f t="shared" si="8"/>
        <v>11</v>
      </c>
      <c r="P28" s="42">
        <f t="shared" si="8"/>
        <v>9</v>
      </c>
      <c r="Q28" s="42">
        <f t="shared" si="8"/>
        <v>8</v>
      </c>
      <c r="R28" s="42">
        <f t="shared" si="8"/>
        <v>11</v>
      </c>
      <c r="S28" s="42">
        <f t="shared" si="8"/>
        <v>12</v>
      </c>
      <c r="T28" s="42">
        <f t="shared" si="8"/>
        <v>12</v>
      </c>
      <c r="U28" s="42">
        <f t="shared" si="8"/>
        <v>9</v>
      </c>
      <c r="V28" s="42">
        <f t="shared" si="8"/>
        <v>11</v>
      </c>
      <c r="W28" s="42">
        <f t="shared" si="8"/>
        <v>9</v>
      </c>
      <c r="X28" s="42">
        <f t="shared" si="8"/>
        <v>8</v>
      </c>
      <c r="Y28" s="42">
        <f t="shared" si="8"/>
        <v>11</v>
      </c>
      <c r="Z28" s="42">
        <f t="shared" si="8"/>
        <v>12</v>
      </c>
      <c r="AA28" s="42">
        <f t="shared" si="8"/>
        <v>12</v>
      </c>
      <c r="AB28" s="42">
        <f t="shared" si="8"/>
        <v>9</v>
      </c>
      <c r="AC28" s="42">
        <f t="shared" si="8"/>
        <v>11</v>
      </c>
      <c r="AD28" s="42">
        <f t="shared" si="8"/>
        <v>9</v>
      </c>
      <c r="AE28" s="42">
        <f t="shared" si="8"/>
        <v>8</v>
      </c>
      <c r="AF28" s="42">
        <f t="shared" si="8"/>
        <v>11</v>
      </c>
      <c r="AG28" s="42">
        <f t="shared" si="8"/>
        <v>3</v>
      </c>
    </row>
  </sheetData>
  <mergeCells count="6">
    <mergeCell ref="A20:A23"/>
    <mergeCell ref="A1:AG1"/>
    <mergeCell ref="A5:A7"/>
    <mergeCell ref="A8:A11"/>
    <mergeCell ref="A12:A15"/>
    <mergeCell ref="A16:A19"/>
  </mergeCells>
  <conditionalFormatting sqref="AM3:AM23">
    <cfRule type="cellIs" dxfId="65" priority="91" operator="equal">
      <formula>0</formula>
    </cfRule>
    <cfRule type="cellIs" dxfId="64" priority="2" operator="lessThan">
      <formula>0</formula>
    </cfRule>
    <cfRule type="cellIs" dxfId="63" priority="1" operator="greaterThan">
      <formula>0</formula>
    </cfRule>
  </conditionalFormatting>
  <conditionalFormatting sqref="AN4">
    <cfRule type="cellIs" dxfId="62" priority="89" operator="notEqual">
      <formula>0</formula>
    </cfRule>
    <cfRule type="cellIs" dxfId="61" priority="90" operator="equal">
      <formula>0</formula>
    </cfRule>
  </conditionalFormatting>
  <conditionalFormatting sqref="O24:AF24 C25:AF27 AG24:AG27">
    <cfRule type="cellIs" dxfId="60" priority="88" operator="equal">
      <formula>0</formula>
    </cfRule>
  </conditionalFormatting>
  <conditionalFormatting sqref="C24:N24">
    <cfRule type="cellIs" dxfId="59" priority="87" operator="equal">
      <formula>0</formula>
    </cfRule>
  </conditionalFormatting>
  <conditionalFormatting sqref="C28:AG28">
    <cfRule type="cellIs" dxfId="58" priority="86" operator="equal">
      <formula>0</formula>
    </cfRule>
  </conditionalFormatting>
  <conditionalFormatting sqref="C2:AD2">
    <cfRule type="cellIs" dxfId="57" priority="85" stopIfTrue="1" operator="equal">
      <formula>"C-1"</formula>
    </cfRule>
  </conditionalFormatting>
  <conditionalFormatting sqref="AE2:AG2">
    <cfRule type="cellIs" dxfId="56" priority="84" stopIfTrue="1" operator="equal">
      <formula>"C-1"</formula>
    </cfRule>
  </conditionalFormatting>
  <conditionalFormatting sqref="I3:AC7">
    <cfRule type="cellIs" dxfId="55" priority="77" operator="between">
      <formula>"F0"</formula>
      <formula>"F9"</formula>
    </cfRule>
    <cfRule type="cellIs" dxfId="54" priority="78" operator="equal">
      <formula>"M"</formula>
    </cfRule>
    <cfRule type="cellIs" dxfId="53" priority="79" operator="equal">
      <formula>"S"</formula>
    </cfRule>
    <cfRule type="cellIs" dxfId="52" priority="80" operator="equal">
      <formula>"C"</formula>
    </cfRule>
    <cfRule type="cellIs" dxfId="51" priority="81" operator="equal">
      <formula>"For"</formula>
    </cfRule>
    <cfRule type="cellIs" dxfId="50" priority="82" operator="equal">
      <formula>"N"</formula>
    </cfRule>
    <cfRule type="cellIs" dxfId="49" priority="83" operator="equal">
      <formula>"J"</formula>
    </cfRule>
  </conditionalFormatting>
  <conditionalFormatting sqref="C3:H7">
    <cfRule type="cellIs" dxfId="48" priority="70" operator="between">
      <formula>"F0"</formula>
      <formula>"F9"</formula>
    </cfRule>
    <cfRule type="cellIs" dxfId="47" priority="71" operator="equal">
      <formula>"M"</formula>
    </cfRule>
    <cfRule type="cellIs" dxfId="46" priority="72" operator="equal">
      <formula>"S"</formula>
    </cfRule>
    <cfRule type="cellIs" dxfId="45" priority="73" operator="equal">
      <formula>"C"</formula>
    </cfRule>
    <cfRule type="cellIs" dxfId="44" priority="74" operator="equal">
      <formula>"For"</formula>
    </cfRule>
    <cfRule type="cellIs" dxfId="43" priority="75" operator="equal">
      <formula>"N"</formula>
    </cfRule>
    <cfRule type="cellIs" dxfId="42" priority="76" operator="equal">
      <formula>"J"</formula>
    </cfRule>
  </conditionalFormatting>
  <conditionalFormatting sqref="AD3:AG7">
    <cfRule type="cellIs" dxfId="41" priority="63" operator="between">
      <formula>"F0"</formula>
      <formula>"F9"</formula>
    </cfRule>
    <cfRule type="cellIs" dxfId="40" priority="64" operator="equal">
      <formula>"M"</formula>
    </cfRule>
    <cfRule type="cellIs" dxfId="39" priority="65" operator="equal">
      <formula>"S"</formula>
    </cfRule>
    <cfRule type="cellIs" dxfId="38" priority="66" operator="equal">
      <formula>"C"</formula>
    </cfRule>
    <cfRule type="cellIs" dxfId="37" priority="67" operator="equal">
      <formula>"For"</formula>
    </cfRule>
    <cfRule type="cellIs" dxfId="36" priority="68" operator="equal">
      <formula>"N"</formula>
    </cfRule>
    <cfRule type="cellIs" dxfId="35" priority="69" operator="equal">
      <formula>"J"</formula>
    </cfRule>
  </conditionalFormatting>
  <conditionalFormatting sqref="C3:AG7">
    <cfRule type="cellIs" dxfId="34" priority="62" operator="equal">
      <formula>"FV"</formula>
    </cfRule>
  </conditionalFormatting>
  <conditionalFormatting sqref="C8:Y23">
    <cfRule type="cellIs" dxfId="33" priority="31" operator="between">
      <formula>"F0"</formula>
      <formula>"F9"</formula>
    </cfRule>
    <cfRule type="cellIs" dxfId="32" priority="32" operator="equal">
      <formula>"M"</formula>
    </cfRule>
    <cfRule type="cellIs" dxfId="31" priority="33" operator="equal">
      <formula>"S"</formula>
    </cfRule>
    <cfRule type="cellIs" dxfId="30" priority="34" operator="equal">
      <formula>"C"</formula>
    </cfRule>
    <cfRule type="cellIs" dxfId="29" priority="35" operator="equal">
      <formula>"For"</formula>
    </cfRule>
    <cfRule type="cellIs" dxfId="28" priority="36" operator="equal">
      <formula>"N"</formula>
    </cfRule>
    <cfRule type="cellIs" dxfId="27" priority="37" operator="equal">
      <formula>"J"</formula>
    </cfRule>
  </conditionalFormatting>
  <conditionalFormatting sqref="C8:Y23">
    <cfRule type="cellIs" dxfId="26" priority="30" stopIfTrue="1" operator="equal">
      <formula>"C-1"</formula>
    </cfRule>
  </conditionalFormatting>
  <conditionalFormatting sqref="Z8:AG23">
    <cfRule type="cellIs" dxfId="25" priority="23" operator="between">
      <formula>"F0"</formula>
      <formula>"F9"</formula>
    </cfRule>
    <cfRule type="cellIs" dxfId="24" priority="24" operator="equal">
      <formula>"M"</formula>
    </cfRule>
    <cfRule type="cellIs" dxfId="23" priority="25" operator="equal">
      <formula>"S"</formula>
    </cfRule>
    <cfRule type="cellIs" dxfId="22" priority="26" operator="equal">
      <formula>"C"</formula>
    </cfRule>
    <cfRule type="cellIs" dxfId="21" priority="27" operator="equal">
      <formula>"For"</formula>
    </cfRule>
    <cfRule type="cellIs" dxfId="20" priority="28" operator="equal">
      <formula>"N"</formula>
    </cfRule>
    <cfRule type="cellIs" dxfId="19" priority="29" operator="equal">
      <formula>"J"</formula>
    </cfRule>
  </conditionalFormatting>
  <conditionalFormatting sqref="Z8:AG23">
    <cfRule type="cellIs" dxfId="18" priority="22" stopIfTrue="1" operator="equal">
      <formula>"C-1"</formula>
    </cfRule>
  </conditionalFormatting>
  <conditionalFormatting sqref="AO3:AO4">
    <cfRule type="cellIs" dxfId="17" priority="21" operator="equal">
      <formula>104</formula>
    </cfRule>
    <cfRule type="cellIs" dxfId="16" priority="20" operator="greaterThan">
      <formula>104</formula>
    </cfRule>
    <cfRule type="cellIs" dxfId="15" priority="19" operator="lessThan">
      <formula>104</formula>
    </cfRule>
  </conditionalFormatting>
  <conditionalFormatting sqref="AO5:AO7">
    <cfRule type="cellIs" dxfId="14" priority="17" operator="equal">
      <formula>114</formula>
    </cfRule>
    <cfRule type="cellIs" dxfId="13" priority="16" operator="greaterThan">
      <formula>114</formula>
    </cfRule>
    <cfRule type="cellIs" dxfId="12" priority="15" operator="lessThan">
      <formula>114</formula>
    </cfRule>
  </conditionalFormatting>
  <conditionalFormatting sqref="AN5:AN7">
    <cfRule type="cellIs" dxfId="11" priority="14" operator="equal">
      <formula>8</formula>
    </cfRule>
    <cfRule type="cellIs" dxfId="10" priority="13" operator="greaterThan">
      <formula>8</formula>
    </cfRule>
    <cfRule type="cellIs" dxfId="9" priority="12" operator="lessThan">
      <formula>8</formula>
    </cfRule>
  </conditionalFormatting>
  <conditionalFormatting sqref="AO23">
    <cfRule type="cellIs" dxfId="8" priority="11" operator="equal">
      <formula>118</formula>
    </cfRule>
    <cfRule type="cellIs" dxfId="7" priority="10" operator="greaterThan">
      <formula>118</formula>
    </cfRule>
    <cfRule type="cellIs" dxfId="6" priority="9" operator="lessThan">
      <formula>118</formula>
    </cfRule>
  </conditionalFormatting>
  <conditionalFormatting sqref="AO8:AO22">
    <cfRule type="cellIs" dxfId="5" priority="6" operator="lessThan">
      <formula>118</formula>
    </cfRule>
    <cfRule type="cellIs" dxfId="4" priority="7" operator="greaterThan">
      <formula>118</formula>
    </cfRule>
    <cfRule type="cellIs" dxfId="3" priority="8" operator="equal">
      <formula>118</formula>
    </cfRule>
  </conditionalFormatting>
  <conditionalFormatting sqref="AN8:AN23">
    <cfRule type="cellIs" dxfId="2" priority="5" operator="equal">
      <formula>14</formula>
    </cfRule>
    <cfRule type="cellIs" dxfId="1" priority="4" operator="greaterThan">
      <formula>14</formula>
    </cfRule>
    <cfRule type="cellIs" dxfId="0" priority="3" operator="lessThan">
      <formula>14</formula>
    </cfRule>
  </conditionalFormatting>
  <pageMargins left="0.25" right="0.25" top="0.75" bottom="0.75" header="0.3" footer="0.3"/>
  <pageSetup paperSize="9" scale="92" orientation="landscape" r:id="rId1"/>
  <headerFooter>
    <oddFooter>&amp;CImprimé le &amp;D
Ce planning ne fait pas office de pointage réglementaire et ne tient pas compte des éventuelles mises à jour depuis la date d'impression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Janv.18</vt:lpstr>
      <vt:lpstr>Fév.18</vt:lpstr>
      <vt:lpstr>Mar.18</vt:lpstr>
      <vt:lpstr>Avr.18</vt:lpstr>
      <vt:lpstr>Mai 18</vt:lpstr>
      <vt:lpstr>Juin 18</vt:lpstr>
      <vt:lpstr>Juil.18</vt:lpstr>
      <vt:lpstr>Août 18</vt:lpstr>
      <vt:lpstr>Sept. 18</vt:lpstr>
      <vt:lpstr>Oct. 18</vt:lpstr>
      <vt:lpstr>Nov. 18</vt:lpstr>
      <vt:lpstr>Déc. 18</vt:lpstr>
      <vt:lpstr>'Août 18'!Zone_d_impression</vt:lpstr>
      <vt:lpstr>Avr.18!Zone_d_impression</vt:lpstr>
      <vt:lpstr>'Déc. 18'!Zone_d_impression</vt:lpstr>
      <vt:lpstr>Fév.18!Zone_d_impression</vt:lpstr>
      <vt:lpstr>Janv.18!Zone_d_impression</vt:lpstr>
      <vt:lpstr>Juil.18!Zone_d_impression</vt:lpstr>
      <vt:lpstr>'Juin 18'!Zone_d_impression</vt:lpstr>
      <vt:lpstr>'Mai 18'!Zone_d_impression</vt:lpstr>
      <vt:lpstr>Mar.18!Zone_d_impression</vt:lpstr>
      <vt:lpstr>'Nov. 18'!Zone_d_impression</vt:lpstr>
      <vt:lpstr>'Oct. 18'!Zone_d_impression</vt:lpstr>
      <vt:lpstr>'Sept. 18'!Zone_d_impression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Cédrick Gada</dc:creator>
  <cp:lastModifiedBy>Cédrick Gada</cp:lastModifiedBy>
  <cp:lastPrinted>2017-10-22T19:27:54Z</cp:lastPrinted>
  <dcterms:created xsi:type="dcterms:W3CDTF">2017-10-19T11:05:32Z</dcterms:created>
  <dcterms:modified xsi:type="dcterms:W3CDTF">2017-10-22T19:30:52Z</dcterms:modified>
</cp:coreProperties>
</file>