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60" windowWidth="28035" windowHeight="12015"/>
  </bookViews>
  <sheets>
    <sheet name="35h00" sheetId="23" r:id="rId1"/>
    <sheet name="38h30" sheetId="22" r:id="rId2"/>
    <sheet name="MODE D'EMPLOI" sheetId="2" r:id="rId3"/>
  </sheets>
  <calcPr calcId="125725"/>
</workbook>
</file>

<file path=xl/calcChain.xml><?xml version="1.0" encoding="utf-8"?>
<calcChain xmlns="http://schemas.openxmlformats.org/spreadsheetml/2006/main">
  <c r="AF7" i="23"/>
  <c r="AF6"/>
  <c r="AF5"/>
  <c r="AF4"/>
  <c r="AF3"/>
  <c r="AF2"/>
  <c r="T9"/>
  <c r="T17"/>
  <c r="T425"/>
  <c r="T417"/>
  <c r="T409"/>
  <c r="T401"/>
  <c r="T393"/>
  <c r="T385"/>
  <c r="T377"/>
  <c r="T369"/>
  <c r="T361"/>
  <c r="T353"/>
  <c r="T345"/>
  <c r="T337"/>
  <c r="T329"/>
  <c r="T321"/>
  <c r="T313"/>
  <c r="T305"/>
  <c r="T297"/>
  <c r="T289"/>
  <c r="T281"/>
  <c r="T273"/>
  <c r="T265"/>
  <c r="T257"/>
  <c r="T249"/>
  <c r="T241"/>
  <c r="T233"/>
  <c r="T225"/>
  <c r="T217"/>
  <c r="T209"/>
  <c r="T201"/>
  <c r="T193"/>
  <c r="T185"/>
  <c r="T177"/>
  <c r="T169"/>
  <c r="T161"/>
  <c r="T153"/>
  <c r="T145"/>
  <c r="T137"/>
  <c r="T129"/>
  <c r="T121"/>
  <c r="T113"/>
  <c r="T105"/>
  <c r="T97"/>
  <c r="T89"/>
  <c r="T81"/>
  <c r="T73"/>
  <c r="T65"/>
  <c r="T57"/>
  <c r="T49"/>
  <c r="T41"/>
  <c r="T33"/>
  <c r="T25"/>
  <c r="K425"/>
  <c r="M425" s="1"/>
  <c r="E425"/>
  <c r="G425" s="1"/>
  <c r="K424"/>
  <c r="M424" s="1"/>
  <c r="E424"/>
  <c r="G424" s="1"/>
  <c r="K423"/>
  <c r="M423" s="1"/>
  <c r="G423"/>
  <c r="E423"/>
  <c r="K422"/>
  <c r="M422" s="1"/>
  <c r="G422"/>
  <c r="S422" s="1"/>
  <c r="E422"/>
  <c r="K421"/>
  <c r="M421" s="1"/>
  <c r="E421"/>
  <c r="G421" s="1"/>
  <c r="K420"/>
  <c r="M420" s="1"/>
  <c r="E420"/>
  <c r="G420" s="1"/>
  <c r="K419"/>
  <c r="M419" s="1"/>
  <c r="E419"/>
  <c r="G419" s="1"/>
  <c r="K417"/>
  <c r="M417" s="1"/>
  <c r="E417"/>
  <c r="G417" s="1"/>
  <c r="K416"/>
  <c r="M416" s="1"/>
  <c r="E416"/>
  <c r="G416" s="1"/>
  <c r="K415"/>
  <c r="M415" s="1"/>
  <c r="E415"/>
  <c r="G415" s="1"/>
  <c r="K414"/>
  <c r="M414" s="1"/>
  <c r="E414"/>
  <c r="G414" s="1"/>
  <c r="K413"/>
  <c r="M413" s="1"/>
  <c r="E413"/>
  <c r="G413" s="1"/>
  <c r="M412"/>
  <c r="K412"/>
  <c r="E412"/>
  <c r="G412" s="1"/>
  <c r="K411"/>
  <c r="M411" s="1"/>
  <c r="G411"/>
  <c r="E411"/>
  <c r="K409"/>
  <c r="M409" s="1"/>
  <c r="G409"/>
  <c r="E409"/>
  <c r="K408"/>
  <c r="M408" s="1"/>
  <c r="E408"/>
  <c r="G408" s="1"/>
  <c r="M407"/>
  <c r="K407"/>
  <c r="E407"/>
  <c r="G407" s="1"/>
  <c r="S407" s="1"/>
  <c r="K406"/>
  <c r="M406" s="1"/>
  <c r="E406"/>
  <c r="G406" s="1"/>
  <c r="K405"/>
  <c r="M405" s="1"/>
  <c r="E405"/>
  <c r="G405" s="1"/>
  <c r="S405" s="1"/>
  <c r="K404"/>
  <c r="M404" s="1"/>
  <c r="G404"/>
  <c r="E404"/>
  <c r="M403"/>
  <c r="S403" s="1"/>
  <c r="K403"/>
  <c r="E403"/>
  <c r="G403" s="1"/>
  <c r="K401"/>
  <c r="M401" s="1"/>
  <c r="G401"/>
  <c r="S401" s="1"/>
  <c r="E401"/>
  <c r="K400"/>
  <c r="M400" s="1"/>
  <c r="E400"/>
  <c r="G400" s="1"/>
  <c r="K399"/>
  <c r="M399" s="1"/>
  <c r="E399"/>
  <c r="G399" s="1"/>
  <c r="K398"/>
  <c r="M398" s="1"/>
  <c r="G398"/>
  <c r="E398"/>
  <c r="K397"/>
  <c r="M397" s="1"/>
  <c r="E397"/>
  <c r="G397" s="1"/>
  <c r="K396"/>
  <c r="M396" s="1"/>
  <c r="E396"/>
  <c r="G396" s="1"/>
  <c r="K395"/>
  <c r="M395" s="1"/>
  <c r="E395"/>
  <c r="G395" s="1"/>
  <c r="K393"/>
  <c r="M393" s="1"/>
  <c r="E393"/>
  <c r="G393" s="1"/>
  <c r="K392"/>
  <c r="M392" s="1"/>
  <c r="E392"/>
  <c r="G392" s="1"/>
  <c r="S392" s="1"/>
  <c r="K391"/>
  <c r="M391" s="1"/>
  <c r="E391"/>
  <c r="G391" s="1"/>
  <c r="K390"/>
  <c r="M390" s="1"/>
  <c r="E390"/>
  <c r="G390" s="1"/>
  <c r="S390" s="1"/>
  <c r="M389"/>
  <c r="K389"/>
  <c r="E389"/>
  <c r="G389" s="1"/>
  <c r="M388"/>
  <c r="K388"/>
  <c r="E388"/>
  <c r="G388" s="1"/>
  <c r="K387"/>
  <c r="M387" s="1"/>
  <c r="G387"/>
  <c r="E387"/>
  <c r="K385"/>
  <c r="M385" s="1"/>
  <c r="E385"/>
  <c r="G385" s="1"/>
  <c r="S384"/>
  <c r="M384"/>
  <c r="K384"/>
  <c r="E384"/>
  <c r="G384" s="1"/>
  <c r="K383"/>
  <c r="M383" s="1"/>
  <c r="E383"/>
  <c r="G383" s="1"/>
  <c r="K382"/>
  <c r="M382" s="1"/>
  <c r="E382"/>
  <c r="G382" s="1"/>
  <c r="K381"/>
  <c r="M381" s="1"/>
  <c r="E381"/>
  <c r="G381" s="1"/>
  <c r="K380"/>
  <c r="M380" s="1"/>
  <c r="E380"/>
  <c r="G380" s="1"/>
  <c r="K379"/>
  <c r="M379" s="1"/>
  <c r="G379"/>
  <c r="S379" s="1"/>
  <c r="E379"/>
  <c r="K377"/>
  <c r="M377" s="1"/>
  <c r="E377"/>
  <c r="G377" s="1"/>
  <c r="K376"/>
  <c r="M376" s="1"/>
  <c r="E376"/>
  <c r="G376" s="1"/>
  <c r="M375"/>
  <c r="K375"/>
  <c r="E375"/>
  <c r="G375" s="1"/>
  <c r="K374"/>
  <c r="M374" s="1"/>
  <c r="E374"/>
  <c r="G374" s="1"/>
  <c r="K373"/>
  <c r="M373" s="1"/>
  <c r="E373"/>
  <c r="G373" s="1"/>
  <c r="K372"/>
  <c r="M372" s="1"/>
  <c r="G372"/>
  <c r="E372"/>
  <c r="K371"/>
  <c r="M371" s="1"/>
  <c r="E371"/>
  <c r="G371" s="1"/>
  <c r="K369"/>
  <c r="M369" s="1"/>
  <c r="E369"/>
  <c r="G369" s="1"/>
  <c r="K368"/>
  <c r="M368" s="1"/>
  <c r="E368"/>
  <c r="G368" s="1"/>
  <c r="K367"/>
  <c r="M367" s="1"/>
  <c r="E367"/>
  <c r="G367" s="1"/>
  <c r="K366"/>
  <c r="M366" s="1"/>
  <c r="E366"/>
  <c r="G366" s="1"/>
  <c r="M365"/>
  <c r="K365"/>
  <c r="E365"/>
  <c r="G365" s="1"/>
  <c r="K364"/>
  <c r="M364" s="1"/>
  <c r="E364"/>
  <c r="G364" s="1"/>
  <c r="K363"/>
  <c r="M363" s="1"/>
  <c r="E363"/>
  <c r="G363" s="1"/>
  <c r="M361"/>
  <c r="K361"/>
  <c r="E361"/>
  <c r="G361" s="1"/>
  <c r="S361" s="1"/>
  <c r="K360"/>
  <c r="M360" s="1"/>
  <c r="E360"/>
  <c r="G360" s="1"/>
  <c r="K359"/>
  <c r="M359" s="1"/>
  <c r="G359"/>
  <c r="E359"/>
  <c r="K358"/>
  <c r="M358" s="1"/>
  <c r="E358"/>
  <c r="G358" s="1"/>
  <c r="S358" s="1"/>
  <c r="K357"/>
  <c r="M357" s="1"/>
  <c r="E357"/>
  <c r="G357" s="1"/>
  <c r="K356"/>
  <c r="M356" s="1"/>
  <c r="E356"/>
  <c r="G356" s="1"/>
  <c r="K355"/>
  <c r="M355" s="1"/>
  <c r="E355"/>
  <c r="G355" s="1"/>
  <c r="K353"/>
  <c r="M353" s="1"/>
  <c r="E353"/>
  <c r="G353" s="1"/>
  <c r="K352"/>
  <c r="M352" s="1"/>
  <c r="E352"/>
  <c r="G352" s="1"/>
  <c r="K351"/>
  <c r="M351" s="1"/>
  <c r="G351"/>
  <c r="S351" s="1"/>
  <c r="E351"/>
  <c r="K350"/>
  <c r="M350" s="1"/>
  <c r="E350"/>
  <c r="G350" s="1"/>
  <c r="K349"/>
  <c r="M349" s="1"/>
  <c r="E349"/>
  <c r="G349" s="1"/>
  <c r="M348"/>
  <c r="K348"/>
  <c r="E348"/>
  <c r="G348" s="1"/>
  <c r="K347"/>
  <c r="M347" s="1"/>
  <c r="G347"/>
  <c r="E347"/>
  <c r="K345"/>
  <c r="M345" s="1"/>
  <c r="G345"/>
  <c r="E345"/>
  <c r="K344"/>
  <c r="M344" s="1"/>
  <c r="E344"/>
  <c r="G344" s="1"/>
  <c r="M343"/>
  <c r="K343"/>
  <c r="E343"/>
  <c r="G343" s="1"/>
  <c r="S343" s="1"/>
  <c r="K342"/>
  <c r="M342" s="1"/>
  <c r="E342"/>
  <c r="G342" s="1"/>
  <c r="K341"/>
  <c r="M341" s="1"/>
  <c r="E341"/>
  <c r="G341" s="1"/>
  <c r="S341" s="1"/>
  <c r="K340"/>
  <c r="M340" s="1"/>
  <c r="G340"/>
  <c r="E340"/>
  <c r="M339"/>
  <c r="S339" s="1"/>
  <c r="K339"/>
  <c r="E339"/>
  <c r="G339" s="1"/>
  <c r="K337"/>
  <c r="M337" s="1"/>
  <c r="G337"/>
  <c r="S337" s="1"/>
  <c r="E337"/>
  <c r="K336"/>
  <c r="M336" s="1"/>
  <c r="E336"/>
  <c r="G336" s="1"/>
  <c r="K335"/>
  <c r="M335" s="1"/>
  <c r="E335"/>
  <c r="G335" s="1"/>
  <c r="K334"/>
  <c r="M334" s="1"/>
  <c r="G334"/>
  <c r="E334"/>
  <c r="K333"/>
  <c r="M333" s="1"/>
  <c r="E333"/>
  <c r="G333" s="1"/>
  <c r="K332"/>
  <c r="M332" s="1"/>
  <c r="E332"/>
  <c r="G332" s="1"/>
  <c r="K331"/>
  <c r="M331" s="1"/>
  <c r="E331"/>
  <c r="G331" s="1"/>
  <c r="K329"/>
  <c r="M329" s="1"/>
  <c r="E329"/>
  <c r="G329" s="1"/>
  <c r="K328"/>
  <c r="M328" s="1"/>
  <c r="E328"/>
  <c r="G328" s="1"/>
  <c r="K327"/>
  <c r="M327" s="1"/>
  <c r="E327"/>
  <c r="G327" s="1"/>
  <c r="K326"/>
  <c r="M326" s="1"/>
  <c r="E326"/>
  <c r="G326" s="1"/>
  <c r="K325"/>
  <c r="M325" s="1"/>
  <c r="E325"/>
  <c r="G325" s="1"/>
  <c r="K324"/>
  <c r="M324" s="1"/>
  <c r="E324"/>
  <c r="G324" s="1"/>
  <c r="K323"/>
  <c r="M323" s="1"/>
  <c r="E323"/>
  <c r="G323" s="1"/>
  <c r="K321"/>
  <c r="M321" s="1"/>
  <c r="E321"/>
  <c r="G321" s="1"/>
  <c r="K320"/>
  <c r="M320" s="1"/>
  <c r="E320"/>
  <c r="G320" s="1"/>
  <c r="K319"/>
  <c r="M319" s="1"/>
  <c r="E319"/>
  <c r="G319" s="1"/>
  <c r="S319" s="1"/>
  <c r="K318"/>
  <c r="M318" s="1"/>
  <c r="E318"/>
  <c r="G318" s="1"/>
  <c r="K317"/>
  <c r="M317" s="1"/>
  <c r="E317"/>
  <c r="G317" s="1"/>
  <c r="S317" s="1"/>
  <c r="M316"/>
  <c r="K316"/>
  <c r="E316"/>
  <c r="G316" s="1"/>
  <c r="K315"/>
  <c r="M315" s="1"/>
  <c r="G315"/>
  <c r="E315"/>
  <c r="K313"/>
  <c r="M313" s="1"/>
  <c r="G313"/>
  <c r="E313"/>
  <c r="K312"/>
  <c r="M312" s="1"/>
  <c r="E312"/>
  <c r="G312" s="1"/>
  <c r="S311"/>
  <c r="M311"/>
  <c r="K311"/>
  <c r="E311"/>
  <c r="G311" s="1"/>
  <c r="K310"/>
  <c r="M310" s="1"/>
  <c r="E310"/>
  <c r="G310" s="1"/>
  <c r="K309"/>
  <c r="M309" s="1"/>
  <c r="E309"/>
  <c r="G309" s="1"/>
  <c r="K308"/>
  <c r="M308" s="1"/>
  <c r="G308"/>
  <c r="E308"/>
  <c r="K307"/>
  <c r="M307" s="1"/>
  <c r="S307" s="1"/>
  <c r="E307"/>
  <c r="G307" s="1"/>
  <c r="K305"/>
  <c r="M305" s="1"/>
  <c r="E305"/>
  <c r="G305" s="1"/>
  <c r="S305" s="1"/>
  <c r="K304"/>
  <c r="M304" s="1"/>
  <c r="G304"/>
  <c r="E304"/>
  <c r="K303"/>
  <c r="M303" s="1"/>
  <c r="E303"/>
  <c r="G303" s="1"/>
  <c r="K302"/>
  <c r="M302" s="1"/>
  <c r="E302"/>
  <c r="G302" s="1"/>
  <c r="K301"/>
  <c r="M301" s="1"/>
  <c r="E301"/>
  <c r="G301" s="1"/>
  <c r="K300"/>
  <c r="M300" s="1"/>
  <c r="E300"/>
  <c r="G300" s="1"/>
  <c r="K299"/>
  <c r="M299" s="1"/>
  <c r="E299"/>
  <c r="G299" s="1"/>
  <c r="K297"/>
  <c r="M297" s="1"/>
  <c r="E297"/>
  <c r="G297" s="1"/>
  <c r="K296"/>
  <c r="M296" s="1"/>
  <c r="G296"/>
  <c r="E296"/>
  <c r="K295"/>
  <c r="M295" s="1"/>
  <c r="E295"/>
  <c r="G295" s="1"/>
  <c r="K294"/>
  <c r="M294" s="1"/>
  <c r="E294"/>
  <c r="G294" s="1"/>
  <c r="M293"/>
  <c r="K293"/>
  <c r="E293"/>
  <c r="G293" s="1"/>
  <c r="K292"/>
  <c r="M292" s="1"/>
  <c r="E292"/>
  <c r="G292" s="1"/>
  <c r="K291"/>
  <c r="M291" s="1"/>
  <c r="E291"/>
  <c r="G291" s="1"/>
  <c r="K289"/>
  <c r="M289" s="1"/>
  <c r="E289"/>
  <c r="G289" s="1"/>
  <c r="M288"/>
  <c r="K288"/>
  <c r="E288"/>
  <c r="G288" s="1"/>
  <c r="S288" s="1"/>
  <c r="K287"/>
  <c r="M287" s="1"/>
  <c r="G287"/>
  <c r="E287"/>
  <c r="M286"/>
  <c r="K286"/>
  <c r="E286"/>
  <c r="G286" s="1"/>
  <c r="K285"/>
  <c r="M285" s="1"/>
  <c r="G285"/>
  <c r="E285"/>
  <c r="K284"/>
  <c r="M284" s="1"/>
  <c r="E284"/>
  <c r="G284" s="1"/>
  <c r="K283"/>
  <c r="M283" s="1"/>
  <c r="E283"/>
  <c r="G283" s="1"/>
  <c r="K281"/>
  <c r="M281" s="1"/>
  <c r="E281"/>
  <c r="G281" s="1"/>
  <c r="K280"/>
  <c r="M280" s="1"/>
  <c r="E280"/>
  <c r="G280" s="1"/>
  <c r="K279"/>
  <c r="M279" s="1"/>
  <c r="E279"/>
  <c r="G279" s="1"/>
  <c r="K278"/>
  <c r="M278" s="1"/>
  <c r="E278"/>
  <c r="G278" s="1"/>
  <c r="K277"/>
  <c r="M277" s="1"/>
  <c r="E277"/>
  <c r="G277" s="1"/>
  <c r="K276"/>
  <c r="M276" s="1"/>
  <c r="E276"/>
  <c r="G276" s="1"/>
  <c r="K275"/>
  <c r="M275" s="1"/>
  <c r="E275"/>
  <c r="G275" s="1"/>
  <c r="K273"/>
  <c r="M273" s="1"/>
  <c r="E273"/>
  <c r="G273" s="1"/>
  <c r="K272"/>
  <c r="M272" s="1"/>
  <c r="E272"/>
  <c r="G272" s="1"/>
  <c r="K271"/>
  <c r="M271" s="1"/>
  <c r="E271"/>
  <c r="G271" s="1"/>
  <c r="K270"/>
  <c r="M270" s="1"/>
  <c r="E270"/>
  <c r="G270" s="1"/>
  <c r="M269"/>
  <c r="K269"/>
  <c r="E269"/>
  <c r="G269" s="1"/>
  <c r="K268"/>
  <c r="M268" s="1"/>
  <c r="E268"/>
  <c r="G268" s="1"/>
  <c r="K267"/>
  <c r="M267" s="1"/>
  <c r="E267"/>
  <c r="G267" s="1"/>
  <c r="M265"/>
  <c r="K265"/>
  <c r="E265"/>
  <c r="G265" s="1"/>
  <c r="S265" s="1"/>
  <c r="K264"/>
  <c r="M264" s="1"/>
  <c r="E264"/>
  <c r="G264" s="1"/>
  <c r="K263"/>
  <c r="M263" s="1"/>
  <c r="G263"/>
  <c r="E263"/>
  <c r="K262"/>
  <c r="M262" s="1"/>
  <c r="E262"/>
  <c r="G262" s="1"/>
  <c r="S262" s="1"/>
  <c r="K261"/>
  <c r="M261" s="1"/>
  <c r="E261"/>
  <c r="G261" s="1"/>
  <c r="K260"/>
  <c r="M260" s="1"/>
  <c r="E260"/>
  <c r="G260" s="1"/>
  <c r="K259"/>
  <c r="M259" s="1"/>
  <c r="E259"/>
  <c r="G259" s="1"/>
  <c r="K257"/>
  <c r="M257" s="1"/>
  <c r="E257"/>
  <c r="G257" s="1"/>
  <c r="K256"/>
  <c r="M256" s="1"/>
  <c r="E256"/>
  <c r="G256" s="1"/>
  <c r="K255"/>
  <c r="M255" s="1"/>
  <c r="G255"/>
  <c r="S255" s="1"/>
  <c r="E255"/>
  <c r="K254"/>
  <c r="M254" s="1"/>
  <c r="E254"/>
  <c r="G254" s="1"/>
  <c r="K253"/>
  <c r="M253" s="1"/>
  <c r="E253"/>
  <c r="G253" s="1"/>
  <c r="M252"/>
  <c r="K252"/>
  <c r="E252"/>
  <c r="G252" s="1"/>
  <c r="K251"/>
  <c r="M251" s="1"/>
  <c r="E251"/>
  <c r="G251" s="1"/>
  <c r="K249"/>
  <c r="M249" s="1"/>
  <c r="G249"/>
  <c r="E249"/>
  <c r="K248"/>
  <c r="M248" s="1"/>
  <c r="E248"/>
  <c r="G248" s="1"/>
  <c r="K247"/>
  <c r="M247" s="1"/>
  <c r="E247"/>
  <c r="G247" s="1"/>
  <c r="K246"/>
  <c r="M246" s="1"/>
  <c r="E246"/>
  <c r="G246" s="1"/>
  <c r="K245"/>
  <c r="M245" s="1"/>
  <c r="E245"/>
  <c r="G245" s="1"/>
  <c r="K244"/>
  <c r="M244" s="1"/>
  <c r="E244"/>
  <c r="G244" s="1"/>
  <c r="S243"/>
  <c r="M243"/>
  <c r="K243"/>
  <c r="E243"/>
  <c r="G243" s="1"/>
  <c r="K241"/>
  <c r="M241" s="1"/>
  <c r="G241"/>
  <c r="E241"/>
  <c r="K240"/>
  <c r="M240" s="1"/>
  <c r="G240"/>
  <c r="E240"/>
  <c r="K239"/>
  <c r="M239" s="1"/>
  <c r="E239"/>
  <c r="G239" s="1"/>
  <c r="K238"/>
  <c r="M238" s="1"/>
  <c r="G238"/>
  <c r="E238"/>
  <c r="K237"/>
  <c r="M237" s="1"/>
  <c r="E237"/>
  <c r="G237" s="1"/>
  <c r="K236"/>
  <c r="M236" s="1"/>
  <c r="E236"/>
  <c r="G236" s="1"/>
  <c r="K235"/>
  <c r="M235" s="1"/>
  <c r="E235"/>
  <c r="G235" s="1"/>
  <c r="K233"/>
  <c r="M233" s="1"/>
  <c r="E233"/>
  <c r="G233" s="1"/>
  <c r="K232"/>
  <c r="M232" s="1"/>
  <c r="G232"/>
  <c r="S232" s="1"/>
  <c r="E232"/>
  <c r="K231"/>
  <c r="M231" s="1"/>
  <c r="E231"/>
  <c r="G231" s="1"/>
  <c r="K230"/>
  <c r="M230" s="1"/>
  <c r="E230"/>
  <c r="G230" s="1"/>
  <c r="M229"/>
  <c r="K229"/>
  <c r="E229"/>
  <c r="G229" s="1"/>
  <c r="M228"/>
  <c r="K228"/>
  <c r="E228"/>
  <c r="G228" s="1"/>
  <c r="K227"/>
  <c r="M227" s="1"/>
  <c r="G227"/>
  <c r="E227"/>
  <c r="K225"/>
  <c r="M225" s="1"/>
  <c r="E225"/>
  <c r="G225" s="1"/>
  <c r="M224"/>
  <c r="K224"/>
  <c r="E224"/>
  <c r="G224" s="1"/>
  <c r="S224" s="1"/>
  <c r="K223"/>
  <c r="M223" s="1"/>
  <c r="E223"/>
  <c r="G223" s="1"/>
  <c r="M222"/>
  <c r="K222"/>
  <c r="E222"/>
  <c r="G222" s="1"/>
  <c r="S222" s="1"/>
  <c r="K221"/>
  <c r="M221" s="1"/>
  <c r="G221"/>
  <c r="E221"/>
  <c r="K220"/>
  <c r="M220" s="1"/>
  <c r="E220"/>
  <c r="G220" s="1"/>
  <c r="K219"/>
  <c r="M219" s="1"/>
  <c r="E219"/>
  <c r="G219" s="1"/>
  <c r="K217"/>
  <c r="M217" s="1"/>
  <c r="E217"/>
  <c r="G217" s="1"/>
  <c r="K216"/>
  <c r="M216" s="1"/>
  <c r="E216"/>
  <c r="G216" s="1"/>
  <c r="K215"/>
  <c r="M215" s="1"/>
  <c r="E215"/>
  <c r="G215" s="1"/>
  <c r="K214"/>
  <c r="M214" s="1"/>
  <c r="E214"/>
  <c r="G214" s="1"/>
  <c r="K213"/>
  <c r="M213" s="1"/>
  <c r="E213"/>
  <c r="G213" s="1"/>
  <c r="K212"/>
  <c r="M212" s="1"/>
  <c r="E212"/>
  <c r="G212" s="1"/>
  <c r="K211"/>
  <c r="M211" s="1"/>
  <c r="E211"/>
  <c r="G211" s="1"/>
  <c r="K209"/>
  <c r="M209" s="1"/>
  <c r="E209"/>
  <c r="G209" s="1"/>
  <c r="K208"/>
  <c r="M208" s="1"/>
  <c r="E208"/>
  <c r="G208" s="1"/>
  <c r="K207"/>
  <c r="M207" s="1"/>
  <c r="E207"/>
  <c r="G207" s="1"/>
  <c r="K206"/>
  <c r="M206" s="1"/>
  <c r="E206"/>
  <c r="G206" s="1"/>
  <c r="M205"/>
  <c r="K205"/>
  <c r="E205"/>
  <c r="G205" s="1"/>
  <c r="K204"/>
  <c r="M204" s="1"/>
  <c r="E204"/>
  <c r="G204" s="1"/>
  <c r="K203"/>
  <c r="M203" s="1"/>
  <c r="E203"/>
  <c r="G203" s="1"/>
  <c r="M201"/>
  <c r="K201"/>
  <c r="E201"/>
  <c r="G201" s="1"/>
  <c r="S201" s="1"/>
  <c r="K200"/>
  <c r="M200" s="1"/>
  <c r="G200"/>
  <c r="E200"/>
  <c r="K199"/>
  <c r="M199" s="1"/>
  <c r="E199"/>
  <c r="G199" s="1"/>
  <c r="K198"/>
  <c r="M198" s="1"/>
  <c r="E198"/>
  <c r="G198" s="1"/>
  <c r="K197"/>
  <c r="M197" s="1"/>
  <c r="E197"/>
  <c r="G197" s="1"/>
  <c r="M196"/>
  <c r="K196"/>
  <c r="E196"/>
  <c r="G196" s="1"/>
  <c r="K195"/>
  <c r="M195" s="1"/>
  <c r="G195"/>
  <c r="E195"/>
  <c r="K193"/>
  <c r="M193" s="1"/>
  <c r="E193"/>
  <c r="G193" s="1"/>
  <c r="K192"/>
  <c r="M192" s="1"/>
  <c r="E192"/>
  <c r="G192" s="1"/>
  <c r="K191"/>
  <c r="M191" s="1"/>
  <c r="E191"/>
  <c r="G191" s="1"/>
  <c r="M190"/>
  <c r="S190" s="1"/>
  <c r="K190"/>
  <c r="E190"/>
  <c r="G190" s="1"/>
  <c r="K189"/>
  <c r="M189" s="1"/>
  <c r="G189"/>
  <c r="E189"/>
  <c r="K188"/>
  <c r="M188" s="1"/>
  <c r="E188"/>
  <c r="G188" s="1"/>
  <c r="K187"/>
  <c r="M187" s="1"/>
  <c r="E187"/>
  <c r="G187" s="1"/>
  <c r="K185"/>
  <c r="M185" s="1"/>
  <c r="E185"/>
  <c r="G185" s="1"/>
  <c r="K184"/>
  <c r="M184" s="1"/>
  <c r="E184"/>
  <c r="G184" s="1"/>
  <c r="K183"/>
  <c r="M183" s="1"/>
  <c r="G183"/>
  <c r="E183"/>
  <c r="K182"/>
  <c r="M182" s="1"/>
  <c r="E182"/>
  <c r="G182" s="1"/>
  <c r="K181"/>
  <c r="M181" s="1"/>
  <c r="E181"/>
  <c r="G181" s="1"/>
  <c r="M180"/>
  <c r="K180"/>
  <c r="E180"/>
  <c r="G180" s="1"/>
  <c r="M179"/>
  <c r="K179"/>
  <c r="E179"/>
  <c r="G179" s="1"/>
  <c r="K177"/>
  <c r="M177" s="1"/>
  <c r="E177"/>
  <c r="G177" s="1"/>
  <c r="M176"/>
  <c r="K176"/>
  <c r="E176"/>
  <c r="G176" s="1"/>
  <c r="M175"/>
  <c r="K175"/>
  <c r="E175"/>
  <c r="G175" s="1"/>
  <c r="K174"/>
  <c r="M174" s="1"/>
  <c r="G174"/>
  <c r="E174"/>
  <c r="K173"/>
  <c r="M173" s="1"/>
  <c r="E173"/>
  <c r="G173" s="1"/>
  <c r="K172"/>
  <c r="M172" s="1"/>
  <c r="E172"/>
  <c r="G172" s="1"/>
  <c r="K171"/>
  <c r="M171" s="1"/>
  <c r="E171"/>
  <c r="G171" s="1"/>
  <c r="M169"/>
  <c r="K169"/>
  <c r="E169"/>
  <c r="G169" s="1"/>
  <c r="K168"/>
  <c r="M168" s="1"/>
  <c r="S168" s="1"/>
  <c r="G168"/>
  <c r="E168"/>
  <c r="K167"/>
  <c r="M167" s="1"/>
  <c r="G167"/>
  <c r="E167"/>
  <c r="K166"/>
  <c r="M166" s="1"/>
  <c r="E166"/>
  <c r="G166" s="1"/>
  <c r="S166" s="1"/>
  <c r="M165"/>
  <c r="K165"/>
  <c r="E165"/>
  <c r="G165" s="1"/>
  <c r="M164"/>
  <c r="K164"/>
  <c r="E164"/>
  <c r="G164" s="1"/>
  <c r="K163"/>
  <c r="M163" s="1"/>
  <c r="G163"/>
  <c r="E163"/>
  <c r="K161"/>
  <c r="M161" s="1"/>
  <c r="E161"/>
  <c r="G161" s="1"/>
  <c r="K160"/>
  <c r="M160" s="1"/>
  <c r="G160"/>
  <c r="E160"/>
  <c r="K159"/>
  <c r="M159" s="1"/>
  <c r="E159"/>
  <c r="G159" s="1"/>
  <c r="S159" s="1"/>
  <c r="M158"/>
  <c r="K158"/>
  <c r="E158"/>
  <c r="G158" s="1"/>
  <c r="K157"/>
  <c r="M157" s="1"/>
  <c r="G157"/>
  <c r="E157"/>
  <c r="K156"/>
  <c r="M156" s="1"/>
  <c r="E156"/>
  <c r="G156" s="1"/>
  <c r="S156" s="1"/>
  <c r="K155"/>
  <c r="M155" s="1"/>
  <c r="E155"/>
  <c r="G155" s="1"/>
  <c r="K153"/>
  <c r="M153" s="1"/>
  <c r="G153"/>
  <c r="S153" s="1"/>
  <c r="E153"/>
  <c r="K152"/>
  <c r="M152" s="1"/>
  <c r="E152"/>
  <c r="G152" s="1"/>
  <c r="M151"/>
  <c r="K151"/>
  <c r="E151"/>
  <c r="G151" s="1"/>
  <c r="K150"/>
  <c r="M150" s="1"/>
  <c r="E150"/>
  <c r="G150" s="1"/>
  <c r="K149"/>
  <c r="M149" s="1"/>
  <c r="E149"/>
  <c r="G149" s="1"/>
  <c r="K148"/>
  <c r="M148" s="1"/>
  <c r="E148"/>
  <c r="G148" s="1"/>
  <c r="M147"/>
  <c r="K147"/>
  <c r="E147"/>
  <c r="G147" s="1"/>
  <c r="S147" s="1"/>
  <c r="K145"/>
  <c r="M145" s="1"/>
  <c r="E145"/>
  <c r="G145" s="1"/>
  <c r="K144"/>
  <c r="M144" s="1"/>
  <c r="G144"/>
  <c r="S144" s="1"/>
  <c r="E144"/>
  <c r="K143"/>
  <c r="M143" s="1"/>
  <c r="E143"/>
  <c r="G143" s="1"/>
  <c r="M142"/>
  <c r="K142"/>
  <c r="E142"/>
  <c r="G142" s="1"/>
  <c r="K141"/>
  <c r="M141" s="1"/>
  <c r="E141"/>
  <c r="G141" s="1"/>
  <c r="M140"/>
  <c r="K140"/>
  <c r="E140"/>
  <c r="G140" s="1"/>
  <c r="K139"/>
  <c r="M139" s="1"/>
  <c r="G139"/>
  <c r="E139"/>
  <c r="K137"/>
  <c r="M137" s="1"/>
  <c r="G137"/>
  <c r="E137"/>
  <c r="K136"/>
  <c r="M136" s="1"/>
  <c r="E136"/>
  <c r="G136" s="1"/>
  <c r="M135"/>
  <c r="K135"/>
  <c r="E135"/>
  <c r="G135" s="1"/>
  <c r="K134"/>
  <c r="M134" s="1"/>
  <c r="E134"/>
  <c r="G134" s="1"/>
  <c r="K133"/>
  <c r="M133" s="1"/>
  <c r="E133"/>
  <c r="G133" s="1"/>
  <c r="S133" s="1"/>
  <c r="K132"/>
  <c r="M132" s="1"/>
  <c r="G132"/>
  <c r="E132"/>
  <c r="K131"/>
  <c r="M131" s="1"/>
  <c r="G131"/>
  <c r="E131"/>
  <c r="K129"/>
  <c r="M129" s="1"/>
  <c r="G129"/>
  <c r="S129" s="1"/>
  <c r="E129"/>
  <c r="K128"/>
  <c r="M128" s="1"/>
  <c r="E128"/>
  <c r="G128" s="1"/>
  <c r="K127"/>
  <c r="M127" s="1"/>
  <c r="E127"/>
  <c r="G127" s="1"/>
  <c r="K126"/>
  <c r="M126" s="1"/>
  <c r="E126"/>
  <c r="G126" s="1"/>
  <c r="M125"/>
  <c r="K125"/>
  <c r="E125"/>
  <c r="G125" s="1"/>
  <c r="K124"/>
  <c r="M124" s="1"/>
  <c r="E124"/>
  <c r="G124" s="1"/>
  <c r="M123"/>
  <c r="K123"/>
  <c r="E123"/>
  <c r="G123" s="1"/>
  <c r="M121"/>
  <c r="K121"/>
  <c r="E121"/>
  <c r="G121" s="1"/>
  <c r="K120"/>
  <c r="M120" s="1"/>
  <c r="G120"/>
  <c r="E120"/>
  <c r="K119"/>
  <c r="M119" s="1"/>
  <c r="G119"/>
  <c r="E119"/>
  <c r="K118"/>
  <c r="M118" s="1"/>
  <c r="E118"/>
  <c r="G118" s="1"/>
  <c r="M117"/>
  <c r="K117"/>
  <c r="E117"/>
  <c r="G117" s="1"/>
  <c r="K116"/>
  <c r="M116" s="1"/>
  <c r="G116"/>
  <c r="E116"/>
  <c r="K115"/>
  <c r="M115" s="1"/>
  <c r="E115"/>
  <c r="G115" s="1"/>
  <c r="K113"/>
  <c r="M113" s="1"/>
  <c r="E113"/>
  <c r="G113" s="1"/>
  <c r="K112"/>
  <c r="M112" s="1"/>
  <c r="E112"/>
  <c r="G112" s="1"/>
  <c r="K111"/>
  <c r="M111" s="1"/>
  <c r="E111"/>
  <c r="G111" s="1"/>
  <c r="K110"/>
  <c r="M110" s="1"/>
  <c r="E110"/>
  <c r="G110" s="1"/>
  <c r="K109"/>
  <c r="M109" s="1"/>
  <c r="E109"/>
  <c r="G109" s="1"/>
  <c r="K108"/>
  <c r="M108" s="1"/>
  <c r="E108"/>
  <c r="G108" s="1"/>
  <c r="K107"/>
  <c r="M107" s="1"/>
  <c r="E107"/>
  <c r="G107" s="1"/>
  <c r="K105"/>
  <c r="M105" s="1"/>
  <c r="E105"/>
  <c r="G105" s="1"/>
  <c r="K104"/>
  <c r="M104" s="1"/>
  <c r="E104"/>
  <c r="G104" s="1"/>
  <c r="M103"/>
  <c r="K103"/>
  <c r="E103"/>
  <c r="G103" s="1"/>
  <c r="K102"/>
  <c r="M102" s="1"/>
  <c r="E102"/>
  <c r="G102" s="1"/>
  <c r="K101"/>
  <c r="M101" s="1"/>
  <c r="E101"/>
  <c r="G101" s="1"/>
  <c r="K100"/>
  <c r="M100" s="1"/>
  <c r="G100"/>
  <c r="E100"/>
  <c r="K99"/>
  <c r="M99" s="1"/>
  <c r="E99"/>
  <c r="G99" s="1"/>
  <c r="K97"/>
  <c r="M97" s="1"/>
  <c r="E97"/>
  <c r="G97" s="1"/>
  <c r="K96"/>
  <c r="M96" s="1"/>
  <c r="G96"/>
  <c r="E96"/>
  <c r="K95"/>
  <c r="M95" s="1"/>
  <c r="E95"/>
  <c r="G95" s="1"/>
  <c r="M94"/>
  <c r="K94"/>
  <c r="E94"/>
  <c r="G94" s="1"/>
  <c r="M93"/>
  <c r="K93"/>
  <c r="E93"/>
  <c r="G93" s="1"/>
  <c r="K92"/>
  <c r="M92" s="1"/>
  <c r="E92"/>
  <c r="G92" s="1"/>
  <c r="S92" s="1"/>
  <c r="K91"/>
  <c r="M91" s="1"/>
  <c r="S91" s="1"/>
  <c r="E91"/>
  <c r="G91" s="1"/>
  <c r="K89"/>
  <c r="M89" s="1"/>
  <c r="E89"/>
  <c r="G89" s="1"/>
  <c r="K88"/>
  <c r="M88" s="1"/>
  <c r="E88"/>
  <c r="G88" s="1"/>
  <c r="K87"/>
  <c r="M87" s="1"/>
  <c r="G87"/>
  <c r="E87"/>
  <c r="K86"/>
  <c r="M86" s="1"/>
  <c r="E86"/>
  <c r="G86" s="1"/>
  <c r="S86" s="1"/>
  <c r="K85"/>
  <c r="M85" s="1"/>
  <c r="E85"/>
  <c r="G85" s="1"/>
  <c r="K84"/>
  <c r="M84" s="1"/>
  <c r="E84"/>
  <c r="G84" s="1"/>
  <c r="K83"/>
  <c r="M83" s="1"/>
  <c r="E83"/>
  <c r="G83" s="1"/>
  <c r="K81"/>
  <c r="M81" s="1"/>
  <c r="E81"/>
  <c r="G81" s="1"/>
  <c r="K80"/>
  <c r="M80" s="1"/>
  <c r="E80"/>
  <c r="G80" s="1"/>
  <c r="K79"/>
  <c r="M79" s="1"/>
  <c r="E79"/>
  <c r="G79" s="1"/>
  <c r="M78"/>
  <c r="K78"/>
  <c r="E78"/>
  <c r="G78" s="1"/>
  <c r="K77"/>
  <c r="M77" s="1"/>
  <c r="G77"/>
  <c r="E77"/>
  <c r="K76"/>
  <c r="M76" s="1"/>
  <c r="E76"/>
  <c r="G76" s="1"/>
  <c r="K75"/>
  <c r="M75" s="1"/>
  <c r="G75"/>
  <c r="E75"/>
  <c r="K73"/>
  <c r="M73" s="1"/>
  <c r="G73"/>
  <c r="E73"/>
  <c r="K72"/>
  <c r="M72" s="1"/>
  <c r="E72"/>
  <c r="G72" s="1"/>
  <c r="M71"/>
  <c r="K71"/>
  <c r="E71"/>
  <c r="G71" s="1"/>
  <c r="K70"/>
  <c r="M70" s="1"/>
  <c r="E70"/>
  <c r="G70" s="1"/>
  <c r="K69"/>
  <c r="M69" s="1"/>
  <c r="E69"/>
  <c r="G69" s="1"/>
  <c r="S69" s="1"/>
  <c r="K68"/>
  <c r="M68" s="1"/>
  <c r="G68"/>
  <c r="E68"/>
  <c r="K67"/>
  <c r="M67" s="1"/>
  <c r="G67"/>
  <c r="E67"/>
  <c r="K65"/>
  <c r="M65" s="1"/>
  <c r="G65"/>
  <c r="S65" s="1"/>
  <c r="E65"/>
  <c r="K64"/>
  <c r="M64" s="1"/>
  <c r="E64"/>
  <c r="G64" s="1"/>
  <c r="K63"/>
  <c r="M63" s="1"/>
  <c r="E63"/>
  <c r="G63" s="1"/>
  <c r="K62"/>
  <c r="M62" s="1"/>
  <c r="E62"/>
  <c r="G62" s="1"/>
  <c r="M61"/>
  <c r="K61"/>
  <c r="E61"/>
  <c r="G61" s="1"/>
  <c r="K60"/>
  <c r="M60" s="1"/>
  <c r="E60"/>
  <c r="G60" s="1"/>
  <c r="M59"/>
  <c r="K59"/>
  <c r="E59"/>
  <c r="G59" s="1"/>
  <c r="M57"/>
  <c r="K57"/>
  <c r="E57"/>
  <c r="G57" s="1"/>
  <c r="K56"/>
  <c r="M56" s="1"/>
  <c r="G56"/>
  <c r="E56"/>
  <c r="K55"/>
  <c r="M55" s="1"/>
  <c r="G55"/>
  <c r="E55"/>
  <c r="K54"/>
  <c r="M54" s="1"/>
  <c r="E54"/>
  <c r="G54" s="1"/>
  <c r="M53"/>
  <c r="K53"/>
  <c r="E53"/>
  <c r="G53" s="1"/>
  <c r="K52"/>
  <c r="M52" s="1"/>
  <c r="G52"/>
  <c r="E52"/>
  <c r="K51"/>
  <c r="M51" s="1"/>
  <c r="E51"/>
  <c r="G51" s="1"/>
  <c r="K49"/>
  <c r="M49" s="1"/>
  <c r="E49"/>
  <c r="G49" s="1"/>
  <c r="K48"/>
  <c r="M48" s="1"/>
  <c r="E48"/>
  <c r="G48" s="1"/>
  <c r="K47"/>
  <c r="M47" s="1"/>
  <c r="E47"/>
  <c r="G47" s="1"/>
  <c r="K46"/>
  <c r="M46" s="1"/>
  <c r="E46"/>
  <c r="G46" s="1"/>
  <c r="K45"/>
  <c r="M45" s="1"/>
  <c r="E45"/>
  <c r="G45" s="1"/>
  <c r="K44"/>
  <c r="M44" s="1"/>
  <c r="E44"/>
  <c r="G44" s="1"/>
  <c r="K43"/>
  <c r="M43" s="1"/>
  <c r="E43"/>
  <c r="G43" s="1"/>
  <c r="K41"/>
  <c r="M41" s="1"/>
  <c r="E41"/>
  <c r="G41" s="1"/>
  <c r="K40"/>
  <c r="M40" s="1"/>
  <c r="E40"/>
  <c r="G40" s="1"/>
  <c r="M39"/>
  <c r="K39"/>
  <c r="E39"/>
  <c r="G39" s="1"/>
  <c r="K38"/>
  <c r="M38" s="1"/>
  <c r="E38"/>
  <c r="G38" s="1"/>
  <c r="K37"/>
  <c r="M37" s="1"/>
  <c r="E37"/>
  <c r="G37" s="1"/>
  <c r="K36"/>
  <c r="M36" s="1"/>
  <c r="G36"/>
  <c r="E36"/>
  <c r="K35"/>
  <c r="M35" s="1"/>
  <c r="E35"/>
  <c r="G35" s="1"/>
  <c r="K33"/>
  <c r="M33" s="1"/>
  <c r="E33"/>
  <c r="G33" s="1"/>
  <c r="K32"/>
  <c r="M32" s="1"/>
  <c r="G32"/>
  <c r="E32"/>
  <c r="K31"/>
  <c r="M31" s="1"/>
  <c r="E31"/>
  <c r="G31" s="1"/>
  <c r="M30"/>
  <c r="K30"/>
  <c r="E30"/>
  <c r="G30" s="1"/>
  <c r="M29"/>
  <c r="K29"/>
  <c r="E29"/>
  <c r="G29" s="1"/>
  <c r="K28"/>
  <c r="M28" s="1"/>
  <c r="E28"/>
  <c r="G28" s="1"/>
  <c r="S28" s="1"/>
  <c r="K27"/>
  <c r="M27" s="1"/>
  <c r="S27" s="1"/>
  <c r="E27"/>
  <c r="G27" s="1"/>
  <c r="K25"/>
  <c r="M25" s="1"/>
  <c r="E25"/>
  <c r="G25" s="1"/>
  <c r="K24"/>
  <c r="M24" s="1"/>
  <c r="E24"/>
  <c r="G24" s="1"/>
  <c r="K23"/>
  <c r="M23" s="1"/>
  <c r="G23"/>
  <c r="E23"/>
  <c r="K22"/>
  <c r="M22" s="1"/>
  <c r="E22"/>
  <c r="G22" s="1"/>
  <c r="S22" s="1"/>
  <c r="K21"/>
  <c r="M21" s="1"/>
  <c r="E21"/>
  <c r="G21" s="1"/>
  <c r="K20"/>
  <c r="M20" s="1"/>
  <c r="E20"/>
  <c r="G20" s="1"/>
  <c r="K19"/>
  <c r="M19" s="1"/>
  <c r="E19"/>
  <c r="G19" s="1"/>
  <c r="K17"/>
  <c r="M17" s="1"/>
  <c r="E17"/>
  <c r="G17" s="1"/>
  <c r="K16"/>
  <c r="M16" s="1"/>
  <c r="E16"/>
  <c r="G16" s="1"/>
  <c r="K15"/>
  <c r="M15" s="1"/>
  <c r="E15"/>
  <c r="G15" s="1"/>
  <c r="M14"/>
  <c r="K14"/>
  <c r="E14"/>
  <c r="G14" s="1"/>
  <c r="K13"/>
  <c r="M13" s="1"/>
  <c r="E13"/>
  <c r="G13" s="1"/>
  <c r="M12"/>
  <c r="K12"/>
  <c r="E12"/>
  <c r="G12" s="1"/>
  <c r="K11"/>
  <c r="M11" s="1"/>
  <c r="E11"/>
  <c r="G11" s="1"/>
  <c r="M9"/>
  <c r="K9"/>
  <c r="E9"/>
  <c r="G9" s="1"/>
  <c r="S9" s="1"/>
  <c r="K8"/>
  <c r="M8" s="1"/>
  <c r="E8"/>
  <c r="G8" s="1"/>
  <c r="X7"/>
  <c r="X15" s="1"/>
  <c r="X23" s="1"/>
  <c r="W7"/>
  <c r="AA6" s="1"/>
  <c r="AA7" s="1"/>
  <c r="K7"/>
  <c r="M7" s="1"/>
  <c r="G7"/>
  <c r="E7"/>
  <c r="K6"/>
  <c r="M6" s="1"/>
  <c r="E6"/>
  <c r="G6" s="1"/>
  <c r="K5"/>
  <c r="M5" s="1"/>
  <c r="E5"/>
  <c r="G5" s="1"/>
  <c r="K4"/>
  <c r="M4" s="1"/>
  <c r="G4"/>
  <c r="E4"/>
  <c r="K3"/>
  <c r="M3" s="1"/>
  <c r="G3"/>
  <c r="E3"/>
  <c r="M401" i="22"/>
  <c r="K401"/>
  <c r="E401"/>
  <c r="G401" s="1"/>
  <c r="K400"/>
  <c r="M400" s="1"/>
  <c r="G400"/>
  <c r="R400" s="1"/>
  <c r="E400"/>
  <c r="K399"/>
  <c r="M399" s="1"/>
  <c r="E399"/>
  <c r="G399" s="1"/>
  <c r="R399" s="1"/>
  <c r="M398"/>
  <c r="K398"/>
  <c r="E398"/>
  <c r="G398" s="1"/>
  <c r="M397"/>
  <c r="K397"/>
  <c r="E397"/>
  <c r="G397" s="1"/>
  <c r="K396"/>
  <c r="M396" s="1"/>
  <c r="G396"/>
  <c r="R396" s="1"/>
  <c r="E396"/>
  <c r="K395"/>
  <c r="M395" s="1"/>
  <c r="E395"/>
  <c r="G395" s="1"/>
  <c r="R395" s="1"/>
  <c r="K393"/>
  <c r="M393" s="1"/>
  <c r="E393"/>
  <c r="G393" s="1"/>
  <c r="K392"/>
  <c r="M392" s="1"/>
  <c r="E392"/>
  <c r="G392" s="1"/>
  <c r="R392" s="1"/>
  <c r="K391"/>
  <c r="M391" s="1"/>
  <c r="G391"/>
  <c r="E391"/>
  <c r="M390"/>
  <c r="K390"/>
  <c r="E390"/>
  <c r="G390" s="1"/>
  <c r="R390" s="1"/>
  <c r="K389"/>
  <c r="M389" s="1"/>
  <c r="E389"/>
  <c r="G389" s="1"/>
  <c r="K388"/>
  <c r="M388" s="1"/>
  <c r="E388"/>
  <c r="G388" s="1"/>
  <c r="R388" s="1"/>
  <c r="K387"/>
  <c r="M387" s="1"/>
  <c r="G387"/>
  <c r="E387"/>
  <c r="K385"/>
  <c r="M385" s="1"/>
  <c r="G385"/>
  <c r="E385"/>
  <c r="K384"/>
  <c r="M384" s="1"/>
  <c r="E384"/>
  <c r="G384" s="1"/>
  <c r="M383"/>
  <c r="K383"/>
  <c r="E383"/>
  <c r="G383" s="1"/>
  <c r="R383" s="1"/>
  <c r="K382"/>
  <c r="M382" s="1"/>
  <c r="E382"/>
  <c r="G382" s="1"/>
  <c r="K381"/>
  <c r="M381" s="1"/>
  <c r="G381"/>
  <c r="E381"/>
  <c r="K380"/>
  <c r="M380" s="1"/>
  <c r="E380"/>
  <c r="G380" s="1"/>
  <c r="M379"/>
  <c r="K379"/>
  <c r="E379"/>
  <c r="G379" s="1"/>
  <c r="R379" s="1"/>
  <c r="M377"/>
  <c r="K377"/>
  <c r="E377"/>
  <c r="G377" s="1"/>
  <c r="K376"/>
  <c r="M376" s="1"/>
  <c r="G376"/>
  <c r="R376" s="1"/>
  <c r="E376"/>
  <c r="K375"/>
  <c r="M375" s="1"/>
  <c r="E375"/>
  <c r="G375" s="1"/>
  <c r="M374"/>
  <c r="K374"/>
  <c r="E374"/>
  <c r="G374" s="1"/>
  <c r="M373"/>
  <c r="K373"/>
  <c r="E373"/>
  <c r="G373" s="1"/>
  <c r="K372"/>
  <c r="M372" s="1"/>
  <c r="G372"/>
  <c r="R372" s="1"/>
  <c r="E372"/>
  <c r="K371"/>
  <c r="M371" s="1"/>
  <c r="E371"/>
  <c r="G371" s="1"/>
  <c r="R371" s="1"/>
  <c r="K369"/>
  <c r="M369" s="1"/>
  <c r="E369"/>
  <c r="G369" s="1"/>
  <c r="K368"/>
  <c r="M368" s="1"/>
  <c r="E368"/>
  <c r="G368" s="1"/>
  <c r="R368" s="1"/>
  <c r="K367"/>
  <c r="M367" s="1"/>
  <c r="G367"/>
  <c r="E367"/>
  <c r="M366"/>
  <c r="K366"/>
  <c r="E366"/>
  <c r="G366" s="1"/>
  <c r="K365"/>
  <c r="M365" s="1"/>
  <c r="E365"/>
  <c r="G365" s="1"/>
  <c r="K364"/>
  <c r="M364" s="1"/>
  <c r="E364"/>
  <c r="G364" s="1"/>
  <c r="R364" s="1"/>
  <c r="K363"/>
  <c r="M363" s="1"/>
  <c r="G363"/>
  <c r="E363"/>
  <c r="K361"/>
  <c r="M361" s="1"/>
  <c r="E361"/>
  <c r="G361" s="1"/>
  <c r="K360"/>
  <c r="M360" s="1"/>
  <c r="E360"/>
  <c r="G360" s="1"/>
  <c r="R360" s="1"/>
  <c r="K359"/>
  <c r="M359" s="1"/>
  <c r="G359"/>
  <c r="E359"/>
  <c r="K358"/>
  <c r="M358" s="1"/>
  <c r="E358"/>
  <c r="G358" s="1"/>
  <c r="K357"/>
  <c r="M357" s="1"/>
  <c r="E357"/>
  <c r="G357" s="1"/>
  <c r="M356"/>
  <c r="K356"/>
  <c r="E356"/>
  <c r="G356" s="1"/>
  <c r="R356" s="1"/>
  <c r="K355"/>
  <c r="M355" s="1"/>
  <c r="E355"/>
  <c r="G355" s="1"/>
  <c r="R355" s="1"/>
  <c r="M353"/>
  <c r="K353"/>
  <c r="E353"/>
  <c r="G353" s="1"/>
  <c r="R353" s="1"/>
  <c r="K352"/>
  <c r="M352" s="1"/>
  <c r="G352"/>
  <c r="R352" s="1"/>
  <c r="E352"/>
  <c r="K351"/>
  <c r="M351" s="1"/>
  <c r="E351"/>
  <c r="G351" s="1"/>
  <c r="K350"/>
  <c r="M350" s="1"/>
  <c r="E350"/>
  <c r="G350" s="1"/>
  <c r="M349"/>
  <c r="K349"/>
  <c r="E349"/>
  <c r="G349" s="1"/>
  <c r="R349" s="1"/>
  <c r="K348"/>
  <c r="M348" s="1"/>
  <c r="G348"/>
  <c r="R348" s="1"/>
  <c r="E348"/>
  <c r="K347"/>
  <c r="M347" s="1"/>
  <c r="E347"/>
  <c r="G347" s="1"/>
  <c r="M345"/>
  <c r="K345"/>
  <c r="E345"/>
  <c r="G345" s="1"/>
  <c r="K344"/>
  <c r="M344" s="1"/>
  <c r="G344"/>
  <c r="E344"/>
  <c r="K343"/>
  <c r="M343" s="1"/>
  <c r="G343"/>
  <c r="E343"/>
  <c r="K342"/>
  <c r="M342" s="1"/>
  <c r="E342"/>
  <c r="G342" s="1"/>
  <c r="M341"/>
  <c r="K341"/>
  <c r="E341"/>
  <c r="G341" s="1"/>
  <c r="K340"/>
  <c r="M340" s="1"/>
  <c r="G340"/>
  <c r="E340"/>
  <c r="K339"/>
  <c r="M339" s="1"/>
  <c r="G339"/>
  <c r="R339" s="1"/>
  <c r="E339"/>
  <c r="K337"/>
  <c r="M337" s="1"/>
  <c r="E337"/>
  <c r="G337" s="1"/>
  <c r="R337" s="1"/>
  <c r="M336"/>
  <c r="K336"/>
  <c r="E336"/>
  <c r="G336" s="1"/>
  <c r="R336" s="1"/>
  <c r="K335"/>
  <c r="M335" s="1"/>
  <c r="E335"/>
  <c r="G335" s="1"/>
  <c r="K334"/>
  <c r="M334" s="1"/>
  <c r="G334"/>
  <c r="E334"/>
  <c r="K333"/>
  <c r="M333" s="1"/>
  <c r="E333"/>
  <c r="G333" s="1"/>
  <c r="R333" s="1"/>
  <c r="M332"/>
  <c r="K332"/>
  <c r="E332"/>
  <c r="G332" s="1"/>
  <c r="R332" s="1"/>
  <c r="K331"/>
  <c r="M331" s="1"/>
  <c r="E331"/>
  <c r="G331" s="1"/>
  <c r="M329"/>
  <c r="K329"/>
  <c r="E329"/>
  <c r="G329" s="1"/>
  <c r="R329" s="1"/>
  <c r="K328"/>
  <c r="M328" s="1"/>
  <c r="G328"/>
  <c r="E328"/>
  <c r="K327"/>
  <c r="M327" s="1"/>
  <c r="G327"/>
  <c r="E327"/>
  <c r="K326"/>
  <c r="M326" s="1"/>
  <c r="E326"/>
  <c r="G326" s="1"/>
  <c r="M325"/>
  <c r="K325"/>
  <c r="E325"/>
  <c r="G325" s="1"/>
  <c r="R325" s="1"/>
  <c r="K324"/>
  <c r="M324" s="1"/>
  <c r="G324"/>
  <c r="E324"/>
  <c r="K323"/>
  <c r="M323" s="1"/>
  <c r="G323"/>
  <c r="E323"/>
  <c r="K321"/>
  <c r="M321" s="1"/>
  <c r="E321"/>
  <c r="G321" s="1"/>
  <c r="K320"/>
  <c r="M320" s="1"/>
  <c r="E320"/>
  <c r="G320" s="1"/>
  <c r="R320" s="1"/>
  <c r="K319"/>
  <c r="M319" s="1"/>
  <c r="E319"/>
  <c r="G319" s="1"/>
  <c r="M318"/>
  <c r="K318"/>
  <c r="E318"/>
  <c r="G318" s="1"/>
  <c r="K317"/>
  <c r="M317" s="1"/>
  <c r="E317"/>
  <c r="G317" s="1"/>
  <c r="K316"/>
  <c r="M316" s="1"/>
  <c r="E316"/>
  <c r="G316" s="1"/>
  <c r="R316" s="1"/>
  <c r="K315"/>
  <c r="M315" s="1"/>
  <c r="E315"/>
  <c r="G315" s="1"/>
  <c r="M313"/>
  <c r="K313"/>
  <c r="E313"/>
  <c r="G313" s="1"/>
  <c r="K312"/>
  <c r="M312" s="1"/>
  <c r="G312"/>
  <c r="R312" s="1"/>
  <c r="E312"/>
  <c r="K311"/>
  <c r="M311" s="1"/>
  <c r="E311"/>
  <c r="G311" s="1"/>
  <c r="K310"/>
  <c r="M310" s="1"/>
  <c r="E310"/>
  <c r="G310" s="1"/>
  <c r="M309"/>
  <c r="K309"/>
  <c r="E309"/>
  <c r="G309" s="1"/>
  <c r="K308"/>
  <c r="M308" s="1"/>
  <c r="G308"/>
  <c r="R308" s="1"/>
  <c r="E308"/>
  <c r="K307"/>
  <c r="M307" s="1"/>
  <c r="E307"/>
  <c r="G307" s="1"/>
  <c r="M305"/>
  <c r="K305"/>
  <c r="E305"/>
  <c r="G305" s="1"/>
  <c r="K304"/>
  <c r="M304" s="1"/>
  <c r="G304"/>
  <c r="E304"/>
  <c r="K303"/>
  <c r="M303" s="1"/>
  <c r="G303"/>
  <c r="R303" s="1"/>
  <c r="E303"/>
  <c r="K302"/>
  <c r="M302" s="1"/>
  <c r="E302"/>
  <c r="G302" s="1"/>
  <c r="M301"/>
  <c r="K301"/>
  <c r="E301"/>
  <c r="G301" s="1"/>
  <c r="K300"/>
  <c r="M300" s="1"/>
  <c r="G300"/>
  <c r="E300"/>
  <c r="K299"/>
  <c r="M299" s="1"/>
  <c r="G299"/>
  <c r="R299" s="1"/>
  <c r="E299"/>
  <c r="K297"/>
  <c r="M297" s="1"/>
  <c r="E297"/>
  <c r="G297" s="1"/>
  <c r="M296"/>
  <c r="K296"/>
  <c r="E296"/>
  <c r="G296" s="1"/>
  <c r="R296" s="1"/>
  <c r="K295"/>
  <c r="M295" s="1"/>
  <c r="E295"/>
  <c r="G295" s="1"/>
  <c r="K294"/>
  <c r="M294" s="1"/>
  <c r="G294"/>
  <c r="E294"/>
  <c r="K293"/>
  <c r="M293" s="1"/>
  <c r="E293"/>
  <c r="G293" s="1"/>
  <c r="M292"/>
  <c r="K292"/>
  <c r="E292"/>
  <c r="G292" s="1"/>
  <c r="R292" s="1"/>
  <c r="K291"/>
  <c r="M291" s="1"/>
  <c r="E291"/>
  <c r="G291" s="1"/>
  <c r="K289"/>
  <c r="M289" s="1"/>
  <c r="E289"/>
  <c r="G289" s="1"/>
  <c r="M288"/>
  <c r="K288"/>
  <c r="G288"/>
  <c r="R288" s="1"/>
  <c r="E288"/>
  <c r="K287"/>
  <c r="M287" s="1"/>
  <c r="E287"/>
  <c r="G287" s="1"/>
  <c r="M286"/>
  <c r="K286"/>
  <c r="G286"/>
  <c r="E286"/>
  <c r="K285"/>
  <c r="M285" s="1"/>
  <c r="E285"/>
  <c r="G285" s="1"/>
  <c r="M284"/>
  <c r="K284"/>
  <c r="G284"/>
  <c r="R284" s="1"/>
  <c r="E284"/>
  <c r="K283"/>
  <c r="M283" s="1"/>
  <c r="E283"/>
  <c r="G283" s="1"/>
  <c r="M281"/>
  <c r="K281"/>
  <c r="E281"/>
  <c r="G281" s="1"/>
  <c r="R281" s="1"/>
  <c r="K280"/>
  <c r="M280" s="1"/>
  <c r="G280"/>
  <c r="R280" s="1"/>
  <c r="E280"/>
  <c r="K279"/>
  <c r="M279" s="1"/>
  <c r="E279"/>
  <c r="G279" s="1"/>
  <c r="K278"/>
  <c r="M278" s="1"/>
  <c r="E278"/>
  <c r="G278" s="1"/>
  <c r="M277"/>
  <c r="K277"/>
  <c r="E277"/>
  <c r="G277" s="1"/>
  <c r="R277" s="1"/>
  <c r="K276"/>
  <c r="M276" s="1"/>
  <c r="G276"/>
  <c r="R276" s="1"/>
  <c r="E276"/>
  <c r="K275"/>
  <c r="M275" s="1"/>
  <c r="E275"/>
  <c r="G275" s="1"/>
  <c r="K273"/>
  <c r="M273" s="1"/>
  <c r="E273"/>
  <c r="G273" s="1"/>
  <c r="K272"/>
  <c r="M272" s="1"/>
  <c r="E272"/>
  <c r="G272" s="1"/>
  <c r="R272" s="1"/>
  <c r="K271"/>
  <c r="M271" s="1"/>
  <c r="E271"/>
  <c r="G271" s="1"/>
  <c r="R271" s="1"/>
  <c r="M270"/>
  <c r="K270"/>
  <c r="E270"/>
  <c r="G270" s="1"/>
  <c r="K269"/>
  <c r="M269" s="1"/>
  <c r="E269"/>
  <c r="G269" s="1"/>
  <c r="K268"/>
  <c r="M268" s="1"/>
  <c r="E268"/>
  <c r="G268" s="1"/>
  <c r="R268" s="1"/>
  <c r="K267"/>
  <c r="M267" s="1"/>
  <c r="E267"/>
  <c r="G267" s="1"/>
  <c r="R267" s="1"/>
  <c r="M265"/>
  <c r="K265"/>
  <c r="E265"/>
  <c r="G265" s="1"/>
  <c r="K264"/>
  <c r="M264" s="1"/>
  <c r="G264"/>
  <c r="R264" s="1"/>
  <c r="E264"/>
  <c r="K263"/>
  <c r="M263" s="1"/>
  <c r="E263"/>
  <c r="G263" s="1"/>
  <c r="R263" s="1"/>
  <c r="M262"/>
  <c r="K262"/>
  <c r="E262"/>
  <c r="G262" s="1"/>
  <c r="M261"/>
  <c r="K261"/>
  <c r="E261"/>
  <c r="G261" s="1"/>
  <c r="K260"/>
  <c r="M260" s="1"/>
  <c r="G260"/>
  <c r="R260" s="1"/>
  <c r="E260"/>
  <c r="K259"/>
  <c r="M259" s="1"/>
  <c r="E259"/>
  <c r="G259" s="1"/>
  <c r="R259" s="1"/>
  <c r="M257"/>
  <c r="K257"/>
  <c r="E257"/>
  <c r="G257" s="1"/>
  <c r="K256"/>
  <c r="M256" s="1"/>
  <c r="G256"/>
  <c r="E256"/>
  <c r="K255"/>
  <c r="M255" s="1"/>
  <c r="G255"/>
  <c r="R255" s="1"/>
  <c r="E255"/>
  <c r="K254"/>
  <c r="M254" s="1"/>
  <c r="E254"/>
  <c r="G254" s="1"/>
  <c r="M253"/>
  <c r="K253"/>
  <c r="E253"/>
  <c r="G253" s="1"/>
  <c r="K252"/>
  <c r="M252" s="1"/>
  <c r="G252"/>
  <c r="E252"/>
  <c r="K251"/>
  <c r="M251" s="1"/>
  <c r="G251"/>
  <c r="R251" s="1"/>
  <c r="E251"/>
  <c r="K249"/>
  <c r="M249" s="1"/>
  <c r="E249"/>
  <c r="G249" s="1"/>
  <c r="M248"/>
  <c r="K248"/>
  <c r="G248"/>
  <c r="E248"/>
  <c r="K247"/>
  <c r="M247" s="1"/>
  <c r="E247"/>
  <c r="G247" s="1"/>
  <c r="M246"/>
  <c r="K246"/>
  <c r="G246"/>
  <c r="R246" s="1"/>
  <c r="E246"/>
  <c r="K245"/>
  <c r="M245" s="1"/>
  <c r="E245"/>
  <c r="G245" s="1"/>
  <c r="M244"/>
  <c r="K244"/>
  <c r="G244"/>
  <c r="E244"/>
  <c r="K243"/>
  <c r="M243" s="1"/>
  <c r="E243"/>
  <c r="G243" s="1"/>
  <c r="M241"/>
  <c r="K241"/>
  <c r="E241"/>
  <c r="G241" s="1"/>
  <c r="R241" s="1"/>
  <c r="K240"/>
  <c r="M240" s="1"/>
  <c r="G240"/>
  <c r="E240"/>
  <c r="K239"/>
  <c r="M239" s="1"/>
  <c r="G239"/>
  <c r="E239"/>
  <c r="K238"/>
  <c r="M238" s="1"/>
  <c r="E238"/>
  <c r="G238" s="1"/>
  <c r="M237"/>
  <c r="K237"/>
  <c r="E237"/>
  <c r="G237" s="1"/>
  <c r="R237" s="1"/>
  <c r="K236"/>
  <c r="M236" s="1"/>
  <c r="G236"/>
  <c r="E236"/>
  <c r="K235"/>
  <c r="M235" s="1"/>
  <c r="G235"/>
  <c r="E235"/>
  <c r="K233"/>
  <c r="M233" s="1"/>
  <c r="E233"/>
  <c r="G233" s="1"/>
  <c r="K232"/>
  <c r="M232" s="1"/>
  <c r="E232"/>
  <c r="G232" s="1"/>
  <c r="R232" s="1"/>
  <c r="K231"/>
  <c r="M231" s="1"/>
  <c r="E231"/>
  <c r="G231" s="1"/>
  <c r="M230"/>
  <c r="K230"/>
  <c r="E230"/>
  <c r="G230" s="1"/>
  <c r="K229"/>
  <c r="M229" s="1"/>
  <c r="E229"/>
  <c r="G229" s="1"/>
  <c r="K228"/>
  <c r="M228" s="1"/>
  <c r="E228"/>
  <c r="G228" s="1"/>
  <c r="R228" s="1"/>
  <c r="K227"/>
  <c r="M227" s="1"/>
  <c r="E227"/>
  <c r="G227" s="1"/>
  <c r="M225"/>
  <c r="K225"/>
  <c r="E225"/>
  <c r="G225" s="1"/>
  <c r="R225" s="1"/>
  <c r="K224"/>
  <c r="M224" s="1"/>
  <c r="G224"/>
  <c r="R224" s="1"/>
  <c r="E224"/>
  <c r="K223"/>
  <c r="M223" s="1"/>
  <c r="E223"/>
  <c r="G223" s="1"/>
  <c r="R223" s="1"/>
  <c r="K222"/>
  <c r="M222" s="1"/>
  <c r="E222"/>
  <c r="G222" s="1"/>
  <c r="M221"/>
  <c r="K221"/>
  <c r="E221"/>
  <c r="G221" s="1"/>
  <c r="R221" s="1"/>
  <c r="K220"/>
  <c r="M220" s="1"/>
  <c r="G220"/>
  <c r="R220" s="1"/>
  <c r="E220"/>
  <c r="K219"/>
  <c r="M219" s="1"/>
  <c r="E219"/>
  <c r="G219" s="1"/>
  <c r="R219" s="1"/>
  <c r="M217"/>
  <c r="K217"/>
  <c r="E217"/>
  <c r="G217" s="1"/>
  <c r="K216"/>
  <c r="M216" s="1"/>
  <c r="G216"/>
  <c r="E216"/>
  <c r="K215"/>
  <c r="M215" s="1"/>
  <c r="G215"/>
  <c r="E215"/>
  <c r="K214"/>
  <c r="M214" s="1"/>
  <c r="E214"/>
  <c r="G214" s="1"/>
  <c r="M213"/>
  <c r="K213"/>
  <c r="E213"/>
  <c r="G213" s="1"/>
  <c r="K212"/>
  <c r="M212" s="1"/>
  <c r="G212"/>
  <c r="E212"/>
  <c r="K211"/>
  <c r="M211" s="1"/>
  <c r="G211"/>
  <c r="E211"/>
  <c r="K209"/>
  <c r="M209" s="1"/>
  <c r="E209"/>
  <c r="G209" s="1"/>
  <c r="K208"/>
  <c r="M208" s="1"/>
  <c r="E208"/>
  <c r="G208" s="1"/>
  <c r="R208" s="1"/>
  <c r="K207"/>
  <c r="M207" s="1"/>
  <c r="G207"/>
  <c r="E207"/>
  <c r="K206"/>
  <c r="M206" s="1"/>
  <c r="E206"/>
  <c r="G206" s="1"/>
  <c r="K205"/>
  <c r="M205" s="1"/>
  <c r="E205"/>
  <c r="G205" s="1"/>
  <c r="K204"/>
  <c r="M204" s="1"/>
  <c r="E204"/>
  <c r="G204" s="1"/>
  <c r="R204" s="1"/>
  <c r="K203"/>
  <c r="M203" s="1"/>
  <c r="G203"/>
  <c r="E203"/>
  <c r="K201"/>
  <c r="M201" s="1"/>
  <c r="E201"/>
  <c r="G201" s="1"/>
  <c r="K200"/>
  <c r="M200" s="1"/>
  <c r="E200"/>
  <c r="G200" s="1"/>
  <c r="R200" s="1"/>
  <c r="K199"/>
  <c r="M199" s="1"/>
  <c r="E199"/>
  <c r="G199" s="1"/>
  <c r="M198"/>
  <c r="K198"/>
  <c r="E198"/>
  <c r="G198" s="1"/>
  <c r="K197"/>
  <c r="M197" s="1"/>
  <c r="E197"/>
  <c r="G197" s="1"/>
  <c r="K196"/>
  <c r="M196" s="1"/>
  <c r="E196"/>
  <c r="G196" s="1"/>
  <c r="R196" s="1"/>
  <c r="K195"/>
  <c r="M195" s="1"/>
  <c r="E195"/>
  <c r="G195" s="1"/>
  <c r="K193"/>
  <c r="M193" s="1"/>
  <c r="E193"/>
  <c r="G193" s="1"/>
  <c r="M192"/>
  <c r="K192"/>
  <c r="G192"/>
  <c r="R192" s="1"/>
  <c r="E192"/>
  <c r="K191"/>
  <c r="M191" s="1"/>
  <c r="E191"/>
  <c r="G191" s="1"/>
  <c r="M190"/>
  <c r="K190"/>
  <c r="E190"/>
  <c r="G190" s="1"/>
  <c r="R190" s="1"/>
  <c r="K189"/>
  <c r="M189" s="1"/>
  <c r="E189"/>
  <c r="G189" s="1"/>
  <c r="M188"/>
  <c r="K188"/>
  <c r="G188"/>
  <c r="R188" s="1"/>
  <c r="E188"/>
  <c r="K187"/>
  <c r="M187" s="1"/>
  <c r="E187"/>
  <c r="G187" s="1"/>
  <c r="M185"/>
  <c r="K185"/>
  <c r="E185"/>
  <c r="G185" s="1"/>
  <c r="K184"/>
  <c r="M184" s="1"/>
  <c r="G184"/>
  <c r="E184"/>
  <c r="K183"/>
  <c r="M183" s="1"/>
  <c r="G183"/>
  <c r="R183" s="1"/>
  <c r="E183"/>
  <c r="K182"/>
  <c r="M182" s="1"/>
  <c r="G182"/>
  <c r="E182"/>
  <c r="K181"/>
  <c r="M181" s="1"/>
  <c r="E181"/>
  <c r="G181" s="1"/>
  <c r="M180"/>
  <c r="K180"/>
  <c r="E180"/>
  <c r="G180" s="1"/>
  <c r="R180" s="1"/>
  <c r="K179"/>
  <c r="M179" s="1"/>
  <c r="E179"/>
  <c r="G179" s="1"/>
  <c r="M177"/>
  <c r="K177"/>
  <c r="E177"/>
  <c r="G177" s="1"/>
  <c r="K176"/>
  <c r="M176" s="1"/>
  <c r="G176"/>
  <c r="R176" s="1"/>
  <c r="E176"/>
  <c r="K175"/>
  <c r="M175" s="1"/>
  <c r="E175"/>
  <c r="G175" s="1"/>
  <c r="M174"/>
  <c r="K174"/>
  <c r="E174"/>
  <c r="G174" s="1"/>
  <c r="M173"/>
  <c r="K173"/>
  <c r="E173"/>
  <c r="G173" s="1"/>
  <c r="K172"/>
  <c r="M172" s="1"/>
  <c r="G172"/>
  <c r="R172" s="1"/>
  <c r="E172"/>
  <c r="K171"/>
  <c r="M171" s="1"/>
  <c r="E171"/>
  <c r="G171" s="1"/>
  <c r="K169"/>
  <c r="M169" s="1"/>
  <c r="E169"/>
  <c r="G169" s="1"/>
  <c r="K168"/>
  <c r="M168" s="1"/>
  <c r="G168"/>
  <c r="E168"/>
  <c r="K167"/>
  <c r="M167" s="1"/>
  <c r="E167"/>
  <c r="G167" s="1"/>
  <c r="M166"/>
  <c r="K166"/>
  <c r="E166"/>
  <c r="G166" s="1"/>
  <c r="R166" s="1"/>
  <c r="K165"/>
  <c r="M165" s="1"/>
  <c r="E165"/>
  <c r="G165" s="1"/>
  <c r="K164"/>
  <c r="M164" s="1"/>
  <c r="G164"/>
  <c r="E164"/>
  <c r="K163"/>
  <c r="M163" s="1"/>
  <c r="E163"/>
  <c r="G163" s="1"/>
  <c r="M161"/>
  <c r="K161"/>
  <c r="E161"/>
  <c r="G161" s="1"/>
  <c r="R161" s="1"/>
  <c r="K160"/>
  <c r="M160" s="1"/>
  <c r="G160"/>
  <c r="E160"/>
  <c r="K159"/>
  <c r="M159" s="1"/>
  <c r="G159"/>
  <c r="E159"/>
  <c r="K158"/>
  <c r="M158" s="1"/>
  <c r="E158"/>
  <c r="G158" s="1"/>
  <c r="M157"/>
  <c r="K157"/>
  <c r="E157"/>
  <c r="G157" s="1"/>
  <c r="R157" s="1"/>
  <c r="K156"/>
  <c r="M156" s="1"/>
  <c r="G156"/>
  <c r="E156"/>
  <c r="K155"/>
  <c r="M155" s="1"/>
  <c r="G155"/>
  <c r="E155"/>
  <c r="K153"/>
  <c r="M153" s="1"/>
  <c r="E153"/>
  <c r="G153" s="1"/>
  <c r="K152"/>
  <c r="M152" s="1"/>
  <c r="E152"/>
  <c r="G152" s="1"/>
  <c r="R152" s="1"/>
  <c r="K151"/>
  <c r="M151" s="1"/>
  <c r="G151"/>
  <c r="E151"/>
  <c r="K150"/>
  <c r="M150" s="1"/>
  <c r="E150"/>
  <c r="G150" s="1"/>
  <c r="K149"/>
  <c r="M149" s="1"/>
  <c r="E149"/>
  <c r="G149" s="1"/>
  <c r="K148"/>
  <c r="M148" s="1"/>
  <c r="E148"/>
  <c r="G148" s="1"/>
  <c r="R148" s="1"/>
  <c r="K147"/>
  <c r="M147" s="1"/>
  <c r="G147"/>
  <c r="E147"/>
  <c r="K145"/>
  <c r="M145" s="1"/>
  <c r="E145"/>
  <c r="G145" s="1"/>
  <c r="M144"/>
  <c r="K144"/>
  <c r="E144"/>
  <c r="G144" s="1"/>
  <c r="R144" s="1"/>
  <c r="K143"/>
  <c r="M143" s="1"/>
  <c r="E143"/>
  <c r="G143" s="1"/>
  <c r="K142"/>
  <c r="M142" s="1"/>
  <c r="G142"/>
  <c r="E142"/>
  <c r="K141"/>
  <c r="M141" s="1"/>
  <c r="E141"/>
  <c r="G141" s="1"/>
  <c r="M140"/>
  <c r="K140"/>
  <c r="E140"/>
  <c r="G140" s="1"/>
  <c r="R140" s="1"/>
  <c r="K139"/>
  <c r="M139" s="1"/>
  <c r="E139"/>
  <c r="G139" s="1"/>
  <c r="K137"/>
  <c r="M137" s="1"/>
  <c r="E137"/>
  <c r="G137" s="1"/>
  <c r="M136"/>
  <c r="K136"/>
  <c r="E136"/>
  <c r="G136" s="1"/>
  <c r="R136" s="1"/>
  <c r="K135"/>
  <c r="M135" s="1"/>
  <c r="E135"/>
  <c r="G135" s="1"/>
  <c r="K134"/>
  <c r="M134" s="1"/>
  <c r="G134"/>
  <c r="E134"/>
  <c r="K133"/>
  <c r="M133" s="1"/>
  <c r="E133"/>
  <c r="G133" s="1"/>
  <c r="M132"/>
  <c r="K132"/>
  <c r="E132"/>
  <c r="G132" s="1"/>
  <c r="R132" s="1"/>
  <c r="K131"/>
  <c r="M131" s="1"/>
  <c r="E131"/>
  <c r="G131" s="1"/>
  <c r="K129"/>
  <c r="M129" s="1"/>
  <c r="E129"/>
  <c r="G129" s="1"/>
  <c r="K128"/>
  <c r="M128" s="1"/>
  <c r="E128"/>
  <c r="G128" s="1"/>
  <c r="R128" s="1"/>
  <c r="K127"/>
  <c r="M127" s="1"/>
  <c r="E127"/>
  <c r="G127" s="1"/>
  <c r="M126"/>
  <c r="K126"/>
  <c r="E126"/>
  <c r="G126" s="1"/>
  <c r="K125"/>
  <c r="M125" s="1"/>
  <c r="E125"/>
  <c r="G125" s="1"/>
  <c r="K124"/>
  <c r="M124" s="1"/>
  <c r="E124"/>
  <c r="G124" s="1"/>
  <c r="R124" s="1"/>
  <c r="K123"/>
  <c r="M123" s="1"/>
  <c r="E123"/>
  <c r="G123" s="1"/>
  <c r="M121"/>
  <c r="K121"/>
  <c r="E121"/>
  <c r="G121" s="1"/>
  <c r="K120"/>
  <c r="M120" s="1"/>
  <c r="G120"/>
  <c r="R120" s="1"/>
  <c r="E120"/>
  <c r="K119"/>
  <c r="M119" s="1"/>
  <c r="E119"/>
  <c r="G119" s="1"/>
  <c r="R119" s="1"/>
  <c r="M118"/>
  <c r="K118"/>
  <c r="E118"/>
  <c r="G118" s="1"/>
  <c r="M117"/>
  <c r="K117"/>
  <c r="E117"/>
  <c r="G117" s="1"/>
  <c r="K116"/>
  <c r="M116" s="1"/>
  <c r="G116"/>
  <c r="R116" s="1"/>
  <c r="E116"/>
  <c r="K115"/>
  <c r="M115" s="1"/>
  <c r="E115"/>
  <c r="G115" s="1"/>
  <c r="R115" s="1"/>
  <c r="M113"/>
  <c r="K113"/>
  <c r="E113"/>
  <c r="G113" s="1"/>
  <c r="K112"/>
  <c r="M112" s="1"/>
  <c r="G112"/>
  <c r="E112"/>
  <c r="K111"/>
  <c r="M111" s="1"/>
  <c r="G111"/>
  <c r="R111" s="1"/>
  <c r="E111"/>
  <c r="K110"/>
  <c r="M110" s="1"/>
  <c r="E110"/>
  <c r="G110" s="1"/>
  <c r="M109"/>
  <c r="K109"/>
  <c r="E109"/>
  <c r="G109" s="1"/>
  <c r="K108"/>
  <c r="M108" s="1"/>
  <c r="G108"/>
  <c r="E108"/>
  <c r="K107"/>
  <c r="M107" s="1"/>
  <c r="G107"/>
  <c r="R107" s="1"/>
  <c r="E107"/>
  <c r="K105"/>
  <c r="M105" s="1"/>
  <c r="E105"/>
  <c r="G105" s="1"/>
  <c r="K104"/>
  <c r="M104" s="1"/>
  <c r="E104"/>
  <c r="G104" s="1"/>
  <c r="R104" s="1"/>
  <c r="K103"/>
  <c r="M103" s="1"/>
  <c r="G103"/>
  <c r="E103"/>
  <c r="K102"/>
  <c r="M102" s="1"/>
  <c r="E102"/>
  <c r="G102" s="1"/>
  <c r="K101"/>
  <c r="M101" s="1"/>
  <c r="E101"/>
  <c r="G101" s="1"/>
  <c r="K100"/>
  <c r="M100" s="1"/>
  <c r="E100"/>
  <c r="G100" s="1"/>
  <c r="R100" s="1"/>
  <c r="K99"/>
  <c r="M99" s="1"/>
  <c r="G99"/>
  <c r="E99"/>
  <c r="K97"/>
  <c r="M97" s="1"/>
  <c r="E97"/>
  <c r="G97" s="1"/>
  <c r="K96"/>
  <c r="M96" s="1"/>
  <c r="E96"/>
  <c r="G96" s="1"/>
  <c r="M95"/>
  <c r="K95"/>
  <c r="E95"/>
  <c r="G95" s="1"/>
  <c r="M94"/>
  <c r="K94"/>
  <c r="E94"/>
  <c r="G94" s="1"/>
  <c r="K93"/>
  <c r="M93" s="1"/>
  <c r="E93"/>
  <c r="G93" s="1"/>
  <c r="K92"/>
  <c r="M92" s="1"/>
  <c r="E92"/>
  <c r="G92" s="1"/>
  <c r="M91"/>
  <c r="K91"/>
  <c r="E91"/>
  <c r="G91" s="1"/>
  <c r="M89"/>
  <c r="K89"/>
  <c r="E89"/>
  <c r="G89" s="1"/>
  <c r="M88"/>
  <c r="K88"/>
  <c r="E88"/>
  <c r="G88" s="1"/>
  <c r="K87"/>
  <c r="M87" s="1"/>
  <c r="E87"/>
  <c r="G87" s="1"/>
  <c r="M86"/>
  <c r="K86"/>
  <c r="E86"/>
  <c r="G86" s="1"/>
  <c r="R86" s="1"/>
  <c r="M85"/>
  <c r="K85"/>
  <c r="E85"/>
  <c r="G85" s="1"/>
  <c r="M84"/>
  <c r="K84"/>
  <c r="E84"/>
  <c r="G84" s="1"/>
  <c r="K83"/>
  <c r="M83" s="1"/>
  <c r="E83"/>
  <c r="G83" s="1"/>
  <c r="M81"/>
  <c r="K81"/>
  <c r="E81"/>
  <c r="G81" s="1"/>
  <c r="R81" s="1"/>
  <c r="M80"/>
  <c r="K80"/>
  <c r="E80"/>
  <c r="G80" s="1"/>
  <c r="K79"/>
  <c r="M79" s="1"/>
  <c r="E79"/>
  <c r="G79" s="1"/>
  <c r="K78"/>
  <c r="M78" s="1"/>
  <c r="E78"/>
  <c r="G78" s="1"/>
  <c r="M77"/>
  <c r="K77"/>
  <c r="E77"/>
  <c r="G77" s="1"/>
  <c r="R77" s="1"/>
  <c r="M76"/>
  <c r="K76"/>
  <c r="E76"/>
  <c r="G76" s="1"/>
  <c r="K75"/>
  <c r="M75" s="1"/>
  <c r="E75"/>
  <c r="G75" s="1"/>
  <c r="M73"/>
  <c r="K73"/>
  <c r="E73"/>
  <c r="G73" s="1"/>
  <c r="K72"/>
  <c r="M72" s="1"/>
  <c r="E72"/>
  <c r="G72" s="1"/>
  <c r="M71"/>
  <c r="K71"/>
  <c r="E71"/>
  <c r="G71" s="1"/>
  <c r="K70"/>
  <c r="M70" s="1"/>
  <c r="E70"/>
  <c r="G70" s="1"/>
  <c r="M69"/>
  <c r="K69"/>
  <c r="E69"/>
  <c r="G69" s="1"/>
  <c r="R69" s="1"/>
  <c r="K68"/>
  <c r="M68" s="1"/>
  <c r="E68"/>
  <c r="G68" s="1"/>
  <c r="M67"/>
  <c r="K67"/>
  <c r="E67"/>
  <c r="G67" s="1"/>
  <c r="K65"/>
  <c r="M65" s="1"/>
  <c r="E65"/>
  <c r="G65" s="1"/>
  <c r="K64"/>
  <c r="M64" s="1"/>
  <c r="E64"/>
  <c r="G64" s="1"/>
  <c r="M63"/>
  <c r="K63"/>
  <c r="E63"/>
  <c r="G63" s="1"/>
  <c r="M62"/>
  <c r="K62"/>
  <c r="E62"/>
  <c r="G62" s="1"/>
  <c r="K61"/>
  <c r="M61" s="1"/>
  <c r="E61"/>
  <c r="G61" s="1"/>
  <c r="K60"/>
  <c r="M60" s="1"/>
  <c r="E60"/>
  <c r="G60" s="1"/>
  <c r="M59"/>
  <c r="K59"/>
  <c r="E59"/>
  <c r="G59" s="1"/>
  <c r="M57"/>
  <c r="K57"/>
  <c r="E57"/>
  <c r="G57" s="1"/>
  <c r="K56"/>
  <c r="M56" s="1"/>
  <c r="E56"/>
  <c r="G56" s="1"/>
  <c r="K55"/>
  <c r="M55" s="1"/>
  <c r="E55"/>
  <c r="G55" s="1"/>
  <c r="M54"/>
  <c r="K54"/>
  <c r="E54"/>
  <c r="G54" s="1"/>
  <c r="M53"/>
  <c r="K53"/>
  <c r="E53"/>
  <c r="G53" s="1"/>
  <c r="K52"/>
  <c r="M52" s="1"/>
  <c r="E52"/>
  <c r="G52" s="1"/>
  <c r="K51"/>
  <c r="M51" s="1"/>
  <c r="E51"/>
  <c r="G51" s="1"/>
  <c r="M49"/>
  <c r="K49"/>
  <c r="E49"/>
  <c r="G49" s="1"/>
  <c r="M48"/>
  <c r="K48"/>
  <c r="E48"/>
  <c r="G48" s="1"/>
  <c r="K47"/>
  <c r="M47" s="1"/>
  <c r="E47"/>
  <c r="G47" s="1"/>
  <c r="K46"/>
  <c r="M46" s="1"/>
  <c r="E46"/>
  <c r="G46" s="1"/>
  <c r="M45"/>
  <c r="K45"/>
  <c r="E45"/>
  <c r="G45" s="1"/>
  <c r="M44"/>
  <c r="K44"/>
  <c r="E44"/>
  <c r="G44" s="1"/>
  <c r="K43"/>
  <c r="M43" s="1"/>
  <c r="E43"/>
  <c r="G43" s="1"/>
  <c r="M41"/>
  <c r="K41"/>
  <c r="E41"/>
  <c r="G41" s="1"/>
  <c r="R41" s="1"/>
  <c r="K40"/>
  <c r="M40" s="1"/>
  <c r="G40"/>
  <c r="R40" s="1"/>
  <c r="E40"/>
  <c r="K39"/>
  <c r="M39" s="1"/>
  <c r="E39"/>
  <c r="G39" s="1"/>
  <c r="R39" s="1"/>
  <c r="K38"/>
  <c r="M38" s="1"/>
  <c r="E38"/>
  <c r="G38" s="1"/>
  <c r="M37"/>
  <c r="K37"/>
  <c r="E37"/>
  <c r="G37" s="1"/>
  <c r="R37" s="1"/>
  <c r="K36"/>
  <c r="M36" s="1"/>
  <c r="G36"/>
  <c r="R36" s="1"/>
  <c r="E36"/>
  <c r="M35"/>
  <c r="K35"/>
  <c r="E35"/>
  <c r="G35" s="1"/>
  <c r="K33"/>
  <c r="M33" s="1"/>
  <c r="E33"/>
  <c r="G33" s="1"/>
  <c r="K32"/>
  <c r="M32" s="1"/>
  <c r="E32"/>
  <c r="G32" s="1"/>
  <c r="R32" s="1"/>
  <c r="K31"/>
  <c r="M31" s="1"/>
  <c r="E31"/>
  <c r="G31" s="1"/>
  <c r="M30"/>
  <c r="K30"/>
  <c r="E30"/>
  <c r="G30" s="1"/>
  <c r="K29"/>
  <c r="M29" s="1"/>
  <c r="E29"/>
  <c r="G29" s="1"/>
  <c r="K28"/>
  <c r="M28" s="1"/>
  <c r="E28"/>
  <c r="G28" s="1"/>
  <c r="R28" s="1"/>
  <c r="M27"/>
  <c r="K27"/>
  <c r="E27"/>
  <c r="G27" s="1"/>
  <c r="K25"/>
  <c r="M25" s="1"/>
  <c r="E25"/>
  <c r="G25" s="1"/>
  <c r="K24"/>
  <c r="M24" s="1"/>
  <c r="G24"/>
  <c r="E24"/>
  <c r="K23"/>
  <c r="M23" s="1"/>
  <c r="E23"/>
  <c r="G23" s="1"/>
  <c r="M22"/>
  <c r="K22"/>
  <c r="E22"/>
  <c r="G22" s="1"/>
  <c r="R22" s="1"/>
  <c r="K21"/>
  <c r="M21" s="1"/>
  <c r="E21"/>
  <c r="G21" s="1"/>
  <c r="K20"/>
  <c r="M20" s="1"/>
  <c r="G20"/>
  <c r="E20"/>
  <c r="K19"/>
  <c r="M19" s="1"/>
  <c r="G19"/>
  <c r="E19"/>
  <c r="K17"/>
  <c r="M17" s="1"/>
  <c r="E17"/>
  <c r="G17" s="1"/>
  <c r="M16"/>
  <c r="K16"/>
  <c r="G16"/>
  <c r="R16" s="1"/>
  <c r="E16"/>
  <c r="K15"/>
  <c r="M15" s="1"/>
  <c r="E15"/>
  <c r="G15" s="1"/>
  <c r="M14"/>
  <c r="K14"/>
  <c r="G14"/>
  <c r="R14" s="1"/>
  <c r="E14"/>
  <c r="K13"/>
  <c r="M13" s="1"/>
  <c r="E13"/>
  <c r="G13" s="1"/>
  <c r="M12"/>
  <c r="K12"/>
  <c r="G12"/>
  <c r="R12" s="1"/>
  <c r="E12"/>
  <c r="M11"/>
  <c r="K11"/>
  <c r="G11"/>
  <c r="R11" s="1"/>
  <c r="E11"/>
  <c r="M9"/>
  <c r="K9"/>
  <c r="G9"/>
  <c r="E9"/>
  <c r="M8"/>
  <c r="R8" s="1"/>
  <c r="K8"/>
  <c r="G8"/>
  <c r="E8"/>
  <c r="M7"/>
  <c r="K7"/>
  <c r="G7"/>
  <c r="E7"/>
  <c r="M6"/>
  <c r="R6" s="1"/>
  <c r="K6"/>
  <c r="G6"/>
  <c r="E6"/>
  <c r="M4"/>
  <c r="K4"/>
  <c r="G4"/>
  <c r="E4"/>
  <c r="M3"/>
  <c r="K3"/>
  <c r="G3"/>
  <c r="E3"/>
  <c r="R3"/>
  <c r="K425"/>
  <c r="M425" s="1"/>
  <c r="E425"/>
  <c r="G425" s="1"/>
  <c r="K424"/>
  <c r="M424" s="1"/>
  <c r="E424"/>
  <c r="G424" s="1"/>
  <c r="M423"/>
  <c r="K423"/>
  <c r="E423"/>
  <c r="G423" s="1"/>
  <c r="R423" s="1"/>
  <c r="K422"/>
  <c r="M422" s="1"/>
  <c r="E422"/>
  <c r="G422" s="1"/>
  <c r="K421"/>
  <c r="M421" s="1"/>
  <c r="E421"/>
  <c r="G421" s="1"/>
  <c r="K420"/>
  <c r="M420" s="1"/>
  <c r="G420"/>
  <c r="E420"/>
  <c r="M419"/>
  <c r="K419"/>
  <c r="E419"/>
  <c r="G419" s="1"/>
  <c r="R419" s="1"/>
  <c r="K417"/>
  <c r="M417" s="1"/>
  <c r="E417"/>
  <c r="G417" s="1"/>
  <c r="R417" s="1"/>
  <c r="K416"/>
  <c r="M416" s="1"/>
  <c r="G416"/>
  <c r="E416"/>
  <c r="K415"/>
  <c r="M415" s="1"/>
  <c r="E415"/>
  <c r="G415" s="1"/>
  <c r="K414"/>
  <c r="M414" s="1"/>
  <c r="E414"/>
  <c r="G414" s="1"/>
  <c r="R414" s="1"/>
  <c r="M413"/>
  <c r="K413"/>
  <c r="E413"/>
  <c r="G413" s="1"/>
  <c r="K412"/>
  <c r="M412" s="1"/>
  <c r="E412"/>
  <c r="G412" s="1"/>
  <c r="K411"/>
  <c r="M411" s="1"/>
  <c r="E411"/>
  <c r="G411" s="1"/>
  <c r="M409"/>
  <c r="K409"/>
  <c r="E409"/>
  <c r="G409" s="1"/>
  <c r="R409" s="1"/>
  <c r="K408"/>
  <c r="M408" s="1"/>
  <c r="E408"/>
  <c r="G408" s="1"/>
  <c r="R408" s="1"/>
  <c r="K407"/>
  <c r="M407" s="1"/>
  <c r="E407"/>
  <c r="G407" s="1"/>
  <c r="R407" s="1"/>
  <c r="K406"/>
  <c r="M406" s="1"/>
  <c r="G406"/>
  <c r="R406" s="1"/>
  <c r="E406"/>
  <c r="K405"/>
  <c r="M405" s="1"/>
  <c r="E405"/>
  <c r="G405" s="1"/>
  <c r="M404"/>
  <c r="K404"/>
  <c r="E404"/>
  <c r="G404" s="1"/>
  <c r="K403"/>
  <c r="M403" s="1"/>
  <c r="G403"/>
  <c r="R403" s="1"/>
  <c r="E403"/>
  <c r="W7"/>
  <c r="AA5" s="1"/>
  <c r="AA6" s="1"/>
  <c r="V7"/>
  <c r="V15" s="1"/>
  <c r="Z14" s="1"/>
  <c r="Z15" s="1"/>
  <c r="U7"/>
  <c r="U15" s="1"/>
  <c r="U23" s="1"/>
  <c r="U31" s="1"/>
  <c r="U39" s="1"/>
  <c r="U47" s="1"/>
  <c r="U55" s="1"/>
  <c r="U63" s="1"/>
  <c r="U71" s="1"/>
  <c r="U79" s="1"/>
  <c r="U87" s="1"/>
  <c r="U95" s="1"/>
  <c r="U103" s="1"/>
  <c r="U111" s="1"/>
  <c r="U119" s="1"/>
  <c r="U127" s="1"/>
  <c r="U135" s="1"/>
  <c r="U143" s="1"/>
  <c r="U151" s="1"/>
  <c r="U159" s="1"/>
  <c r="U167" s="1"/>
  <c r="U175" s="1"/>
  <c r="U183" s="1"/>
  <c r="U191" s="1"/>
  <c r="U199" s="1"/>
  <c r="U207" s="1"/>
  <c r="U215" s="1"/>
  <c r="U223" s="1"/>
  <c r="U231" s="1"/>
  <c r="U239" s="1"/>
  <c r="U247" s="1"/>
  <c r="U255" s="1"/>
  <c r="U263" s="1"/>
  <c r="U271" s="1"/>
  <c r="U279" s="1"/>
  <c r="U287" s="1"/>
  <c r="U295" s="1"/>
  <c r="U303" s="1"/>
  <c r="U311" s="1"/>
  <c r="U319" s="1"/>
  <c r="U327" s="1"/>
  <c r="U335" s="1"/>
  <c r="U343" s="1"/>
  <c r="U351" s="1"/>
  <c r="U359" s="1"/>
  <c r="U367" s="1"/>
  <c r="U375" s="1"/>
  <c r="U383" s="1"/>
  <c r="U391" s="1"/>
  <c r="U399" s="1"/>
  <c r="U407" s="1"/>
  <c r="U415" s="1"/>
  <c r="U423" s="1"/>
  <c r="K5"/>
  <c r="M5" s="1"/>
  <c r="E5"/>
  <c r="G5" s="1"/>
  <c r="T27" i="23" l="1"/>
  <c r="S192"/>
  <c r="S382"/>
  <c r="S425"/>
  <c r="S6"/>
  <c r="S11"/>
  <c r="S48"/>
  <c r="S60"/>
  <c r="S75"/>
  <c r="S112"/>
  <c r="S124"/>
  <c r="S139"/>
  <c r="S177"/>
  <c r="S181"/>
  <c r="S189"/>
  <c r="S209"/>
  <c r="S212"/>
  <c r="S219"/>
  <c r="S230"/>
  <c r="S247"/>
  <c r="S253"/>
  <c r="S275"/>
  <c r="S279"/>
  <c r="S315"/>
  <c r="S329"/>
  <c r="S332"/>
  <c r="S349"/>
  <c r="S371"/>
  <c r="S383"/>
  <c r="S393"/>
  <c r="S396"/>
  <c r="S413"/>
  <c r="S415"/>
  <c r="S14"/>
  <c r="S29"/>
  <c r="S71"/>
  <c r="S78"/>
  <c r="S93"/>
  <c r="T91" s="1"/>
  <c r="S135"/>
  <c r="S142"/>
  <c r="S149"/>
  <c r="S151"/>
  <c r="S164"/>
  <c r="S172"/>
  <c r="S187"/>
  <c r="S198"/>
  <c r="S223"/>
  <c r="S233"/>
  <c r="S251"/>
  <c r="S256"/>
  <c r="S264"/>
  <c r="S285"/>
  <c r="S286"/>
  <c r="S296"/>
  <c r="S318"/>
  <c r="S320"/>
  <c r="S352"/>
  <c r="S360"/>
  <c r="S372"/>
  <c r="S375"/>
  <c r="S411"/>
  <c r="S15"/>
  <c r="S30"/>
  <c r="S54"/>
  <c r="S57"/>
  <c r="S79"/>
  <c r="S94"/>
  <c r="S118"/>
  <c r="S121"/>
  <c r="S143"/>
  <c r="S150"/>
  <c r="S244"/>
  <c r="S273"/>
  <c r="S276"/>
  <c r="S283"/>
  <c r="S294"/>
  <c r="S328"/>
  <c r="S369"/>
  <c r="S424"/>
  <c r="S254"/>
  <c r="S350"/>
  <c r="S416"/>
  <c r="S297"/>
  <c r="S211"/>
  <c r="S215"/>
  <c r="S414"/>
  <c r="W15"/>
  <c r="S49"/>
  <c r="S67"/>
  <c r="S113"/>
  <c r="S128"/>
  <c r="S137"/>
  <c r="S43"/>
  <c r="S56"/>
  <c r="S116"/>
  <c r="S161"/>
  <c r="S191"/>
  <c r="S204"/>
  <c r="S213"/>
  <c r="S301"/>
  <c r="S325"/>
  <c r="S333"/>
  <c r="S340"/>
  <c r="S347"/>
  <c r="S381"/>
  <c r="S397"/>
  <c r="S404"/>
  <c r="T403" s="1"/>
  <c r="S12"/>
  <c r="S20"/>
  <c r="S21"/>
  <c r="S24"/>
  <c r="S31"/>
  <c r="S33"/>
  <c r="S37"/>
  <c r="S39"/>
  <c r="S44"/>
  <c r="S47"/>
  <c r="S53"/>
  <c r="S61"/>
  <c r="S70"/>
  <c r="S72"/>
  <c r="S84"/>
  <c r="S85"/>
  <c r="S88"/>
  <c r="S95"/>
  <c r="S97"/>
  <c r="S101"/>
  <c r="S103"/>
  <c r="S108"/>
  <c r="S111"/>
  <c r="S117"/>
  <c r="S125"/>
  <c r="S134"/>
  <c r="S136"/>
  <c r="S140"/>
  <c r="S145"/>
  <c r="S155"/>
  <c r="S158"/>
  <c r="S228"/>
  <c r="S316"/>
  <c r="S412"/>
  <c r="S7"/>
  <c r="S25"/>
  <c r="S35"/>
  <c r="S63"/>
  <c r="S68"/>
  <c r="S89"/>
  <c r="S99"/>
  <c r="S127"/>
  <c r="S152"/>
  <c r="S160"/>
  <c r="S188"/>
  <c r="S284"/>
  <c r="S356"/>
  <c r="S3"/>
  <c r="S4"/>
  <c r="S46"/>
  <c r="S52"/>
  <c r="S76"/>
  <c r="S107"/>
  <c r="S110"/>
  <c r="S120"/>
  <c r="S131"/>
  <c r="S163"/>
  <c r="S173"/>
  <c r="S200"/>
  <c r="S221"/>
  <c r="S241"/>
  <c r="S268"/>
  <c r="S277"/>
  <c r="S287"/>
  <c r="S308"/>
  <c r="T307" s="1"/>
  <c r="S326"/>
  <c r="S16"/>
  <c r="S17"/>
  <c r="S38"/>
  <c r="S40"/>
  <c r="S59"/>
  <c r="S80"/>
  <c r="S81"/>
  <c r="S102"/>
  <c r="S104"/>
  <c r="S123"/>
  <c r="S165"/>
  <c r="S171"/>
  <c r="S175"/>
  <c r="S197"/>
  <c r="S205"/>
  <c r="S269"/>
  <c r="S5"/>
  <c r="S8"/>
  <c r="AB21"/>
  <c r="AB22" s="1"/>
  <c r="X31"/>
  <c r="AB13"/>
  <c r="AB14" s="1"/>
  <c r="S19"/>
  <c r="S23"/>
  <c r="S45"/>
  <c r="S220"/>
  <c r="S229"/>
  <c r="S260"/>
  <c r="S348"/>
  <c r="S357"/>
  <c r="S388"/>
  <c r="AB5"/>
  <c r="AB6" s="1"/>
  <c r="S32"/>
  <c r="S41"/>
  <c r="S51"/>
  <c r="S55"/>
  <c r="S77"/>
  <c r="S100"/>
  <c r="S126"/>
  <c r="S169"/>
  <c r="S180"/>
  <c r="S183"/>
  <c r="S237"/>
  <c r="S245"/>
  <c r="S252"/>
  <c r="S261"/>
  <c r="S292"/>
  <c r="S300"/>
  <c r="S365"/>
  <c r="S373"/>
  <c r="S380"/>
  <c r="T379" s="1"/>
  <c r="S389"/>
  <c r="S420"/>
  <c r="S64"/>
  <c r="S73"/>
  <c r="S83"/>
  <c r="S87"/>
  <c r="S109"/>
  <c r="S132"/>
  <c r="S157"/>
  <c r="S176"/>
  <c r="S179"/>
  <c r="S182"/>
  <c r="S196"/>
  <c r="S293"/>
  <c r="S324"/>
  <c r="S421"/>
  <c r="S13"/>
  <c r="S36"/>
  <c r="S62"/>
  <c r="S96"/>
  <c r="S105"/>
  <c r="S115"/>
  <c r="S119"/>
  <c r="S141"/>
  <c r="S167"/>
  <c r="S236"/>
  <c r="S309"/>
  <c r="S364"/>
  <c r="S148"/>
  <c r="T147" s="1"/>
  <c r="S174"/>
  <c r="S184"/>
  <c r="S185"/>
  <c r="S193"/>
  <c r="S195"/>
  <c r="S199"/>
  <c r="S203"/>
  <c r="S206"/>
  <c r="S207"/>
  <c r="S214"/>
  <c r="S240"/>
  <c r="S248"/>
  <c r="S249"/>
  <c r="S257"/>
  <c r="S259"/>
  <c r="S263"/>
  <c r="S267"/>
  <c r="S270"/>
  <c r="S271"/>
  <c r="S278"/>
  <c r="S304"/>
  <c r="S312"/>
  <c r="S313"/>
  <c r="S321"/>
  <c r="S323"/>
  <c r="S327"/>
  <c r="S331"/>
  <c r="S334"/>
  <c r="S335"/>
  <c r="S342"/>
  <c r="T339" s="1"/>
  <c r="S368"/>
  <c r="S376"/>
  <c r="S377"/>
  <c r="S385"/>
  <c r="S387"/>
  <c r="S391"/>
  <c r="S395"/>
  <c r="S398"/>
  <c r="S399"/>
  <c r="S406"/>
  <c r="S208"/>
  <c r="S216"/>
  <c r="S217"/>
  <c r="S225"/>
  <c r="S227"/>
  <c r="S231"/>
  <c r="S235"/>
  <c r="T235" s="1"/>
  <c r="S238"/>
  <c r="S239"/>
  <c r="S246"/>
  <c r="T243" s="1"/>
  <c r="S272"/>
  <c r="S280"/>
  <c r="S281"/>
  <c r="S289"/>
  <c r="S291"/>
  <c r="S295"/>
  <c r="S299"/>
  <c r="S302"/>
  <c r="S303"/>
  <c r="S310"/>
  <c r="S336"/>
  <c r="S344"/>
  <c r="S345"/>
  <c r="S353"/>
  <c r="S355"/>
  <c r="S359"/>
  <c r="S363"/>
  <c r="S366"/>
  <c r="S367"/>
  <c r="S374"/>
  <c r="S400"/>
  <c r="S408"/>
  <c r="S409"/>
  <c r="S417"/>
  <c r="S419"/>
  <c r="T419" s="1"/>
  <c r="S423"/>
  <c r="R421" i="22"/>
  <c r="R412"/>
  <c r="R413"/>
  <c r="R404"/>
  <c r="S403" s="1"/>
  <c r="R405"/>
  <c r="R397"/>
  <c r="R401"/>
  <c r="R398"/>
  <c r="R389"/>
  <c r="R393"/>
  <c r="R381"/>
  <c r="R385"/>
  <c r="R382"/>
  <c r="R373"/>
  <c r="R377"/>
  <c r="R374"/>
  <c r="R366"/>
  <c r="R365"/>
  <c r="R369"/>
  <c r="R357"/>
  <c r="R361"/>
  <c r="R358"/>
  <c r="R350"/>
  <c r="R340"/>
  <c r="R342"/>
  <c r="R344"/>
  <c r="R341"/>
  <c r="R345"/>
  <c r="R334"/>
  <c r="R323"/>
  <c r="R326"/>
  <c r="R324"/>
  <c r="R328"/>
  <c r="R317"/>
  <c r="R321"/>
  <c r="R318"/>
  <c r="R309"/>
  <c r="R313"/>
  <c r="R310"/>
  <c r="R302"/>
  <c r="R300"/>
  <c r="R304"/>
  <c r="R301"/>
  <c r="S299" s="1"/>
  <c r="R305"/>
  <c r="R295"/>
  <c r="R294"/>
  <c r="R291"/>
  <c r="R286"/>
  <c r="R283"/>
  <c r="R287"/>
  <c r="R278"/>
  <c r="R269"/>
  <c r="S267" s="1"/>
  <c r="R273"/>
  <c r="R270"/>
  <c r="R261"/>
  <c r="S259" s="1"/>
  <c r="R265"/>
  <c r="R262"/>
  <c r="R256"/>
  <c r="R254"/>
  <c r="R252"/>
  <c r="R253"/>
  <c r="S251" s="1"/>
  <c r="R257"/>
  <c r="R244"/>
  <c r="R248"/>
  <c r="R235"/>
  <c r="R238"/>
  <c r="R239"/>
  <c r="R236"/>
  <c r="R240"/>
  <c r="R233"/>
  <c r="R230"/>
  <c r="R229"/>
  <c r="R222"/>
  <c r="R214"/>
  <c r="R212"/>
  <c r="R216"/>
  <c r="R213"/>
  <c r="R217"/>
  <c r="R209"/>
  <c r="R205"/>
  <c r="R206"/>
  <c r="R201"/>
  <c r="R198"/>
  <c r="R197"/>
  <c r="R187"/>
  <c r="R191"/>
  <c r="R185"/>
  <c r="R181"/>
  <c r="R182"/>
  <c r="R184"/>
  <c r="R173"/>
  <c r="R177"/>
  <c r="R174"/>
  <c r="R168"/>
  <c r="R164"/>
  <c r="R155"/>
  <c r="S155" s="1"/>
  <c r="R158"/>
  <c r="R159"/>
  <c r="R156"/>
  <c r="R160"/>
  <c r="R153"/>
  <c r="R151"/>
  <c r="R149"/>
  <c r="R147"/>
  <c r="S147" s="1"/>
  <c r="R150"/>
  <c r="R142"/>
  <c r="R134"/>
  <c r="R126"/>
  <c r="R125"/>
  <c r="R129"/>
  <c r="R117"/>
  <c r="R121"/>
  <c r="R118"/>
  <c r="R110"/>
  <c r="R108"/>
  <c r="S107" s="1"/>
  <c r="R112"/>
  <c r="R109"/>
  <c r="R113"/>
  <c r="R101"/>
  <c r="R105"/>
  <c r="R102"/>
  <c r="R96"/>
  <c r="R97"/>
  <c r="R94"/>
  <c r="R92"/>
  <c r="R91"/>
  <c r="R83"/>
  <c r="R87"/>
  <c r="R88"/>
  <c r="R85"/>
  <c r="R89"/>
  <c r="R78"/>
  <c r="R75"/>
  <c r="R76"/>
  <c r="R80"/>
  <c r="R71"/>
  <c r="R68"/>
  <c r="R72"/>
  <c r="R60"/>
  <c r="R64"/>
  <c r="R53"/>
  <c r="R51"/>
  <c r="R55"/>
  <c r="R56"/>
  <c r="R54"/>
  <c r="R44"/>
  <c r="R43"/>
  <c r="R47"/>
  <c r="R45"/>
  <c r="R38"/>
  <c r="R35"/>
  <c r="R29"/>
  <c r="R33"/>
  <c r="R30"/>
  <c r="R27"/>
  <c r="S27" s="1"/>
  <c r="R19"/>
  <c r="R20"/>
  <c r="R24"/>
  <c r="W15"/>
  <c r="AA13" s="1"/>
  <c r="AA14" s="1"/>
  <c r="Z6"/>
  <c r="Z7" s="1"/>
  <c r="R387"/>
  <c r="R391"/>
  <c r="R380"/>
  <c r="R384"/>
  <c r="R375"/>
  <c r="R363"/>
  <c r="R367"/>
  <c r="R359"/>
  <c r="S355" s="1"/>
  <c r="R347"/>
  <c r="R351"/>
  <c r="R343"/>
  <c r="R331"/>
  <c r="S331" s="1"/>
  <c r="R335"/>
  <c r="R327"/>
  <c r="R315"/>
  <c r="R319"/>
  <c r="R307"/>
  <c r="S307" s="1"/>
  <c r="R311"/>
  <c r="R297"/>
  <c r="R293"/>
  <c r="S291" s="1"/>
  <c r="R285"/>
  <c r="R289"/>
  <c r="R275"/>
  <c r="R279"/>
  <c r="R245"/>
  <c r="R249"/>
  <c r="R243"/>
  <c r="R247"/>
  <c r="R227"/>
  <c r="R231"/>
  <c r="R211"/>
  <c r="R215"/>
  <c r="R203"/>
  <c r="R207"/>
  <c r="R195"/>
  <c r="S195" s="1"/>
  <c r="R199"/>
  <c r="R189"/>
  <c r="S187" s="1"/>
  <c r="R193"/>
  <c r="R179"/>
  <c r="R171"/>
  <c r="R175"/>
  <c r="R165"/>
  <c r="R169"/>
  <c r="R163"/>
  <c r="R167"/>
  <c r="R141"/>
  <c r="R145"/>
  <c r="R139"/>
  <c r="R143"/>
  <c r="R133"/>
  <c r="R137"/>
  <c r="R131"/>
  <c r="R135"/>
  <c r="R123"/>
  <c r="R127"/>
  <c r="S123" s="1"/>
  <c r="R99"/>
  <c r="R103"/>
  <c r="R31"/>
  <c r="R21"/>
  <c r="R25"/>
  <c r="R23"/>
  <c r="S11"/>
  <c r="R13"/>
  <c r="R17"/>
  <c r="R15"/>
  <c r="R7"/>
  <c r="R9"/>
  <c r="R4"/>
  <c r="S83"/>
  <c r="V23"/>
  <c r="R95"/>
  <c r="R48"/>
  <c r="R49"/>
  <c r="R57"/>
  <c r="R59"/>
  <c r="R70"/>
  <c r="R73"/>
  <c r="R84"/>
  <c r="S115"/>
  <c r="S219"/>
  <c r="S395"/>
  <c r="R52"/>
  <c r="S51" s="1"/>
  <c r="R61"/>
  <c r="R79"/>
  <c r="S75" s="1"/>
  <c r="S275"/>
  <c r="R5"/>
  <c r="S3" s="1"/>
  <c r="R46"/>
  <c r="R62"/>
  <c r="R63"/>
  <c r="R65"/>
  <c r="R67"/>
  <c r="R93"/>
  <c r="R416"/>
  <c r="R425"/>
  <c r="S179"/>
  <c r="S211"/>
  <c r="S227"/>
  <c r="R420"/>
  <c r="S419" s="1"/>
  <c r="S387"/>
  <c r="R424"/>
  <c r="R411"/>
  <c r="R415"/>
  <c r="R422"/>
  <c r="T179" i="23" l="1"/>
  <c r="T59"/>
  <c r="T275"/>
  <c r="T219"/>
  <c r="T11"/>
  <c r="T363"/>
  <c r="T291"/>
  <c r="T387"/>
  <c r="T331"/>
  <c r="T259"/>
  <c r="T203"/>
  <c r="T51"/>
  <c r="T19"/>
  <c r="T123"/>
  <c r="T131"/>
  <c r="T3"/>
  <c r="T283"/>
  <c r="T83"/>
  <c r="T163"/>
  <c r="T107"/>
  <c r="T99"/>
  <c r="T35"/>
  <c r="T347"/>
  <c r="T211"/>
  <c r="T371"/>
  <c r="T315"/>
  <c r="T139"/>
  <c r="T355"/>
  <c r="T299"/>
  <c r="T227"/>
  <c r="T395"/>
  <c r="T323"/>
  <c r="T267"/>
  <c r="T195"/>
  <c r="T115"/>
  <c r="T171"/>
  <c r="T155"/>
  <c r="T43"/>
  <c r="T67"/>
  <c r="T411"/>
  <c r="T251"/>
  <c r="T187"/>
  <c r="T75"/>
  <c r="W23"/>
  <c r="AA14"/>
  <c r="AA15" s="1"/>
  <c r="X39"/>
  <c r="AB29"/>
  <c r="AB30" s="1"/>
  <c r="S379" i="22"/>
  <c r="S371"/>
  <c r="S363"/>
  <c r="S323"/>
  <c r="S315"/>
  <c r="S203"/>
  <c r="S171"/>
  <c r="S163"/>
  <c r="S131"/>
  <c r="S99"/>
  <c r="S35"/>
  <c r="S19"/>
  <c r="W23"/>
  <c r="AA21" s="1"/>
  <c r="AA22" s="1"/>
  <c r="S91"/>
  <c r="S43"/>
  <c r="V31"/>
  <c r="Z22"/>
  <c r="Z23" s="1"/>
  <c r="S283"/>
  <c r="S235"/>
  <c r="S339"/>
  <c r="S411"/>
  <c r="S243"/>
  <c r="S139"/>
  <c r="S67"/>
  <c r="S347"/>
  <c r="S59"/>
  <c r="V7" i="23" l="1"/>
  <c r="V15" s="1"/>
  <c r="V23" s="1"/>
  <c r="V31" s="1"/>
  <c r="V39" s="1"/>
  <c r="V47" s="1"/>
  <c r="V55" s="1"/>
  <c r="V63" s="1"/>
  <c r="V71" s="1"/>
  <c r="V79" s="1"/>
  <c r="V87" s="1"/>
  <c r="V95" s="1"/>
  <c r="V103" s="1"/>
  <c r="V111" s="1"/>
  <c r="V119" s="1"/>
  <c r="V127" s="1"/>
  <c r="V135" s="1"/>
  <c r="V143" s="1"/>
  <c r="V151" s="1"/>
  <c r="V159" s="1"/>
  <c r="V167" s="1"/>
  <c r="V175" s="1"/>
  <c r="V183" s="1"/>
  <c r="V191" s="1"/>
  <c r="V199" s="1"/>
  <c r="V207" s="1"/>
  <c r="V215" s="1"/>
  <c r="V223" s="1"/>
  <c r="V231" s="1"/>
  <c r="V239" s="1"/>
  <c r="V247" s="1"/>
  <c r="V255" s="1"/>
  <c r="V263" s="1"/>
  <c r="V271" s="1"/>
  <c r="V279" s="1"/>
  <c r="V287" s="1"/>
  <c r="V295" s="1"/>
  <c r="V303" s="1"/>
  <c r="V311" s="1"/>
  <c r="V319" s="1"/>
  <c r="V327" s="1"/>
  <c r="V335" s="1"/>
  <c r="V343" s="1"/>
  <c r="V351" s="1"/>
  <c r="V359" s="1"/>
  <c r="V367" s="1"/>
  <c r="V375" s="1"/>
  <c r="V383" s="1"/>
  <c r="V391" s="1"/>
  <c r="V399" s="1"/>
  <c r="V407" s="1"/>
  <c r="V415" s="1"/>
  <c r="V423" s="1"/>
  <c r="W31"/>
  <c r="AA22"/>
  <c r="AA23" s="1"/>
  <c r="X47"/>
  <c r="AB37"/>
  <c r="AB38" s="1"/>
  <c r="W31" i="22"/>
  <c r="Z30"/>
  <c r="Z31" s="1"/>
  <c r="V39"/>
  <c r="W39"/>
  <c r="AA29"/>
  <c r="AA30" s="1"/>
  <c r="AA30" i="23" l="1"/>
  <c r="AA31" s="1"/>
  <c r="W39"/>
  <c r="AB45"/>
  <c r="AB46" s="1"/>
  <c r="X55"/>
  <c r="V47" i="22"/>
  <c r="Z38"/>
  <c r="Z39" s="1"/>
  <c r="AA37"/>
  <c r="AA38" s="1"/>
  <c r="W47"/>
  <c r="V7" i="2"/>
  <c r="Z6"/>
  <c r="Z7"/>
  <c r="W7"/>
  <c r="U7"/>
  <c r="AA5"/>
  <c r="AA6"/>
  <c r="E9"/>
  <c r="G9"/>
  <c r="M9"/>
  <c r="R9"/>
  <c r="K9"/>
  <c r="E8"/>
  <c r="G8"/>
  <c r="M8"/>
  <c r="R8"/>
  <c r="K8"/>
  <c r="E7"/>
  <c r="G7"/>
  <c r="M7"/>
  <c r="R7"/>
  <c r="K7"/>
  <c r="E6"/>
  <c r="G6"/>
  <c r="M6"/>
  <c r="R6"/>
  <c r="K6"/>
  <c r="E5"/>
  <c r="G5"/>
  <c r="M5"/>
  <c r="R5"/>
  <c r="K5"/>
  <c r="E4"/>
  <c r="G4"/>
  <c r="M4"/>
  <c r="R4"/>
  <c r="K4"/>
  <c r="E3"/>
  <c r="G3"/>
  <c r="M3"/>
  <c r="R3"/>
  <c r="S3"/>
  <c r="K3"/>
  <c r="W47" i="23" l="1"/>
  <c r="AA38"/>
  <c r="AA39" s="1"/>
  <c r="AB53"/>
  <c r="AB54" s="1"/>
  <c r="X63"/>
  <c r="V55" i="22"/>
  <c r="Z46"/>
  <c r="Z47" s="1"/>
  <c r="W55"/>
  <c r="AA45"/>
  <c r="AA46" s="1"/>
  <c r="W55" i="23" l="1"/>
  <c r="AA46"/>
  <c r="AA47" s="1"/>
  <c r="X71"/>
  <c r="AB61"/>
  <c r="AB62" s="1"/>
  <c r="Z54" i="22"/>
  <c r="Z55" s="1"/>
  <c r="V63"/>
  <c r="W63"/>
  <c r="AA53"/>
  <c r="AA54" s="1"/>
  <c r="AA54" i="23" l="1"/>
  <c r="AA55" s="1"/>
  <c r="W63"/>
  <c r="X79"/>
  <c r="AB69"/>
  <c r="AB70" s="1"/>
  <c r="V71" i="22"/>
  <c r="Z62"/>
  <c r="Z63" s="1"/>
  <c r="AA61"/>
  <c r="AA62" s="1"/>
  <c r="W71"/>
  <c r="AA62" i="23" l="1"/>
  <c r="AA63" s="1"/>
  <c r="W71"/>
  <c r="AB77"/>
  <c r="AB78" s="1"/>
  <c r="X87"/>
  <c r="V79" i="22"/>
  <c r="Z70"/>
  <c r="Z71" s="1"/>
  <c r="AA69"/>
  <c r="AA70" s="1"/>
  <c r="W79"/>
  <c r="W79" i="23" l="1"/>
  <c r="AA70"/>
  <c r="AA71" s="1"/>
  <c r="AB85"/>
  <c r="AB86" s="1"/>
  <c r="X95"/>
  <c r="V87" i="22"/>
  <c r="Z78"/>
  <c r="Z79" s="1"/>
  <c r="AA77"/>
  <c r="AA78" s="1"/>
  <c r="W87"/>
  <c r="AA78" i="23" l="1"/>
  <c r="AA79" s="1"/>
  <c r="W87"/>
  <c r="X103"/>
  <c r="AB93"/>
  <c r="AB94" s="1"/>
  <c r="Z86" i="22"/>
  <c r="Z87" s="1"/>
  <c r="V95"/>
  <c r="AA85"/>
  <c r="AA86" s="1"/>
  <c r="W95"/>
  <c r="AA86" i="23" l="1"/>
  <c r="AA87" s="1"/>
  <c r="W95"/>
  <c r="X111"/>
  <c r="AB101"/>
  <c r="AB102" s="1"/>
  <c r="V103" i="22"/>
  <c r="Z94"/>
  <c r="Z95" s="1"/>
  <c r="AA93"/>
  <c r="AA94" s="1"/>
  <c r="W103"/>
  <c r="AA94" i="23" l="1"/>
  <c r="AA95" s="1"/>
  <c r="W103"/>
  <c r="AB109"/>
  <c r="AB110" s="1"/>
  <c r="X119"/>
  <c r="V111" i="22"/>
  <c r="Z102"/>
  <c r="Z103" s="1"/>
  <c r="AA101"/>
  <c r="AA102" s="1"/>
  <c r="W111"/>
  <c r="W111" i="23" l="1"/>
  <c r="AA102"/>
  <c r="AA103" s="1"/>
  <c r="AB117"/>
  <c r="AB118" s="1"/>
  <c r="X127"/>
  <c r="V119" i="22"/>
  <c r="Z110"/>
  <c r="Z111" s="1"/>
  <c r="AA109"/>
  <c r="AA110" s="1"/>
  <c r="W119"/>
  <c r="AA110" i="23" l="1"/>
  <c r="AA111" s="1"/>
  <c r="W119"/>
  <c r="X135"/>
  <c r="AB125"/>
  <c r="AB126" s="1"/>
  <c r="V127" i="22"/>
  <c r="Z118"/>
  <c r="Z119" s="1"/>
  <c r="W127"/>
  <c r="AA117"/>
  <c r="AA118" s="1"/>
  <c r="AA118" i="23" l="1"/>
  <c r="AA119" s="1"/>
  <c r="W127"/>
  <c r="AB133"/>
  <c r="AB134" s="1"/>
  <c r="X143"/>
  <c r="V135" i="22"/>
  <c r="Z126"/>
  <c r="Z127" s="1"/>
  <c r="W135"/>
  <c r="AA125"/>
  <c r="AA126" s="1"/>
  <c r="AA126" i="23" l="1"/>
  <c r="AA127" s="1"/>
  <c r="W135"/>
  <c r="X151"/>
  <c r="AB141"/>
  <c r="AB142" s="1"/>
  <c r="AA133" i="22"/>
  <c r="AA134" s="1"/>
  <c r="W143"/>
  <c r="Z134"/>
  <c r="Z135" s="1"/>
  <c r="V143"/>
  <c r="AA134" i="23" l="1"/>
  <c r="AA135" s="1"/>
  <c r="W143"/>
  <c r="X159"/>
  <c r="AB149"/>
  <c r="AB150" s="1"/>
  <c r="AA141" i="22"/>
  <c r="AA142" s="1"/>
  <c r="W151"/>
  <c r="V151"/>
  <c r="Z142"/>
  <c r="Z143" s="1"/>
  <c r="AA142" i="23" l="1"/>
  <c r="AA143" s="1"/>
  <c r="W151"/>
  <c r="X167"/>
  <c r="AB157"/>
  <c r="AB158" s="1"/>
  <c r="V159" i="22"/>
  <c r="Z150"/>
  <c r="Z151" s="1"/>
  <c r="W159"/>
  <c r="AA149"/>
  <c r="AA150" s="1"/>
  <c r="AA150" i="23" l="1"/>
  <c r="AA151" s="1"/>
  <c r="W159"/>
  <c r="AB165"/>
  <c r="AB166" s="1"/>
  <c r="X175"/>
  <c r="W167" i="22"/>
  <c r="AA157"/>
  <c r="AA158" s="1"/>
  <c r="Z158"/>
  <c r="Z159" s="1"/>
  <c r="V167"/>
  <c r="AA158" i="23" l="1"/>
  <c r="AA159" s="1"/>
  <c r="W167"/>
  <c r="X183"/>
  <c r="AB173"/>
  <c r="AB174" s="1"/>
  <c r="W175" i="22"/>
  <c r="AA165"/>
  <c r="AA166" s="1"/>
  <c r="Z166"/>
  <c r="Z167" s="1"/>
  <c r="V175"/>
  <c r="AA166" i="23" l="1"/>
  <c r="AA167" s="1"/>
  <c r="W175"/>
  <c r="X191"/>
  <c r="AB181"/>
  <c r="AB182" s="1"/>
  <c r="W183" i="22"/>
  <c r="AA173"/>
  <c r="AA174" s="1"/>
  <c r="V183"/>
  <c r="Z174"/>
  <c r="Z175" s="1"/>
  <c r="W183" i="23" l="1"/>
  <c r="AA174"/>
  <c r="AA175" s="1"/>
  <c r="X199"/>
  <c r="AB189"/>
  <c r="AB190" s="1"/>
  <c r="W191" i="22"/>
  <c r="AA181"/>
  <c r="AA182" s="1"/>
  <c r="V191"/>
  <c r="Z182"/>
  <c r="Z183" s="1"/>
  <c r="W191" i="23" l="1"/>
  <c r="AA182"/>
  <c r="AA183" s="1"/>
  <c r="AB197"/>
  <c r="AB198" s="1"/>
  <c r="X207"/>
  <c r="W199" i="22"/>
  <c r="AA189"/>
  <c r="AA190" s="1"/>
  <c r="Z190"/>
  <c r="Z191" s="1"/>
  <c r="V199"/>
  <c r="W199" i="23" l="1"/>
  <c r="AA190"/>
  <c r="AA191" s="1"/>
  <c r="AB205"/>
  <c r="AB206" s="1"/>
  <c r="X215"/>
  <c r="W207" i="22"/>
  <c r="AA197"/>
  <c r="AA198" s="1"/>
  <c r="Z198"/>
  <c r="Z199" s="1"/>
  <c r="V207"/>
  <c r="W207" i="23" l="1"/>
  <c r="AA198"/>
  <c r="AA199" s="1"/>
  <c r="X223"/>
  <c r="AB213"/>
  <c r="AB214" s="1"/>
  <c r="W215" i="22"/>
  <c r="AA205"/>
  <c r="AA206" s="1"/>
  <c r="Z206"/>
  <c r="Z207" s="1"/>
  <c r="V215"/>
  <c r="AA206" i="23" l="1"/>
  <c r="AA207" s="1"/>
  <c r="W215"/>
  <c r="X231"/>
  <c r="AB221"/>
  <c r="AB222" s="1"/>
  <c r="W223" i="22"/>
  <c r="AA213"/>
  <c r="AA214" s="1"/>
  <c r="Z214"/>
  <c r="Z215" s="1"/>
  <c r="V223"/>
  <c r="AA214" i="23" l="1"/>
  <c r="AA215" s="1"/>
  <c r="W223"/>
  <c r="AB229"/>
  <c r="AB230" s="1"/>
  <c r="X239"/>
  <c r="AA221" i="22"/>
  <c r="AA222" s="1"/>
  <c r="W231"/>
  <c r="Z222"/>
  <c r="Z223" s="1"/>
  <c r="V231"/>
  <c r="AA222" i="23" l="1"/>
  <c r="AA223" s="1"/>
  <c r="W231"/>
  <c r="AB237"/>
  <c r="AB238" s="1"/>
  <c r="X247"/>
  <c r="AA229" i="22"/>
  <c r="AA230" s="1"/>
  <c r="W239"/>
  <c r="V239"/>
  <c r="Z230"/>
  <c r="Z231" s="1"/>
  <c r="W239" i="23" l="1"/>
  <c r="AA230"/>
  <c r="AA231" s="1"/>
  <c r="X255"/>
  <c r="AB245"/>
  <c r="AB246" s="1"/>
  <c r="AA237" i="22"/>
  <c r="AA238" s="1"/>
  <c r="W247"/>
  <c r="Z238"/>
  <c r="Z239" s="1"/>
  <c r="V247"/>
  <c r="AA238" i="23" l="1"/>
  <c r="AA239" s="1"/>
  <c r="W247"/>
  <c r="X263"/>
  <c r="AB253"/>
  <c r="AB254" s="1"/>
  <c r="AA245" i="22"/>
  <c r="AA246" s="1"/>
  <c r="W255"/>
  <c r="V255"/>
  <c r="Z246"/>
  <c r="Z247" s="1"/>
  <c r="W255" i="23" l="1"/>
  <c r="AA246"/>
  <c r="AA247" s="1"/>
  <c r="AB261"/>
  <c r="AB262" s="1"/>
  <c r="X271"/>
  <c r="AA253" i="22"/>
  <c r="AA254" s="1"/>
  <c r="W263"/>
  <c r="Z254"/>
  <c r="Z255" s="1"/>
  <c r="V263"/>
  <c r="W263" i="23" l="1"/>
  <c r="AA254"/>
  <c r="AA255" s="1"/>
  <c r="AB269"/>
  <c r="AB270" s="1"/>
  <c r="X279"/>
  <c r="W271" i="22"/>
  <c r="AA261"/>
  <c r="AA262" s="1"/>
  <c r="Z262"/>
  <c r="Z263" s="1"/>
  <c r="V271"/>
  <c r="W271" i="23" l="1"/>
  <c r="AA262"/>
  <c r="AA263" s="1"/>
  <c r="X287"/>
  <c r="AB277"/>
  <c r="AB278" s="1"/>
  <c r="AA269" i="22"/>
  <c r="AA270" s="1"/>
  <c r="W279"/>
  <c r="V279"/>
  <c r="Z270"/>
  <c r="Z271" s="1"/>
  <c r="AA270" i="23" l="1"/>
  <c r="AA271" s="1"/>
  <c r="W279"/>
  <c r="X295"/>
  <c r="AB285"/>
  <c r="AB286" s="1"/>
  <c r="AA277" i="22"/>
  <c r="AA278" s="1"/>
  <c r="W287"/>
  <c r="V287"/>
  <c r="Z278"/>
  <c r="Z279" s="1"/>
  <c r="AA278" i="23" l="1"/>
  <c r="AA279" s="1"/>
  <c r="W287"/>
  <c r="AB293"/>
  <c r="AB294" s="1"/>
  <c r="X303"/>
  <c r="W295" i="22"/>
  <c r="AA285"/>
  <c r="AA286" s="1"/>
  <c r="Z286"/>
  <c r="Z287" s="1"/>
  <c r="V295"/>
  <c r="W295" i="23" l="1"/>
  <c r="AA286"/>
  <c r="AA287" s="1"/>
  <c r="AB301"/>
  <c r="AB302" s="1"/>
  <c r="X311"/>
  <c r="AA293" i="22"/>
  <c r="AA294" s="1"/>
  <c r="W303"/>
  <c r="V303"/>
  <c r="Z294"/>
  <c r="Z295" s="1"/>
  <c r="W303" i="23" l="1"/>
  <c r="AA294"/>
  <c r="AA295" s="1"/>
  <c r="X319"/>
  <c r="AB309"/>
  <c r="AB310" s="1"/>
  <c r="W311" i="22"/>
  <c r="AA301"/>
  <c r="AA302" s="1"/>
  <c r="V311"/>
  <c r="Z302"/>
  <c r="Z303" s="1"/>
  <c r="AA302" i="23" l="1"/>
  <c r="AA303" s="1"/>
  <c r="W311"/>
  <c r="X327"/>
  <c r="AB317"/>
  <c r="AB318" s="1"/>
  <c r="AA309" i="22"/>
  <c r="AA310" s="1"/>
  <c r="W319"/>
  <c r="Z310"/>
  <c r="Z311" s="1"/>
  <c r="V319"/>
  <c r="AA310" i="23" l="1"/>
  <c r="AA311" s="1"/>
  <c r="W319"/>
  <c r="AB325"/>
  <c r="AB326" s="1"/>
  <c r="X335"/>
  <c r="W327" i="22"/>
  <c r="AA317"/>
  <c r="AA318" s="1"/>
  <c r="V327"/>
  <c r="Z318"/>
  <c r="Z319" s="1"/>
  <c r="W327" i="23" l="1"/>
  <c r="AA318"/>
  <c r="AA319" s="1"/>
  <c r="AB333"/>
  <c r="AB334" s="1"/>
  <c r="X343"/>
  <c r="W335" i="22"/>
  <c r="AA325"/>
  <c r="AA326" s="1"/>
  <c r="V335"/>
  <c r="Z326"/>
  <c r="Z327" s="1"/>
  <c r="W335" i="23" l="1"/>
  <c r="AA326"/>
  <c r="AA327" s="1"/>
  <c r="X351"/>
  <c r="AB341"/>
  <c r="AB342" s="1"/>
  <c r="W343" i="22"/>
  <c r="AA333"/>
  <c r="AA334" s="1"/>
  <c r="Z334"/>
  <c r="Z335" s="1"/>
  <c r="V343"/>
  <c r="W343" i="23" l="1"/>
  <c r="AA334"/>
  <c r="AA335" s="1"/>
  <c r="X359"/>
  <c r="AB349"/>
  <c r="AB350" s="1"/>
  <c r="AA341" i="22"/>
  <c r="AA342" s="1"/>
  <c r="W351"/>
  <c r="V351"/>
  <c r="Z342"/>
  <c r="Z343" s="1"/>
  <c r="AA342" i="23" l="1"/>
  <c r="AA343" s="1"/>
  <c r="W351"/>
  <c r="AB357"/>
  <c r="AB358" s="1"/>
  <c r="X367"/>
  <c r="AA349" i="22"/>
  <c r="AA350" s="1"/>
  <c r="W359"/>
  <c r="V359"/>
  <c r="Z350"/>
  <c r="Z351" s="1"/>
  <c r="AA350" i="23" l="1"/>
  <c r="AA351" s="1"/>
  <c r="W359"/>
  <c r="AB365"/>
  <c r="AB366" s="1"/>
  <c r="X375"/>
  <c r="W367" i="22"/>
  <c r="AA357"/>
  <c r="AA358" s="1"/>
  <c r="Z358"/>
  <c r="Z359" s="1"/>
  <c r="V367"/>
  <c r="W367" i="23" l="1"/>
  <c r="AA358"/>
  <c r="AA359" s="1"/>
  <c r="X383"/>
  <c r="AB373"/>
  <c r="AB374" s="1"/>
  <c r="AA365" i="22"/>
  <c r="AA366" s="1"/>
  <c r="W375"/>
  <c r="V375"/>
  <c r="Z366"/>
  <c r="Z367" s="1"/>
  <c r="AA366" i="23" l="1"/>
  <c r="AA367" s="1"/>
  <c r="W375"/>
  <c r="X391"/>
  <c r="AB381"/>
  <c r="AB382" s="1"/>
  <c r="AA373" i="22"/>
  <c r="AA374" s="1"/>
  <c r="W383"/>
  <c r="V383"/>
  <c r="Z374"/>
  <c r="Z375" s="1"/>
  <c r="AA374" i="23" l="1"/>
  <c r="AA375" s="1"/>
  <c r="W383"/>
  <c r="AB389"/>
  <c r="AB390" s="1"/>
  <c r="X399"/>
  <c r="AA381" i="22"/>
  <c r="AA382" s="1"/>
  <c r="W391"/>
  <c r="V391"/>
  <c r="Z382"/>
  <c r="Z383" s="1"/>
  <c r="AA382" i="23" l="1"/>
  <c r="AA383" s="1"/>
  <c r="W391"/>
  <c r="AB397"/>
  <c r="AB398" s="1"/>
  <c r="X407"/>
  <c r="V399" i="22"/>
  <c r="Z390"/>
  <c r="Z391" s="1"/>
  <c r="AA389"/>
  <c r="AA390" s="1"/>
  <c r="W399"/>
  <c r="W399" i="23" l="1"/>
  <c r="AA390"/>
  <c r="AA391" s="1"/>
  <c r="X415"/>
  <c r="AB405"/>
  <c r="AB406" s="1"/>
  <c r="W407" i="22"/>
  <c r="AA397"/>
  <c r="AA398" s="1"/>
  <c r="Z398"/>
  <c r="Z399" s="1"/>
  <c r="V407"/>
  <c r="W407" i="23" l="1"/>
  <c r="AA398"/>
  <c r="AA399" s="1"/>
  <c r="X423"/>
  <c r="AB421" s="1"/>
  <c r="AB422" s="1"/>
  <c r="AB413"/>
  <c r="AB414" s="1"/>
  <c r="AA405" i="22"/>
  <c r="AA406" s="1"/>
  <c r="W415"/>
  <c r="Z406"/>
  <c r="Z407" s="1"/>
  <c r="V415"/>
  <c r="AA406" i="23" l="1"/>
  <c r="AA407" s="1"/>
  <c r="W415"/>
  <c r="AA413" i="22"/>
  <c r="AA414" s="1"/>
  <c r="W423"/>
  <c r="AA421" s="1"/>
  <c r="AA422" s="1"/>
  <c r="V423"/>
  <c r="Z422" s="1"/>
  <c r="Z423" s="1"/>
  <c r="Z414"/>
  <c r="Z415" s="1"/>
  <c r="AA414" i="23" l="1"/>
  <c r="AA415" s="1"/>
  <c r="W423"/>
  <c r="AA422" s="1"/>
  <c r="AA423" s="1"/>
</calcChain>
</file>

<file path=xl/sharedStrings.xml><?xml version="1.0" encoding="utf-8"?>
<sst xmlns="http://schemas.openxmlformats.org/spreadsheetml/2006/main" count="2489" uniqueCount="41">
  <si>
    <t>DEBUT</t>
  </si>
  <si>
    <t>PAUSE</t>
  </si>
  <si>
    <t>TOTAL
 PAUSE</t>
  </si>
  <si>
    <t>FIN</t>
  </si>
  <si>
    <t>TOTAL</t>
  </si>
  <si>
    <t>RC</t>
  </si>
  <si>
    <t>R</t>
  </si>
  <si>
    <t>CP</t>
  </si>
  <si>
    <t>AM</t>
  </si>
  <si>
    <t>TOTAL
JOURNEE</t>
  </si>
  <si>
    <t>TOTAL
SEMAINE</t>
  </si>
  <si>
    <t>de</t>
  </si>
  <si>
    <t>à</t>
  </si>
  <si>
    <t>CONTRAT</t>
  </si>
  <si>
    <t>HORS CONTRAT</t>
  </si>
  <si>
    <t>HN</t>
  </si>
  <si>
    <t>HS25</t>
  </si>
  <si>
    <t>HS50</t>
  </si>
  <si>
    <t>CUMUL</t>
  </si>
  <si>
    <t>PAYEES</t>
  </si>
  <si>
    <t>Si les heures de début et de fin de pause sont indiquées, les renseigner</t>
  </si>
  <si>
    <t>Sinon metttre directement 0:20 dans la case TOTAL PAUSE</t>
  </si>
  <si>
    <t>mettre tjrs 1</t>
  </si>
  <si>
    <t>calcul des heures dues</t>
  </si>
  <si>
    <t>ou payees</t>
  </si>
  <si>
    <t xml:space="preserve"> NE PAS TOUCHER = FORMULE !!</t>
  </si>
  <si>
    <t>COMP</t>
  </si>
  <si>
    <t>-</t>
  </si>
  <si>
    <t>EQUIVALENCE POSSIBLE</t>
  </si>
  <si>
    <t>HS25/43h</t>
  </si>
  <si>
    <t>calcul d'équivalence entre HN/HS</t>
  </si>
  <si>
    <t>SOLDE 2016/2017</t>
  </si>
  <si>
    <t>AUTRE</t>
  </si>
  <si>
    <t>ABS</t>
  </si>
  <si>
    <t>TOTAL
HEURE</t>
  </si>
  <si>
    <t>TABLEAU DE LIAISON ENTRE ABS ET CALCUL DES HS</t>
  </si>
  <si>
    <t>+</t>
  </si>
  <si>
    <t>ERROR</t>
  </si>
  <si>
    <t>35H</t>
  </si>
  <si>
    <t>A VOIR</t>
  </si>
  <si>
    <t>38h30</t>
  </si>
</sst>
</file>

<file path=xl/styles.xml><?xml version="1.0" encoding="utf-8"?>
<styleSheet xmlns="http://schemas.openxmlformats.org/spreadsheetml/2006/main">
  <numFmts count="1">
    <numFmt numFmtId="164" formatCode="[h]:mm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rgb="FFFF00FF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/>
    <xf numFmtId="0" fontId="2" fillId="3" borderId="7" xfId="0" applyFont="1" applyFill="1" applyBorder="1" applyAlignment="1">
      <alignment horizontal="center"/>
    </xf>
    <xf numFmtId="14" fontId="2" fillId="3" borderId="9" xfId="0" applyNumberFormat="1" applyFont="1" applyFill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3" borderId="2" xfId="0" applyNumberFormat="1" applyFill="1" applyBorder="1" applyAlignment="1">
      <alignment horizontal="center"/>
    </xf>
    <xf numFmtId="20" fontId="0" fillId="7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4" borderId="2" xfId="0" applyNumberFormat="1" applyFill="1" applyBorder="1" applyAlignment="1">
      <alignment horizontal="center"/>
    </xf>
    <xf numFmtId="46" fontId="0" fillId="5" borderId="2" xfId="0" applyNumberFormat="1" applyFill="1" applyBorder="1" applyAlignment="1">
      <alignment horizontal="center"/>
    </xf>
    <xf numFmtId="0" fontId="0" fillId="0" borderId="10" xfId="0" applyBorder="1"/>
    <xf numFmtId="14" fontId="2" fillId="3" borderId="11" xfId="0" applyNumberFormat="1" applyFont="1" applyFill="1" applyBorder="1" applyAlignment="1">
      <alignment horizontal="center"/>
    </xf>
    <xf numFmtId="20" fontId="0" fillId="0" borderId="12" xfId="0" applyNumberFormat="1" applyBorder="1" applyAlignment="1">
      <alignment horizontal="center"/>
    </xf>
    <xf numFmtId="20" fontId="0" fillId="3" borderId="12" xfId="0" applyNumberFormat="1" applyFill="1" applyBorder="1" applyAlignment="1">
      <alignment horizontal="center"/>
    </xf>
    <xf numFmtId="20" fontId="0" fillId="7" borderId="12" xfId="0" applyNumberFormat="1" applyFill="1" applyBorder="1" applyAlignment="1">
      <alignment horizontal="center"/>
    </xf>
    <xf numFmtId="20" fontId="0" fillId="5" borderId="12" xfId="0" applyNumberFormat="1" applyFill="1" applyBorder="1" applyAlignment="1">
      <alignment horizontal="center"/>
    </xf>
    <xf numFmtId="1" fontId="0" fillId="3" borderId="12" xfId="0" applyNumberFormat="1" applyFill="1" applyBorder="1" applyAlignment="1">
      <alignment horizontal="center"/>
    </xf>
    <xf numFmtId="1" fontId="0" fillId="2" borderId="12" xfId="0" applyNumberFormat="1" applyFill="1" applyBorder="1" applyAlignment="1">
      <alignment horizontal="center"/>
    </xf>
    <xf numFmtId="1" fontId="0" fillId="4" borderId="12" xfId="0" applyNumberFormat="1" applyFill="1" applyBorder="1" applyAlignment="1">
      <alignment horizontal="center"/>
    </xf>
    <xf numFmtId="46" fontId="0" fillId="5" borderId="12" xfId="0" applyNumberFormat="1" applyFill="1" applyBorder="1" applyAlignment="1">
      <alignment horizontal="center"/>
    </xf>
    <xf numFmtId="0" fontId="0" fillId="0" borderId="0" xfId="0" applyBorder="1"/>
    <xf numFmtId="0" fontId="2" fillId="8" borderId="12" xfId="0" applyFont="1" applyFill="1" applyBorder="1" applyAlignment="1">
      <alignment horizontal="center"/>
    </xf>
    <xf numFmtId="46" fontId="0" fillId="0" borderId="12" xfId="0" applyNumberFormat="1" applyBorder="1"/>
    <xf numFmtId="14" fontId="2" fillId="3" borderId="13" xfId="0" applyNumberFormat="1" applyFont="1" applyFill="1" applyBorder="1" applyAlignment="1">
      <alignment horizontal="center"/>
    </xf>
    <xf numFmtId="20" fontId="0" fillId="0" borderId="14" xfId="0" applyNumberFormat="1" applyBorder="1" applyAlignment="1">
      <alignment horizontal="center"/>
    </xf>
    <xf numFmtId="20" fontId="0" fillId="3" borderId="14" xfId="0" applyNumberFormat="1" applyFill="1" applyBorder="1" applyAlignment="1">
      <alignment horizontal="center"/>
    </xf>
    <xf numFmtId="20" fontId="0" fillId="7" borderId="14" xfId="0" applyNumberFormat="1" applyFill="1" applyBorder="1" applyAlignment="1">
      <alignment horizontal="center"/>
    </xf>
    <xf numFmtId="1" fontId="0" fillId="3" borderId="14" xfId="0" applyNumberFormat="1" applyFill="1" applyBorder="1" applyAlignment="1">
      <alignment horizontal="center"/>
    </xf>
    <xf numFmtId="1" fontId="0" fillId="2" borderId="14" xfId="0" applyNumberFormat="1" applyFill="1" applyBorder="1" applyAlignment="1">
      <alignment horizontal="center"/>
    </xf>
    <xf numFmtId="1" fontId="0" fillId="4" borderId="14" xfId="0" applyNumberFormat="1" applyFill="1" applyBorder="1" applyAlignment="1">
      <alignment horizontal="center"/>
    </xf>
    <xf numFmtId="46" fontId="0" fillId="5" borderId="14" xfId="0" applyNumberFormat="1" applyFill="1" applyBorder="1" applyAlignment="1">
      <alignment horizontal="center"/>
    </xf>
    <xf numFmtId="0" fontId="0" fillId="0" borderId="15" xfId="0" applyBorder="1"/>
    <xf numFmtId="46" fontId="5" fillId="0" borderId="12" xfId="0" applyNumberFormat="1" applyFont="1" applyBorder="1"/>
    <xf numFmtId="0" fontId="0" fillId="0" borderId="12" xfId="0" applyBorder="1" applyAlignment="1">
      <alignment horizontal="center"/>
    </xf>
    <xf numFmtId="46" fontId="4" fillId="0" borderId="12" xfId="0" applyNumberFormat="1" applyFont="1" applyBorder="1"/>
    <xf numFmtId="0" fontId="2" fillId="0" borderId="0" xfId="0" applyFont="1" applyBorder="1"/>
    <xf numFmtId="1" fontId="0" fillId="0" borderId="0" xfId="0" applyNumberFormat="1" applyBorder="1"/>
    <xf numFmtId="0" fontId="2" fillId="3" borderId="12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4" fillId="8" borderId="12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7" fontId="2" fillId="2" borderId="6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wrapText="1"/>
    </xf>
    <xf numFmtId="0" fontId="1" fillId="6" borderId="8" xfId="0" applyFont="1" applyFill="1" applyBorder="1" applyAlignment="1">
      <alignment horizontal="center" wrapText="1"/>
    </xf>
    <xf numFmtId="46" fontId="1" fillId="6" borderId="2" xfId="0" applyNumberFormat="1" applyFont="1" applyFill="1" applyBorder="1" applyAlignment="1">
      <alignment horizontal="center" vertical="center"/>
    </xf>
    <xf numFmtId="46" fontId="1" fillId="6" borderId="12" xfId="0" applyNumberFormat="1" applyFont="1" applyFill="1" applyBorder="1" applyAlignment="1">
      <alignment horizontal="center" vertical="center"/>
    </xf>
    <xf numFmtId="46" fontId="1" fillId="6" borderId="14" xfId="0" applyNumberFormat="1" applyFont="1" applyFill="1" applyBorder="1" applyAlignment="1">
      <alignment horizontal="center" vertical="center"/>
    </xf>
    <xf numFmtId="0" fontId="1" fillId="6" borderId="16" xfId="0" applyFont="1" applyFill="1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46" fontId="0" fillId="0" borderId="12" xfId="0" applyNumberFormat="1" applyFont="1" applyBorder="1"/>
    <xf numFmtId="17" fontId="2" fillId="2" borderId="12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1" fillId="6" borderId="12" xfId="0" applyFont="1" applyFill="1" applyBorder="1" applyAlignment="1">
      <alignment horizontal="center" wrapText="1"/>
    </xf>
    <xf numFmtId="14" fontId="2" fillId="3" borderId="12" xfId="0" applyNumberFormat="1" applyFont="1" applyFill="1" applyBorder="1" applyAlignment="1">
      <alignment horizontal="center"/>
    </xf>
    <xf numFmtId="1" fontId="0" fillId="9" borderId="12" xfId="0" applyNumberFormat="1" applyFill="1" applyBorder="1" applyAlignment="1">
      <alignment horizontal="center"/>
    </xf>
    <xf numFmtId="0" fontId="6" fillId="9" borderId="7" xfId="0" applyFont="1" applyFill="1" applyBorder="1" applyAlignment="1">
      <alignment horizontal="right" vertical="center" textRotation="180"/>
    </xf>
    <xf numFmtId="0" fontId="6" fillId="9" borderId="19" xfId="0" applyFont="1" applyFill="1" applyBorder="1" applyAlignment="1">
      <alignment horizontal="right" vertical="center" textRotation="180"/>
    </xf>
    <xf numFmtId="46" fontId="1" fillId="6" borderId="7" xfId="0" applyNumberFormat="1" applyFont="1" applyFill="1" applyBorder="1" applyAlignment="1">
      <alignment horizontal="center" vertical="center"/>
    </xf>
    <xf numFmtId="46" fontId="1" fillId="6" borderId="20" xfId="0" applyNumberFormat="1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wrapText="1"/>
    </xf>
    <xf numFmtId="1" fontId="1" fillId="6" borderId="19" xfId="0" applyNumberFormat="1" applyFont="1" applyFill="1" applyBorder="1" applyAlignment="1">
      <alignment horizontal="center" vertical="center" wrapText="1"/>
    </xf>
    <xf numFmtId="0" fontId="0" fillId="10" borderId="0" xfId="0" applyFill="1" applyBorder="1"/>
    <xf numFmtId="46" fontId="1" fillId="10" borderId="0" xfId="0" applyNumberFormat="1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wrapText="1"/>
    </xf>
    <xf numFmtId="1" fontId="1" fillId="10" borderId="0" xfId="0" applyNumberFormat="1" applyFont="1" applyFill="1" applyBorder="1" applyAlignment="1">
      <alignment horizontal="center" vertical="center" wrapText="1"/>
    </xf>
    <xf numFmtId="0" fontId="7" fillId="0" borderId="0" xfId="0" applyFont="1" applyBorder="1"/>
    <xf numFmtId="0" fontId="8" fillId="2" borderId="12" xfId="0" applyFont="1" applyFill="1" applyBorder="1" applyAlignment="1">
      <alignment horizontal="center" wrapText="1"/>
    </xf>
    <xf numFmtId="1" fontId="8" fillId="2" borderId="19" xfId="0" applyNumberFormat="1" applyFont="1" applyFill="1" applyBorder="1" applyAlignment="1">
      <alignment horizontal="center" vertical="center" wrapText="1"/>
    </xf>
    <xf numFmtId="164" fontId="1" fillId="6" borderId="7" xfId="0" applyNumberFormat="1" applyFont="1" applyFill="1" applyBorder="1" applyAlignment="1">
      <alignment horizontal="center" vertical="center"/>
    </xf>
    <xf numFmtId="164" fontId="1" fillId="6" borderId="20" xfId="0" applyNumberFormat="1" applyFont="1" applyFill="1" applyBorder="1" applyAlignment="1">
      <alignment horizontal="center" vertical="center"/>
    </xf>
    <xf numFmtId="164" fontId="1" fillId="6" borderId="19" xfId="0" applyNumberFormat="1" applyFont="1" applyFill="1" applyBorder="1" applyAlignment="1">
      <alignment horizontal="center" vertical="center"/>
    </xf>
    <xf numFmtId="164" fontId="0" fillId="0" borderId="12" xfId="0" applyNumberFormat="1" applyBorder="1"/>
    <xf numFmtId="164" fontId="5" fillId="0" borderId="12" xfId="0" applyNumberFormat="1" applyFont="1" applyBorder="1"/>
    <xf numFmtId="164" fontId="0" fillId="0" borderId="12" xfId="0" applyNumberFormat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164" fontId="5" fillId="0" borderId="12" xfId="0" applyNumberFormat="1" applyFont="1" applyBorder="1" applyAlignment="1">
      <alignment horizontal="center"/>
    </xf>
    <xf numFmtId="164" fontId="0" fillId="0" borderId="12" xfId="0" applyNumberFormat="1" applyFont="1" applyBorder="1" applyAlignment="1">
      <alignment horizontal="center"/>
    </xf>
    <xf numFmtId="0" fontId="8" fillId="2" borderId="19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FF"/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514349</xdr:colOff>
      <xdr:row>9</xdr:row>
      <xdr:rowOff>95253</xdr:rowOff>
    </xdr:from>
    <xdr:to>
      <xdr:col>17</xdr:col>
      <xdr:colOff>0</xdr:colOff>
      <xdr:row>11</xdr:row>
      <xdr:rowOff>80964</xdr:rowOff>
    </xdr:to>
    <xdr:sp macro="" textlink="">
      <xdr:nvSpPr>
        <xdr:cNvPr id="2" name="Accolade fermante 1"/>
        <xdr:cNvSpPr/>
      </xdr:nvSpPr>
      <xdr:spPr>
        <a:xfrm rot="5400000">
          <a:off x="7169944" y="1545433"/>
          <a:ext cx="376236" cy="942976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20</xdr:col>
      <xdr:colOff>47624</xdr:colOff>
      <xdr:row>9</xdr:row>
      <xdr:rowOff>123824</xdr:rowOff>
    </xdr:from>
    <xdr:to>
      <xdr:col>22</xdr:col>
      <xdr:colOff>514349</xdr:colOff>
      <xdr:row>11</xdr:row>
      <xdr:rowOff>100010</xdr:rowOff>
    </xdr:to>
    <xdr:sp macro="" textlink="">
      <xdr:nvSpPr>
        <xdr:cNvPr id="3" name="Accolade fermante 2"/>
        <xdr:cNvSpPr/>
      </xdr:nvSpPr>
      <xdr:spPr>
        <a:xfrm rot="5400000">
          <a:off x="9803606" y="1235867"/>
          <a:ext cx="366711" cy="16097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24</xdr:col>
      <xdr:colOff>180975</xdr:colOff>
      <xdr:row>9</xdr:row>
      <xdr:rowOff>114300</xdr:rowOff>
    </xdr:from>
    <xdr:to>
      <xdr:col>26</xdr:col>
      <xdr:colOff>581025</xdr:colOff>
      <xdr:row>11</xdr:row>
      <xdr:rowOff>90486</xdr:rowOff>
    </xdr:to>
    <xdr:sp macro="" textlink="">
      <xdr:nvSpPr>
        <xdr:cNvPr id="4" name="Accolade fermante 3"/>
        <xdr:cNvSpPr/>
      </xdr:nvSpPr>
      <xdr:spPr>
        <a:xfrm rot="5400000">
          <a:off x="12118182" y="1226343"/>
          <a:ext cx="366711" cy="16097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456"/>
  <sheetViews>
    <sheetView tabSelected="1" workbookViewId="0">
      <selection activeCell="AF15" sqref="AF15"/>
    </sheetView>
  </sheetViews>
  <sheetFormatPr baseColWidth="10" defaultRowHeight="15"/>
  <cols>
    <col min="1" max="1" width="11.42578125" style="21"/>
    <col min="2" max="13" width="7.85546875" style="21" customWidth="1"/>
    <col min="14" max="18" width="3.7109375" style="21" customWidth="1"/>
    <col min="19" max="19" width="9.140625" style="21" customWidth="1"/>
    <col min="20" max="20" width="9.140625" style="21" bestFit="1" customWidth="1"/>
    <col min="21" max="21" width="2.28515625" style="21" customWidth="1"/>
    <col min="22" max="22" width="9.42578125" style="21" customWidth="1"/>
    <col min="23" max="23" width="10.28515625" style="21" customWidth="1"/>
    <col min="24" max="24" width="9.42578125" style="21" customWidth="1"/>
    <col min="25" max="25" width="2.7109375" style="21" customWidth="1"/>
    <col min="26" max="26" width="8.140625" style="21" bestFit="1" customWidth="1"/>
    <col min="27" max="16384" width="11.42578125" style="21"/>
  </cols>
  <sheetData>
    <row r="1" spans="1:32" s="36" customFormat="1">
      <c r="A1" s="72" t="s">
        <v>38</v>
      </c>
      <c r="B1" s="48" t="s">
        <v>0</v>
      </c>
      <c r="C1" s="73" t="s">
        <v>1</v>
      </c>
      <c r="D1" s="73"/>
      <c r="E1" s="74" t="s">
        <v>2</v>
      </c>
      <c r="F1" s="48" t="s">
        <v>3</v>
      </c>
      <c r="G1" s="48" t="s">
        <v>4</v>
      </c>
      <c r="H1" s="48" t="s">
        <v>0</v>
      </c>
      <c r="I1" s="73" t="s">
        <v>1</v>
      </c>
      <c r="J1" s="73"/>
      <c r="K1" s="74" t="s">
        <v>2</v>
      </c>
      <c r="L1" s="48" t="s">
        <v>3</v>
      </c>
      <c r="M1" s="48" t="s">
        <v>4</v>
      </c>
      <c r="N1" s="48" t="s">
        <v>5</v>
      </c>
      <c r="O1" s="48" t="s">
        <v>6</v>
      </c>
      <c r="P1" s="52" t="s">
        <v>7</v>
      </c>
      <c r="Q1" s="54" t="s">
        <v>8</v>
      </c>
      <c r="R1" s="79" t="s">
        <v>32</v>
      </c>
      <c r="S1" s="75" t="s">
        <v>9</v>
      </c>
      <c r="T1" s="76" t="s">
        <v>34</v>
      </c>
      <c r="V1" s="68" t="s">
        <v>31</v>
      </c>
      <c r="W1" s="69"/>
      <c r="X1" s="70"/>
      <c r="AD1" s="34">
        <v>0</v>
      </c>
      <c r="AE1" s="13">
        <v>0.29166666666666669</v>
      </c>
      <c r="AF1" s="34" t="s">
        <v>39</v>
      </c>
    </row>
    <row r="2" spans="1:32" s="36" customFormat="1">
      <c r="A2" s="72"/>
      <c r="B2" s="48"/>
      <c r="C2" s="38" t="s">
        <v>11</v>
      </c>
      <c r="D2" s="38" t="s">
        <v>12</v>
      </c>
      <c r="E2" s="48"/>
      <c r="F2" s="48"/>
      <c r="G2" s="48"/>
      <c r="H2" s="48"/>
      <c r="I2" s="38" t="s">
        <v>11</v>
      </c>
      <c r="J2" s="38" t="s">
        <v>12</v>
      </c>
      <c r="K2" s="48"/>
      <c r="L2" s="48"/>
      <c r="M2" s="48"/>
      <c r="N2" s="48"/>
      <c r="O2" s="48"/>
      <c r="P2" s="52"/>
      <c r="Q2" s="54"/>
      <c r="R2" s="80"/>
      <c r="S2" s="46"/>
      <c r="T2" s="76"/>
      <c r="V2" s="96">
        <v>0</v>
      </c>
      <c r="W2" s="95">
        <v>0</v>
      </c>
      <c r="X2" s="95">
        <v>0</v>
      </c>
      <c r="AD2" s="34">
        <v>1</v>
      </c>
      <c r="AE2" s="13">
        <v>0.29166666666666669</v>
      </c>
      <c r="AF2" s="97">
        <f>+AE2*5</f>
        <v>1.4583333333333335</v>
      </c>
    </row>
    <row r="3" spans="1:32">
      <c r="A3" s="77">
        <v>42674</v>
      </c>
      <c r="B3" s="13">
        <v>0.33333333333333331</v>
      </c>
      <c r="C3" s="13"/>
      <c r="D3" s="13"/>
      <c r="E3" s="14">
        <f t="shared" ref="E3:E9" si="0">+D3-C3</f>
        <v>0</v>
      </c>
      <c r="F3" s="13">
        <v>0.5</v>
      </c>
      <c r="G3" s="15">
        <f t="shared" ref="G3:G9" si="1">IF(F3&lt;B3,F3+1-B3-E3,F3-B3-E3)</f>
        <v>0.16666666666666669</v>
      </c>
      <c r="H3" s="13"/>
      <c r="I3" s="13"/>
      <c r="J3" s="13"/>
      <c r="K3" s="14">
        <f t="shared" ref="K3:K9" si="2">+J3-I3</f>
        <v>0</v>
      </c>
      <c r="L3" s="13"/>
      <c r="M3" s="15">
        <f t="shared" ref="M3:M4" si="3">IF(L3&lt;H3,L3+1-H3-K3,L3-H3-K3)</f>
        <v>0</v>
      </c>
      <c r="N3" s="17"/>
      <c r="O3" s="17"/>
      <c r="P3" s="18"/>
      <c r="Q3" s="19"/>
      <c r="R3" s="78"/>
      <c r="S3" s="16">
        <f>SUM(G3+M3)</f>
        <v>0.16666666666666669</v>
      </c>
      <c r="T3" s="92">
        <f>SUM(S3:S9)</f>
        <v>1.2916666666666667</v>
      </c>
      <c r="V3" s="41" t="s">
        <v>13</v>
      </c>
      <c r="W3" s="44" t="s">
        <v>14</v>
      </c>
      <c r="X3" s="44"/>
      <c r="Z3" s="36"/>
      <c r="AA3" s="43" t="s">
        <v>28</v>
      </c>
      <c r="AB3" s="43"/>
      <c r="AD3" s="34">
        <v>2</v>
      </c>
      <c r="AE3" s="13">
        <v>0.29166666666666669</v>
      </c>
      <c r="AF3" s="97">
        <f>+AE3*5</f>
        <v>1.4583333333333335</v>
      </c>
    </row>
    <row r="4" spans="1:32">
      <c r="A4" s="77">
        <v>42675</v>
      </c>
      <c r="B4" s="13">
        <v>0.33333333333333331</v>
      </c>
      <c r="C4" s="13"/>
      <c r="D4" s="13"/>
      <c r="E4" s="14">
        <f t="shared" si="0"/>
        <v>0</v>
      </c>
      <c r="F4" s="13">
        <v>0.41666666666666669</v>
      </c>
      <c r="G4" s="15">
        <f t="shared" si="1"/>
        <v>8.333333333333337E-2</v>
      </c>
      <c r="H4" s="13"/>
      <c r="I4" s="13"/>
      <c r="J4" s="13"/>
      <c r="K4" s="14">
        <f t="shared" si="2"/>
        <v>0</v>
      </c>
      <c r="L4" s="13"/>
      <c r="M4" s="15">
        <f t="shared" si="3"/>
        <v>0</v>
      </c>
      <c r="N4" s="17"/>
      <c r="O4" s="17"/>
      <c r="P4" s="18"/>
      <c r="Q4" s="19"/>
      <c r="R4" s="78"/>
      <c r="S4" s="16">
        <f t="shared" ref="S4:S9" si="4">SUM(G4+M4)</f>
        <v>8.333333333333337E-2</v>
      </c>
      <c r="T4" s="93"/>
      <c r="V4" s="22" t="s">
        <v>15</v>
      </c>
      <c r="W4" s="22" t="s">
        <v>29</v>
      </c>
      <c r="X4" s="22" t="s">
        <v>17</v>
      </c>
      <c r="AA4" s="22" t="s">
        <v>16</v>
      </c>
      <c r="AB4" s="22" t="s">
        <v>17</v>
      </c>
      <c r="AD4" s="34">
        <v>3</v>
      </c>
      <c r="AE4" s="13">
        <v>0.29166666666666669</v>
      </c>
      <c r="AF4" s="97">
        <f>+AE4*4</f>
        <v>1.1666666666666667</v>
      </c>
    </row>
    <row r="5" spans="1:32">
      <c r="A5" s="77">
        <v>42676</v>
      </c>
      <c r="B5" s="13">
        <v>0.33333333333333331</v>
      </c>
      <c r="C5" s="13"/>
      <c r="D5" s="13"/>
      <c r="E5" s="14">
        <f t="shared" si="0"/>
        <v>0</v>
      </c>
      <c r="F5" s="13">
        <v>0.79166666666666663</v>
      </c>
      <c r="G5" s="15">
        <f t="shared" si="1"/>
        <v>0.45833333333333331</v>
      </c>
      <c r="H5" s="13"/>
      <c r="I5" s="13"/>
      <c r="J5" s="13"/>
      <c r="K5" s="14">
        <f t="shared" si="2"/>
        <v>0</v>
      </c>
      <c r="L5" s="13"/>
      <c r="M5" s="15">
        <f>IF(L5&lt;H5,L5+1-H5-K5,L5-H5-K5)</f>
        <v>0</v>
      </c>
      <c r="N5" s="17"/>
      <c r="O5" s="17"/>
      <c r="P5" s="18"/>
      <c r="Q5" s="19"/>
      <c r="R5" s="78"/>
      <c r="S5" s="16">
        <f t="shared" si="4"/>
        <v>0.45833333333333331</v>
      </c>
      <c r="T5" s="93"/>
      <c r="V5" s="99">
        <v>0</v>
      </c>
      <c r="W5" s="97">
        <v>0</v>
      </c>
      <c r="X5" s="97">
        <v>0</v>
      </c>
      <c r="Z5" s="22" t="s">
        <v>17</v>
      </c>
      <c r="AA5" s="97" t="s">
        <v>27</v>
      </c>
      <c r="AB5" s="97">
        <f>+X7</f>
        <v>0</v>
      </c>
      <c r="AD5" s="34">
        <v>4</v>
      </c>
      <c r="AE5" s="13">
        <v>0.29166666666666669</v>
      </c>
      <c r="AF5" s="97">
        <f>+AE5*3</f>
        <v>0.875</v>
      </c>
    </row>
    <row r="6" spans="1:32" ht="15" customHeight="1">
      <c r="A6" s="77">
        <v>42677</v>
      </c>
      <c r="B6" s="13">
        <v>0.33333333333333331</v>
      </c>
      <c r="C6" s="13"/>
      <c r="D6" s="13"/>
      <c r="E6" s="14">
        <f t="shared" si="0"/>
        <v>0</v>
      </c>
      <c r="F6" s="13">
        <v>0.625</v>
      </c>
      <c r="G6" s="15">
        <f t="shared" si="1"/>
        <v>0.29166666666666669</v>
      </c>
      <c r="H6" s="13"/>
      <c r="I6" s="13"/>
      <c r="J6" s="13"/>
      <c r="K6" s="14">
        <f t="shared" si="2"/>
        <v>0</v>
      </c>
      <c r="L6" s="13"/>
      <c r="M6" s="15">
        <f t="shared" ref="M6:M9" si="5">IF(L6&lt;H6,L6+1-H6-K6,L6-H6-K6)</f>
        <v>0</v>
      </c>
      <c r="N6" s="17"/>
      <c r="O6" s="17">
        <v>1</v>
      </c>
      <c r="P6" s="18"/>
      <c r="Q6" s="19"/>
      <c r="R6" s="78"/>
      <c r="S6" s="16">
        <f t="shared" si="4"/>
        <v>0.29166666666666669</v>
      </c>
      <c r="T6" s="93"/>
      <c r="V6" s="22" t="s">
        <v>18</v>
      </c>
      <c r="W6" s="22" t="s">
        <v>18</v>
      </c>
      <c r="X6" s="22" t="s">
        <v>18</v>
      </c>
      <c r="Z6" s="22" t="s">
        <v>16</v>
      </c>
      <c r="AA6" s="97">
        <f>+W7</f>
        <v>0</v>
      </c>
      <c r="AB6" s="97">
        <f>+(AB5*1.5)/1.25</f>
        <v>0</v>
      </c>
      <c r="AD6" s="34">
        <v>5</v>
      </c>
      <c r="AE6" s="13">
        <v>0.29166666666666669</v>
      </c>
      <c r="AF6" s="97">
        <f>+AE6*2</f>
        <v>0.58333333333333337</v>
      </c>
    </row>
    <row r="7" spans="1:32" ht="15" customHeight="1">
      <c r="A7" s="77">
        <v>42678</v>
      </c>
      <c r="B7" s="13">
        <v>0.33333333333333331</v>
      </c>
      <c r="C7" s="13"/>
      <c r="D7" s="13"/>
      <c r="E7" s="14">
        <f t="shared" si="0"/>
        <v>0</v>
      </c>
      <c r="F7" s="13">
        <v>0.625</v>
      </c>
      <c r="G7" s="15">
        <f t="shared" si="1"/>
        <v>0.29166666666666669</v>
      </c>
      <c r="H7" s="13"/>
      <c r="I7" s="13"/>
      <c r="J7" s="13"/>
      <c r="K7" s="14">
        <f t="shared" si="2"/>
        <v>0</v>
      </c>
      <c r="L7" s="13"/>
      <c r="M7" s="15">
        <f t="shared" si="5"/>
        <v>0</v>
      </c>
      <c r="N7" s="17"/>
      <c r="O7" s="17"/>
      <c r="P7" s="18"/>
      <c r="Q7" s="19"/>
      <c r="R7" s="78"/>
      <c r="S7" s="16">
        <f t="shared" si="4"/>
        <v>0.29166666666666669</v>
      </c>
      <c r="T7" s="94"/>
      <c r="V7" s="99">
        <f>+V5+V2</f>
        <v>0</v>
      </c>
      <c r="W7" s="100">
        <f t="shared" ref="W7:X7" si="6">+W5+W2</f>
        <v>0</v>
      </c>
      <c r="X7" s="100">
        <f t="shared" si="6"/>
        <v>0</v>
      </c>
      <c r="Z7" s="22" t="s">
        <v>15</v>
      </c>
      <c r="AA7" s="97">
        <f>+AA6*1.25</f>
        <v>0</v>
      </c>
      <c r="AB7" s="97" t="s">
        <v>27</v>
      </c>
      <c r="AD7" s="34">
        <v>6</v>
      </c>
      <c r="AE7" s="13">
        <v>0.29166666666666669</v>
      </c>
      <c r="AF7" s="97">
        <f>+AE7</f>
        <v>0.29166666666666669</v>
      </c>
    </row>
    <row r="8" spans="1:32">
      <c r="A8" s="77">
        <v>42679</v>
      </c>
      <c r="B8" s="13"/>
      <c r="C8" s="13"/>
      <c r="D8" s="13"/>
      <c r="E8" s="14">
        <f t="shared" si="0"/>
        <v>0</v>
      </c>
      <c r="F8" s="13"/>
      <c r="G8" s="15">
        <f t="shared" si="1"/>
        <v>0</v>
      </c>
      <c r="H8" s="13"/>
      <c r="I8" s="13"/>
      <c r="J8" s="13"/>
      <c r="K8" s="14">
        <f t="shared" si="2"/>
        <v>0</v>
      </c>
      <c r="L8" s="13"/>
      <c r="M8" s="15">
        <f t="shared" si="5"/>
        <v>0</v>
      </c>
      <c r="N8" s="17"/>
      <c r="O8" s="17"/>
      <c r="P8" s="18"/>
      <c r="Q8" s="19"/>
      <c r="R8" s="78"/>
      <c r="S8" s="16">
        <f t="shared" si="4"/>
        <v>0</v>
      </c>
      <c r="T8" s="90" t="s">
        <v>33</v>
      </c>
      <c r="W8" s="22" t="s">
        <v>16</v>
      </c>
      <c r="X8" s="22" t="s">
        <v>17</v>
      </c>
      <c r="AA8" s="22" t="s">
        <v>16</v>
      </c>
      <c r="AB8" s="22" t="s">
        <v>17</v>
      </c>
      <c r="AD8" s="34">
        <v>7</v>
      </c>
      <c r="AE8" s="13">
        <v>0.29166666666666669</v>
      </c>
      <c r="AF8" s="97">
        <v>0</v>
      </c>
    </row>
    <row r="9" spans="1:32">
      <c r="A9" s="77">
        <v>42680</v>
      </c>
      <c r="B9" s="13"/>
      <c r="C9" s="13"/>
      <c r="D9" s="13"/>
      <c r="E9" s="14">
        <f t="shared" si="0"/>
        <v>0</v>
      </c>
      <c r="F9" s="13"/>
      <c r="G9" s="15">
        <f t="shared" si="1"/>
        <v>0</v>
      </c>
      <c r="H9" s="13"/>
      <c r="I9" s="13"/>
      <c r="J9" s="13"/>
      <c r="K9" s="14">
        <f t="shared" si="2"/>
        <v>0</v>
      </c>
      <c r="L9" s="13"/>
      <c r="M9" s="15">
        <f t="shared" si="5"/>
        <v>0</v>
      </c>
      <c r="N9" s="17"/>
      <c r="O9" s="17"/>
      <c r="P9" s="18"/>
      <c r="Q9" s="19"/>
      <c r="R9" s="78"/>
      <c r="S9" s="16">
        <f t="shared" si="4"/>
        <v>0</v>
      </c>
      <c r="T9" s="101">
        <f>+IF(SUM(N3:R9)&gt;7,"ERROR",SUM(N3:R9))</f>
        <v>1</v>
      </c>
      <c r="V9" s="42" t="s">
        <v>19</v>
      </c>
      <c r="W9" s="98">
        <v>0</v>
      </c>
      <c r="X9" s="98">
        <v>0</v>
      </c>
      <c r="Z9" s="42" t="s">
        <v>26</v>
      </c>
      <c r="AA9" s="98">
        <v>0</v>
      </c>
      <c r="AB9" s="98">
        <v>0</v>
      </c>
      <c r="AD9" s="34" t="s">
        <v>36</v>
      </c>
      <c r="AE9" s="13">
        <v>0.29166666666666669</v>
      </c>
      <c r="AF9" s="34" t="s">
        <v>37</v>
      </c>
    </row>
    <row r="10" spans="1:32" ht="6" customHeight="1">
      <c r="N10" s="37"/>
      <c r="O10" s="37"/>
      <c r="P10" s="37"/>
      <c r="Q10" s="37"/>
      <c r="R10" s="37"/>
    </row>
    <row r="11" spans="1:32">
      <c r="A11" s="77">
        <v>42681</v>
      </c>
      <c r="B11" s="13"/>
      <c r="C11" s="13"/>
      <c r="D11" s="13"/>
      <c r="E11" s="14">
        <f t="shared" ref="E11:E17" si="7">+D11-C11</f>
        <v>0</v>
      </c>
      <c r="F11" s="13"/>
      <c r="G11" s="15">
        <f t="shared" ref="G11:G17" si="8">IF(F11&lt;B11,F11+1-B11-E11,F11-B11-E11)</f>
        <v>0</v>
      </c>
      <c r="H11" s="13"/>
      <c r="I11" s="13"/>
      <c r="J11" s="13"/>
      <c r="K11" s="14">
        <f t="shared" ref="K11:K17" si="9">+J11-I11</f>
        <v>0</v>
      </c>
      <c r="L11" s="13"/>
      <c r="M11" s="15">
        <f t="shared" ref="M11:M12" si="10">IF(L11&lt;H11,L11+1-H11-K11,L11-H11-K11)</f>
        <v>0</v>
      </c>
      <c r="N11" s="17"/>
      <c r="O11" s="17"/>
      <c r="P11" s="18"/>
      <c r="Q11" s="19"/>
      <c r="R11" s="78"/>
      <c r="S11" s="20">
        <f>SUM(G11+M11)</f>
        <v>0</v>
      </c>
      <c r="T11" s="81">
        <f>SUM(S11:S17)</f>
        <v>0</v>
      </c>
      <c r="V11" s="39" t="s">
        <v>13</v>
      </c>
      <c r="W11" s="43" t="s">
        <v>14</v>
      </c>
      <c r="X11" s="43"/>
      <c r="Z11" s="36"/>
      <c r="AA11" s="43" t="s">
        <v>28</v>
      </c>
      <c r="AB11" s="43"/>
    </row>
    <row r="12" spans="1:32">
      <c r="A12" s="77">
        <v>42682</v>
      </c>
      <c r="B12" s="13"/>
      <c r="C12" s="13"/>
      <c r="D12" s="13"/>
      <c r="E12" s="14">
        <f t="shared" si="7"/>
        <v>0</v>
      </c>
      <c r="F12" s="13"/>
      <c r="G12" s="15">
        <f t="shared" si="8"/>
        <v>0</v>
      </c>
      <c r="H12" s="13"/>
      <c r="I12" s="13"/>
      <c r="J12" s="13"/>
      <c r="K12" s="14">
        <f t="shared" si="9"/>
        <v>0</v>
      </c>
      <c r="L12" s="13"/>
      <c r="M12" s="15">
        <f t="shared" si="10"/>
        <v>0</v>
      </c>
      <c r="N12" s="17"/>
      <c r="O12" s="17"/>
      <c r="P12" s="18"/>
      <c r="Q12" s="19"/>
      <c r="R12" s="78"/>
      <c r="S12" s="20">
        <f t="shared" ref="S12:S17" si="11">SUM(G12+M12)</f>
        <v>0</v>
      </c>
      <c r="T12" s="82"/>
      <c r="V12" s="22" t="s">
        <v>15</v>
      </c>
      <c r="W12" s="22" t="s">
        <v>29</v>
      </c>
      <c r="X12" s="22" t="s">
        <v>17</v>
      </c>
      <c r="AA12" s="22" t="s">
        <v>16</v>
      </c>
      <c r="AB12" s="22" t="s">
        <v>17</v>
      </c>
    </row>
    <row r="13" spans="1:32">
      <c r="A13" s="77">
        <v>42683</v>
      </c>
      <c r="B13" s="13"/>
      <c r="C13" s="13"/>
      <c r="D13" s="13"/>
      <c r="E13" s="14">
        <f t="shared" si="7"/>
        <v>0</v>
      </c>
      <c r="F13" s="13"/>
      <c r="G13" s="15">
        <f t="shared" si="8"/>
        <v>0</v>
      </c>
      <c r="H13" s="13"/>
      <c r="I13" s="13"/>
      <c r="J13" s="13"/>
      <c r="K13" s="14">
        <f t="shared" si="9"/>
        <v>0</v>
      </c>
      <c r="L13" s="13"/>
      <c r="M13" s="15">
        <f>IF(L13&lt;H13,L13+1-H13-K13,L13-H13-K13)</f>
        <v>0</v>
      </c>
      <c r="N13" s="17"/>
      <c r="O13" s="17"/>
      <c r="P13" s="18"/>
      <c r="Q13" s="19"/>
      <c r="R13" s="78"/>
      <c r="S13" s="20">
        <f t="shared" si="11"/>
        <v>0</v>
      </c>
      <c r="T13" s="82"/>
      <c r="V13" s="33">
        <v>0</v>
      </c>
      <c r="W13" s="23">
        <v>0</v>
      </c>
      <c r="X13" s="23">
        <v>0</v>
      </c>
      <c r="Z13" s="22" t="s">
        <v>17</v>
      </c>
      <c r="AA13" s="34" t="s">
        <v>27</v>
      </c>
      <c r="AB13" s="23">
        <f>+X15</f>
        <v>0</v>
      </c>
    </row>
    <row r="14" spans="1:32" ht="15" customHeight="1">
      <c r="A14" s="77">
        <v>42684</v>
      </c>
      <c r="B14" s="13"/>
      <c r="C14" s="13"/>
      <c r="D14" s="13"/>
      <c r="E14" s="14">
        <f t="shared" si="7"/>
        <v>0</v>
      </c>
      <c r="F14" s="13"/>
      <c r="G14" s="15">
        <f t="shared" si="8"/>
        <v>0</v>
      </c>
      <c r="H14" s="13"/>
      <c r="I14" s="13"/>
      <c r="J14" s="13"/>
      <c r="K14" s="14">
        <f t="shared" si="9"/>
        <v>0</v>
      </c>
      <c r="L14" s="13"/>
      <c r="M14" s="15">
        <f t="shared" ref="M14:M17" si="12">IF(L14&lt;H14,L14+1-H14-K14,L14-H14-K14)</f>
        <v>0</v>
      </c>
      <c r="N14" s="17"/>
      <c r="O14" s="17"/>
      <c r="P14" s="18"/>
      <c r="Q14" s="19"/>
      <c r="R14" s="78"/>
      <c r="S14" s="20">
        <f t="shared" si="11"/>
        <v>0</v>
      </c>
      <c r="T14" s="82"/>
      <c r="V14" s="22" t="s">
        <v>18</v>
      </c>
      <c r="W14" s="22" t="s">
        <v>18</v>
      </c>
      <c r="X14" s="22" t="s">
        <v>18</v>
      </c>
      <c r="Z14" s="22" t="s">
        <v>16</v>
      </c>
      <c r="AA14" s="23">
        <f>+W15</f>
        <v>0</v>
      </c>
      <c r="AB14" s="23">
        <f>+(AB13*1.5)/1.25</f>
        <v>0</v>
      </c>
    </row>
    <row r="15" spans="1:32">
      <c r="A15" s="77">
        <v>42685</v>
      </c>
      <c r="B15" s="13"/>
      <c r="C15" s="13"/>
      <c r="D15" s="13"/>
      <c r="E15" s="14">
        <f t="shared" si="7"/>
        <v>0</v>
      </c>
      <c r="F15" s="13"/>
      <c r="G15" s="15">
        <f t="shared" si="8"/>
        <v>0</v>
      </c>
      <c r="H15" s="13"/>
      <c r="I15" s="13"/>
      <c r="J15" s="13"/>
      <c r="K15" s="14">
        <f t="shared" si="9"/>
        <v>0</v>
      </c>
      <c r="L15" s="13"/>
      <c r="M15" s="15">
        <f t="shared" si="12"/>
        <v>0</v>
      </c>
      <c r="N15" s="17"/>
      <c r="O15" s="17"/>
      <c r="P15" s="18"/>
      <c r="Q15" s="19"/>
      <c r="R15" s="78"/>
      <c r="S15" s="20">
        <f t="shared" si="11"/>
        <v>0</v>
      </c>
      <c r="T15" s="82"/>
      <c r="V15" s="33">
        <f>+V7+V13-(AA9*1.25)</f>
        <v>0</v>
      </c>
      <c r="W15" s="23">
        <f>+W7+W13-W9+(AB9*1.5)/1.25-AA9</f>
        <v>0</v>
      </c>
      <c r="X15" s="23">
        <f>+X7+X13-X9-AB9</f>
        <v>0</v>
      </c>
      <c r="Z15" s="22" t="s">
        <v>15</v>
      </c>
      <c r="AA15" s="23">
        <f>+AA14*1.25</f>
        <v>0</v>
      </c>
      <c r="AB15" s="34" t="s">
        <v>27</v>
      </c>
    </row>
    <row r="16" spans="1:32">
      <c r="A16" s="77">
        <v>42686</v>
      </c>
      <c r="B16" s="13"/>
      <c r="C16" s="13"/>
      <c r="D16" s="13"/>
      <c r="E16" s="14">
        <f t="shared" si="7"/>
        <v>0</v>
      </c>
      <c r="F16" s="13"/>
      <c r="G16" s="15">
        <f t="shared" si="8"/>
        <v>0</v>
      </c>
      <c r="H16" s="13"/>
      <c r="I16" s="13"/>
      <c r="J16" s="13"/>
      <c r="K16" s="14">
        <f t="shared" si="9"/>
        <v>0</v>
      </c>
      <c r="L16" s="13"/>
      <c r="M16" s="15">
        <f t="shared" si="12"/>
        <v>0</v>
      </c>
      <c r="N16" s="17"/>
      <c r="O16" s="17"/>
      <c r="P16" s="18"/>
      <c r="Q16" s="19"/>
      <c r="R16" s="78"/>
      <c r="S16" s="20">
        <f t="shared" si="11"/>
        <v>0</v>
      </c>
      <c r="T16" s="90" t="s">
        <v>33</v>
      </c>
      <c r="W16" s="22" t="s">
        <v>16</v>
      </c>
      <c r="X16" s="22" t="s">
        <v>17</v>
      </c>
      <c r="AA16" s="22" t="s">
        <v>16</v>
      </c>
      <c r="AB16" s="22" t="s">
        <v>17</v>
      </c>
    </row>
    <row r="17" spans="1:28">
      <c r="A17" s="77">
        <v>42687</v>
      </c>
      <c r="B17" s="13"/>
      <c r="C17" s="13"/>
      <c r="D17" s="13"/>
      <c r="E17" s="14">
        <f t="shared" si="7"/>
        <v>0</v>
      </c>
      <c r="F17" s="13"/>
      <c r="G17" s="15">
        <f t="shared" si="8"/>
        <v>0</v>
      </c>
      <c r="H17" s="13"/>
      <c r="I17" s="13"/>
      <c r="J17" s="13"/>
      <c r="K17" s="14">
        <f t="shared" si="9"/>
        <v>0</v>
      </c>
      <c r="L17" s="13"/>
      <c r="M17" s="15">
        <f t="shared" si="12"/>
        <v>0</v>
      </c>
      <c r="N17" s="17"/>
      <c r="O17" s="17"/>
      <c r="P17" s="18"/>
      <c r="Q17" s="19"/>
      <c r="R17" s="78"/>
      <c r="S17" s="20">
        <f t="shared" si="11"/>
        <v>0</v>
      </c>
      <c r="T17" s="91">
        <f>+IF(SUM(N11:R17)&gt;7,"ERROR",SUM(N11:R17))</f>
        <v>0</v>
      </c>
      <c r="V17" s="42" t="s">
        <v>19</v>
      </c>
      <c r="W17" s="35">
        <v>0</v>
      </c>
      <c r="X17" s="35">
        <v>0</v>
      </c>
      <c r="Z17" s="42" t="s">
        <v>26</v>
      </c>
      <c r="AA17" s="35">
        <v>0</v>
      </c>
      <c r="AB17" s="35">
        <v>0</v>
      </c>
    </row>
    <row r="18" spans="1:28" ht="6" customHeight="1">
      <c r="N18" s="37"/>
      <c r="O18" s="37"/>
      <c r="P18" s="37"/>
      <c r="Q18" s="37"/>
      <c r="R18" s="37"/>
      <c r="T18" s="89"/>
    </row>
    <row r="19" spans="1:28">
      <c r="A19" s="77">
        <v>42688</v>
      </c>
      <c r="B19" s="13"/>
      <c r="C19" s="13"/>
      <c r="D19" s="13"/>
      <c r="E19" s="14">
        <f t="shared" ref="E19:E25" si="13">+D19-C19</f>
        <v>0</v>
      </c>
      <c r="F19" s="13"/>
      <c r="G19" s="15">
        <f t="shared" ref="G19:G25" si="14">IF(F19&lt;B19,F19+1-B19-E19,F19-B19-E19)</f>
        <v>0</v>
      </c>
      <c r="H19" s="13"/>
      <c r="I19" s="13"/>
      <c r="J19" s="13"/>
      <c r="K19" s="14">
        <f t="shared" ref="K19:K25" si="15">+J19-I19</f>
        <v>0</v>
      </c>
      <c r="L19" s="13"/>
      <c r="M19" s="15">
        <f t="shared" ref="M19:M20" si="16">IF(L19&lt;H19,L19+1-H19-K19,L19-H19-K19)</f>
        <v>0</v>
      </c>
      <c r="N19" s="17"/>
      <c r="O19" s="17"/>
      <c r="P19" s="18"/>
      <c r="Q19" s="19"/>
      <c r="R19" s="78"/>
      <c r="S19" s="20">
        <f>SUM(G19+M19)</f>
        <v>0</v>
      </c>
      <c r="T19" s="81">
        <f>SUM(S19:S25)</f>
        <v>0</v>
      </c>
      <c r="V19" s="39" t="s">
        <v>13</v>
      </c>
      <c r="W19" s="43" t="s">
        <v>14</v>
      </c>
      <c r="X19" s="43"/>
      <c r="Z19" s="36"/>
      <c r="AA19" s="43" t="s">
        <v>28</v>
      </c>
      <c r="AB19" s="43"/>
    </row>
    <row r="20" spans="1:28">
      <c r="A20" s="77">
        <v>42689</v>
      </c>
      <c r="B20" s="13"/>
      <c r="C20" s="13"/>
      <c r="D20" s="13"/>
      <c r="E20" s="14">
        <f t="shared" si="13"/>
        <v>0</v>
      </c>
      <c r="F20" s="13"/>
      <c r="G20" s="15">
        <f t="shared" si="14"/>
        <v>0</v>
      </c>
      <c r="H20" s="13"/>
      <c r="I20" s="13"/>
      <c r="J20" s="13"/>
      <c r="K20" s="14">
        <f t="shared" si="15"/>
        <v>0</v>
      </c>
      <c r="L20" s="13"/>
      <c r="M20" s="15">
        <f t="shared" si="16"/>
        <v>0</v>
      </c>
      <c r="N20" s="17"/>
      <c r="O20" s="17"/>
      <c r="P20" s="18"/>
      <c r="Q20" s="19"/>
      <c r="R20" s="78"/>
      <c r="S20" s="20">
        <f t="shared" ref="S20:S25" si="17">SUM(G20+M20)</f>
        <v>0</v>
      </c>
      <c r="T20" s="82"/>
      <c r="V20" s="22" t="s">
        <v>15</v>
      </c>
      <c r="W20" s="22" t="s">
        <v>29</v>
      </c>
      <c r="X20" s="22" t="s">
        <v>17</v>
      </c>
      <c r="AA20" s="22" t="s">
        <v>16</v>
      </c>
      <c r="AB20" s="22" t="s">
        <v>17</v>
      </c>
    </row>
    <row r="21" spans="1:28">
      <c r="A21" s="77">
        <v>42690</v>
      </c>
      <c r="B21" s="13"/>
      <c r="C21" s="13"/>
      <c r="D21" s="13"/>
      <c r="E21" s="14">
        <f t="shared" si="13"/>
        <v>0</v>
      </c>
      <c r="F21" s="13"/>
      <c r="G21" s="15">
        <f t="shared" si="14"/>
        <v>0</v>
      </c>
      <c r="H21" s="13"/>
      <c r="I21" s="13"/>
      <c r="J21" s="13"/>
      <c r="K21" s="14">
        <f t="shared" si="15"/>
        <v>0</v>
      </c>
      <c r="L21" s="13"/>
      <c r="M21" s="15">
        <f>IF(L21&lt;H21,L21+1-H21-K21,L21-H21-K21)</f>
        <v>0</v>
      </c>
      <c r="N21" s="17"/>
      <c r="O21" s="17"/>
      <c r="P21" s="18"/>
      <c r="Q21" s="19"/>
      <c r="R21" s="78"/>
      <c r="S21" s="20">
        <f t="shared" si="17"/>
        <v>0</v>
      </c>
      <c r="T21" s="82"/>
      <c r="V21" s="33">
        <v>0</v>
      </c>
      <c r="W21" s="23">
        <v>0</v>
      </c>
      <c r="X21" s="23">
        <v>0</v>
      </c>
      <c r="Z21" s="22" t="s">
        <v>17</v>
      </c>
      <c r="AA21" s="34" t="s">
        <v>27</v>
      </c>
      <c r="AB21" s="23">
        <f>+X23</f>
        <v>0</v>
      </c>
    </row>
    <row r="22" spans="1:28" ht="15" customHeight="1">
      <c r="A22" s="77">
        <v>42691</v>
      </c>
      <c r="B22" s="13"/>
      <c r="C22" s="13"/>
      <c r="D22" s="13"/>
      <c r="E22" s="14">
        <f t="shared" si="13"/>
        <v>0</v>
      </c>
      <c r="F22" s="13"/>
      <c r="G22" s="15">
        <f t="shared" si="14"/>
        <v>0</v>
      </c>
      <c r="H22" s="13"/>
      <c r="I22" s="13"/>
      <c r="J22" s="13"/>
      <c r="K22" s="14">
        <f t="shared" si="15"/>
        <v>0</v>
      </c>
      <c r="L22" s="13"/>
      <c r="M22" s="15">
        <f t="shared" ref="M22:M25" si="18">IF(L22&lt;H22,L22+1-H22-K22,L22-H22-K22)</f>
        <v>0</v>
      </c>
      <c r="N22" s="17"/>
      <c r="O22" s="17"/>
      <c r="P22" s="18"/>
      <c r="Q22" s="19"/>
      <c r="R22" s="78"/>
      <c r="S22" s="20">
        <f t="shared" si="17"/>
        <v>0</v>
      </c>
      <c r="T22" s="82"/>
      <c r="V22" s="22" t="s">
        <v>18</v>
      </c>
      <c r="W22" s="22" t="s">
        <v>18</v>
      </c>
      <c r="X22" s="22" t="s">
        <v>18</v>
      </c>
      <c r="Z22" s="22" t="s">
        <v>16</v>
      </c>
      <c r="AA22" s="23">
        <f>+W23</f>
        <v>0</v>
      </c>
      <c r="AB22" s="23">
        <f>+(AB21*1.5)/1.25</f>
        <v>0</v>
      </c>
    </row>
    <row r="23" spans="1:28">
      <c r="A23" s="77">
        <v>42692</v>
      </c>
      <c r="B23" s="13"/>
      <c r="C23" s="13"/>
      <c r="D23" s="13"/>
      <c r="E23" s="14">
        <f t="shared" si="13"/>
        <v>0</v>
      </c>
      <c r="F23" s="13"/>
      <c r="G23" s="15">
        <f t="shared" si="14"/>
        <v>0</v>
      </c>
      <c r="H23" s="13"/>
      <c r="I23" s="13"/>
      <c r="J23" s="13"/>
      <c r="K23" s="14">
        <f t="shared" si="15"/>
        <v>0</v>
      </c>
      <c r="L23" s="13"/>
      <c r="M23" s="15">
        <f t="shared" si="18"/>
        <v>0</v>
      </c>
      <c r="N23" s="17"/>
      <c r="O23" s="17"/>
      <c r="P23" s="18"/>
      <c r="Q23" s="19"/>
      <c r="R23" s="78"/>
      <c r="S23" s="20">
        <f t="shared" si="17"/>
        <v>0</v>
      </c>
      <c r="T23" s="82"/>
      <c r="V23" s="33">
        <f>+V15+V21-(AA17*1.25)</f>
        <v>0</v>
      </c>
      <c r="W23" s="23">
        <f>+W15+W21-W17+(AB17*1.5)/1.25-AA17</f>
        <v>0</v>
      </c>
      <c r="X23" s="23">
        <f>+X15+X21-X17-AB17</f>
        <v>0</v>
      </c>
      <c r="Z23" s="22" t="s">
        <v>15</v>
      </c>
      <c r="AA23" s="23">
        <f>+AA22*1.25</f>
        <v>0</v>
      </c>
      <c r="AB23" s="34" t="s">
        <v>27</v>
      </c>
    </row>
    <row r="24" spans="1:28">
      <c r="A24" s="77">
        <v>42693</v>
      </c>
      <c r="B24" s="13"/>
      <c r="C24" s="13"/>
      <c r="D24" s="13"/>
      <c r="E24" s="14">
        <f t="shared" si="13"/>
        <v>0</v>
      </c>
      <c r="F24" s="13"/>
      <c r="G24" s="15">
        <f t="shared" si="14"/>
        <v>0</v>
      </c>
      <c r="H24" s="13"/>
      <c r="I24" s="13"/>
      <c r="J24" s="13"/>
      <c r="K24" s="14">
        <f t="shared" si="15"/>
        <v>0</v>
      </c>
      <c r="L24" s="13"/>
      <c r="M24" s="15">
        <f t="shared" si="18"/>
        <v>0</v>
      </c>
      <c r="N24" s="17"/>
      <c r="O24" s="17"/>
      <c r="P24" s="18"/>
      <c r="Q24" s="19"/>
      <c r="R24" s="78"/>
      <c r="S24" s="20">
        <f t="shared" si="17"/>
        <v>0</v>
      </c>
      <c r="T24" s="83" t="s">
        <v>33</v>
      </c>
      <c r="W24" s="22" t="s">
        <v>16</v>
      </c>
      <c r="X24" s="22" t="s">
        <v>17</v>
      </c>
      <c r="AA24" s="22" t="s">
        <v>16</v>
      </c>
      <c r="AB24" s="22" t="s">
        <v>17</v>
      </c>
    </row>
    <row r="25" spans="1:28">
      <c r="A25" s="77">
        <v>42694</v>
      </c>
      <c r="B25" s="13"/>
      <c r="C25" s="13"/>
      <c r="D25" s="13"/>
      <c r="E25" s="14">
        <f t="shared" si="13"/>
        <v>0</v>
      </c>
      <c r="F25" s="13"/>
      <c r="G25" s="15">
        <f t="shared" si="14"/>
        <v>0</v>
      </c>
      <c r="H25" s="13"/>
      <c r="I25" s="13"/>
      <c r="J25" s="13"/>
      <c r="K25" s="14">
        <f t="shared" si="15"/>
        <v>0</v>
      </c>
      <c r="L25" s="13"/>
      <c r="M25" s="15">
        <f t="shared" si="18"/>
        <v>0</v>
      </c>
      <c r="N25" s="17"/>
      <c r="O25" s="17"/>
      <c r="P25" s="18"/>
      <c r="Q25" s="19"/>
      <c r="R25" s="78"/>
      <c r="S25" s="20">
        <f t="shared" si="17"/>
        <v>0</v>
      </c>
      <c r="T25" s="84">
        <f>+SUM(N19:R25)</f>
        <v>0</v>
      </c>
      <c r="V25" s="42" t="s">
        <v>19</v>
      </c>
      <c r="W25" s="35">
        <v>0</v>
      </c>
      <c r="X25" s="35">
        <v>0</v>
      </c>
      <c r="Z25" s="42" t="s">
        <v>26</v>
      </c>
      <c r="AA25" s="35">
        <v>0</v>
      </c>
      <c r="AB25" s="35">
        <v>0</v>
      </c>
    </row>
    <row r="26" spans="1:28" ht="6" customHeight="1">
      <c r="N26" s="37"/>
      <c r="O26" s="37"/>
      <c r="P26" s="37"/>
      <c r="Q26" s="37"/>
      <c r="R26" s="37"/>
    </row>
    <row r="27" spans="1:28">
      <c r="A27" s="77">
        <v>42695</v>
      </c>
      <c r="B27" s="13"/>
      <c r="C27" s="13"/>
      <c r="D27" s="13"/>
      <c r="E27" s="14">
        <f t="shared" ref="E27:E33" si="19">+D27-C27</f>
        <v>0</v>
      </c>
      <c r="F27" s="13"/>
      <c r="G27" s="15">
        <f t="shared" ref="G27:G33" si="20">IF(F27&lt;B27,F27+1-B27-E27,F27-B27-E27)</f>
        <v>0</v>
      </c>
      <c r="H27" s="13"/>
      <c r="I27" s="13"/>
      <c r="J27" s="13"/>
      <c r="K27" s="14">
        <f t="shared" ref="K27:K33" si="21">+J27-I27</f>
        <v>0</v>
      </c>
      <c r="L27" s="13"/>
      <c r="M27" s="15">
        <f t="shared" ref="M27:M28" si="22">IF(L27&lt;H27,L27+1-H27-K27,L27-H27-K27)</f>
        <v>0</v>
      </c>
      <c r="N27" s="17"/>
      <c r="O27" s="17"/>
      <c r="P27" s="18"/>
      <c r="Q27" s="19"/>
      <c r="R27" s="78"/>
      <c r="S27" s="20">
        <f>SUM(G27+M27)</f>
        <v>0</v>
      </c>
      <c r="T27" s="81">
        <f>SUM(S27:S33)</f>
        <v>0</v>
      </c>
      <c r="V27" s="39" t="s">
        <v>13</v>
      </c>
      <c r="W27" s="43" t="s">
        <v>14</v>
      </c>
      <c r="X27" s="43"/>
      <c r="Z27" s="36"/>
      <c r="AA27" s="43" t="s">
        <v>28</v>
      </c>
      <c r="AB27" s="43"/>
    </row>
    <row r="28" spans="1:28">
      <c r="A28" s="77">
        <v>42696</v>
      </c>
      <c r="B28" s="13"/>
      <c r="C28" s="13"/>
      <c r="D28" s="13"/>
      <c r="E28" s="14">
        <f t="shared" si="19"/>
        <v>0</v>
      </c>
      <c r="F28" s="13"/>
      <c r="G28" s="15">
        <f t="shared" si="20"/>
        <v>0</v>
      </c>
      <c r="H28" s="13"/>
      <c r="I28" s="13"/>
      <c r="J28" s="13"/>
      <c r="K28" s="14">
        <f t="shared" si="21"/>
        <v>0</v>
      </c>
      <c r="L28" s="13"/>
      <c r="M28" s="15">
        <f t="shared" si="22"/>
        <v>0</v>
      </c>
      <c r="N28" s="17"/>
      <c r="O28" s="17"/>
      <c r="P28" s="18"/>
      <c r="Q28" s="19"/>
      <c r="R28" s="78"/>
      <c r="S28" s="20">
        <f t="shared" ref="S28:S33" si="23">SUM(G28+M28)</f>
        <v>0</v>
      </c>
      <c r="T28" s="82"/>
      <c r="V28" s="22" t="s">
        <v>15</v>
      </c>
      <c r="W28" s="22" t="s">
        <v>29</v>
      </c>
      <c r="X28" s="22" t="s">
        <v>17</v>
      </c>
      <c r="AA28" s="22" t="s">
        <v>16</v>
      </c>
      <c r="AB28" s="22" t="s">
        <v>17</v>
      </c>
    </row>
    <row r="29" spans="1:28">
      <c r="A29" s="77">
        <v>42697</v>
      </c>
      <c r="B29" s="13"/>
      <c r="C29" s="13"/>
      <c r="D29" s="13"/>
      <c r="E29" s="14">
        <f t="shared" si="19"/>
        <v>0</v>
      </c>
      <c r="F29" s="13"/>
      <c r="G29" s="15">
        <f t="shared" si="20"/>
        <v>0</v>
      </c>
      <c r="H29" s="13"/>
      <c r="I29" s="13"/>
      <c r="J29" s="13"/>
      <c r="K29" s="14">
        <f t="shared" si="21"/>
        <v>0</v>
      </c>
      <c r="L29" s="13"/>
      <c r="M29" s="15">
        <f>IF(L29&lt;H29,L29+1-H29-K29,L29-H29-K29)</f>
        <v>0</v>
      </c>
      <c r="N29" s="17"/>
      <c r="O29" s="17"/>
      <c r="P29" s="18"/>
      <c r="Q29" s="19"/>
      <c r="R29" s="78"/>
      <c r="S29" s="20">
        <f t="shared" si="23"/>
        <v>0</v>
      </c>
      <c r="T29" s="82"/>
      <c r="V29" s="33">
        <v>0</v>
      </c>
      <c r="W29" s="23">
        <v>0</v>
      </c>
      <c r="X29" s="23">
        <v>0</v>
      </c>
      <c r="Z29" s="22" t="s">
        <v>17</v>
      </c>
      <c r="AA29" s="34" t="s">
        <v>27</v>
      </c>
      <c r="AB29" s="23">
        <f>+X31</f>
        <v>0</v>
      </c>
    </row>
    <row r="30" spans="1:28" ht="15" customHeight="1">
      <c r="A30" s="77">
        <v>42698</v>
      </c>
      <c r="B30" s="13"/>
      <c r="C30" s="13"/>
      <c r="D30" s="13"/>
      <c r="E30" s="14">
        <f t="shared" si="19"/>
        <v>0</v>
      </c>
      <c r="F30" s="13"/>
      <c r="G30" s="15">
        <f t="shared" si="20"/>
        <v>0</v>
      </c>
      <c r="H30" s="13"/>
      <c r="I30" s="13"/>
      <c r="J30" s="13"/>
      <c r="K30" s="14">
        <f t="shared" si="21"/>
        <v>0</v>
      </c>
      <c r="L30" s="13"/>
      <c r="M30" s="15">
        <f t="shared" ref="M30:M33" si="24">IF(L30&lt;H30,L30+1-H30-K30,L30-H30-K30)</f>
        <v>0</v>
      </c>
      <c r="N30" s="17"/>
      <c r="O30" s="17"/>
      <c r="P30" s="18"/>
      <c r="Q30" s="19"/>
      <c r="R30" s="78"/>
      <c r="S30" s="20">
        <f t="shared" si="23"/>
        <v>0</v>
      </c>
      <c r="T30" s="82"/>
      <c r="V30" s="22" t="s">
        <v>18</v>
      </c>
      <c r="W30" s="22" t="s">
        <v>18</v>
      </c>
      <c r="X30" s="22" t="s">
        <v>18</v>
      </c>
      <c r="Z30" s="22" t="s">
        <v>16</v>
      </c>
      <c r="AA30" s="23">
        <f>+W31</f>
        <v>0</v>
      </c>
      <c r="AB30" s="23">
        <f>+(AB29*1.5)/1.25</f>
        <v>0</v>
      </c>
    </row>
    <row r="31" spans="1:28">
      <c r="A31" s="77">
        <v>42699</v>
      </c>
      <c r="B31" s="13"/>
      <c r="C31" s="13"/>
      <c r="D31" s="13"/>
      <c r="E31" s="14">
        <f t="shared" si="19"/>
        <v>0</v>
      </c>
      <c r="F31" s="13"/>
      <c r="G31" s="15">
        <f t="shared" si="20"/>
        <v>0</v>
      </c>
      <c r="H31" s="13"/>
      <c r="I31" s="13"/>
      <c r="J31" s="13"/>
      <c r="K31" s="14">
        <f t="shared" si="21"/>
        <v>0</v>
      </c>
      <c r="L31" s="13"/>
      <c r="M31" s="15">
        <f t="shared" si="24"/>
        <v>0</v>
      </c>
      <c r="N31" s="17"/>
      <c r="O31" s="17"/>
      <c r="P31" s="18"/>
      <c r="Q31" s="19"/>
      <c r="R31" s="78"/>
      <c r="S31" s="20">
        <f t="shared" si="23"/>
        <v>0</v>
      </c>
      <c r="T31" s="82"/>
      <c r="V31" s="33">
        <f>+V23+V29-(AA25*1.25)</f>
        <v>0</v>
      </c>
      <c r="W31" s="23">
        <f>+W23+W29-W25+(AB25*1.5)/1.25-AA25</f>
        <v>0</v>
      </c>
      <c r="X31" s="23">
        <f>+X23+X29-X25-AB25</f>
        <v>0</v>
      </c>
      <c r="Z31" s="22" t="s">
        <v>15</v>
      </c>
      <c r="AA31" s="23">
        <f>+AA30*1.25</f>
        <v>0</v>
      </c>
      <c r="AB31" s="34" t="s">
        <v>27</v>
      </c>
    </row>
    <row r="32" spans="1:28">
      <c r="A32" s="77">
        <v>42700</v>
      </c>
      <c r="B32" s="13"/>
      <c r="C32" s="13"/>
      <c r="D32" s="13"/>
      <c r="E32" s="14">
        <f t="shared" si="19"/>
        <v>0</v>
      </c>
      <c r="F32" s="13"/>
      <c r="G32" s="15">
        <f t="shared" si="20"/>
        <v>0</v>
      </c>
      <c r="H32" s="13"/>
      <c r="I32" s="13"/>
      <c r="J32" s="13"/>
      <c r="K32" s="14">
        <f t="shared" si="21"/>
        <v>0</v>
      </c>
      <c r="L32" s="13"/>
      <c r="M32" s="15">
        <f t="shared" si="24"/>
        <v>0</v>
      </c>
      <c r="N32" s="17"/>
      <c r="O32" s="17"/>
      <c r="P32" s="18"/>
      <c r="Q32" s="19"/>
      <c r="R32" s="78"/>
      <c r="S32" s="20">
        <f t="shared" si="23"/>
        <v>0</v>
      </c>
      <c r="T32" s="83" t="s">
        <v>33</v>
      </c>
      <c r="W32" s="22" t="s">
        <v>16</v>
      </c>
      <c r="X32" s="22" t="s">
        <v>17</v>
      </c>
      <c r="AA32" s="22" t="s">
        <v>16</v>
      </c>
      <c r="AB32" s="22" t="s">
        <v>17</v>
      </c>
    </row>
    <row r="33" spans="1:28">
      <c r="A33" s="77">
        <v>42701</v>
      </c>
      <c r="B33" s="13"/>
      <c r="C33" s="13"/>
      <c r="D33" s="13"/>
      <c r="E33" s="14">
        <f t="shared" si="19"/>
        <v>0</v>
      </c>
      <c r="F33" s="13"/>
      <c r="G33" s="15">
        <f t="shared" si="20"/>
        <v>0</v>
      </c>
      <c r="H33" s="13"/>
      <c r="I33" s="13"/>
      <c r="J33" s="13"/>
      <c r="K33" s="14">
        <f t="shared" si="21"/>
        <v>0</v>
      </c>
      <c r="L33" s="13"/>
      <c r="M33" s="15">
        <f t="shared" si="24"/>
        <v>0</v>
      </c>
      <c r="N33" s="17"/>
      <c r="O33" s="17"/>
      <c r="P33" s="18"/>
      <c r="Q33" s="19"/>
      <c r="R33" s="78"/>
      <c r="S33" s="20">
        <f t="shared" si="23"/>
        <v>0</v>
      </c>
      <c r="T33" s="84">
        <f>+SUM(N27:R33)</f>
        <v>0</v>
      </c>
      <c r="V33" s="42" t="s">
        <v>19</v>
      </c>
      <c r="W33" s="35">
        <v>0</v>
      </c>
      <c r="X33" s="35">
        <v>0</v>
      </c>
      <c r="Z33" s="42" t="s">
        <v>26</v>
      </c>
      <c r="AA33" s="35">
        <v>0</v>
      </c>
      <c r="AB33" s="35">
        <v>0</v>
      </c>
    </row>
    <row r="34" spans="1:28" ht="6" customHeight="1">
      <c r="N34" s="37"/>
      <c r="O34" s="37"/>
      <c r="P34" s="37"/>
      <c r="Q34" s="37"/>
      <c r="R34" s="37"/>
    </row>
    <row r="35" spans="1:28">
      <c r="A35" s="77">
        <v>42702</v>
      </c>
      <c r="B35" s="13"/>
      <c r="C35" s="13"/>
      <c r="D35" s="13"/>
      <c r="E35" s="14">
        <f t="shared" ref="E35:E41" si="25">+D35-C35</f>
        <v>0</v>
      </c>
      <c r="F35" s="13"/>
      <c r="G35" s="15">
        <f t="shared" ref="G35:G41" si="26">IF(F35&lt;B35,F35+1-B35-E35,F35-B35-E35)</f>
        <v>0</v>
      </c>
      <c r="H35" s="13"/>
      <c r="I35" s="13"/>
      <c r="J35" s="13"/>
      <c r="K35" s="14">
        <f t="shared" ref="K35:K41" si="27">+J35-I35</f>
        <v>0</v>
      </c>
      <c r="L35" s="13"/>
      <c r="M35" s="15">
        <f t="shared" ref="M35:M36" si="28">IF(L35&lt;H35,L35+1-H35-K35,L35-H35-K35)</f>
        <v>0</v>
      </c>
      <c r="N35" s="17"/>
      <c r="O35" s="17"/>
      <c r="P35" s="18"/>
      <c r="Q35" s="19"/>
      <c r="R35" s="78"/>
      <c r="S35" s="20">
        <f>SUM(G35+M35)</f>
        <v>0</v>
      </c>
      <c r="T35" s="81">
        <f>SUM(S35:S41)</f>
        <v>0</v>
      </c>
      <c r="V35" s="39" t="s">
        <v>13</v>
      </c>
      <c r="W35" s="43" t="s">
        <v>14</v>
      </c>
      <c r="X35" s="43"/>
      <c r="Z35" s="36"/>
      <c r="AA35" s="43" t="s">
        <v>28</v>
      </c>
      <c r="AB35" s="43"/>
    </row>
    <row r="36" spans="1:28">
      <c r="A36" s="77">
        <v>42703</v>
      </c>
      <c r="B36" s="13"/>
      <c r="C36" s="13"/>
      <c r="D36" s="13"/>
      <c r="E36" s="14">
        <f t="shared" si="25"/>
        <v>0</v>
      </c>
      <c r="F36" s="13"/>
      <c r="G36" s="15">
        <f t="shared" si="26"/>
        <v>0</v>
      </c>
      <c r="H36" s="13"/>
      <c r="I36" s="13"/>
      <c r="J36" s="13"/>
      <c r="K36" s="14">
        <f t="shared" si="27"/>
        <v>0</v>
      </c>
      <c r="L36" s="13"/>
      <c r="M36" s="15">
        <f t="shared" si="28"/>
        <v>0</v>
      </c>
      <c r="N36" s="17"/>
      <c r="O36" s="17"/>
      <c r="P36" s="18"/>
      <c r="Q36" s="19"/>
      <c r="R36" s="78"/>
      <c r="S36" s="20">
        <f t="shared" ref="S36:S41" si="29">SUM(G36+M36)</f>
        <v>0</v>
      </c>
      <c r="T36" s="82"/>
      <c r="V36" s="22" t="s">
        <v>15</v>
      </c>
      <c r="W36" s="22" t="s">
        <v>29</v>
      </c>
      <c r="X36" s="22" t="s">
        <v>17</v>
      </c>
      <c r="AA36" s="22" t="s">
        <v>16</v>
      </c>
      <c r="AB36" s="22" t="s">
        <v>17</v>
      </c>
    </row>
    <row r="37" spans="1:28">
      <c r="A37" s="77">
        <v>42704</v>
      </c>
      <c r="B37" s="13"/>
      <c r="C37" s="13"/>
      <c r="D37" s="13"/>
      <c r="E37" s="14">
        <f t="shared" si="25"/>
        <v>0</v>
      </c>
      <c r="F37" s="13"/>
      <c r="G37" s="15">
        <f t="shared" si="26"/>
        <v>0</v>
      </c>
      <c r="H37" s="13"/>
      <c r="I37" s="13"/>
      <c r="J37" s="13"/>
      <c r="K37" s="14">
        <f t="shared" si="27"/>
        <v>0</v>
      </c>
      <c r="L37" s="13"/>
      <c r="M37" s="15">
        <f>IF(L37&lt;H37,L37+1-H37-K37,L37-H37-K37)</f>
        <v>0</v>
      </c>
      <c r="N37" s="17"/>
      <c r="O37" s="17"/>
      <c r="P37" s="18"/>
      <c r="Q37" s="19"/>
      <c r="R37" s="78"/>
      <c r="S37" s="20">
        <f t="shared" si="29"/>
        <v>0</v>
      </c>
      <c r="T37" s="82"/>
      <c r="V37" s="33">
        <v>0</v>
      </c>
      <c r="W37" s="23">
        <v>0</v>
      </c>
      <c r="X37" s="23">
        <v>0</v>
      </c>
      <c r="Z37" s="22" t="s">
        <v>17</v>
      </c>
      <c r="AA37" s="34" t="s">
        <v>27</v>
      </c>
      <c r="AB37" s="23">
        <f>+X39</f>
        <v>0</v>
      </c>
    </row>
    <row r="38" spans="1:28" ht="15" customHeight="1">
      <c r="A38" s="77">
        <v>42705</v>
      </c>
      <c r="B38" s="13"/>
      <c r="C38" s="13"/>
      <c r="D38" s="13"/>
      <c r="E38" s="14">
        <f t="shared" si="25"/>
        <v>0</v>
      </c>
      <c r="F38" s="13"/>
      <c r="G38" s="15">
        <f t="shared" si="26"/>
        <v>0</v>
      </c>
      <c r="H38" s="13"/>
      <c r="I38" s="13"/>
      <c r="J38" s="13"/>
      <c r="K38" s="14">
        <f t="shared" si="27"/>
        <v>0</v>
      </c>
      <c r="L38" s="13"/>
      <c r="M38" s="15">
        <f t="shared" ref="M38:M41" si="30">IF(L38&lt;H38,L38+1-H38-K38,L38-H38-K38)</f>
        <v>0</v>
      </c>
      <c r="N38" s="17"/>
      <c r="O38" s="17"/>
      <c r="P38" s="18"/>
      <c r="Q38" s="19"/>
      <c r="R38" s="78"/>
      <c r="S38" s="20">
        <f t="shared" si="29"/>
        <v>0</v>
      </c>
      <c r="T38" s="82"/>
      <c r="V38" s="22" t="s">
        <v>18</v>
      </c>
      <c r="W38" s="22" t="s">
        <v>18</v>
      </c>
      <c r="X38" s="22" t="s">
        <v>18</v>
      </c>
      <c r="Z38" s="22" t="s">
        <v>16</v>
      </c>
      <c r="AA38" s="23">
        <f>+W39</f>
        <v>0</v>
      </c>
      <c r="AB38" s="23">
        <f>+(AB37*1.5)/1.25</f>
        <v>0</v>
      </c>
    </row>
    <row r="39" spans="1:28">
      <c r="A39" s="77">
        <v>42706</v>
      </c>
      <c r="B39" s="13"/>
      <c r="C39" s="13"/>
      <c r="D39" s="13"/>
      <c r="E39" s="14">
        <f t="shared" si="25"/>
        <v>0</v>
      </c>
      <c r="F39" s="13"/>
      <c r="G39" s="15">
        <f t="shared" si="26"/>
        <v>0</v>
      </c>
      <c r="H39" s="13"/>
      <c r="I39" s="13"/>
      <c r="J39" s="13"/>
      <c r="K39" s="14">
        <f t="shared" si="27"/>
        <v>0</v>
      </c>
      <c r="L39" s="13"/>
      <c r="M39" s="15">
        <f t="shared" si="30"/>
        <v>0</v>
      </c>
      <c r="N39" s="17"/>
      <c r="O39" s="17"/>
      <c r="P39" s="18"/>
      <c r="Q39" s="19"/>
      <c r="R39" s="78"/>
      <c r="S39" s="20">
        <f t="shared" si="29"/>
        <v>0</v>
      </c>
      <c r="T39" s="82"/>
      <c r="V39" s="33">
        <f>+V31+V37-(AA33*1.25)</f>
        <v>0</v>
      </c>
      <c r="W39" s="23">
        <f>+W31+W37-W33+(AB33*1.5)/1.25-AA33</f>
        <v>0</v>
      </c>
      <c r="X39" s="23">
        <f>+X31+X37-X33-AB33</f>
        <v>0</v>
      </c>
      <c r="Z39" s="22" t="s">
        <v>15</v>
      </c>
      <c r="AA39" s="23">
        <f>+AA38*1.25</f>
        <v>0</v>
      </c>
      <c r="AB39" s="34" t="s">
        <v>27</v>
      </c>
    </row>
    <row r="40" spans="1:28">
      <c r="A40" s="77">
        <v>42707</v>
      </c>
      <c r="B40" s="13"/>
      <c r="C40" s="13"/>
      <c r="D40" s="13"/>
      <c r="E40" s="14">
        <f t="shared" si="25"/>
        <v>0</v>
      </c>
      <c r="F40" s="13"/>
      <c r="G40" s="15">
        <f t="shared" si="26"/>
        <v>0</v>
      </c>
      <c r="H40" s="13"/>
      <c r="I40" s="13"/>
      <c r="J40" s="13"/>
      <c r="K40" s="14">
        <f t="shared" si="27"/>
        <v>0</v>
      </c>
      <c r="L40" s="13"/>
      <c r="M40" s="15">
        <f t="shared" si="30"/>
        <v>0</v>
      </c>
      <c r="N40" s="17"/>
      <c r="O40" s="17"/>
      <c r="P40" s="18"/>
      <c r="Q40" s="19"/>
      <c r="R40" s="78"/>
      <c r="S40" s="20">
        <f t="shared" si="29"/>
        <v>0</v>
      </c>
      <c r="T40" s="83" t="s">
        <v>33</v>
      </c>
      <c r="W40" s="22" t="s">
        <v>16</v>
      </c>
      <c r="X40" s="22" t="s">
        <v>17</v>
      </c>
      <c r="AA40" s="22" t="s">
        <v>16</v>
      </c>
      <c r="AB40" s="22" t="s">
        <v>17</v>
      </c>
    </row>
    <row r="41" spans="1:28">
      <c r="A41" s="77">
        <v>42708</v>
      </c>
      <c r="B41" s="13"/>
      <c r="C41" s="13"/>
      <c r="D41" s="13"/>
      <c r="E41" s="14">
        <f t="shared" si="25"/>
        <v>0</v>
      </c>
      <c r="F41" s="13"/>
      <c r="G41" s="15">
        <f t="shared" si="26"/>
        <v>0</v>
      </c>
      <c r="H41" s="13"/>
      <c r="I41" s="13"/>
      <c r="J41" s="13"/>
      <c r="K41" s="14">
        <f t="shared" si="27"/>
        <v>0</v>
      </c>
      <c r="L41" s="13"/>
      <c r="M41" s="15">
        <f t="shared" si="30"/>
        <v>0</v>
      </c>
      <c r="N41" s="17"/>
      <c r="O41" s="17"/>
      <c r="P41" s="18"/>
      <c r="Q41" s="19"/>
      <c r="R41" s="78"/>
      <c r="S41" s="20">
        <f t="shared" si="29"/>
        <v>0</v>
      </c>
      <c r="T41" s="84">
        <f>+SUM(N35:R41)</f>
        <v>0</v>
      </c>
      <c r="V41" s="42" t="s">
        <v>19</v>
      </c>
      <c r="W41" s="35">
        <v>0</v>
      </c>
      <c r="X41" s="35">
        <v>0</v>
      </c>
      <c r="Z41" s="42" t="s">
        <v>26</v>
      </c>
      <c r="AA41" s="35">
        <v>0</v>
      </c>
      <c r="AB41" s="35">
        <v>0</v>
      </c>
    </row>
    <row r="42" spans="1:28" ht="6" customHeight="1">
      <c r="N42" s="37"/>
      <c r="O42" s="37"/>
      <c r="P42" s="37"/>
      <c r="Q42" s="37"/>
      <c r="R42" s="37"/>
    </row>
    <row r="43" spans="1:28">
      <c r="A43" s="77">
        <v>42709</v>
      </c>
      <c r="B43" s="13"/>
      <c r="C43" s="13"/>
      <c r="D43" s="13"/>
      <c r="E43" s="14">
        <f t="shared" ref="E43:E49" si="31">+D43-C43</f>
        <v>0</v>
      </c>
      <c r="F43" s="13"/>
      <c r="G43" s="15">
        <f t="shared" ref="G43:G49" si="32">IF(F43&lt;B43,F43+1-B43-E43,F43-B43-E43)</f>
        <v>0</v>
      </c>
      <c r="H43" s="13"/>
      <c r="I43" s="13"/>
      <c r="J43" s="13"/>
      <c r="K43" s="14">
        <f t="shared" ref="K43:K49" si="33">+J43-I43</f>
        <v>0</v>
      </c>
      <c r="L43" s="13"/>
      <c r="M43" s="15">
        <f t="shared" ref="M43:M44" si="34">IF(L43&lt;H43,L43+1-H43-K43,L43-H43-K43)</f>
        <v>0</v>
      </c>
      <c r="N43" s="17"/>
      <c r="O43" s="17"/>
      <c r="P43" s="18"/>
      <c r="Q43" s="19"/>
      <c r="R43" s="78"/>
      <c r="S43" s="20">
        <f>SUM(G43+M43)</f>
        <v>0</v>
      </c>
      <c r="T43" s="81">
        <f>SUM(S43:S49)</f>
        <v>0</v>
      </c>
      <c r="V43" s="39" t="s">
        <v>13</v>
      </c>
      <c r="W43" s="43" t="s">
        <v>14</v>
      </c>
      <c r="X43" s="43"/>
      <c r="Z43" s="36"/>
      <c r="AA43" s="43" t="s">
        <v>28</v>
      </c>
      <c r="AB43" s="43"/>
    </row>
    <row r="44" spans="1:28">
      <c r="A44" s="77">
        <v>42710</v>
      </c>
      <c r="B44" s="13"/>
      <c r="C44" s="13"/>
      <c r="D44" s="13"/>
      <c r="E44" s="14">
        <f t="shared" si="31"/>
        <v>0</v>
      </c>
      <c r="F44" s="13"/>
      <c r="G44" s="15">
        <f t="shared" si="32"/>
        <v>0</v>
      </c>
      <c r="H44" s="13"/>
      <c r="I44" s="13"/>
      <c r="J44" s="13"/>
      <c r="K44" s="14">
        <f t="shared" si="33"/>
        <v>0</v>
      </c>
      <c r="L44" s="13"/>
      <c r="M44" s="15">
        <f t="shared" si="34"/>
        <v>0</v>
      </c>
      <c r="N44" s="17"/>
      <c r="O44" s="17"/>
      <c r="P44" s="18"/>
      <c r="Q44" s="19"/>
      <c r="R44" s="78"/>
      <c r="S44" s="20">
        <f t="shared" ref="S44:S49" si="35">SUM(G44+M44)</f>
        <v>0</v>
      </c>
      <c r="T44" s="82"/>
      <c r="V44" s="22" t="s">
        <v>15</v>
      </c>
      <c r="W44" s="22" t="s">
        <v>29</v>
      </c>
      <c r="X44" s="22" t="s">
        <v>17</v>
      </c>
      <c r="AA44" s="22" t="s">
        <v>16</v>
      </c>
      <c r="AB44" s="22" t="s">
        <v>17</v>
      </c>
    </row>
    <row r="45" spans="1:28">
      <c r="A45" s="77">
        <v>42711</v>
      </c>
      <c r="B45" s="13"/>
      <c r="C45" s="13"/>
      <c r="D45" s="13"/>
      <c r="E45" s="14">
        <f t="shared" si="31"/>
        <v>0</v>
      </c>
      <c r="F45" s="13"/>
      <c r="G45" s="15">
        <f t="shared" si="32"/>
        <v>0</v>
      </c>
      <c r="H45" s="13"/>
      <c r="I45" s="13"/>
      <c r="J45" s="13"/>
      <c r="K45" s="14">
        <f t="shared" si="33"/>
        <v>0</v>
      </c>
      <c r="L45" s="13"/>
      <c r="M45" s="15">
        <f>IF(L45&lt;H45,L45+1-H45-K45,L45-H45-K45)</f>
        <v>0</v>
      </c>
      <c r="N45" s="17"/>
      <c r="O45" s="17"/>
      <c r="P45" s="18"/>
      <c r="Q45" s="19"/>
      <c r="R45" s="78"/>
      <c r="S45" s="20">
        <f t="shared" si="35"/>
        <v>0</v>
      </c>
      <c r="T45" s="82"/>
      <c r="V45" s="33">
        <v>0</v>
      </c>
      <c r="W45" s="23">
        <v>0</v>
      </c>
      <c r="X45" s="23">
        <v>0</v>
      </c>
      <c r="Z45" s="22" t="s">
        <v>17</v>
      </c>
      <c r="AA45" s="34" t="s">
        <v>27</v>
      </c>
      <c r="AB45" s="23">
        <f>+X47</f>
        <v>0</v>
      </c>
    </row>
    <row r="46" spans="1:28" ht="15" customHeight="1">
      <c r="A46" s="77">
        <v>42712</v>
      </c>
      <c r="B46" s="13"/>
      <c r="C46" s="13"/>
      <c r="D46" s="13"/>
      <c r="E46" s="14">
        <f t="shared" si="31"/>
        <v>0</v>
      </c>
      <c r="F46" s="13"/>
      <c r="G46" s="15">
        <f t="shared" si="32"/>
        <v>0</v>
      </c>
      <c r="H46" s="13"/>
      <c r="I46" s="13"/>
      <c r="J46" s="13"/>
      <c r="K46" s="14">
        <f t="shared" si="33"/>
        <v>0</v>
      </c>
      <c r="L46" s="13"/>
      <c r="M46" s="15">
        <f t="shared" ref="M46:M49" si="36">IF(L46&lt;H46,L46+1-H46-K46,L46-H46-K46)</f>
        <v>0</v>
      </c>
      <c r="N46" s="17"/>
      <c r="O46" s="17"/>
      <c r="P46" s="18"/>
      <c r="Q46" s="19"/>
      <c r="R46" s="78"/>
      <c r="S46" s="20">
        <f t="shared" si="35"/>
        <v>0</v>
      </c>
      <c r="T46" s="82"/>
      <c r="V46" s="22" t="s">
        <v>18</v>
      </c>
      <c r="W46" s="22" t="s">
        <v>18</v>
      </c>
      <c r="X46" s="22" t="s">
        <v>18</v>
      </c>
      <c r="Z46" s="22" t="s">
        <v>16</v>
      </c>
      <c r="AA46" s="23">
        <f>+W47</f>
        <v>0</v>
      </c>
      <c r="AB46" s="23">
        <f>+(AB45*1.5)/1.25</f>
        <v>0</v>
      </c>
    </row>
    <row r="47" spans="1:28">
      <c r="A47" s="77">
        <v>42713</v>
      </c>
      <c r="B47" s="13"/>
      <c r="C47" s="13"/>
      <c r="D47" s="13"/>
      <c r="E47" s="14">
        <f t="shared" si="31"/>
        <v>0</v>
      </c>
      <c r="F47" s="13"/>
      <c r="G47" s="15">
        <f t="shared" si="32"/>
        <v>0</v>
      </c>
      <c r="H47" s="13"/>
      <c r="I47" s="13"/>
      <c r="J47" s="13"/>
      <c r="K47" s="14">
        <f t="shared" si="33"/>
        <v>0</v>
      </c>
      <c r="L47" s="13"/>
      <c r="M47" s="15">
        <f t="shared" si="36"/>
        <v>0</v>
      </c>
      <c r="N47" s="17"/>
      <c r="O47" s="17"/>
      <c r="P47" s="18"/>
      <c r="Q47" s="19"/>
      <c r="R47" s="78"/>
      <c r="S47" s="20">
        <f t="shared" si="35"/>
        <v>0</v>
      </c>
      <c r="T47" s="82"/>
      <c r="V47" s="33">
        <f>+V39+V45-(AA41*1.25)</f>
        <v>0</v>
      </c>
      <c r="W47" s="23">
        <f>+W39-W45-W41+(AB41*1.5)/1.25-AA41</f>
        <v>0</v>
      </c>
      <c r="X47" s="23">
        <f>+X39+X45-X41-AB41</f>
        <v>0</v>
      </c>
      <c r="Z47" s="22" t="s">
        <v>15</v>
      </c>
      <c r="AA47" s="23">
        <f>+AA46*1.25</f>
        <v>0</v>
      </c>
      <c r="AB47" s="34" t="s">
        <v>27</v>
      </c>
    </row>
    <row r="48" spans="1:28">
      <c r="A48" s="77">
        <v>42714</v>
      </c>
      <c r="B48" s="13"/>
      <c r="C48" s="13"/>
      <c r="D48" s="13"/>
      <c r="E48" s="14">
        <f t="shared" si="31"/>
        <v>0</v>
      </c>
      <c r="F48" s="13"/>
      <c r="G48" s="15">
        <f t="shared" si="32"/>
        <v>0</v>
      </c>
      <c r="H48" s="13"/>
      <c r="I48" s="13"/>
      <c r="J48" s="13"/>
      <c r="K48" s="14">
        <f t="shared" si="33"/>
        <v>0</v>
      </c>
      <c r="L48" s="13"/>
      <c r="M48" s="15">
        <f t="shared" si="36"/>
        <v>0</v>
      </c>
      <c r="N48" s="17"/>
      <c r="O48" s="17"/>
      <c r="P48" s="18"/>
      <c r="Q48" s="19"/>
      <c r="R48" s="78"/>
      <c r="S48" s="20">
        <f t="shared" si="35"/>
        <v>0</v>
      </c>
      <c r="T48" s="83" t="s">
        <v>33</v>
      </c>
      <c r="W48" s="22" t="s">
        <v>16</v>
      </c>
      <c r="X48" s="22" t="s">
        <v>17</v>
      </c>
      <c r="AA48" s="22" t="s">
        <v>16</v>
      </c>
      <c r="AB48" s="22" t="s">
        <v>17</v>
      </c>
    </row>
    <row r="49" spans="1:28">
      <c r="A49" s="77">
        <v>42715</v>
      </c>
      <c r="B49" s="13"/>
      <c r="C49" s="13"/>
      <c r="D49" s="13"/>
      <c r="E49" s="14">
        <f t="shared" si="31"/>
        <v>0</v>
      </c>
      <c r="F49" s="13"/>
      <c r="G49" s="15">
        <f t="shared" si="32"/>
        <v>0</v>
      </c>
      <c r="H49" s="13"/>
      <c r="I49" s="13"/>
      <c r="J49" s="13"/>
      <c r="K49" s="14">
        <f t="shared" si="33"/>
        <v>0</v>
      </c>
      <c r="L49" s="13"/>
      <c r="M49" s="15">
        <f t="shared" si="36"/>
        <v>0</v>
      </c>
      <c r="N49" s="17"/>
      <c r="O49" s="17"/>
      <c r="P49" s="18"/>
      <c r="Q49" s="19"/>
      <c r="R49" s="78"/>
      <c r="S49" s="20">
        <f t="shared" si="35"/>
        <v>0</v>
      </c>
      <c r="T49" s="84">
        <f>+SUM(N43:R49)</f>
        <v>0</v>
      </c>
      <c r="V49" s="42" t="s">
        <v>19</v>
      </c>
      <c r="W49" s="35">
        <v>0</v>
      </c>
      <c r="X49" s="35">
        <v>0</v>
      </c>
      <c r="Z49" s="42" t="s">
        <v>26</v>
      </c>
      <c r="AA49" s="35">
        <v>0</v>
      </c>
      <c r="AB49" s="35">
        <v>0</v>
      </c>
    </row>
    <row r="50" spans="1:28" ht="6" customHeight="1">
      <c r="N50" s="37"/>
      <c r="O50" s="37"/>
      <c r="P50" s="37"/>
      <c r="Q50" s="37"/>
      <c r="R50" s="37"/>
    </row>
    <row r="51" spans="1:28">
      <c r="A51" s="77">
        <v>42716</v>
      </c>
      <c r="B51" s="13"/>
      <c r="C51" s="13"/>
      <c r="D51" s="13"/>
      <c r="E51" s="14">
        <f t="shared" ref="E51:E57" si="37">+D51-C51</f>
        <v>0</v>
      </c>
      <c r="F51" s="13"/>
      <c r="G51" s="15">
        <f t="shared" ref="G51:G57" si="38">IF(F51&lt;B51,F51+1-B51-E51,F51-B51-E51)</f>
        <v>0</v>
      </c>
      <c r="H51" s="13"/>
      <c r="I51" s="13"/>
      <c r="J51" s="13"/>
      <c r="K51" s="14">
        <f t="shared" ref="K51:K57" si="39">+J51-I51</f>
        <v>0</v>
      </c>
      <c r="L51" s="13"/>
      <c r="M51" s="15">
        <f t="shared" ref="M51:M52" si="40">IF(L51&lt;H51,L51+1-H51-K51,L51-H51-K51)</f>
        <v>0</v>
      </c>
      <c r="N51" s="17"/>
      <c r="O51" s="17"/>
      <c r="P51" s="18"/>
      <c r="Q51" s="19"/>
      <c r="R51" s="78"/>
      <c r="S51" s="20">
        <f>SUM(G51+M51)</f>
        <v>0</v>
      </c>
      <c r="T51" s="81">
        <f>SUM(S51:S57)</f>
        <v>0</v>
      </c>
      <c r="V51" s="39" t="s">
        <v>13</v>
      </c>
      <c r="W51" s="43" t="s">
        <v>14</v>
      </c>
      <c r="X51" s="43"/>
      <c r="Z51" s="36"/>
      <c r="AA51" s="43" t="s">
        <v>28</v>
      </c>
      <c r="AB51" s="43"/>
    </row>
    <row r="52" spans="1:28">
      <c r="A52" s="77">
        <v>42717</v>
      </c>
      <c r="B52" s="13"/>
      <c r="C52" s="13"/>
      <c r="D52" s="13"/>
      <c r="E52" s="14">
        <f t="shared" si="37"/>
        <v>0</v>
      </c>
      <c r="F52" s="13"/>
      <c r="G52" s="15">
        <f t="shared" si="38"/>
        <v>0</v>
      </c>
      <c r="H52" s="13"/>
      <c r="I52" s="13"/>
      <c r="J52" s="13"/>
      <c r="K52" s="14">
        <f t="shared" si="39"/>
        <v>0</v>
      </c>
      <c r="L52" s="13"/>
      <c r="M52" s="15">
        <f t="shared" si="40"/>
        <v>0</v>
      </c>
      <c r="N52" s="17"/>
      <c r="O52" s="17"/>
      <c r="P52" s="18"/>
      <c r="Q52" s="19"/>
      <c r="R52" s="78"/>
      <c r="S52" s="20">
        <f t="shared" ref="S52:S57" si="41">SUM(G52+M52)</f>
        <v>0</v>
      </c>
      <c r="T52" s="82"/>
      <c r="V52" s="22" t="s">
        <v>15</v>
      </c>
      <c r="W52" s="22" t="s">
        <v>29</v>
      </c>
      <c r="X52" s="22" t="s">
        <v>17</v>
      </c>
      <c r="AA52" s="22" t="s">
        <v>16</v>
      </c>
      <c r="AB52" s="22" t="s">
        <v>17</v>
      </c>
    </row>
    <row r="53" spans="1:28">
      <c r="A53" s="77">
        <v>42718</v>
      </c>
      <c r="B53" s="13"/>
      <c r="C53" s="13"/>
      <c r="D53" s="13"/>
      <c r="E53" s="14">
        <f t="shared" si="37"/>
        <v>0</v>
      </c>
      <c r="F53" s="13"/>
      <c r="G53" s="15">
        <f t="shared" si="38"/>
        <v>0</v>
      </c>
      <c r="H53" s="13"/>
      <c r="I53" s="13"/>
      <c r="J53" s="13"/>
      <c r="K53" s="14">
        <f t="shared" si="39"/>
        <v>0</v>
      </c>
      <c r="L53" s="13"/>
      <c r="M53" s="15">
        <f>IF(L53&lt;H53,L53+1-H53-K53,L53-H53-K53)</f>
        <v>0</v>
      </c>
      <c r="N53" s="17"/>
      <c r="O53" s="17"/>
      <c r="P53" s="18"/>
      <c r="Q53" s="19"/>
      <c r="R53" s="78"/>
      <c r="S53" s="20">
        <f t="shared" si="41"/>
        <v>0</v>
      </c>
      <c r="T53" s="82"/>
      <c r="V53" s="33">
        <v>0</v>
      </c>
      <c r="W53" s="23">
        <v>0</v>
      </c>
      <c r="X53" s="23">
        <v>0</v>
      </c>
      <c r="Z53" s="22" t="s">
        <v>17</v>
      </c>
      <c r="AA53" s="34" t="s">
        <v>27</v>
      </c>
      <c r="AB53" s="23">
        <f>+X55</f>
        <v>0</v>
      </c>
    </row>
    <row r="54" spans="1:28" ht="15" customHeight="1">
      <c r="A54" s="77">
        <v>42719</v>
      </c>
      <c r="B54" s="13"/>
      <c r="C54" s="13"/>
      <c r="D54" s="13"/>
      <c r="E54" s="14">
        <f t="shared" si="37"/>
        <v>0</v>
      </c>
      <c r="F54" s="13"/>
      <c r="G54" s="15">
        <f t="shared" si="38"/>
        <v>0</v>
      </c>
      <c r="H54" s="13"/>
      <c r="I54" s="13"/>
      <c r="J54" s="13"/>
      <c r="K54" s="14">
        <f t="shared" si="39"/>
        <v>0</v>
      </c>
      <c r="L54" s="13"/>
      <c r="M54" s="15">
        <f t="shared" ref="M54:M57" si="42">IF(L54&lt;H54,L54+1-H54-K54,L54-H54-K54)</f>
        <v>0</v>
      </c>
      <c r="N54" s="17"/>
      <c r="O54" s="17"/>
      <c r="P54" s="18"/>
      <c r="Q54" s="19"/>
      <c r="R54" s="78"/>
      <c r="S54" s="20">
        <f t="shared" si="41"/>
        <v>0</v>
      </c>
      <c r="T54" s="82"/>
      <c r="V54" s="22" t="s">
        <v>18</v>
      </c>
      <c r="W54" s="22" t="s">
        <v>18</v>
      </c>
      <c r="X54" s="22" t="s">
        <v>18</v>
      </c>
      <c r="Z54" s="22" t="s">
        <v>16</v>
      </c>
      <c r="AA54" s="23">
        <f>+W55</f>
        <v>0</v>
      </c>
      <c r="AB54" s="23">
        <f>+(AB53*1.5)/1.25</f>
        <v>0</v>
      </c>
    </row>
    <row r="55" spans="1:28">
      <c r="A55" s="77">
        <v>42720</v>
      </c>
      <c r="B55" s="13"/>
      <c r="C55" s="13"/>
      <c r="D55" s="13"/>
      <c r="E55" s="14">
        <f t="shared" si="37"/>
        <v>0</v>
      </c>
      <c r="F55" s="13"/>
      <c r="G55" s="15">
        <f t="shared" si="38"/>
        <v>0</v>
      </c>
      <c r="H55" s="13"/>
      <c r="I55" s="13"/>
      <c r="J55" s="13"/>
      <c r="K55" s="14">
        <f t="shared" si="39"/>
        <v>0</v>
      </c>
      <c r="L55" s="13"/>
      <c r="M55" s="15">
        <f t="shared" si="42"/>
        <v>0</v>
      </c>
      <c r="N55" s="17"/>
      <c r="O55" s="17"/>
      <c r="P55" s="18"/>
      <c r="Q55" s="19"/>
      <c r="R55" s="78"/>
      <c r="S55" s="20">
        <f t="shared" si="41"/>
        <v>0</v>
      </c>
      <c r="T55" s="82"/>
      <c r="V55" s="33">
        <f>+V47+V53-(AA49*1.25)</f>
        <v>0</v>
      </c>
      <c r="W55" s="23">
        <f>+W47+W53-W49+(AB49*1.5)/1.25-AA49</f>
        <v>0</v>
      </c>
      <c r="X55" s="23">
        <f>+X47+X53-X49-AB49</f>
        <v>0</v>
      </c>
      <c r="Z55" s="22" t="s">
        <v>15</v>
      </c>
      <c r="AA55" s="23">
        <f>+AA54*1.25</f>
        <v>0</v>
      </c>
      <c r="AB55" s="34" t="s">
        <v>27</v>
      </c>
    </row>
    <row r="56" spans="1:28">
      <c r="A56" s="77">
        <v>42721</v>
      </c>
      <c r="B56" s="13"/>
      <c r="C56" s="13"/>
      <c r="D56" s="13"/>
      <c r="E56" s="14">
        <f t="shared" si="37"/>
        <v>0</v>
      </c>
      <c r="F56" s="13"/>
      <c r="G56" s="15">
        <f t="shared" si="38"/>
        <v>0</v>
      </c>
      <c r="H56" s="13"/>
      <c r="I56" s="13"/>
      <c r="J56" s="13"/>
      <c r="K56" s="14">
        <f t="shared" si="39"/>
        <v>0</v>
      </c>
      <c r="L56" s="13"/>
      <c r="M56" s="15">
        <f t="shared" si="42"/>
        <v>0</v>
      </c>
      <c r="N56" s="17"/>
      <c r="O56" s="17"/>
      <c r="P56" s="18"/>
      <c r="Q56" s="19"/>
      <c r="R56" s="78"/>
      <c r="S56" s="20">
        <f t="shared" si="41"/>
        <v>0</v>
      </c>
      <c r="T56" s="83" t="s">
        <v>33</v>
      </c>
      <c r="W56" s="22" t="s">
        <v>16</v>
      </c>
      <c r="X56" s="22" t="s">
        <v>17</v>
      </c>
      <c r="AA56" s="22" t="s">
        <v>16</v>
      </c>
      <c r="AB56" s="22" t="s">
        <v>17</v>
      </c>
    </row>
    <row r="57" spans="1:28">
      <c r="A57" s="77">
        <v>42722</v>
      </c>
      <c r="B57" s="13"/>
      <c r="C57" s="13"/>
      <c r="D57" s="13"/>
      <c r="E57" s="14">
        <f t="shared" si="37"/>
        <v>0</v>
      </c>
      <c r="F57" s="13"/>
      <c r="G57" s="15">
        <f t="shared" si="38"/>
        <v>0</v>
      </c>
      <c r="H57" s="13"/>
      <c r="I57" s="13"/>
      <c r="J57" s="13"/>
      <c r="K57" s="14">
        <f t="shared" si="39"/>
        <v>0</v>
      </c>
      <c r="L57" s="13"/>
      <c r="M57" s="15">
        <f t="shared" si="42"/>
        <v>0</v>
      </c>
      <c r="N57" s="17"/>
      <c r="O57" s="17"/>
      <c r="P57" s="18"/>
      <c r="Q57" s="19"/>
      <c r="R57" s="78"/>
      <c r="S57" s="20">
        <f t="shared" si="41"/>
        <v>0</v>
      </c>
      <c r="T57" s="84">
        <f>+SUM(N51:R57)</f>
        <v>0</v>
      </c>
      <c r="V57" s="42" t="s">
        <v>19</v>
      </c>
      <c r="W57" s="35">
        <v>0</v>
      </c>
      <c r="X57" s="35">
        <v>0</v>
      </c>
      <c r="Z57" s="42" t="s">
        <v>26</v>
      </c>
      <c r="AA57" s="35">
        <v>0</v>
      </c>
      <c r="AB57" s="35">
        <v>0</v>
      </c>
    </row>
    <row r="58" spans="1:28" ht="6" customHeight="1">
      <c r="N58" s="37"/>
      <c r="O58" s="37"/>
      <c r="P58" s="37"/>
      <c r="Q58" s="37"/>
      <c r="R58" s="37"/>
    </row>
    <row r="59" spans="1:28">
      <c r="A59" s="77">
        <v>42723</v>
      </c>
      <c r="B59" s="13"/>
      <c r="C59" s="13"/>
      <c r="D59" s="13"/>
      <c r="E59" s="14">
        <f t="shared" ref="E59:E65" si="43">+D59-C59</f>
        <v>0</v>
      </c>
      <c r="F59" s="13"/>
      <c r="G59" s="15">
        <f t="shared" ref="G59:G65" si="44">IF(F59&lt;B59,F59+1-B59-E59,F59-B59-E59)</f>
        <v>0</v>
      </c>
      <c r="H59" s="13"/>
      <c r="I59" s="13"/>
      <c r="J59" s="13"/>
      <c r="K59" s="14">
        <f t="shared" ref="K59:K65" si="45">+J59-I59</f>
        <v>0</v>
      </c>
      <c r="L59" s="13"/>
      <c r="M59" s="15">
        <f t="shared" ref="M59:M60" si="46">IF(L59&lt;H59,L59+1-H59-K59,L59-H59-K59)</f>
        <v>0</v>
      </c>
      <c r="N59" s="17"/>
      <c r="O59" s="17"/>
      <c r="P59" s="18"/>
      <c r="Q59" s="19"/>
      <c r="R59" s="78"/>
      <c r="S59" s="20">
        <f>SUM(G59+M59)</f>
        <v>0</v>
      </c>
      <c r="T59" s="81">
        <f>SUM(S59:S65)</f>
        <v>0</v>
      </c>
      <c r="V59" s="39" t="s">
        <v>13</v>
      </c>
      <c r="W59" s="43" t="s">
        <v>14</v>
      </c>
      <c r="X59" s="43"/>
      <c r="Z59" s="36"/>
      <c r="AA59" s="43" t="s">
        <v>28</v>
      </c>
      <c r="AB59" s="43"/>
    </row>
    <row r="60" spans="1:28">
      <c r="A60" s="77">
        <v>42724</v>
      </c>
      <c r="B60" s="13"/>
      <c r="C60" s="13"/>
      <c r="D60" s="13"/>
      <c r="E60" s="14">
        <f t="shared" si="43"/>
        <v>0</v>
      </c>
      <c r="F60" s="13"/>
      <c r="G60" s="15">
        <f t="shared" si="44"/>
        <v>0</v>
      </c>
      <c r="H60" s="13"/>
      <c r="I60" s="13"/>
      <c r="J60" s="13"/>
      <c r="K60" s="14">
        <f t="shared" si="45"/>
        <v>0</v>
      </c>
      <c r="L60" s="13"/>
      <c r="M60" s="15">
        <f t="shared" si="46"/>
        <v>0</v>
      </c>
      <c r="N60" s="17"/>
      <c r="O60" s="17"/>
      <c r="P60" s="18"/>
      <c r="Q60" s="19"/>
      <c r="R60" s="78"/>
      <c r="S60" s="20">
        <f t="shared" ref="S60:S65" si="47">SUM(G60+M60)</f>
        <v>0</v>
      </c>
      <c r="T60" s="82"/>
      <c r="V60" s="22" t="s">
        <v>15</v>
      </c>
      <c r="W60" s="22" t="s">
        <v>29</v>
      </c>
      <c r="X60" s="22" t="s">
        <v>17</v>
      </c>
      <c r="AA60" s="22" t="s">
        <v>16</v>
      </c>
      <c r="AB60" s="22" t="s">
        <v>17</v>
      </c>
    </row>
    <row r="61" spans="1:28">
      <c r="A61" s="77">
        <v>42725</v>
      </c>
      <c r="B61" s="13"/>
      <c r="C61" s="13"/>
      <c r="D61" s="13"/>
      <c r="E61" s="14">
        <f t="shared" si="43"/>
        <v>0</v>
      </c>
      <c r="F61" s="13"/>
      <c r="G61" s="15">
        <f t="shared" si="44"/>
        <v>0</v>
      </c>
      <c r="H61" s="13"/>
      <c r="I61" s="13"/>
      <c r="J61" s="13"/>
      <c r="K61" s="14">
        <f t="shared" si="45"/>
        <v>0</v>
      </c>
      <c r="L61" s="13"/>
      <c r="M61" s="15">
        <f>IF(L61&lt;H61,L61+1-H61-K61,L61-H61-K61)</f>
        <v>0</v>
      </c>
      <c r="N61" s="17"/>
      <c r="O61" s="17"/>
      <c r="P61" s="18"/>
      <c r="Q61" s="19"/>
      <c r="R61" s="78"/>
      <c r="S61" s="20">
        <f t="shared" si="47"/>
        <v>0</v>
      </c>
      <c r="T61" s="82"/>
      <c r="V61" s="33">
        <v>0</v>
      </c>
      <c r="W61" s="23">
        <v>0</v>
      </c>
      <c r="X61" s="23">
        <v>0</v>
      </c>
      <c r="Z61" s="22" t="s">
        <v>17</v>
      </c>
      <c r="AA61" s="34" t="s">
        <v>27</v>
      </c>
      <c r="AB61" s="23">
        <f>+X63</f>
        <v>0</v>
      </c>
    </row>
    <row r="62" spans="1:28" ht="15" customHeight="1">
      <c r="A62" s="77">
        <v>42726</v>
      </c>
      <c r="B62" s="13"/>
      <c r="C62" s="13"/>
      <c r="D62" s="13"/>
      <c r="E62" s="14">
        <f t="shared" si="43"/>
        <v>0</v>
      </c>
      <c r="F62" s="13"/>
      <c r="G62" s="15">
        <f t="shared" si="44"/>
        <v>0</v>
      </c>
      <c r="H62" s="13"/>
      <c r="I62" s="13"/>
      <c r="J62" s="13"/>
      <c r="K62" s="14">
        <f t="shared" si="45"/>
        <v>0</v>
      </c>
      <c r="L62" s="13"/>
      <c r="M62" s="15">
        <f t="shared" ref="M62:M65" si="48">IF(L62&lt;H62,L62+1-H62-K62,L62-H62-K62)</f>
        <v>0</v>
      </c>
      <c r="N62" s="17"/>
      <c r="O62" s="17"/>
      <c r="P62" s="18"/>
      <c r="Q62" s="19"/>
      <c r="R62" s="78"/>
      <c r="S62" s="20">
        <f t="shared" si="47"/>
        <v>0</v>
      </c>
      <c r="T62" s="82"/>
      <c r="V62" s="22" t="s">
        <v>18</v>
      </c>
      <c r="W62" s="22" t="s">
        <v>18</v>
      </c>
      <c r="X62" s="22" t="s">
        <v>18</v>
      </c>
      <c r="Z62" s="22" t="s">
        <v>16</v>
      </c>
      <c r="AA62" s="23">
        <f>+W63</f>
        <v>0</v>
      </c>
      <c r="AB62" s="23">
        <f>+(AB61*1.5)/1.25</f>
        <v>0</v>
      </c>
    </row>
    <row r="63" spans="1:28">
      <c r="A63" s="77">
        <v>42727</v>
      </c>
      <c r="B63" s="13"/>
      <c r="C63" s="13"/>
      <c r="D63" s="13"/>
      <c r="E63" s="14">
        <f t="shared" si="43"/>
        <v>0</v>
      </c>
      <c r="F63" s="13"/>
      <c r="G63" s="15">
        <f t="shared" si="44"/>
        <v>0</v>
      </c>
      <c r="H63" s="13"/>
      <c r="I63" s="13"/>
      <c r="J63" s="13"/>
      <c r="K63" s="14">
        <f t="shared" si="45"/>
        <v>0</v>
      </c>
      <c r="L63" s="13"/>
      <c r="M63" s="15">
        <f t="shared" si="48"/>
        <v>0</v>
      </c>
      <c r="N63" s="17"/>
      <c r="O63" s="17"/>
      <c r="P63" s="18"/>
      <c r="Q63" s="19"/>
      <c r="R63" s="78"/>
      <c r="S63" s="20">
        <f t="shared" si="47"/>
        <v>0</v>
      </c>
      <c r="T63" s="82"/>
      <c r="V63" s="33">
        <f>+V55+V61-(AA57*1.25)</f>
        <v>0</v>
      </c>
      <c r="W63" s="23">
        <f>+W55+W61-W57+(AB57*1.5)/1.25-AA57</f>
        <v>0</v>
      </c>
      <c r="X63" s="23">
        <f>+X55+X61-X57-AB57</f>
        <v>0</v>
      </c>
      <c r="Z63" s="22" t="s">
        <v>15</v>
      </c>
      <c r="AA63" s="23">
        <f>+AA62*1.25</f>
        <v>0</v>
      </c>
      <c r="AB63" s="34" t="s">
        <v>27</v>
      </c>
    </row>
    <row r="64" spans="1:28">
      <c r="A64" s="77">
        <v>42728</v>
      </c>
      <c r="B64" s="13"/>
      <c r="C64" s="13"/>
      <c r="D64" s="13"/>
      <c r="E64" s="14">
        <f t="shared" si="43"/>
        <v>0</v>
      </c>
      <c r="F64" s="13"/>
      <c r="G64" s="15">
        <f t="shared" si="44"/>
        <v>0</v>
      </c>
      <c r="H64" s="13"/>
      <c r="I64" s="13"/>
      <c r="J64" s="13"/>
      <c r="K64" s="14">
        <f t="shared" si="45"/>
        <v>0</v>
      </c>
      <c r="L64" s="13"/>
      <c r="M64" s="15">
        <f t="shared" si="48"/>
        <v>0</v>
      </c>
      <c r="N64" s="17"/>
      <c r="O64" s="17"/>
      <c r="P64" s="18"/>
      <c r="Q64" s="19"/>
      <c r="R64" s="78"/>
      <c r="S64" s="20">
        <f t="shared" si="47"/>
        <v>0</v>
      </c>
      <c r="T64" s="83" t="s">
        <v>33</v>
      </c>
      <c r="W64" s="22" t="s">
        <v>16</v>
      </c>
      <c r="X64" s="22" t="s">
        <v>17</v>
      </c>
      <c r="AA64" s="22" t="s">
        <v>16</v>
      </c>
      <c r="AB64" s="22" t="s">
        <v>17</v>
      </c>
    </row>
    <row r="65" spans="1:28">
      <c r="A65" s="77">
        <v>42729</v>
      </c>
      <c r="B65" s="13"/>
      <c r="C65" s="13"/>
      <c r="D65" s="13"/>
      <c r="E65" s="14">
        <f t="shared" si="43"/>
        <v>0</v>
      </c>
      <c r="F65" s="13"/>
      <c r="G65" s="15">
        <f t="shared" si="44"/>
        <v>0</v>
      </c>
      <c r="H65" s="13"/>
      <c r="I65" s="13"/>
      <c r="J65" s="13"/>
      <c r="K65" s="14">
        <f t="shared" si="45"/>
        <v>0</v>
      </c>
      <c r="L65" s="13"/>
      <c r="M65" s="15">
        <f t="shared" si="48"/>
        <v>0</v>
      </c>
      <c r="N65" s="17"/>
      <c r="O65" s="17"/>
      <c r="P65" s="18"/>
      <c r="Q65" s="19"/>
      <c r="R65" s="78"/>
      <c r="S65" s="20">
        <f t="shared" si="47"/>
        <v>0</v>
      </c>
      <c r="T65" s="84">
        <f>+SUM(N59:R65)</f>
        <v>0</v>
      </c>
      <c r="V65" s="42" t="s">
        <v>19</v>
      </c>
      <c r="W65" s="35">
        <v>0</v>
      </c>
      <c r="X65" s="35">
        <v>0</v>
      </c>
      <c r="Z65" s="42" t="s">
        <v>26</v>
      </c>
      <c r="AA65" s="35">
        <v>0</v>
      </c>
      <c r="AB65" s="35">
        <v>0</v>
      </c>
    </row>
    <row r="66" spans="1:28" ht="6" customHeight="1">
      <c r="N66" s="37"/>
      <c r="O66" s="37"/>
      <c r="P66" s="37"/>
      <c r="Q66" s="37"/>
      <c r="R66" s="37"/>
    </row>
    <row r="67" spans="1:28">
      <c r="A67" s="77">
        <v>42730</v>
      </c>
      <c r="B67" s="13"/>
      <c r="C67" s="13"/>
      <c r="D67" s="13"/>
      <c r="E67" s="14">
        <f t="shared" ref="E67:E73" si="49">+D67-C67</f>
        <v>0</v>
      </c>
      <c r="F67" s="13"/>
      <c r="G67" s="15">
        <f t="shared" ref="G67:G73" si="50">IF(F67&lt;B67,F67+1-B67-E67,F67-B67-E67)</f>
        <v>0</v>
      </c>
      <c r="H67" s="13"/>
      <c r="I67" s="13"/>
      <c r="J67" s="13"/>
      <c r="K67" s="14">
        <f t="shared" ref="K67:K73" si="51">+J67-I67</f>
        <v>0</v>
      </c>
      <c r="L67" s="13"/>
      <c r="M67" s="15">
        <f t="shared" ref="M67:M68" si="52">IF(L67&lt;H67,L67+1-H67-K67,L67-H67-K67)</f>
        <v>0</v>
      </c>
      <c r="N67" s="17"/>
      <c r="O67" s="17"/>
      <c r="P67" s="18"/>
      <c r="Q67" s="19"/>
      <c r="R67" s="78"/>
      <c r="S67" s="20">
        <f>SUM(G67+M67)</f>
        <v>0</v>
      </c>
      <c r="T67" s="81">
        <f>SUM(S67:S73)</f>
        <v>0</v>
      </c>
      <c r="V67" s="39" t="s">
        <v>13</v>
      </c>
      <c r="W67" s="43" t="s">
        <v>14</v>
      </c>
      <c r="X67" s="43"/>
      <c r="Z67" s="36"/>
      <c r="AA67" s="43" t="s">
        <v>28</v>
      </c>
      <c r="AB67" s="43"/>
    </row>
    <row r="68" spans="1:28">
      <c r="A68" s="77">
        <v>42731</v>
      </c>
      <c r="B68" s="13"/>
      <c r="C68" s="13"/>
      <c r="D68" s="13"/>
      <c r="E68" s="14">
        <f t="shared" si="49"/>
        <v>0</v>
      </c>
      <c r="F68" s="13"/>
      <c r="G68" s="15">
        <f t="shared" si="50"/>
        <v>0</v>
      </c>
      <c r="H68" s="13"/>
      <c r="I68" s="13"/>
      <c r="J68" s="13"/>
      <c r="K68" s="14">
        <f t="shared" si="51"/>
        <v>0</v>
      </c>
      <c r="L68" s="13"/>
      <c r="M68" s="15">
        <f t="shared" si="52"/>
        <v>0</v>
      </c>
      <c r="N68" s="17"/>
      <c r="O68" s="17"/>
      <c r="P68" s="18"/>
      <c r="Q68" s="19"/>
      <c r="R68" s="78"/>
      <c r="S68" s="20">
        <f t="shared" ref="S68:S73" si="53">SUM(G68+M68)</f>
        <v>0</v>
      </c>
      <c r="T68" s="82"/>
      <c r="V68" s="22" t="s">
        <v>15</v>
      </c>
      <c r="W68" s="22" t="s">
        <v>29</v>
      </c>
      <c r="X68" s="22" t="s">
        <v>17</v>
      </c>
      <c r="AA68" s="22" t="s">
        <v>16</v>
      </c>
      <c r="AB68" s="22" t="s">
        <v>17</v>
      </c>
    </row>
    <row r="69" spans="1:28">
      <c r="A69" s="77">
        <v>42732</v>
      </c>
      <c r="B69" s="13"/>
      <c r="C69" s="13"/>
      <c r="D69" s="13"/>
      <c r="E69" s="14">
        <f t="shared" si="49"/>
        <v>0</v>
      </c>
      <c r="F69" s="13"/>
      <c r="G69" s="15">
        <f t="shared" si="50"/>
        <v>0</v>
      </c>
      <c r="H69" s="13"/>
      <c r="I69" s="13"/>
      <c r="J69" s="13"/>
      <c r="K69" s="14">
        <f t="shared" si="51"/>
        <v>0</v>
      </c>
      <c r="L69" s="13"/>
      <c r="M69" s="15">
        <f>IF(L69&lt;H69,L69+1-H69-K69,L69-H69-K69)</f>
        <v>0</v>
      </c>
      <c r="N69" s="17"/>
      <c r="O69" s="17"/>
      <c r="P69" s="18"/>
      <c r="Q69" s="19"/>
      <c r="R69" s="78"/>
      <c r="S69" s="20">
        <f t="shared" si="53"/>
        <v>0</v>
      </c>
      <c r="T69" s="82"/>
      <c r="V69" s="33">
        <v>0</v>
      </c>
      <c r="W69" s="23">
        <v>0</v>
      </c>
      <c r="X69" s="23">
        <v>0</v>
      </c>
      <c r="Z69" s="22" t="s">
        <v>17</v>
      </c>
      <c r="AA69" s="34" t="s">
        <v>27</v>
      </c>
      <c r="AB69" s="23">
        <f>+X71</f>
        <v>0</v>
      </c>
    </row>
    <row r="70" spans="1:28" ht="15" customHeight="1">
      <c r="A70" s="77">
        <v>42733</v>
      </c>
      <c r="B70" s="13"/>
      <c r="C70" s="13"/>
      <c r="D70" s="13"/>
      <c r="E70" s="14">
        <f t="shared" si="49"/>
        <v>0</v>
      </c>
      <c r="F70" s="13"/>
      <c r="G70" s="15">
        <f t="shared" si="50"/>
        <v>0</v>
      </c>
      <c r="H70" s="13"/>
      <c r="I70" s="13"/>
      <c r="J70" s="13"/>
      <c r="K70" s="14">
        <f t="shared" si="51"/>
        <v>0</v>
      </c>
      <c r="L70" s="13"/>
      <c r="M70" s="15">
        <f t="shared" ref="M70:M73" si="54">IF(L70&lt;H70,L70+1-H70-K70,L70-H70-K70)</f>
        <v>0</v>
      </c>
      <c r="N70" s="17"/>
      <c r="O70" s="17"/>
      <c r="P70" s="18"/>
      <c r="Q70" s="19"/>
      <c r="R70" s="78"/>
      <c r="S70" s="20">
        <f t="shared" si="53"/>
        <v>0</v>
      </c>
      <c r="T70" s="82"/>
      <c r="V70" s="22" t="s">
        <v>18</v>
      </c>
      <c r="W70" s="22" t="s">
        <v>18</v>
      </c>
      <c r="X70" s="22" t="s">
        <v>18</v>
      </c>
      <c r="Z70" s="22" t="s">
        <v>16</v>
      </c>
      <c r="AA70" s="23">
        <f>+W71</f>
        <v>0</v>
      </c>
      <c r="AB70" s="23">
        <f>+(AB69*1.5)/1.25</f>
        <v>0</v>
      </c>
    </row>
    <row r="71" spans="1:28">
      <c r="A71" s="77">
        <v>42734</v>
      </c>
      <c r="B71" s="13"/>
      <c r="C71" s="13"/>
      <c r="D71" s="13"/>
      <c r="E71" s="14">
        <f t="shared" si="49"/>
        <v>0</v>
      </c>
      <c r="F71" s="13"/>
      <c r="G71" s="15">
        <f t="shared" si="50"/>
        <v>0</v>
      </c>
      <c r="H71" s="13"/>
      <c r="I71" s="13"/>
      <c r="J71" s="13"/>
      <c r="K71" s="14">
        <f t="shared" si="51"/>
        <v>0</v>
      </c>
      <c r="L71" s="13"/>
      <c r="M71" s="15">
        <f t="shared" si="54"/>
        <v>0</v>
      </c>
      <c r="N71" s="17"/>
      <c r="O71" s="17"/>
      <c r="P71" s="18"/>
      <c r="Q71" s="19"/>
      <c r="R71" s="78"/>
      <c r="S71" s="20">
        <f t="shared" si="53"/>
        <v>0</v>
      </c>
      <c r="T71" s="82"/>
      <c r="V71" s="33">
        <f>+V63+V69-(AA65*1.25)</f>
        <v>0</v>
      </c>
      <c r="W71" s="23">
        <f>+W63+W69-W65+(AB65*1.5)/1.25-AA65</f>
        <v>0</v>
      </c>
      <c r="X71" s="23">
        <f>+X63+X69-X65-AB65</f>
        <v>0</v>
      </c>
      <c r="Z71" s="22" t="s">
        <v>15</v>
      </c>
      <c r="AA71" s="23">
        <f>+AA70*1.25</f>
        <v>0</v>
      </c>
      <c r="AB71" s="34" t="s">
        <v>27</v>
      </c>
    </row>
    <row r="72" spans="1:28">
      <c r="A72" s="77">
        <v>42735</v>
      </c>
      <c r="B72" s="13"/>
      <c r="C72" s="13"/>
      <c r="D72" s="13"/>
      <c r="E72" s="14">
        <f t="shared" si="49"/>
        <v>0</v>
      </c>
      <c r="F72" s="13"/>
      <c r="G72" s="15">
        <f t="shared" si="50"/>
        <v>0</v>
      </c>
      <c r="H72" s="13"/>
      <c r="I72" s="13"/>
      <c r="J72" s="13"/>
      <c r="K72" s="14">
        <f t="shared" si="51"/>
        <v>0</v>
      </c>
      <c r="L72" s="13"/>
      <c r="M72" s="15">
        <f t="shared" si="54"/>
        <v>0</v>
      </c>
      <c r="N72" s="17"/>
      <c r="O72" s="17"/>
      <c r="P72" s="18"/>
      <c r="Q72" s="19"/>
      <c r="R72" s="78"/>
      <c r="S72" s="20">
        <f t="shared" si="53"/>
        <v>0</v>
      </c>
      <c r="T72" s="83" t="s">
        <v>33</v>
      </c>
      <c r="W72" s="22" t="s">
        <v>16</v>
      </c>
      <c r="X72" s="22" t="s">
        <v>17</v>
      </c>
      <c r="AA72" s="22" t="s">
        <v>16</v>
      </c>
      <c r="AB72" s="22" t="s">
        <v>17</v>
      </c>
    </row>
    <row r="73" spans="1:28">
      <c r="A73" s="77">
        <v>42736</v>
      </c>
      <c r="B73" s="13"/>
      <c r="C73" s="13"/>
      <c r="D73" s="13"/>
      <c r="E73" s="14">
        <f t="shared" si="49"/>
        <v>0</v>
      </c>
      <c r="F73" s="13"/>
      <c r="G73" s="15">
        <f t="shared" si="50"/>
        <v>0</v>
      </c>
      <c r="H73" s="13"/>
      <c r="I73" s="13"/>
      <c r="J73" s="13"/>
      <c r="K73" s="14">
        <f t="shared" si="51"/>
        <v>0</v>
      </c>
      <c r="L73" s="13"/>
      <c r="M73" s="15">
        <f t="shared" si="54"/>
        <v>0</v>
      </c>
      <c r="N73" s="17"/>
      <c r="O73" s="17"/>
      <c r="P73" s="18"/>
      <c r="Q73" s="19"/>
      <c r="R73" s="78"/>
      <c r="S73" s="20">
        <f t="shared" si="53"/>
        <v>0</v>
      </c>
      <c r="T73" s="84">
        <f>+SUM(N67:R73)</f>
        <v>0</v>
      </c>
      <c r="V73" s="42" t="s">
        <v>19</v>
      </c>
      <c r="W73" s="35">
        <v>0</v>
      </c>
      <c r="X73" s="35">
        <v>0</v>
      </c>
      <c r="Z73" s="42" t="s">
        <v>26</v>
      </c>
      <c r="AA73" s="35">
        <v>0</v>
      </c>
      <c r="AB73" s="35">
        <v>0</v>
      </c>
    </row>
    <row r="74" spans="1:28" ht="6" customHeight="1">
      <c r="N74" s="37"/>
      <c r="O74" s="37"/>
      <c r="P74" s="37"/>
      <c r="Q74" s="37"/>
      <c r="R74" s="37"/>
    </row>
    <row r="75" spans="1:28">
      <c r="A75" s="77">
        <v>42737</v>
      </c>
      <c r="B75" s="13"/>
      <c r="C75" s="13"/>
      <c r="D75" s="13"/>
      <c r="E75" s="14">
        <f t="shared" ref="E75:E81" si="55">+D75-C75</f>
        <v>0</v>
      </c>
      <c r="F75" s="13"/>
      <c r="G75" s="15">
        <f t="shared" ref="G75:G81" si="56">IF(F75&lt;B75,F75+1-B75-E75,F75-B75-E75)</f>
        <v>0</v>
      </c>
      <c r="H75" s="13"/>
      <c r="I75" s="13"/>
      <c r="J75" s="13"/>
      <c r="K75" s="14">
        <f t="shared" ref="K75:K81" si="57">+J75-I75</f>
        <v>0</v>
      </c>
      <c r="L75" s="13"/>
      <c r="M75" s="15">
        <f t="shared" ref="M75:M76" si="58">IF(L75&lt;H75,L75+1-H75-K75,L75-H75-K75)</f>
        <v>0</v>
      </c>
      <c r="N75" s="17"/>
      <c r="O75" s="17"/>
      <c r="P75" s="18"/>
      <c r="Q75" s="19"/>
      <c r="R75" s="78"/>
      <c r="S75" s="20">
        <f>SUM(G75+M75)</f>
        <v>0</v>
      </c>
      <c r="T75" s="81">
        <f>SUM(S75:S81)</f>
        <v>0</v>
      </c>
      <c r="V75" s="39" t="s">
        <v>13</v>
      </c>
      <c r="W75" s="43" t="s">
        <v>14</v>
      </c>
      <c r="X75" s="43"/>
      <c r="Z75" s="36"/>
      <c r="AA75" s="43" t="s">
        <v>28</v>
      </c>
      <c r="AB75" s="43"/>
    </row>
    <row r="76" spans="1:28">
      <c r="A76" s="77">
        <v>42738</v>
      </c>
      <c r="B76" s="13"/>
      <c r="C76" s="13"/>
      <c r="D76" s="13"/>
      <c r="E76" s="14">
        <f t="shared" si="55"/>
        <v>0</v>
      </c>
      <c r="F76" s="13"/>
      <c r="G76" s="15">
        <f t="shared" si="56"/>
        <v>0</v>
      </c>
      <c r="H76" s="13"/>
      <c r="I76" s="13"/>
      <c r="J76" s="13"/>
      <c r="K76" s="14">
        <f t="shared" si="57"/>
        <v>0</v>
      </c>
      <c r="L76" s="13"/>
      <c r="M76" s="15">
        <f t="shared" si="58"/>
        <v>0</v>
      </c>
      <c r="N76" s="17"/>
      <c r="O76" s="17"/>
      <c r="P76" s="18"/>
      <c r="Q76" s="19"/>
      <c r="R76" s="78"/>
      <c r="S76" s="20">
        <f t="shared" ref="S76:S81" si="59">SUM(G76+M76)</f>
        <v>0</v>
      </c>
      <c r="T76" s="82"/>
      <c r="V76" s="22" t="s">
        <v>15</v>
      </c>
      <c r="W76" s="22" t="s">
        <v>29</v>
      </c>
      <c r="X76" s="22" t="s">
        <v>17</v>
      </c>
      <c r="AA76" s="22" t="s">
        <v>16</v>
      </c>
      <c r="AB76" s="22" t="s">
        <v>17</v>
      </c>
    </row>
    <row r="77" spans="1:28">
      <c r="A77" s="77">
        <v>42739</v>
      </c>
      <c r="B77" s="13"/>
      <c r="C77" s="13"/>
      <c r="D77" s="13"/>
      <c r="E77" s="14">
        <f t="shared" si="55"/>
        <v>0</v>
      </c>
      <c r="F77" s="13"/>
      <c r="G77" s="15">
        <f t="shared" si="56"/>
        <v>0</v>
      </c>
      <c r="H77" s="13"/>
      <c r="I77" s="13"/>
      <c r="J77" s="13"/>
      <c r="K77" s="14">
        <f t="shared" si="57"/>
        <v>0</v>
      </c>
      <c r="L77" s="13"/>
      <c r="M77" s="15">
        <f>IF(L77&lt;H77,L77+1-H77-K77,L77-H77-K77)</f>
        <v>0</v>
      </c>
      <c r="N77" s="17"/>
      <c r="O77" s="17"/>
      <c r="P77" s="18"/>
      <c r="Q77" s="19"/>
      <c r="R77" s="78"/>
      <c r="S77" s="20">
        <f t="shared" si="59"/>
        <v>0</v>
      </c>
      <c r="T77" s="82"/>
      <c r="V77" s="33">
        <v>0</v>
      </c>
      <c r="W77" s="23">
        <v>0</v>
      </c>
      <c r="X77" s="23">
        <v>0</v>
      </c>
      <c r="Z77" s="22" t="s">
        <v>17</v>
      </c>
      <c r="AA77" s="34" t="s">
        <v>27</v>
      </c>
      <c r="AB77" s="23">
        <f>+X79</f>
        <v>0</v>
      </c>
    </row>
    <row r="78" spans="1:28" ht="15" customHeight="1">
      <c r="A78" s="77">
        <v>42740</v>
      </c>
      <c r="B78" s="13"/>
      <c r="C78" s="13"/>
      <c r="D78" s="13"/>
      <c r="E78" s="14">
        <f t="shared" si="55"/>
        <v>0</v>
      </c>
      <c r="F78" s="13"/>
      <c r="G78" s="15">
        <f t="shared" si="56"/>
        <v>0</v>
      </c>
      <c r="H78" s="13"/>
      <c r="I78" s="13"/>
      <c r="J78" s="13"/>
      <c r="K78" s="14">
        <f t="shared" si="57"/>
        <v>0</v>
      </c>
      <c r="L78" s="13"/>
      <c r="M78" s="15">
        <f t="shared" ref="M78:M81" si="60">IF(L78&lt;H78,L78+1-H78-K78,L78-H78-K78)</f>
        <v>0</v>
      </c>
      <c r="N78" s="17"/>
      <c r="O78" s="17"/>
      <c r="P78" s="18"/>
      <c r="Q78" s="19"/>
      <c r="R78" s="78"/>
      <c r="S78" s="20">
        <f t="shared" si="59"/>
        <v>0</v>
      </c>
      <c r="T78" s="82"/>
      <c r="V78" s="22" t="s">
        <v>18</v>
      </c>
      <c r="W78" s="22" t="s">
        <v>18</v>
      </c>
      <c r="X78" s="22" t="s">
        <v>18</v>
      </c>
      <c r="Z78" s="22" t="s">
        <v>16</v>
      </c>
      <c r="AA78" s="23">
        <f>+W79</f>
        <v>0</v>
      </c>
      <c r="AB78" s="23">
        <f>+(AB77*1.5)/1.25</f>
        <v>0</v>
      </c>
    </row>
    <row r="79" spans="1:28">
      <c r="A79" s="77">
        <v>42741</v>
      </c>
      <c r="B79" s="13"/>
      <c r="C79" s="13"/>
      <c r="D79" s="13"/>
      <c r="E79" s="14">
        <f t="shared" si="55"/>
        <v>0</v>
      </c>
      <c r="F79" s="13"/>
      <c r="G79" s="15">
        <f t="shared" si="56"/>
        <v>0</v>
      </c>
      <c r="H79" s="13"/>
      <c r="I79" s="13"/>
      <c r="J79" s="13"/>
      <c r="K79" s="14">
        <f t="shared" si="57"/>
        <v>0</v>
      </c>
      <c r="L79" s="13"/>
      <c r="M79" s="15">
        <f t="shared" si="60"/>
        <v>0</v>
      </c>
      <c r="N79" s="17"/>
      <c r="O79" s="17"/>
      <c r="P79" s="18"/>
      <c r="Q79" s="19"/>
      <c r="R79" s="78"/>
      <c r="S79" s="20">
        <f t="shared" si="59"/>
        <v>0</v>
      </c>
      <c r="T79" s="82"/>
      <c r="V79" s="33">
        <f>+V71+V77-(AA73*1.25)</f>
        <v>0</v>
      </c>
      <c r="W79" s="23">
        <f>+W71-W77-W73+(AB73*1.5)/1.25-AA73</f>
        <v>0</v>
      </c>
      <c r="X79" s="23">
        <f>+X71+X77-X73-AB73</f>
        <v>0</v>
      </c>
      <c r="Z79" s="22" t="s">
        <v>15</v>
      </c>
      <c r="AA79" s="23">
        <f>+AA78*1.25</f>
        <v>0</v>
      </c>
      <c r="AB79" s="34" t="s">
        <v>27</v>
      </c>
    </row>
    <row r="80" spans="1:28">
      <c r="A80" s="77">
        <v>42742</v>
      </c>
      <c r="B80" s="13"/>
      <c r="C80" s="13"/>
      <c r="D80" s="13"/>
      <c r="E80" s="14">
        <f t="shared" si="55"/>
        <v>0</v>
      </c>
      <c r="F80" s="13"/>
      <c r="G80" s="15">
        <f t="shared" si="56"/>
        <v>0</v>
      </c>
      <c r="H80" s="13"/>
      <c r="I80" s="13"/>
      <c r="J80" s="13"/>
      <c r="K80" s="14">
        <f t="shared" si="57"/>
        <v>0</v>
      </c>
      <c r="L80" s="13"/>
      <c r="M80" s="15">
        <f t="shared" si="60"/>
        <v>0</v>
      </c>
      <c r="N80" s="17"/>
      <c r="O80" s="17"/>
      <c r="P80" s="18"/>
      <c r="Q80" s="19"/>
      <c r="R80" s="78"/>
      <c r="S80" s="20">
        <f t="shared" si="59"/>
        <v>0</v>
      </c>
      <c r="T80" s="83" t="s">
        <v>33</v>
      </c>
      <c r="W80" s="22" t="s">
        <v>16</v>
      </c>
      <c r="X80" s="22" t="s">
        <v>17</v>
      </c>
      <c r="AA80" s="22" t="s">
        <v>16</v>
      </c>
      <c r="AB80" s="22" t="s">
        <v>17</v>
      </c>
    </row>
    <row r="81" spans="1:28">
      <c r="A81" s="77">
        <v>42743</v>
      </c>
      <c r="B81" s="13"/>
      <c r="C81" s="13"/>
      <c r="D81" s="13"/>
      <c r="E81" s="14">
        <f t="shared" si="55"/>
        <v>0</v>
      </c>
      <c r="F81" s="13"/>
      <c r="G81" s="15">
        <f t="shared" si="56"/>
        <v>0</v>
      </c>
      <c r="H81" s="13"/>
      <c r="I81" s="13"/>
      <c r="J81" s="13"/>
      <c r="K81" s="14">
        <f t="shared" si="57"/>
        <v>0</v>
      </c>
      <c r="L81" s="13"/>
      <c r="M81" s="15">
        <f t="shared" si="60"/>
        <v>0</v>
      </c>
      <c r="N81" s="17"/>
      <c r="O81" s="17"/>
      <c r="P81" s="18"/>
      <c r="Q81" s="19"/>
      <c r="R81" s="78"/>
      <c r="S81" s="20">
        <f t="shared" si="59"/>
        <v>0</v>
      </c>
      <c r="T81" s="84">
        <f>+SUM(N75:R81)</f>
        <v>0</v>
      </c>
      <c r="V81" s="42" t="s">
        <v>19</v>
      </c>
      <c r="W81" s="35">
        <v>0</v>
      </c>
      <c r="X81" s="35">
        <v>0</v>
      </c>
      <c r="Z81" s="42" t="s">
        <v>26</v>
      </c>
      <c r="AA81" s="35">
        <v>0</v>
      </c>
      <c r="AB81" s="35">
        <v>0</v>
      </c>
    </row>
    <row r="82" spans="1:28" ht="6" customHeight="1">
      <c r="N82" s="37"/>
      <c r="O82" s="37"/>
      <c r="P82" s="37"/>
      <c r="Q82" s="37"/>
      <c r="R82" s="37"/>
    </row>
    <row r="83" spans="1:28">
      <c r="A83" s="77">
        <v>42744</v>
      </c>
      <c r="B83" s="13"/>
      <c r="C83" s="13"/>
      <c r="D83" s="13"/>
      <c r="E83" s="14">
        <f t="shared" ref="E83:E89" si="61">+D83-C83</f>
        <v>0</v>
      </c>
      <c r="F83" s="13"/>
      <c r="G83" s="15">
        <f t="shared" ref="G83:G89" si="62">IF(F83&lt;B83,F83+1-B83-E83,F83-B83-E83)</f>
        <v>0</v>
      </c>
      <c r="H83" s="13"/>
      <c r="I83" s="13"/>
      <c r="J83" s="13"/>
      <c r="K83" s="14">
        <f t="shared" ref="K83:K89" si="63">+J83-I83</f>
        <v>0</v>
      </c>
      <c r="L83" s="13"/>
      <c r="M83" s="15">
        <f t="shared" ref="M83:M84" si="64">IF(L83&lt;H83,L83+1-H83-K83,L83-H83-K83)</f>
        <v>0</v>
      </c>
      <c r="N83" s="17"/>
      <c r="O83" s="17"/>
      <c r="P83" s="18"/>
      <c r="Q83" s="19"/>
      <c r="R83" s="78"/>
      <c r="S83" s="20">
        <f>SUM(G83+M83)</f>
        <v>0</v>
      </c>
      <c r="T83" s="81">
        <f>SUM(S83:S89)</f>
        <v>0</v>
      </c>
      <c r="V83" s="39" t="s">
        <v>13</v>
      </c>
      <c r="W83" s="43" t="s">
        <v>14</v>
      </c>
      <c r="X83" s="43"/>
      <c r="Z83" s="36"/>
      <c r="AA83" s="43" t="s">
        <v>28</v>
      </c>
      <c r="AB83" s="43"/>
    </row>
    <row r="84" spans="1:28">
      <c r="A84" s="77">
        <v>42745</v>
      </c>
      <c r="B84" s="13"/>
      <c r="C84" s="13"/>
      <c r="D84" s="13"/>
      <c r="E84" s="14">
        <f t="shared" si="61"/>
        <v>0</v>
      </c>
      <c r="F84" s="13"/>
      <c r="G84" s="15">
        <f t="shared" si="62"/>
        <v>0</v>
      </c>
      <c r="H84" s="13"/>
      <c r="I84" s="13"/>
      <c r="J84" s="13"/>
      <c r="K84" s="14">
        <f t="shared" si="63"/>
        <v>0</v>
      </c>
      <c r="L84" s="13"/>
      <c r="M84" s="15">
        <f t="shared" si="64"/>
        <v>0</v>
      </c>
      <c r="N84" s="17"/>
      <c r="O84" s="17"/>
      <c r="P84" s="18"/>
      <c r="Q84" s="19"/>
      <c r="R84" s="78"/>
      <c r="S84" s="20">
        <f t="shared" ref="S84:S89" si="65">SUM(G84+M84)</f>
        <v>0</v>
      </c>
      <c r="T84" s="82"/>
      <c r="V84" s="22" t="s">
        <v>15</v>
      </c>
      <c r="W84" s="22" t="s">
        <v>29</v>
      </c>
      <c r="X84" s="22" t="s">
        <v>17</v>
      </c>
      <c r="AA84" s="22" t="s">
        <v>16</v>
      </c>
      <c r="AB84" s="22" t="s">
        <v>17</v>
      </c>
    </row>
    <row r="85" spans="1:28">
      <c r="A85" s="77">
        <v>42746</v>
      </c>
      <c r="B85" s="13"/>
      <c r="C85" s="13"/>
      <c r="D85" s="13"/>
      <c r="E85" s="14">
        <f t="shared" si="61"/>
        <v>0</v>
      </c>
      <c r="F85" s="13"/>
      <c r="G85" s="15">
        <f t="shared" si="62"/>
        <v>0</v>
      </c>
      <c r="H85" s="13"/>
      <c r="I85" s="13"/>
      <c r="J85" s="13"/>
      <c r="K85" s="14">
        <f t="shared" si="63"/>
        <v>0</v>
      </c>
      <c r="L85" s="13"/>
      <c r="M85" s="15">
        <f>IF(L85&lt;H85,L85+1-H85-K85,L85-H85-K85)</f>
        <v>0</v>
      </c>
      <c r="N85" s="17"/>
      <c r="O85" s="17"/>
      <c r="P85" s="18"/>
      <c r="Q85" s="19"/>
      <c r="R85" s="78"/>
      <c r="S85" s="20">
        <f t="shared" si="65"/>
        <v>0</v>
      </c>
      <c r="T85" s="82"/>
      <c r="V85" s="33">
        <v>0</v>
      </c>
      <c r="W85" s="23">
        <v>0</v>
      </c>
      <c r="X85" s="23">
        <v>0</v>
      </c>
      <c r="Z85" s="22" t="s">
        <v>17</v>
      </c>
      <c r="AA85" s="34" t="s">
        <v>27</v>
      </c>
      <c r="AB85" s="23">
        <f>+X87</f>
        <v>0</v>
      </c>
    </row>
    <row r="86" spans="1:28" ht="15" customHeight="1">
      <c r="A86" s="77">
        <v>42747</v>
      </c>
      <c r="B86" s="13"/>
      <c r="C86" s="13"/>
      <c r="D86" s="13"/>
      <c r="E86" s="14">
        <f t="shared" si="61"/>
        <v>0</v>
      </c>
      <c r="F86" s="13"/>
      <c r="G86" s="15">
        <f t="shared" si="62"/>
        <v>0</v>
      </c>
      <c r="H86" s="13"/>
      <c r="I86" s="13"/>
      <c r="J86" s="13"/>
      <c r="K86" s="14">
        <f t="shared" si="63"/>
        <v>0</v>
      </c>
      <c r="L86" s="13"/>
      <c r="M86" s="15">
        <f t="shared" ref="M86:M89" si="66">IF(L86&lt;H86,L86+1-H86-K86,L86-H86-K86)</f>
        <v>0</v>
      </c>
      <c r="N86" s="17"/>
      <c r="O86" s="17"/>
      <c r="P86" s="18"/>
      <c r="Q86" s="19"/>
      <c r="R86" s="78"/>
      <c r="S86" s="20">
        <f t="shared" si="65"/>
        <v>0</v>
      </c>
      <c r="T86" s="82"/>
      <c r="V86" s="22" t="s">
        <v>18</v>
      </c>
      <c r="W86" s="22" t="s">
        <v>18</v>
      </c>
      <c r="X86" s="22" t="s">
        <v>18</v>
      </c>
      <c r="Z86" s="22" t="s">
        <v>16</v>
      </c>
      <c r="AA86" s="23">
        <f>+W87</f>
        <v>0</v>
      </c>
      <c r="AB86" s="23">
        <f>+(AB85*1.5)/1.25</f>
        <v>0</v>
      </c>
    </row>
    <row r="87" spans="1:28">
      <c r="A87" s="77">
        <v>42748</v>
      </c>
      <c r="B87" s="13"/>
      <c r="C87" s="13"/>
      <c r="D87" s="13"/>
      <c r="E87" s="14">
        <f t="shared" si="61"/>
        <v>0</v>
      </c>
      <c r="F87" s="13"/>
      <c r="G87" s="15">
        <f t="shared" si="62"/>
        <v>0</v>
      </c>
      <c r="H87" s="13"/>
      <c r="I87" s="13"/>
      <c r="J87" s="13"/>
      <c r="K87" s="14">
        <f t="shared" si="63"/>
        <v>0</v>
      </c>
      <c r="L87" s="13"/>
      <c r="M87" s="15">
        <f t="shared" si="66"/>
        <v>0</v>
      </c>
      <c r="N87" s="17"/>
      <c r="O87" s="17"/>
      <c r="P87" s="18"/>
      <c r="Q87" s="19"/>
      <c r="R87" s="78"/>
      <c r="S87" s="20">
        <f t="shared" si="65"/>
        <v>0</v>
      </c>
      <c r="T87" s="82"/>
      <c r="V87" s="33">
        <f>+V79+V85-(AA81*1.25)</f>
        <v>0</v>
      </c>
      <c r="W87" s="23">
        <f>+W79-W85-W81+(AB81*1.5)/1.25-AA81</f>
        <v>0</v>
      </c>
      <c r="X87" s="23">
        <f>+X79+X85-X81-AB81</f>
        <v>0</v>
      </c>
      <c r="Z87" s="22" t="s">
        <v>15</v>
      </c>
      <c r="AA87" s="23">
        <f>+AA86*1.25</f>
        <v>0</v>
      </c>
      <c r="AB87" s="34" t="s">
        <v>27</v>
      </c>
    </row>
    <row r="88" spans="1:28">
      <c r="A88" s="77">
        <v>42749</v>
      </c>
      <c r="B88" s="13"/>
      <c r="C88" s="13"/>
      <c r="D88" s="13"/>
      <c r="E88" s="14">
        <f t="shared" si="61"/>
        <v>0</v>
      </c>
      <c r="F88" s="13"/>
      <c r="G88" s="15">
        <f t="shared" si="62"/>
        <v>0</v>
      </c>
      <c r="H88" s="13"/>
      <c r="I88" s="13"/>
      <c r="J88" s="13"/>
      <c r="K88" s="14">
        <f t="shared" si="63"/>
        <v>0</v>
      </c>
      <c r="L88" s="13"/>
      <c r="M88" s="15">
        <f t="shared" si="66"/>
        <v>0</v>
      </c>
      <c r="N88" s="17"/>
      <c r="O88" s="17"/>
      <c r="P88" s="18"/>
      <c r="Q88" s="19"/>
      <c r="R88" s="78"/>
      <c r="S88" s="20">
        <f t="shared" si="65"/>
        <v>0</v>
      </c>
      <c r="T88" s="83" t="s">
        <v>33</v>
      </c>
      <c r="W88" s="22" t="s">
        <v>16</v>
      </c>
      <c r="X88" s="22" t="s">
        <v>17</v>
      </c>
      <c r="AA88" s="22" t="s">
        <v>16</v>
      </c>
      <c r="AB88" s="22" t="s">
        <v>17</v>
      </c>
    </row>
    <row r="89" spans="1:28">
      <c r="A89" s="77">
        <v>42750</v>
      </c>
      <c r="B89" s="13"/>
      <c r="C89" s="13"/>
      <c r="D89" s="13"/>
      <c r="E89" s="14">
        <f t="shared" si="61"/>
        <v>0</v>
      </c>
      <c r="F89" s="13"/>
      <c r="G89" s="15">
        <f t="shared" si="62"/>
        <v>0</v>
      </c>
      <c r="H89" s="13"/>
      <c r="I89" s="13"/>
      <c r="J89" s="13"/>
      <c r="K89" s="14">
        <f t="shared" si="63"/>
        <v>0</v>
      </c>
      <c r="L89" s="13"/>
      <c r="M89" s="15">
        <f t="shared" si="66"/>
        <v>0</v>
      </c>
      <c r="N89" s="17"/>
      <c r="O89" s="17"/>
      <c r="P89" s="18"/>
      <c r="Q89" s="19"/>
      <c r="R89" s="78"/>
      <c r="S89" s="20">
        <f t="shared" si="65"/>
        <v>0</v>
      </c>
      <c r="T89" s="84">
        <f>+SUM(N83:R89)</f>
        <v>0</v>
      </c>
      <c r="V89" s="42" t="s">
        <v>19</v>
      </c>
      <c r="W89" s="35">
        <v>0</v>
      </c>
      <c r="X89" s="35">
        <v>0</v>
      </c>
      <c r="Z89" s="42" t="s">
        <v>26</v>
      </c>
      <c r="AA89" s="35">
        <v>0</v>
      </c>
      <c r="AB89" s="35">
        <v>0</v>
      </c>
    </row>
    <row r="90" spans="1:28" ht="6" customHeight="1">
      <c r="N90" s="37"/>
      <c r="O90" s="37"/>
      <c r="P90" s="37"/>
      <c r="Q90" s="37"/>
      <c r="R90" s="37"/>
    </row>
    <row r="91" spans="1:28">
      <c r="A91" s="77">
        <v>42751</v>
      </c>
      <c r="B91" s="13"/>
      <c r="C91" s="13"/>
      <c r="D91" s="13"/>
      <c r="E91" s="14">
        <f t="shared" ref="E91:E97" si="67">+D91-C91</f>
        <v>0</v>
      </c>
      <c r="F91" s="13"/>
      <c r="G91" s="15">
        <f t="shared" ref="G91:G97" si="68">IF(F91&lt;B91,F91+1-B91-E91,F91-B91-E91)</f>
        <v>0</v>
      </c>
      <c r="H91" s="13"/>
      <c r="I91" s="13"/>
      <c r="J91" s="13"/>
      <c r="K91" s="14">
        <f t="shared" ref="K91:K97" si="69">+J91-I91</f>
        <v>0</v>
      </c>
      <c r="L91" s="13"/>
      <c r="M91" s="15">
        <f t="shared" ref="M91:M92" si="70">IF(L91&lt;H91,L91+1-H91-K91,L91-H91-K91)</f>
        <v>0</v>
      </c>
      <c r="N91" s="17"/>
      <c r="O91" s="17"/>
      <c r="P91" s="18"/>
      <c r="Q91" s="19"/>
      <c r="R91" s="78"/>
      <c r="S91" s="20">
        <f>SUM(G91+M91)</f>
        <v>0</v>
      </c>
      <c r="T91" s="81">
        <f>SUM(S91:S97)</f>
        <v>0</v>
      </c>
      <c r="V91" s="39" t="s">
        <v>13</v>
      </c>
      <c r="W91" s="43" t="s">
        <v>14</v>
      </c>
      <c r="X91" s="43"/>
      <c r="Z91" s="36"/>
      <c r="AA91" s="43" t="s">
        <v>28</v>
      </c>
      <c r="AB91" s="43"/>
    </row>
    <row r="92" spans="1:28">
      <c r="A92" s="77">
        <v>42752</v>
      </c>
      <c r="B92" s="13"/>
      <c r="C92" s="13"/>
      <c r="D92" s="13"/>
      <c r="E92" s="14">
        <f t="shared" si="67"/>
        <v>0</v>
      </c>
      <c r="F92" s="13"/>
      <c r="G92" s="15">
        <f t="shared" si="68"/>
        <v>0</v>
      </c>
      <c r="H92" s="13"/>
      <c r="I92" s="13"/>
      <c r="J92" s="13"/>
      <c r="K92" s="14">
        <f t="shared" si="69"/>
        <v>0</v>
      </c>
      <c r="L92" s="13"/>
      <c r="M92" s="15">
        <f t="shared" si="70"/>
        <v>0</v>
      </c>
      <c r="N92" s="17"/>
      <c r="O92" s="17"/>
      <c r="P92" s="18"/>
      <c r="Q92" s="19"/>
      <c r="R92" s="78"/>
      <c r="S92" s="20">
        <f t="shared" ref="S92:S97" si="71">SUM(G92+M92)</f>
        <v>0</v>
      </c>
      <c r="T92" s="82"/>
      <c r="V92" s="22" t="s">
        <v>15</v>
      </c>
      <c r="W92" s="22" t="s">
        <v>29</v>
      </c>
      <c r="X92" s="22" t="s">
        <v>17</v>
      </c>
      <c r="AA92" s="22" t="s">
        <v>16</v>
      </c>
      <c r="AB92" s="22" t="s">
        <v>17</v>
      </c>
    </row>
    <row r="93" spans="1:28">
      <c r="A93" s="77">
        <v>42753</v>
      </c>
      <c r="B93" s="13"/>
      <c r="C93" s="13"/>
      <c r="D93" s="13"/>
      <c r="E93" s="14">
        <f t="shared" si="67"/>
        <v>0</v>
      </c>
      <c r="F93" s="13"/>
      <c r="G93" s="15">
        <f t="shared" si="68"/>
        <v>0</v>
      </c>
      <c r="H93" s="13"/>
      <c r="I93" s="13"/>
      <c r="J93" s="13"/>
      <c r="K93" s="14">
        <f t="shared" si="69"/>
        <v>0</v>
      </c>
      <c r="L93" s="13"/>
      <c r="M93" s="15">
        <f>IF(L93&lt;H93,L93+1-H93-K93,L93-H93-K93)</f>
        <v>0</v>
      </c>
      <c r="N93" s="17"/>
      <c r="O93" s="17"/>
      <c r="P93" s="18"/>
      <c r="Q93" s="19"/>
      <c r="R93" s="78"/>
      <c r="S93" s="20">
        <f t="shared" si="71"/>
        <v>0</v>
      </c>
      <c r="T93" s="82"/>
      <c r="V93" s="33">
        <v>0</v>
      </c>
      <c r="W93" s="23">
        <v>0</v>
      </c>
      <c r="X93" s="23">
        <v>0</v>
      </c>
      <c r="Z93" s="22" t="s">
        <v>17</v>
      </c>
      <c r="AA93" s="34" t="s">
        <v>27</v>
      </c>
      <c r="AB93" s="23">
        <f>+X95</f>
        <v>0</v>
      </c>
    </row>
    <row r="94" spans="1:28" ht="15" customHeight="1">
      <c r="A94" s="77">
        <v>42754</v>
      </c>
      <c r="B94" s="13"/>
      <c r="C94" s="13"/>
      <c r="D94" s="13"/>
      <c r="E94" s="14">
        <f t="shared" si="67"/>
        <v>0</v>
      </c>
      <c r="F94" s="13"/>
      <c r="G94" s="15">
        <f t="shared" si="68"/>
        <v>0</v>
      </c>
      <c r="H94" s="13"/>
      <c r="I94" s="13"/>
      <c r="J94" s="13"/>
      <c r="K94" s="14">
        <f t="shared" si="69"/>
        <v>0</v>
      </c>
      <c r="L94" s="13"/>
      <c r="M94" s="15">
        <f t="shared" ref="M94:M97" si="72">IF(L94&lt;H94,L94+1-H94-K94,L94-H94-K94)</f>
        <v>0</v>
      </c>
      <c r="N94" s="17"/>
      <c r="O94" s="17"/>
      <c r="P94" s="18"/>
      <c r="Q94" s="19"/>
      <c r="R94" s="78"/>
      <c r="S94" s="20">
        <f t="shared" si="71"/>
        <v>0</v>
      </c>
      <c r="T94" s="82"/>
      <c r="V94" s="22" t="s">
        <v>18</v>
      </c>
      <c r="W94" s="22" t="s">
        <v>18</v>
      </c>
      <c r="X94" s="22" t="s">
        <v>18</v>
      </c>
      <c r="Z94" s="22" t="s">
        <v>16</v>
      </c>
      <c r="AA94" s="23">
        <f>+W95</f>
        <v>0</v>
      </c>
      <c r="AB94" s="23">
        <f>+(AB93*1.5)/1.25</f>
        <v>0</v>
      </c>
    </row>
    <row r="95" spans="1:28">
      <c r="A95" s="77">
        <v>42755</v>
      </c>
      <c r="B95" s="13"/>
      <c r="C95" s="13"/>
      <c r="D95" s="13"/>
      <c r="E95" s="14">
        <f t="shared" si="67"/>
        <v>0</v>
      </c>
      <c r="F95" s="13"/>
      <c r="G95" s="15">
        <f t="shared" si="68"/>
        <v>0</v>
      </c>
      <c r="H95" s="13"/>
      <c r="I95" s="13"/>
      <c r="J95" s="13"/>
      <c r="K95" s="14">
        <f t="shared" si="69"/>
        <v>0</v>
      </c>
      <c r="L95" s="13"/>
      <c r="M95" s="15">
        <f t="shared" si="72"/>
        <v>0</v>
      </c>
      <c r="N95" s="17"/>
      <c r="O95" s="17"/>
      <c r="P95" s="18"/>
      <c r="Q95" s="19"/>
      <c r="R95" s="78"/>
      <c r="S95" s="20">
        <f t="shared" si="71"/>
        <v>0</v>
      </c>
      <c r="T95" s="82"/>
      <c r="V95" s="33">
        <f>+V87+V93-(AA89*1.25)</f>
        <v>0</v>
      </c>
      <c r="W95" s="23">
        <f>+W87+W93-W89+(AB89*1.5)/1.25-AA89</f>
        <v>0</v>
      </c>
      <c r="X95" s="23">
        <f>+X87+X93-X89-AB89</f>
        <v>0</v>
      </c>
      <c r="Z95" s="22" t="s">
        <v>15</v>
      </c>
      <c r="AA95" s="23">
        <f>+AA94*1.25</f>
        <v>0</v>
      </c>
      <c r="AB95" s="34" t="s">
        <v>27</v>
      </c>
    </row>
    <row r="96" spans="1:28">
      <c r="A96" s="77">
        <v>42756</v>
      </c>
      <c r="B96" s="13"/>
      <c r="C96" s="13"/>
      <c r="D96" s="13"/>
      <c r="E96" s="14">
        <f t="shared" si="67"/>
        <v>0</v>
      </c>
      <c r="F96" s="13"/>
      <c r="G96" s="15">
        <f t="shared" si="68"/>
        <v>0</v>
      </c>
      <c r="H96" s="13"/>
      <c r="I96" s="13"/>
      <c r="J96" s="13"/>
      <c r="K96" s="14">
        <f t="shared" si="69"/>
        <v>0</v>
      </c>
      <c r="L96" s="13"/>
      <c r="M96" s="15">
        <f t="shared" si="72"/>
        <v>0</v>
      </c>
      <c r="N96" s="17"/>
      <c r="O96" s="17"/>
      <c r="P96" s="18"/>
      <c r="Q96" s="19"/>
      <c r="R96" s="78"/>
      <c r="S96" s="20">
        <f t="shared" si="71"/>
        <v>0</v>
      </c>
      <c r="T96" s="83" t="s">
        <v>33</v>
      </c>
      <c r="W96" s="22" t="s">
        <v>16</v>
      </c>
      <c r="X96" s="22" t="s">
        <v>17</v>
      </c>
      <c r="AA96" s="22" t="s">
        <v>16</v>
      </c>
      <c r="AB96" s="22" t="s">
        <v>17</v>
      </c>
    </row>
    <row r="97" spans="1:28">
      <c r="A97" s="77">
        <v>42757</v>
      </c>
      <c r="B97" s="13"/>
      <c r="C97" s="13"/>
      <c r="D97" s="13"/>
      <c r="E97" s="14">
        <f t="shared" si="67"/>
        <v>0</v>
      </c>
      <c r="F97" s="13"/>
      <c r="G97" s="15">
        <f t="shared" si="68"/>
        <v>0</v>
      </c>
      <c r="H97" s="13"/>
      <c r="I97" s="13"/>
      <c r="J97" s="13"/>
      <c r="K97" s="14">
        <f t="shared" si="69"/>
        <v>0</v>
      </c>
      <c r="L97" s="13"/>
      <c r="M97" s="15">
        <f t="shared" si="72"/>
        <v>0</v>
      </c>
      <c r="N97" s="17"/>
      <c r="O97" s="17"/>
      <c r="P97" s="18"/>
      <c r="Q97" s="19"/>
      <c r="R97" s="78"/>
      <c r="S97" s="20">
        <f t="shared" si="71"/>
        <v>0</v>
      </c>
      <c r="T97" s="84">
        <f>+SUM(N91:R97)</f>
        <v>0</v>
      </c>
      <c r="V97" s="42" t="s">
        <v>19</v>
      </c>
      <c r="W97" s="35">
        <v>0</v>
      </c>
      <c r="X97" s="35">
        <v>0</v>
      </c>
      <c r="Z97" s="42" t="s">
        <v>26</v>
      </c>
      <c r="AA97" s="35">
        <v>0</v>
      </c>
      <c r="AB97" s="35">
        <v>0</v>
      </c>
    </row>
    <row r="98" spans="1:28" ht="6" customHeight="1">
      <c r="N98" s="37"/>
      <c r="O98" s="37"/>
      <c r="P98" s="37"/>
      <c r="Q98" s="37"/>
      <c r="R98" s="37"/>
    </row>
    <row r="99" spans="1:28">
      <c r="A99" s="77">
        <v>42758</v>
      </c>
      <c r="B99" s="13"/>
      <c r="C99" s="13"/>
      <c r="D99" s="13"/>
      <c r="E99" s="14">
        <f t="shared" ref="E99:E105" si="73">+D99-C99</f>
        <v>0</v>
      </c>
      <c r="F99" s="13"/>
      <c r="G99" s="15">
        <f t="shared" ref="G99:G105" si="74">IF(F99&lt;B99,F99+1-B99-E99,F99-B99-E99)</f>
        <v>0</v>
      </c>
      <c r="H99" s="13"/>
      <c r="I99" s="13"/>
      <c r="J99" s="13"/>
      <c r="K99" s="14">
        <f t="shared" ref="K99:K105" si="75">+J99-I99</f>
        <v>0</v>
      </c>
      <c r="L99" s="13"/>
      <c r="M99" s="15">
        <f t="shared" ref="M99:M100" si="76">IF(L99&lt;H99,L99+1-H99-K99,L99-H99-K99)</f>
        <v>0</v>
      </c>
      <c r="N99" s="17"/>
      <c r="O99" s="17"/>
      <c r="P99" s="18"/>
      <c r="Q99" s="19"/>
      <c r="R99" s="78"/>
      <c r="S99" s="20">
        <f>SUM(G99+M99)</f>
        <v>0</v>
      </c>
      <c r="T99" s="81">
        <f>SUM(S99:S105)</f>
        <v>0</v>
      </c>
      <c r="V99" s="39" t="s">
        <v>13</v>
      </c>
      <c r="W99" s="43" t="s">
        <v>14</v>
      </c>
      <c r="X99" s="43"/>
      <c r="Z99" s="36"/>
      <c r="AA99" s="43" t="s">
        <v>28</v>
      </c>
      <c r="AB99" s="43"/>
    </row>
    <row r="100" spans="1:28">
      <c r="A100" s="77">
        <v>42759</v>
      </c>
      <c r="B100" s="13"/>
      <c r="C100" s="13"/>
      <c r="D100" s="13"/>
      <c r="E100" s="14">
        <f t="shared" si="73"/>
        <v>0</v>
      </c>
      <c r="F100" s="13"/>
      <c r="G100" s="15">
        <f t="shared" si="74"/>
        <v>0</v>
      </c>
      <c r="H100" s="13"/>
      <c r="I100" s="13"/>
      <c r="J100" s="13"/>
      <c r="K100" s="14">
        <f t="shared" si="75"/>
        <v>0</v>
      </c>
      <c r="L100" s="13"/>
      <c r="M100" s="15">
        <f t="shared" si="76"/>
        <v>0</v>
      </c>
      <c r="N100" s="17"/>
      <c r="O100" s="17"/>
      <c r="P100" s="18"/>
      <c r="Q100" s="19"/>
      <c r="R100" s="78"/>
      <c r="S100" s="20">
        <f t="shared" ref="S100:S105" si="77">SUM(G100+M100)</f>
        <v>0</v>
      </c>
      <c r="T100" s="82"/>
      <c r="V100" s="22" t="s">
        <v>15</v>
      </c>
      <c r="W100" s="22" t="s">
        <v>29</v>
      </c>
      <c r="X100" s="22" t="s">
        <v>17</v>
      </c>
      <c r="AA100" s="22" t="s">
        <v>16</v>
      </c>
      <c r="AB100" s="22" t="s">
        <v>17</v>
      </c>
    </row>
    <row r="101" spans="1:28">
      <c r="A101" s="77">
        <v>42760</v>
      </c>
      <c r="B101" s="13"/>
      <c r="C101" s="13"/>
      <c r="D101" s="13"/>
      <c r="E101" s="14">
        <f t="shared" si="73"/>
        <v>0</v>
      </c>
      <c r="F101" s="13"/>
      <c r="G101" s="15">
        <f t="shared" si="74"/>
        <v>0</v>
      </c>
      <c r="H101" s="13"/>
      <c r="I101" s="13"/>
      <c r="J101" s="13"/>
      <c r="K101" s="14">
        <f t="shared" si="75"/>
        <v>0</v>
      </c>
      <c r="L101" s="13"/>
      <c r="M101" s="15">
        <f>IF(L101&lt;H101,L101+1-H101-K101,L101-H101-K101)</f>
        <v>0</v>
      </c>
      <c r="N101" s="17"/>
      <c r="O101" s="17"/>
      <c r="P101" s="18"/>
      <c r="Q101" s="19"/>
      <c r="R101" s="78"/>
      <c r="S101" s="20">
        <f t="shared" si="77"/>
        <v>0</v>
      </c>
      <c r="T101" s="82"/>
      <c r="V101" s="33">
        <v>0</v>
      </c>
      <c r="W101" s="23">
        <v>0</v>
      </c>
      <c r="X101" s="23">
        <v>0</v>
      </c>
      <c r="Z101" s="22" t="s">
        <v>17</v>
      </c>
      <c r="AA101" s="34" t="s">
        <v>27</v>
      </c>
      <c r="AB101" s="23">
        <f>+X103</f>
        <v>0</v>
      </c>
    </row>
    <row r="102" spans="1:28" ht="15" customHeight="1">
      <c r="A102" s="77">
        <v>42761</v>
      </c>
      <c r="B102" s="13"/>
      <c r="C102" s="13"/>
      <c r="D102" s="13"/>
      <c r="E102" s="14">
        <f t="shared" si="73"/>
        <v>0</v>
      </c>
      <c r="F102" s="13"/>
      <c r="G102" s="15">
        <f t="shared" si="74"/>
        <v>0</v>
      </c>
      <c r="H102" s="13"/>
      <c r="I102" s="13"/>
      <c r="J102" s="13"/>
      <c r="K102" s="14">
        <f t="shared" si="75"/>
        <v>0</v>
      </c>
      <c r="L102" s="13"/>
      <c r="M102" s="15">
        <f t="shared" ref="M102:M105" si="78">IF(L102&lt;H102,L102+1-H102-K102,L102-H102-K102)</f>
        <v>0</v>
      </c>
      <c r="N102" s="17"/>
      <c r="O102" s="17"/>
      <c r="P102" s="18"/>
      <c r="Q102" s="19"/>
      <c r="R102" s="78"/>
      <c r="S102" s="20">
        <f t="shared" si="77"/>
        <v>0</v>
      </c>
      <c r="T102" s="82"/>
      <c r="V102" s="22" t="s">
        <v>18</v>
      </c>
      <c r="W102" s="22" t="s">
        <v>18</v>
      </c>
      <c r="X102" s="22" t="s">
        <v>18</v>
      </c>
      <c r="Z102" s="22" t="s">
        <v>16</v>
      </c>
      <c r="AA102" s="23">
        <f>+W103</f>
        <v>0</v>
      </c>
      <c r="AB102" s="23">
        <f>+(AB101*1.5)/1.25</f>
        <v>0</v>
      </c>
    </row>
    <row r="103" spans="1:28">
      <c r="A103" s="77">
        <v>42762</v>
      </c>
      <c r="B103" s="13"/>
      <c r="C103" s="13"/>
      <c r="D103" s="13"/>
      <c r="E103" s="14">
        <f t="shared" si="73"/>
        <v>0</v>
      </c>
      <c r="F103" s="13"/>
      <c r="G103" s="15">
        <f t="shared" si="74"/>
        <v>0</v>
      </c>
      <c r="H103" s="13"/>
      <c r="I103" s="13"/>
      <c r="J103" s="13"/>
      <c r="K103" s="14">
        <f t="shared" si="75"/>
        <v>0</v>
      </c>
      <c r="L103" s="13"/>
      <c r="M103" s="15">
        <f t="shared" si="78"/>
        <v>0</v>
      </c>
      <c r="N103" s="17"/>
      <c r="O103" s="17"/>
      <c r="P103" s="18"/>
      <c r="Q103" s="19"/>
      <c r="R103" s="78"/>
      <c r="S103" s="20">
        <f t="shared" si="77"/>
        <v>0</v>
      </c>
      <c r="T103" s="82"/>
      <c r="V103" s="33">
        <f>+V95+V101-(AA97*1.25)</f>
        <v>0</v>
      </c>
      <c r="W103" s="23">
        <f>+W95+W101-W97+(AB97*1.5)/1.25-AA97</f>
        <v>0</v>
      </c>
      <c r="X103" s="23">
        <f>+X95+X101-X97-AB97</f>
        <v>0</v>
      </c>
      <c r="Z103" s="22" t="s">
        <v>15</v>
      </c>
      <c r="AA103" s="23">
        <f>+AA102*1.25</f>
        <v>0</v>
      </c>
      <c r="AB103" s="34" t="s">
        <v>27</v>
      </c>
    </row>
    <row r="104" spans="1:28">
      <c r="A104" s="77">
        <v>42763</v>
      </c>
      <c r="B104" s="13"/>
      <c r="C104" s="13"/>
      <c r="D104" s="13"/>
      <c r="E104" s="14">
        <f t="shared" si="73"/>
        <v>0</v>
      </c>
      <c r="F104" s="13"/>
      <c r="G104" s="15">
        <f t="shared" si="74"/>
        <v>0</v>
      </c>
      <c r="H104" s="13"/>
      <c r="I104" s="13"/>
      <c r="J104" s="13"/>
      <c r="K104" s="14">
        <f t="shared" si="75"/>
        <v>0</v>
      </c>
      <c r="L104" s="13"/>
      <c r="M104" s="15">
        <f t="shared" si="78"/>
        <v>0</v>
      </c>
      <c r="N104" s="17"/>
      <c r="O104" s="17"/>
      <c r="P104" s="18"/>
      <c r="Q104" s="19"/>
      <c r="R104" s="78"/>
      <c r="S104" s="20">
        <f t="shared" si="77"/>
        <v>0</v>
      </c>
      <c r="T104" s="83" t="s">
        <v>33</v>
      </c>
      <c r="W104" s="22" t="s">
        <v>16</v>
      </c>
      <c r="X104" s="22" t="s">
        <v>17</v>
      </c>
      <c r="AA104" s="22" t="s">
        <v>16</v>
      </c>
      <c r="AB104" s="22" t="s">
        <v>17</v>
      </c>
    </row>
    <row r="105" spans="1:28">
      <c r="A105" s="77">
        <v>42764</v>
      </c>
      <c r="B105" s="13"/>
      <c r="C105" s="13"/>
      <c r="D105" s="13"/>
      <c r="E105" s="14">
        <f t="shared" si="73"/>
        <v>0</v>
      </c>
      <c r="F105" s="13"/>
      <c r="G105" s="15">
        <f t="shared" si="74"/>
        <v>0</v>
      </c>
      <c r="H105" s="13"/>
      <c r="I105" s="13"/>
      <c r="J105" s="13"/>
      <c r="K105" s="14">
        <f t="shared" si="75"/>
        <v>0</v>
      </c>
      <c r="L105" s="13"/>
      <c r="M105" s="15">
        <f t="shared" si="78"/>
        <v>0</v>
      </c>
      <c r="N105" s="17"/>
      <c r="O105" s="17"/>
      <c r="P105" s="18"/>
      <c r="Q105" s="19"/>
      <c r="R105" s="78"/>
      <c r="S105" s="20">
        <f t="shared" si="77"/>
        <v>0</v>
      </c>
      <c r="T105" s="84">
        <f>+SUM(N99:R105)</f>
        <v>0</v>
      </c>
      <c r="V105" s="42" t="s">
        <v>19</v>
      </c>
      <c r="W105" s="35">
        <v>0</v>
      </c>
      <c r="X105" s="35">
        <v>0</v>
      </c>
      <c r="Z105" s="42" t="s">
        <v>26</v>
      </c>
      <c r="AA105" s="35">
        <v>0</v>
      </c>
      <c r="AB105" s="35">
        <v>0</v>
      </c>
    </row>
    <row r="106" spans="1:28" ht="6" customHeight="1">
      <c r="N106" s="37"/>
      <c r="O106" s="37"/>
      <c r="P106" s="37"/>
      <c r="Q106" s="37"/>
      <c r="R106" s="37"/>
    </row>
    <row r="107" spans="1:28">
      <c r="A107" s="77">
        <v>42765</v>
      </c>
      <c r="B107" s="13"/>
      <c r="C107" s="13"/>
      <c r="D107" s="13"/>
      <c r="E107" s="14">
        <f t="shared" ref="E107:E113" si="79">+D107-C107</f>
        <v>0</v>
      </c>
      <c r="F107" s="13"/>
      <c r="G107" s="15">
        <f t="shared" ref="G107:G113" si="80">IF(F107&lt;B107,F107+1-B107-E107,F107-B107-E107)</f>
        <v>0</v>
      </c>
      <c r="H107" s="13"/>
      <c r="I107" s="13"/>
      <c r="J107" s="13"/>
      <c r="K107" s="14">
        <f t="shared" ref="K107:K113" si="81">+J107-I107</f>
        <v>0</v>
      </c>
      <c r="L107" s="13"/>
      <c r="M107" s="15">
        <f t="shared" ref="M107:M108" si="82">IF(L107&lt;H107,L107+1-H107-K107,L107-H107-K107)</f>
        <v>0</v>
      </c>
      <c r="N107" s="17"/>
      <c r="O107" s="17"/>
      <c r="P107" s="18"/>
      <c r="Q107" s="19"/>
      <c r="R107" s="78"/>
      <c r="S107" s="20">
        <f>SUM(G107+M107)</f>
        <v>0</v>
      </c>
      <c r="T107" s="81">
        <f>SUM(S107:S113)</f>
        <v>0</v>
      </c>
      <c r="V107" s="39" t="s">
        <v>13</v>
      </c>
      <c r="W107" s="43" t="s">
        <v>14</v>
      </c>
      <c r="X107" s="43"/>
      <c r="Z107" s="36"/>
      <c r="AA107" s="43" t="s">
        <v>28</v>
      </c>
      <c r="AB107" s="43"/>
    </row>
    <row r="108" spans="1:28">
      <c r="A108" s="77">
        <v>42766</v>
      </c>
      <c r="B108" s="13"/>
      <c r="C108" s="13"/>
      <c r="D108" s="13"/>
      <c r="E108" s="14">
        <f t="shared" si="79"/>
        <v>0</v>
      </c>
      <c r="F108" s="13"/>
      <c r="G108" s="15">
        <f t="shared" si="80"/>
        <v>0</v>
      </c>
      <c r="H108" s="13"/>
      <c r="I108" s="13"/>
      <c r="J108" s="13"/>
      <c r="K108" s="14">
        <f t="shared" si="81"/>
        <v>0</v>
      </c>
      <c r="L108" s="13"/>
      <c r="M108" s="15">
        <f t="shared" si="82"/>
        <v>0</v>
      </c>
      <c r="N108" s="17"/>
      <c r="O108" s="17"/>
      <c r="P108" s="18"/>
      <c r="Q108" s="19"/>
      <c r="R108" s="78"/>
      <c r="S108" s="20">
        <f t="shared" ref="S108:S113" si="83">SUM(G108+M108)</f>
        <v>0</v>
      </c>
      <c r="T108" s="82"/>
      <c r="V108" s="22" t="s">
        <v>15</v>
      </c>
      <c r="W108" s="22" t="s">
        <v>29</v>
      </c>
      <c r="X108" s="22" t="s">
        <v>17</v>
      </c>
      <c r="AA108" s="22" t="s">
        <v>16</v>
      </c>
      <c r="AB108" s="22" t="s">
        <v>17</v>
      </c>
    </row>
    <row r="109" spans="1:28">
      <c r="A109" s="77">
        <v>42767</v>
      </c>
      <c r="B109" s="13"/>
      <c r="C109" s="13"/>
      <c r="D109" s="13"/>
      <c r="E109" s="14">
        <f t="shared" si="79"/>
        <v>0</v>
      </c>
      <c r="F109" s="13"/>
      <c r="G109" s="15">
        <f t="shared" si="80"/>
        <v>0</v>
      </c>
      <c r="H109" s="13"/>
      <c r="I109" s="13"/>
      <c r="J109" s="13"/>
      <c r="K109" s="14">
        <f t="shared" si="81"/>
        <v>0</v>
      </c>
      <c r="L109" s="13"/>
      <c r="M109" s="15">
        <f>IF(L109&lt;H109,L109+1-H109-K109,L109-H109-K109)</f>
        <v>0</v>
      </c>
      <c r="N109" s="17"/>
      <c r="O109" s="17"/>
      <c r="P109" s="18"/>
      <c r="Q109" s="19"/>
      <c r="R109" s="78"/>
      <c r="S109" s="20">
        <f t="shared" si="83"/>
        <v>0</v>
      </c>
      <c r="T109" s="82"/>
      <c r="V109" s="33">
        <v>0</v>
      </c>
      <c r="W109" s="23">
        <v>0</v>
      </c>
      <c r="X109" s="23">
        <v>0</v>
      </c>
      <c r="Z109" s="22" t="s">
        <v>17</v>
      </c>
      <c r="AA109" s="34" t="s">
        <v>27</v>
      </c>
      <c r="AB109" s="23">
        <f>+X111</f>
        <v>0</v>
      </c>
    </row>
    <row r="110" spans="1:28">
      <c r="A110" s="77">
        <v>42768</v>
      </c>
      <c r="B110" s="13"/>
      <c r="C110" s="13"/>
      <c r="D110" s="13"/>
      <c r="E110" s="14">
        <f t="shared" si="79"/>
        <v>0</v>
      </c>
      <c r="F110" s="13"/>
      <c r="G110" s="15">
        <f t="shared" si="80"/>
        <v>0</v>
      </c>
      <c r="H110" s="13"/>
      <c r="I110" s="13"/>
      <c r="J110" s="13"/>
      <c r="K110" s="14">
        <f t="shared" si="81"/>
        <v>0</v>
      </c>
      <c r="L110" s="13"/>
      <c r="M110" s="15">
        <f t="shared" ref="M110:M113" si="84">IF(L110&lt;H110,L110+1-H110-K110,L110-H110-K110)</f>
        <v>0</v>
      </c>
      <c r="N110" s="17"/>
      <c r="O110" s="17"/>
      <c r="P110" s="18"/>
      <c r="Q110" s="19"/>
      <c r="R110" s="78"/>
      <c r="S110" s="20">
        <f t="shared" si="83"/>
        <v>0</v>
      </c>
      <c r="T110" s="82"/>
      <c r="V110" s="22" t="s">
        <v>18</v>
      </c>
      <c r="W110" s="22" t="s">
        <v>18</v>
      </c>
      <c r="X110" s="22" t="s">
        <v>18</v>
      </c>
      <c r="Z110" s="22" t="s">
        <v>16</v>
      </c>
      <c r="AA110" s="23">
        <f>+W111</f>
        <v>0</v>
      </c>
      <c r="AB110" s="23">
        <f>+(AB109*1.5)/1.25</f>
        <v>0</v>
      </c>
    </row>
    <row r="111" spans="1:28">
      <c r="A111" s="77">
        <v>42769</v>
      </c>
      <c r="B111" s="13"/>
      <c r="C111" s="13"/>
      <c r="D111" s="13"/>
      <c r="E111" s="14">
        <f t="shared" si="79"/>
        <v>0</v>
      </c>
      <c r="F111" s="13"/>
      <c r="G111" s="15">
        <f t="shared" si="80"/>
        <v>0</v>
      </c>
      <c r="H111" s="13"/>
      <c r="I111" s="13"/>
      <c r="J111" s="13"/>
      <c r="K111" s="14">
        <f t="shared" si="81"/>
        <v>0</v>
      </c>
      <c r="L111" s="13"/>
      <c r="M111" s="15">
        <f t="shared" si="84"/>
        <v>0</v>
      </c>
      <c r="N111" s="17"/>
      <c r="O111" s="17"/>
      <c r="P111" s="18"/>
      <c r="Q111" s="19"/>
      <c r="R111" s="78"/>
      <c r="S111" s="20">
        <f t="shared" si="83"/>
        <v>0</v>
      </c>
      <c r="T111" s="82"/>
      <c r="V111" s="33">
        <f>+V103+V109-(AA105*1.25)</f>
        <v>0</v>
      </c>
      <c r="W111" s="23">
        <f>+W103+W109-W105+(AB105*1.5)/1.25-AA105</f>
        <v>0</v>
      </c>
      <c r="X111" s="23">
        <f>+X103+X109-X105-AB105</f>
        <v>0</v>
      </c>
      <c r="Z111" s="22" t="s">
        <v>15</v>
      </c>
      <c r="AA111" s="23">
        <f>+AA110*1.25</f>
        <v>0</v>
      </c>
      <c r="AB111" s="34" t="s">
        <v>27</v>
      </c>
    </row>
    <row r="112" spans="1:28">
      <c r="A112" s="77">
        <v>42770</v>
      </c>
      <c r="B112" s="13"/>
      <c r="C112" s="13"/>
      <c r="D112" s="13"/>
      <c r="E112" s="14">
        <f t="shared" si="79"/>
        <v>0</v>
      </c>
      <c r="F112" s="13"/>
      <c r="G112" s="15">
        <f t="shared" si="80"/>
        <v>0</v>
      </c>
      <c r="H112" s="13"/>
      <c r="I112" s="13"/>
      <c r="J112" s="13"/>
      <c r="K112" s="14">
        <f t="shared" si="81"/>
        <v>0</v>
      </c>
      <c r="L112" s="13"/>
      <c r="M112" s="15">
        <f t="shared" si="84"/>
        <v>0</v>
      </c>
      <c r="N112" s="17"/>
      <c r="O112" s="17"/>
      <c r="P112" s="18"/>
      <c r="Q112" s="19"/>
      <c r="R112" s="78"/>
      <c r="S112" s="20">
        <f t="shared" si="83"/>
        <v>0</v>
      </c>
      <c r="T112" s="83" t="s">
        <v>33</v>
      </c>
      <c r="W112" s="22" t="s">
        <v>16</v>
      </c>
      <c r="X112" s="22" t="s">
        <v>17</v>
      </c>
      <c r="AA112" s="22" t="s">
        <v>16</v>
      </c>
      <c r="AB112" s="22" t="s">
        <v>17</v>
      </c>
    </row>
    <row r="113" spans="1:28">
      <c r="A113" s="77">
        <v>42771</v>
      </c>
      <c r="B113" s="13"/>
      <c r="C113" s="13"/>
      <c r="D113" s="13"/>
      <c r="E113" s="14">
        <f t="shared" si="79"/>
        <v>0</v>
      </c>
      <c r="F113" s="13"/>
      <c r="G113" s="15">
        <f t="shared" si="80"/>
        <v>0</v>
      </c>
      <c r="H113" s="13"/>
      <c r="I113" s="13"/>
      <c r="J113" s="13"/>
      <c r="K113" s="14">
        <f t="shared" si="81"/>
        <v>0</v>
      </c>
      <c r="L113" s="13"/>
      <c r="M113" s="15">
        <f t="shared" si="84"/>
        <v>0</v>
      </c>
      <c r="N113" s="17"/>
      <c r="O113" s="17"/>
      <c r="P113" s="18"/>
      <c r="Q113" s="19"/>
      <c r="R113" s="78"/>
      <c r="S113" s="20">
        <f t="shared" si="83"/>
        <v>0</v>
      </c>
      <c r="T113" s="84">
        <f>+SUM(N107:R113)</f>
        <v>0</v>
      </c>
      <c r="V113" s="42" t="s">
        <v>19</v>
      </c>
      <c r="W113" s="35">
        <v>0</v>
      </c>
      <c r="X113" s="35">
        <v>0</v>
      </c>
      <c r="Z113" s="42" t="s">
        <v>26</v>
      </c>
      <c r="AA113" s="35">
        <v>0</v>
      </c>
      <c r="AB113" s="35">
        <v>0</v>
      </c>
    </row>
    <row r="114" spans="1:28" ht="6" customHeight="1">
      <c r="N114" s="37"/>
      <c r="O114" s="37"/>
      <c r="P114" s="37"/>
      <c r="Q114" s="37"/>
      <c r="R114" s="37"/>
    </row>
    <row r="115" spans="1:28">
      <c r="A115" s="77">
        <v>42772</v>
      </c>
      <c r="B115" s="13"/>
      <c r="C115" s="13"/>
      <c r="D115" s="13"/>
      <c r="E115" s="14">
        <f t="shared" ref="E115:E121" si="85">+D115-C115</f>
        <v>0</v>
      </c>
      <c r="F115" s="13"/>
      <c r="G115" s="15">
        <f t="shared" ref="G115:G121" si="86">IF(F115&lt;B115,F115+1-B115-E115,F115-B115-E115)</f>
        <v>0</v>
      </c>
      <c r="H115" s="13"/>
      <c r="I115" s="13"/>
      <c r="J115" s="13"/>
      <c r="K115" s="14">
        <f t="shared" ref="K115:K121" si="87">+J115-I115</f>
        <v>0</v>
      </c>
      <c r="L115" s="13"/>
      <c r="M115" s="15">
        <f t="shared" ref="M115:M116" si="88">IF(L115&lt;H115,L115+1-H115-K115,L115-H115-K115)</f>
        <v>0</v>
      </c>
      <c r="N115" s="17"/>
      <c r="O115" s="17"/>
      <c r="P115" s="18"/>
      <c r="Q115" s="19"/>
      <c r="R115" s="78"/>
      <c r="S115" s="20">
        <f>SUM(G115+M115)</f>
        <v>0</v>
      </c>
      <c r="T115" s="81">
        <f>SUM(S115:S121)</f>
        <v>0</v>
      </c>
      <c r="V115" s="39" t="s">
        <v>13</v>
      </c>
      <c r="W115" s="43" t="s">
        <v>14</v>
      </c>
      <c r="X115" s="43"/>
      <c r="Z115" s="36"/>
      <c r="AA115" s="43" t="s">
        <v>28</v>
      </c>
      <c r="AB115" s="43"/>
    </row>
    <row r="116" spans="1:28">
      <c r="A116" s="77">
        <v>42773</v>
      </c>
      <c r="B116" s="13"/>
      <c r="C116" s="13"/>
      <c r="D116" s="13"/>
      <c r="E116" s="14">
        <f t="shared" si="85"/>
        <v>0</v>
      </c>
      <c r="F116" s="13"/>
      <c r="G116" s="15">
        <f t="shared" si="86"/>
        <v>0</v>
      </c>
      <c r="H116" s="13"/>
      <c r="I116" s="13"/>
      <c r="J116" s="13"/>
      <c r="K116" s="14">
        <f t="shared" si="87"/>
        <v>0</v>
      </c>
      <c r="L116" s="13"/>
      <c r="M116" s="15">
        <f t="shared" si="88"/>
        <v>0</v>
      </c>
      <c r="N116" s="17"/>
      <c r="O116" s="17"/>
      <c r="P116" s="18"/>
      <c r="Q116" s="19"/>
      <c r="R116" s="78"/>
      <c r="S116" s="20">
        <f t="shared" ref="S116:S121" si="89">SUM(G116+M116)</f>
        <v>0</v>
      </c>
      <c r="T116" s="82"/>
      <c r="V116" s="22" t="s">
        <v>15</v>
      </c>
      <c r="W116" s="22" t="s">
        <v>29</v>
      </c>
      <c r="X116" s="22" t="s">
        <v>17</v>
      </c>
      <c r="AA116" s="22" t="s">
        <v>16</v>
      </c>
      <c r="AB116" s="22" t="s">
        <v>17</v>
      </c>
    </row>
    <row r="117" spans="1:28">
      <c r="A117" s="77">
        <v>42774</v>
      </c>
      <c r="B117" s="13"/>
      <c r="C117" s="13"/>
      <c r="D117" s="13"/>
      <c r="E117" s="14">
        <f t="shared" si="85"/>
        <v>0</v>
      </c>
      <c r="F117" s="13"/>
      <c r="G117" s="15">
        <f t="shared" si="86"/>
        <v>0</v>
      </c>
      <c r="H117" s="13"/>
      <c r="I117" s="13"/>
      <c r="J117" s="13"/>
      <c r="K117" s="14">
        <f t="shared" si="87"/>
        <v>0</v>
      </c>
      <c r="L117" s="13"/>
      <c r="M117" s="15">
        <f>IF(L117&lt;H117,L117+1-H117-K117,L117-H117-K117)</f>
        <v>0</v>
      </c>
      <c r="N117" s="17"/>
      <c r="O117" s="17"/>
      <c r="P117" s="18"/>
      <c r="Q117" s="19"/>
      <c r="R117" s="78"/>
      <c r="S117" s="20">
        <f t="shared" si="89"/>
        <v>0</v>
      </c>
      <c r="T117" s="82"/>
      <c r="V117" s="33">
        <v>0</v>
      </c>
      <c r="W117" s="23">
        <v>0</v>
      </c>
      <c r="X117" s="23">
        <v>0</v>
      </c>
      <c r="Z117" s="22" t="s">
        <v>17</v>
      </c>
      <c r="AA117" s="34" t="s">
        <v>27</v>
      </c>
      <c r="AB117" s="23">
        <f>+X119</f>
        <v>0</v>
      </c>
    </row>
    <row r="118" spans="1:28">
      <c r="A118" s="77">
        <v>42775</v>
      </c>
      <c r="B118" s="13"/>
      <c r="C118" s="13"/>
      <c r="D118" s="13"/>
      <c r="E118" s="14">
        <f t="shared" si="85"/>
        <v>0</v>
      </c>
      <c r="F118" s="13"/>
      <c r="G118" s="15">
        <f t="shared" si="86"/>
        <v>0</v>
      </c>
      <c r="H118" s="13"/>
      <c r="I118" s="13"/>
      <c r="J118" s="13"/>
      <c r="K118" s="14">
        <f t="shared" si="87"/>
        <v>0</v>
      </c>
      <c r="L118" s="13"/>
      <c r="M118" s="15">
        <f t="shared" ref="M118:M121" si="90">IF(L118&lt;H118,L118+1-H118-K118,L118-H118-K118)</f>
        <v>0</v>
      </c>
      <c r="N118" s="17"/>
      <c r="O118" s="17"/>
      <c r="P118" s="18"/>
      <c r="Q118" s="19"/>
      <c r="R118" s="78"/>
      <c r="S118" s="20">
        <f t="shared" si="89"/>
        <v>0</v>
      </c>
      <c r="T118" s="82"/>
      <c r="V118" s="22" t="s">
        <v>18</v>
      </c>
      <c r="W118" s="22" t="s">
        <v>18</v>
      </c>
      <c r="X118" s="22" t="s">
        <v>18</v>
      </c>
      <c r="Z118" s="22" t="s">
        <v>16</v>
      </c>
      <c r="AA118" s="23">
        <f>+W119</f>
        <v>0</v>
      </c>
      <c r="AB118" s="23">
        <f>+(AB117*1.5)/1.25</f>
        <v>0</v>
      </c>
    </row>
    <row r="119" spans="1:28">
      <c r="A119" s="77">
        <v>42776</v>
      </c>
      <c r="B119" s="13"/>
      <c r="C119" s="13"/>
      <c r="D119" s="13"/>
      <c r="E119" s="14">
        <f t="shared" si="85"/>
        <v>0</v>
      </c>
      <c r="F119" s="13"/>
      <c r="G119" s="15">
        <f t="shared" si="86"/>
        <v>0</v>
      </c>
      <c r="H119" s="13"/>
      <c r="I119" s="13"/>
      <c r="J119" s="13"/>
      <c r="K119" s="14">
        <f t="shared" si="87"/>
        <v>0</v>
      </c>
      <c r="L119" s="13"/>
      <c r="M119" s="15">
        <f t="shared" si="90"/>
        <v>0</v>
      </c>
      <c r="N119" s="17"/>
      <c r="O119" s="17"/>
      <c r="P119" s="18"/>
      <c r="Q119" s="19"/>
      <c r="R119" s="78"/>
      <c r="S119" s="20">
        <f t="shared" si="89"/>
        <v>0</v>
      </c>
      <c r="T119" s="82"/>
      <c r="V119" s="33">
        <f>+V111+V117-(AA113*1.25)</f>
        <v>0</v>
      </c>
      <c r="W119" s="23">
        <f>+W111+W117-W113+(AB113*1.5)/1.25-AA113</f>
        <v>0</v>
      </c>
      <c r="X119" s="23">
        <f>+X111+X117-X113-AB113</f>
        <v>0</v>
      </c>
      <c r="Z119" s="22" t="s">
        <v>15</v>
      </c>
      <c r="AA119" s="23">
        <f>+AA118*1.25</f>
        <v>0</v>
      </c>
      <c r="AB119" s="34" t="s">
        <v>27</v>
      </c>
    </row>
    <row r="120" spans="1:28">
      <c r="A120" s="77">
        <v>42777</v>
      </c>
      <c r="B120" s="13"/>
      <c r="C120" s="13"/>
      <c r="D120" s="13"/>
      <c r="E120" s="14">
        <f t="shared" si="85"/>
        <v>0</v>
      </c>
      <c r="F120" s="13"/>
      <c r="G120" s="15">
        <f t="shared" si="86"/>
        <v>0</v>
      </c>
      <c r="H120" s="13"/>
      <c r="I120" s="13"/>
      <c r="J120" s="13"/>
      <c r="K120" s="14">
        <f t="shared" si="87"/>
        <v>0</v>
      </c>
      <c r="L120" s="13"/>
      <c r="M120" s="15">
        <f t="shared" si="90"/>
        <v>0</v>
      </c>
      <c r="N120" s="17"/>
      <c r="O120" s="17"/>
      <c r="P120" s="18"/>
      <c r="Q120" s="19"/>
      <c r="R120" s="78"/>
      <c r="S120" s="20">
        <f t="shared" si="89"/>
        <v>0</v>
      </c>
      <c r="T120" s="83" t="s">
        <v>33</v>
      </c>
      <c r="W120" s="22" t="s">
        <v>16</v>
      </c>
      <c r="X120" s="22" t="s">
        <v>17</v>
      </c>
      <c r="AA120" s="22" t="s">
        <v>16</v>
      </c>
      <c r="AB120" s="22" t="s">
        <v>17</v>
      </c>
    </row>
    <row r="121" spans="1:28">
      <c r="A121" s="77">
        <v>42778</v>
      </c>
      <c r="B121" s="13"/>
      <c r="C121" s="13"/>
      <c r="D121" s="13"/>
      <c r="E121" s="14">
        <f t="shared" si="85"/>
        <v>0</v>
      </c>
      <c r="F121" s="13"/>
      <c r="G121" s="15">
        <f t="shared" si="86"/>
        <v>0</v>
      </c>
      <c r="H121" s="13"/>
      <c r="I121" s="13"/>
      <c r="J121" s="13"/>
      <c r="K121" s="14">
        <f t="shared" si="87"/>
        <v>0</v>
      </c>
      <c r="L121" s="13"/>
      <c r="M121" s="15">
        <f t="shared" si="90"/>
        <v>0</v>
      </c>
      <c r="N121" s="17"/>
      <c r="O121" s="17"/>
      <c r="P121" s="18"/>
      <c r="Q121" s="19"/>
      <c r="R121" s="78"/>
      <c r="S121" s="20">
        <f t="shared" si="89"/>
        <v>0</v>
      </c>
      <c r="T121" s="84">
        <f>+SUM(N115:R121)</f>
        <v>0</v>
      </c>
      <c r="V121" s="42" t="s">
        <v>19</v>
      </c>
      <c r="W121" s="35">
        <v>0</v>
      </c>
      <c r="X121" s="35">
        <v>0</v>
      </c>
      <c r="Z121" s="42" t="s">
        <v>26</v>
      </c>
      <c r="AA121" s="35">
        <v>0</v>
      </c>
      <c r="AB121" s="35">
        <v>0</v>
      </c>
    </row>
    <row r="122" spans="1:28" ht="6" customHeight="1">
      <c r="N122" s="37"/>
      <c r="O122" s="37"/>
      <c r="P122" s="37"/>
      <c r="Q122" s="37"/>
      <c r="R122" s="37"/>
    </row>
    <row r="123" spans="1:28">
      <c r="A123" s="77">
        <v>42779</v>
      </c>
      <c r="B123" s="13"/>
      <c r="C123" s="13"/>
      <c r="D123" s="13"/>
      <c r="E123" s="14">
        <f t="shared" ref="E123:E129" si="91">+D123-C123</f>
        <v>0</v>
      </c>
      <c r="F123" s="13"/>
      <c r="G123" s="15">
        <f t="shared" ref="G123:G129" si="92">IF(F123&lt;B123,F123+1-B123-E123,F123-B123-E123)</f>
        <v>0</v>
      </c>
      <c r="H123" s="13"/>
      <c r="I123" s="13"/>
      <c r="J123" s="13"/>
      <c r="K123" s="14">
        <f t="shared" ref="K123:K129" si="93">+J123-I123</f>
        <v>0</v>
      </c>
      <c r="L123" s="13"/>
      <c r="M123" s="15">
        <f t="shared" ref="M123:M124" si="94">IF(L123&lt;H123,L123+1-H123-K123,L123-H123-K123)</f>
        <v>0</v>
      </c>
      <c r="N123" s="17"/>
      <c r="O123" s="17"/>
      <c r="P123" s="18"/>
      <c r="Q123" s="19"/>
      <c r="R123" s="78"/>
      <c r="S123" s="20">
        <f>SUM(G123+M123)</f>
        <v>0</v>
      </c>
      <c r="T123" s="81">
        <f>SUM(S123:S129)</f>
        <v>0</v>
      </c>
      <c r="V123" s="39" t="s">
        <v>13</v>
      </c>
      <c r="W123" s="43" t="s">
        <v>14</v>
      </c>
      <c r="X123" s="43"/>
      <c r="Z123" s="36"/>
      <c r="AA123" s="43" t="s">
        <v>28</v>
      </c>
      <c r="AB123" s="43"/>
    </row>
    <row r="124" spans="1:28">
      <c r="A124" s="77">
        <v>42780</v>
      </c>
      <c r="B124" s="13"/>
      <c r="C124" s="13"/>
      <c r="D124" s="13"/>
      <c r="E124" s="14">
        <f t="shared" si="91"/>
        <v>0</v>
      </c>
      <c r="F124" s="13"/>
      <c r="G124" s="15">
        <f t="shared" si="92"/>
        <v>0</v>
      </c>
      <c r="H124" s="13"/>
      <c r="I124" s="13"/>
      <c r="J124" s="13"/>
      <c r="K124" s="14">
        <f t="shared" si="93"/>
        <v>0</v>
      </c>
      <c r="L124" s="13"/>
      <c r="M124" s="15">
        <f t="shared" si="94"/>
        <v>0</v>
      </c>
      <c r="N124" s="17"/>
      <c r="O124" s="17"/>
      <c r="P124" s="18"/>
      <c r="Q124" s="19"/>
      <c r="R124" s="78"/>
      <c r="S124" s="20">
        <f t="shared" ref="S124:S129" si="95">SUM(G124+M124)</f>
        <v>0</v>
      </c>
      <c r="T124" s="82"/>
      <c r="V124" s="22" t="s">
        <v>15</v>
      </c>
      <c r="W124" s="22" t="s">
        <v>29</v>
      </c>
      <c r="X124" s="22" t="s">
        <v>17</v>
      </c>
      <c r="AA124" s="22" t="s">
        <v>16</v>
      </c>
      <c r="AB124" s="22" t="s">
        <v>17</v>
      </c>
    </row>
    <row r="125" spans="1:28">
      <c r="A125" s="77">
        <v>42781</v>
      </c>
      <c r="B125" s="13"/>
      <c r="C125" s="13"/>
      <c r="D125" s="13"/>
      <c r="E125" s="14">
        <f t="shared" si="91"/>
        <v>0</v>
      </c>
      <c r="F125" s="13"/>
      <c r="G125" s="15">
        <f t="shared" si="92"/>
        <v>0</v>
      </c>
      <c r="H125" s="13"/>
      <c r="I125" s="13"/>
      <c r="J125" s="13"/>
      <c r="K125" s="14">
        <f t="shared" si="93"/>
        <v>0</v>
      </c>
      <c r="L125" s="13"/>
      <c r="M125" s="15">
        <f>IF(L125&lt;H125,L125+1-H125-K125,L125-H125-K125)</f>
        <v>0</v>
      </c>
      <c r="N125" s="17"/>
      <c r="O125" s="17"/>
      <c r="P125" s="18"/>
      <c r="Q125" s="19"/>
      <c r="R125" s="78"/>
      <c r="S125" s="20">
        <f t="shared" si="95"/>
        <v>0</v>
      </c>
      <c r="T125" s="82"/>
      <c r="V125" s="33">
        <v>0</v>
      </c>
      <c r="W125" s="23">
        <v>0</v>
      </c>
      <c r="X125" s="23">
        <v>0</v>
      </c>
      <c r="Z125" s="22" t="s">
        <v>17</v>
      </c>
      <c r="AA125" s="34" t="s">
        <v>27</v>
      </c>
      <c r="AB125" s="23">
        <f>+X127</f>
        <v>0</v>
      </c>
    </row>
    <row r="126" spans="1:28">
      <c r="A126" s="77">
        <v>42782</v>
      </c>
      <c r="B126" s="13"/>
      <c r="C126" s="13"/>
      <c r="D126" s="13"/>
      <c r="E126" s="14">
        <f t="shared" si="91"/>
        <v>0</v>
      </c>
      <c r="F126" s="13"/>
      <c r="G126" s="15">
        <f t="shared" si="92"/>
        <v>0</v>
      </c>
      <c r="H126" s="13"/>
      <c r="I126" s="13"/>
      <c r="J126" s="13"/>
      <c r="K126" s="14">
        <f t="shared" si="93"/>
        <v>0</v>
      </c>
      <c r="L126" s="13"/>
      <c r="M126" s="15">
        <f t="shared" ref="M126:M129" si="96">IF(L126&lt;H126,L126+1-H126-K126,L126-H126-K126)</f>
        <v>0</v>
      </c>
      <c r="N126" s="17"/>
      <c r="O126" s="17"/>
      <c r="P126" s="18"/>
      <c r="Q126" s="19"/>
      <c r="R126" s="78"/>
      <c r="S126" s="20">
        <f t="shared" si="95"/>
        <v>0</v>
      </c>
      <c r="T126" s="82"/>
      <c r="V126" s="22" t="s">
        <v>18</v>
      </c>
      <c r="W126" s="22" t="s">
        <v>18</v>
      </c>
      <c r="X126" s="22" t="s">
        <v>18</v>
      </c>
      <c r="Z126" s="22" t="s">
        <v>16</v>
      </c>
      <c r="AA126" s="23">
        <f>+W127</f>
        <v>0</v>
      </c>
      <c r="AB126" s="23">
        <f>+(AB125*1.5)/1.25</f>
        <v>0</v>
      </c>
    </row>
    <row r="127" spans="1:28">
      <c r="A127" s="77">
        <v>42783</v>
      </c>
      <c r="B127" s="13"/>
      <c r="C127" s="13"/>
      <c r="D127" s="13"/>
      <c r="E127" s="14">
        <f t="shared" si="91"/>
        <v>0</v>
      </c>
      <c r="F127" s="13"/>
      <c r="G127" s="15">
        <f t="shared" si="92"/>
        <v>0</v>
      </c>
      <c r="H127" s="13"/>
      <c r="I127" s="13"/>
      <c r="J127" s="13"/>
      <c r="K127" s="14">
        <f t="shared" si="93"/>
        <v>0</v>
      </c>
      <c r="L127" s="13"/>
      <c r="M127" s="15">
        <f t="shared" si="96"/>
        <v>0</v>
      </c>
      <c r="N127" s="17"/>
      <c r="O127" s="17"/>
      <c r="P127" s="18"/>
      <c r="Q127" s="19"/>
      <c r="R127" s="78"/>
      <c r="S127" s="20">
        <f t="shared" si="95"/>
        <v>0</v>
      </c>
      <c r="T127" s="82"/>
      <c r="V127" s="33">
        <f>+V119+V125-(AA121*1.25)</f>
        <v>0</v>
      </c>
      <c r="W127" s="23">
        <f>+W119+W125-W121+(AB121*1.5)/1.25-AA121</f>
        <v>0</v>
      </c>
      <c r="X127" s="23">
        <f>+X119+X125-X121-AB121</f>
        <v>0</v>
      </c>
      <c r="Z127" s="22" t="s">
        <v>15</v>
      </c>
      <c r="AA127" s="23">
        <f>+AA126*1.25</f>
        <v>0</v>
      </c>
      <c r="AB127" s="34" t="s">
        <v>27</v>
      </c>
    </row>
    <row r="128" spans="1:28">
      <c r="A128" s="77">
        <v>42784</v>
      </c>
      <c r="B128" s="13"/>
      <c r="C128" s="13"/>
      <c r="D128" s="13"/>
      <c r="E128" s="14">
        <f t="shared" si="91"/>
        <v>0</v>
      </c>
      <c r="F128" s="13"/>
      <c r="G128" s="15">
        <f t="shared" si="92"/>
        <v>0</v>
      </c>
      <c r="H128" s="13"/>
      <c r="I128" s="13"/>
      <c r="J128" s="13"/>
      <c r="K128" s="14">
        <f t="shared" si="93"/>
        <v>0</v>
      </c>
      <c r="L128" s="13"/>
      <c r="M128" s="15">
        <f t="shared" si="96"/>
        <v>0</v>
      </c>
      <c r="N128" s="17"/>
      <c r="O128" s="17"/>
      <c r="P128" s="18"/>
      <c r="Q128" s="19"/>
      <c r="R128" s="78"/>
      <c r="S128" s="20">
        <f t="shared" si="95"/>
        <v>0</v>
      </c>
      <c r="T128" s="83" t="s">
        <v>33</v>
      </c>
      <c r="W128" s="22" t="s">
        <v>16</v>
      </c>
      <c r="X128" s="22" t="s">
        <v>17</v>
      </c>
      <c r="AA128" s="22" t="s">
        <v>16</v>
      </c>
      <c r="AB128" s="22" t="s">
        <v>17</v>
      </c>
    </row>
    <row r="129" spans="1:28">
      <c r="A129" s="77">
        <v>42785</v>
      </c>
      <c r="B129" s="13"/>
      <c r="C129" s="13"/>
      <c r="D129" s="13"/>
      <c r="E129" s="14">
        <f t="shared" si="91"/>
        <v>0</v>
      </c>
      <c r="F129" s="13"/>
      <c r="G129" s="15">
        <f t="shared" si="92"/>
        <v>0</v>
      </c>
      <c r="H129" s="13"/>
      <c r="I129" s="13"/>
      <c r="J129" s="13"/>
      <c r="K129" s="14">
        <f t="shared" si="93"/>
        <v>0</v>
      </c>
      <c r="L129" s="13"/>
      <c r="M129" s="15">
        <f t="shared" si="96"/>
        <v>0</v>
      </c>
      <c r="N129" s="17"/>
      <c r="O129" s="17"/>
      <c r="P129" s="18"/>
      <c r="Q129" s="19"/>
      <c r="R129" s="78"/>
      <c r="S129" s="20">
        <f t="shared" si="95"/>
        <v>0</v>
      </c>
      <c r="T129" s="84">
        <f>+SUM(N123:R129)</f>
        <v>0</v>
      </c>
      <c r="V129" s="42" t="s">
        <v>19</v>
      </c>
      <c r="W129" s="35">
        <v>0</v>
      </c>
      <c r="X129" s="35">
        <v>0</v>
      </c>
      <c r="Z129" s="42" t="s">
        <v>26</v>
      </c>
      <c r="AA129" s="35">
        <v>0</v>
      </c>
      <c r="AB129" s="35">
        <v>0</v>
      </c>
    </row>
    <row r="130" spans="1:28" ht="6" customHeight="1">
      <c r="N130" s="37"/>
      <c r="O130" s="37"/>
      <c r="P130" s="37"/>
      <c r="Q130" s="37"/>
      <c r="R130" s="37"/>
    </row>
    <row r="131" spans="1:28">
      <c r="A131" s="77">
        <v>42786</v>
      </c>
      <c r="B131" s="13"/>
      <c r="C131" s="13"/>
      <c r="D131" s="13"/>
      <c r="E131" s="14">
        <f t="shared" ref="E131:E137" si="97">+D131-C131</f>
        <v>0</v>
      </c>
      <c r="F131" s="13"/>
      <c r="G131" s="15">
        <f t="shared" ref="G131:G137" si="98">IF(F131&lt;B131,F131+1-B131-E131,F131-B131-E131)</f>
        <v>0</v>
      </c>
      <c r="H131" s="13"/>
      <c r="I131" s="13"/>
      <c r="J131" s="13"/>
      <c r="K131" s="14">
        <f t="shared" ref="K131:K137" si="99">+J131-I131</f>
        <v>0</v>
      </c>
      <c r="L131" s="13"/>
      <c r="M131" s="15">
        <f t="shared" ref="M131:M132" si="100">IF(L131&lt;H131,L131+1-H131-K131,L131-H131-K131)</f>
        <v>0</v>
      </c>
      <c r="N131" s="17"/>
      <c r="O131" s="17"/>
      <c r="P131" s="18"/>
      <c r="Q131" s="19"/>
      <c r="R131" s="78"/>
      <c r="S131" s="20">
        <f>SUM(G131+M131)</f>
        <v>0</v>
      </c>
      <c r="T131" s="81">
        <f>SUM(S131:S137)</f>
        <v>0</v>
      </c>
      <c r="V131" s="39" t="s">
        <v>13</v>
      </c>
      <c r="W131" s="43" t="s">
        <v>14</v>
      </c>
      <c r="X131" s="43"/>
      <c r="Z131" s="36"/>
      <c r="AA131" s="43" t="s">
        <v>28</v>
      </c>
      <c r="AB131" s="43"/>
    </row>
    <row r="132" spans="1:28">
      <c r="A132" s="77">
        <v>42787</v>
      </c>
      <c r="B132" s="13"/>
      <c r="C132" s="13"/>
      <c r="D132" s="13"/>
      <c r="E132" s="14">
        <f t="shared" si="97"/>
        <v>0</v>
      </c>
      <c r="F132" s="13"/>
      <c r="G132" s="15">
        <f t="shared" si="98"/>
        <v>0</v>
      </c>
      <c r="H132" s="13"/>
      <c r="I132" s="13"/>
      <c r="J132" s="13"/>
      <c r="K132" s="14">
        <f t="shared" si="99"/>
        <v>0</v>
      </c>
      <c r="L132" s="13"/>
      <c r="M132" s="15">
        <f t="shared" si="100"/>
        <v>0</v>
      </c>
      <c r="N132" s="17"/>
      <c r="O132" s="17"/>
      <c r="P132" s="18"/>
      <c r="Q132" s="19"/>
      <c r="R132" s="78"/>
      <c r="S132" s="20">
        <f t="shared" ref="S132:S137" si="101">SUM(G132+M132)</f>
        <v>0</v>
      </c>
      <c r="T132" s="82"/>
      <c r="V132" s="22" t="s">
        <v>15</v>
      </c>
      <c r="W132" s="22" t="s">
        <v>29</v>
      </c>
      <c r="X132" s="22" t="s">
        <v>17</v>
      </c>
      <c r="AA132" s="22" t="s">
        <v>16</v>
      </c>
      <c r="AB132" s="22" t="s">
        <v>17</v>
      </c>
    </row>
    <row r="133" spans="1:28">
      <c r="A133" s="77">
        <v>42788</v>
      </c>
      <c r="B133" s="13"/>
      <c r="C133" s="13"/>
      <c r="D133" s="13"/>
      <c r="E133" s="14">
        <f t="shared" si="97"/>
        <v>0</v>
      </c>
      <c r="F133" s="13"/>
      <c r="G133" s="15">
        <f t="shared" si="98"/>
        <v>0</v>
      </c>
      <c r="H133" s="13"/>
      <c r="I133" s="13"/>
      <c r="J133" s="13"/>
      <c r="K133" s="14">
        <f t="shared" si="99"/>
        <v>0</v>
      </c>
      <c r="L133" s="13"/>
      <c r="M133" s="15">
        <f>IF(L133&lt;H133,L133+1-H133-K133,L133-H133-K133)</f>
        <v>0</v>
      </c>
      <c r="N133" s="17"/>
      <c r="O133" s="17"/>
      <c r="P133" s="18"/>
      <c r="Q133" s="19"/>
      <c r="R133" s="78"/>
      <c r="S133" s="20">
        <f t="shared" si="101"/>
        <v>0</v>
      </c>
      <c r="T133" s="82"/>
      <c r="V133" s="33">
        <v>0</v>
      </c>
      <c r="W133" s="23">
        <v>0</v>
      </c>
      <c r="X133" s="23">
        <v>0</v>
      </c>
      <c r="Z133" s="22" t="s">
        <v>17</v>
      </c>
      <c r="AA133" s="34" t="s">
        <v>27</v>
      </c>
      <c r="AB133" s="23">
        <f>+X135</f>
        <v>0</v>
      </c>
    </row>
    <row r="134" spans="1:28">
      <c r="A134" s="77">
        <v>42789</v>
      </c>
      <c r="B134" s="13"/>
      <c r="C134" s="13"/>
      <c r="D134" s="13"/>
      <c r="E134" s="14">
        <f t="shared" si="97"/>
        <v>0</v>
      </c>
      <c r="F134" s="13"/>
      <c r="G134" s="15">
        <f t="shared" si="98"/>
        <v>0</v>
      </c>
      <c r="H134" s="13"/>
      <c r="I134" s="13"/>
      <c r="J134" s="13"/>
      <c r="K134" s="14">
        <f t="shared" si="99"/>
        <v>0</v>
      </c>
      <c r="L134" s="13"/>
      <c r="M134" s="15">
        <f t="shared" ref="M134:M137" si="102">IF(L134&lt;H134,L134+1-H134-K134,L134-H134-K134)</f>
        <v>0</v>
      </c>
      <c r="N134" s="17"/>
      <c r="O134" s="17"/>
      <c r="P134" s="18"/>
      <c r="Q134" s="19"/>
      <c r="R134" s="78"/>
      <c r="S134" s="20">
        <f t="shared" si="101"/>
        <v>0</v>
      </c>
      <c r="T134" s="82"/>
      <c r="V134" s="22" t="s">
        <v>18</v>
      </c>
      <c r="W134" s="22" t="s">
        <v>18</v>
      </c>
      <c r="X134" s="22" t="s">
        <v>18</v>
      </c>
      <c r="Z134" s="22" t="s">
        <v>16</v>
      </c>
      <c r="AA134" s="23">
        <f>+W135</f>
        <v>0</v>
      </c>
      <c r="AB134" s="23">
        <f>+(AB133*1.5)/1.25</f>
        <v>0</v>
      </c>
    </row>
    <row r="135" spans="1:28">
      <c r="A135" s="77">
        <v>42790</v>
      </c>
      <c r="B135" s="13"/>
      <c r="C135" s="13"/>
      <c r="D135" s="13"/>
      <c r="E135" s="14">
        <f t="shared" si="97"/>
        <v>0</v>
      </c>
      <c r="F135" s="13"/>
      <c r="G135" s="15">
        <f t="shared" si="98"/>
        <v>0</v>
      </c>
      <c r="H135" s="13"/>
      <c r="I135" s="13"/>
      <c r="J135" s="13"/>
      <c r="K135" s="14">
        <f t="shared" si="99"/>
        <v>0</v>
      </c>
      <c r="L135" s="13"/>
      <c r="M135" s="15">
        <f t="shared" si="102"/>
        <v>0</v>
      </c>
      <c r="N135" s="17"/>
      <c r="O135" s="17"/>
      <c r="P135" s="18"/>
      <c r="Q135" s="19"/>
      <c r="R135" s="78"/>
      <c r="S135" s="20">
        <f t="shared" si="101"/>
        <v>0</v>
      </c>
      <c r="T135" s="82"/>
      <c r="V135" s="33">
        <f>+V127+V133-(AA129*1.25)</f>
        <v>0</v>
      </c>
      <c r="W135" s="23">
        <f>+W127+W133-W129+(AB129*1.5)/1.25-AA129</f>
        <v>0</v>
      </c>
      <c r="X135" s="23">
        <f>+X127+X133-X129-AB129</f>
        <v>0</v>
      </c>
      <c r="Z135" s="22" t="s">
        <v>15</v>
      </c>
      <c r="AA135" s="23">
        <f>+AA134*1.25</f>
        <v>0</v>
      </c>
      <c r="AB135" s="34" t="s">
        <v>27</v>
      </c>
    </row>
    <row r="136" spans="1:28">
      <c r="A136" s="77">
        <v>42791</v>
      </c>
      <c r="B136" s="13"/>
      <c r="C136" s="13"/>
      <c r="D136" s="13"/>
      <c r="E136" s="14">
        <f t="shared" si="97"/>
        <v>0</v>
      </c>
      <c r="F136" s="13"/>
      <c r="G136" s="15">
        <f t="shared" si="98"/>
        <v>0</v>
      </c>
      <c r="H136" s="13"/>
      <c r="I136" s="13"/>
      <c r="J136" s="13"/>
      <c r="K136" s="14">
        <f t="shared" si="99"/>
        <v>0</v>
      </c>
      <c r="L136" s="13"/>
      <c r="M136" s="15">
        <f t="shared" si="102"/>
        <v>0</v>
      </c>
      <c r="N136" s="17"/>
      <c r="O136" s="17"/>
      <c r="P136" s="18"/>
      <c r="Q136" s="19"/>
      <c r="R136" s="78"/>
      <c r="S136" s="20">
        <f t="shared" si="101"/>
        <v>0</v>
      </c>
      <c r="T136" s="83" t="s">
        <v>33</v>
      </c>
      <c r="W136" s="22" t="s">
        <v>16</v>
      </c>
      <c r="X136" s="22" t="s">
        <v>17</v>
      </c>
      <c r="AA136" s="22" t="s">
        <v>16</v>
      </c>
      <c r="AB136" s="22" t="s">
        <v>17</v>
      </c>
    </row>
    <row r="137" spans="1:28">
      <c r="A137" s="77">
        <v>42792</v>
      </c>
      <c r="B137" s="13"/>
      <c r="C137" s="13"/>
      <c r="D137" s="13"/>
      <c r="E137" s="14">
        <f t="shared" si="97"/>
        <v>0</v>
      </c>
      <c r="F137" s="13"/>
      <c r="G137" s="15">
        <f t="shared" si="98"/>
        <v>0</v>
      </c>
      <c r="H137" s="13"/>
      <c r="I137" s="13"/>
      <c r="J137" s="13"/>
      <c r="K137" s="14">
        <f t="shared" si="99"/>
        <v>0</v>
      </c>
      <c r="L137" s="13"/>
      <c r="M137" s="15">
        <f t="shared" si="102"/>
        <v>0</v>
      </c>
      <c r="N137" s="17"/>
      <c r="O137" s="17"/>
      <c r="P137" s="18"/>
      <c r="Q137" s="19"/>
      <c r="R137" s="78"/>
      <c r="S137" s="20">
        <f t="shared" si="101"/>
        <v>0</v>
      </c>
      <c r="T137" s="84">
        <f>+SUM(N131:R137)</f>
        <v>0</v>
      </c>
      <c r="V137" s="42" t="s">
        <v>19</v>
      </c>
      <c r="W137" s="35">
        <v>0</v>
      </c>
      <c r="X137" s="35">
        <v>0</v>
      </c>
      <c r="Z137" s="42" t="s">
        <v>26</v>
      </c>
      <c r="AA137" s="35">
        <v>0</v>
      </c>
      <c r="AB137" s="35">
        <v>0</v>
      </c>
    </row>
    <row r="138" spans="1:28" ht="6" customHeight="1">
      <c r="N138" s="37"/>
      <c r="O138" s="37"/>
      <c r="P138" s="37"/>
      <c r="Q138" s="37"/>
      <c r="R138" s="37"/>
    </row>
    <row r="139" spans="1:28">
      <c r="A139" s="77">
        <v>42793</v>
      </c>
      <c r="B139" s="13"/>
      <c r="C139" s="13"/>
      <c r="D139" s="13"/>
      <c r="E139" s="14">
        <f t="shared" ref="E139:E145" si="103">+D139-C139</f>
        <v>0</v>
      </c>
      <c r="F139" s="13"/>
      <c r="G139" s="15">
        <f t="shared" ref="G139:G145" si="104">IF(F139&lt;B139,F139+1-B139-E139,F139-B139-E139)</f>
        <v>0</v>
      </c>
      <c r="H139" s="13"/>
      <c r="I139" s="13"/>
      <c r="J139" s="13"/>
      <c r="K139" s="14">
        <f t="shared" ref="K139:K145" si="105">+J139-I139</f>
        <v>0</v>
      </c>
      <c r="L139" s="13"/>
      <c r="M139" s="15">
        <f t="shared" ref="M139:M140" si="106">IF(L139&lt;H139,L139+1-H139-K139,L139-H139-K139)</f>
        <v>0</v>
      </c>
      <c r="N139" s="17"/>
      <c r="O139" s="17"/>
      <c r="P139" s="18"/>
      <c r="Q139" s="19"/>
      <c r="R139" s="78"/>
      <c r="S139" s="20">
        <f>SUM(G139+M139)</f>
        <v>0</v>
      </c>
      <c r="T139" s="81">
        <f>SUM(S139:S145)</f>
        <v>0</v>
      </c>
      <c r="V139" s="39" t="s">
        <v>13</v>
      </c>
      <c r="W139" s="43" t="s">
        <v>14</v>
      </c>
      <c r="X139" s="43"/>
      <c r="Z139" s="36"/>
      <c r="AA139" s="43" t="s">
        <v>28</v>
      </c>
      <c r="AB139" s="43"/>
    </row>
    <row r="140" spans="1:28">
      <c r="A140" s="77">
        <v>42794</v>
      </c>
      <c r="B140" s="13"/>
      <c r="C140" s="13"/>
      <c r="D140" s="13"/>
      <c r="E140" s="14">
        <f t="shared" si="103"/>
        <v>0</v>
      </c>
      <c r="F140" s="13"/>
      <c r="G140" s="15">
        <f t="shared" si="104"/>
        <v>0</v>
      </c>
      <c r="H140" s="13"/>
      <c r="I140" s="13"/>
      <c r="J140" s="13"/>
      <c r="K140" s="14">
        <f t="shared" si="105"/>
        <v>0</v>
      </c>
      <c r="L140" s="13"/>
      <c r="M140" s="15">
        <f t="shared" si="106"/>
        <v>0</v>
      </c>
      <c r="N140" s="17"/>
      <c r="O140" s="17"/>
      <c r="P140" s="18"/>
      <c r="Q140" s="19"/>
      <c r="R140" s="78"/>
      <c r="S140" s="20">
        <f t="shared" ref="S140:S145" si="107">SUM(G140+M140)</f>
        <v>0</v>
      </c>
      <c r="T140" s="82"/>
      <c r="V140" s="22" t="s">
        <v>15</v>
      </c>
      <c r="W140" s="22" t="s">
        <v>29</v>
      </c>
      <c r="X140" s="22" t="s">
        <v>17</v>
      </c>
      <c r="AA140" s="22" t="s">
        <v>16</v>
      </c>
      <c r="AB140" s="22" t="s">
        <v>17</v>
      </c>
    </row>
    <row r="141" spans="1:28">
      <c r="A141" s="77">
        <v>42795</v>
      </c>
      <c r="B141" s="13"/>
      <c r="C141" s="13"/>
      <c r="D141" s="13"/>
      <c r="E141" s="14">
        <f t="shared" si="103"/>
        <v>0</v>
      </c>
      <c r="F141" s="13"/>
      <c r="G141" s="15">
        <f t="shared" si="104"/>
        <v>0</v>
      </c>
      <c r="H141" s="13"/>
      <c r="I141" s="13"/>
      <c r="J141" s="13"/>
      <c r="K141" s="14">
        <f t="shared" si="105"/>
        <v>0</v>
      </c>
      <c r="L141" s="13"/>
      <c r="M141" s="15">
        <f>IF(L141&lt;H141,L141+1-H141-K141,L141-H141-K141)</f>
        <v>0</v>
      </c>
      <c r="N141" s="17"/>
      <c r="O141" s="17"/>
      <c r="P141" s="18"/>
      <c r="Q141" s="19"/>
      <c r="R141" s="78"/>
      <c r="S141" s="20">
        <f t="shared" si="107"/>
        <v>0</v>
      </c>
      <c r="T141" s="82"/>
      <c r="V141" s="33">
        <v>0</v>
      </c>
      <c r="W141" s="23">
        <v>0</v>
      </c>
      <c r="X141" s="23">
        <v>0</v>
      </c>
      <c r="Z141" s="22" t="s">
        <v>17</v>
      </c>
      <c r="AA141" s="34" t="s">
        <v>27</v>
      </c>
      <c r="AB141" s="23">
        <f>+X143</f>
        <v>0</v>
      </c>
    </row>
    <row r="142" spans="1:28">
      <c r="A142" s="77">
        <v>42796</v>
      </c>
      <c r="B142" s="13"/>
      <c r="C142" s="13"/>
      <c r="D142" s="13"/>
      <c r="E142" s="14">
        <f t="shared" si="103"/>
        <v>0</v>
      </c>
      <c r="F142" s="13"/>
      <c r="G142" s="15">
        <f t="shared" si="104"/>
        <v>0</v>
      </c>
      <c r="H142" s="13"/>
      <c r="I142" s="13"/>
      <c r="J142" s="13"/>
      <c r="K142" s="14">
        <f t="shared" si="105"/>
        <v>0</v>
      </c>
      <c r="L142" s="13"/>
      <c r="M142" s="15">
        <f t="shared" ref="M142:M145" si="108">IF(L142&lt;H142,L142+1-H142-K142,L142-H142-K142)</f>
        <v>0</v>
      </c>
      <c r="N142" s="17"/>
      <c r="O142" s="17"/>
      <c r="P142" s="18"/>
      <c r="Q142" s="19"/>
      <c r="R142" s="78"/>
      <c r="S142" s="20">
        <f t="shared" si="107"/>
        <v>0</v>
      </c>
      <c r="T142" s="82"/>
      <c r="V142" s="22" t="s">
        <v>18</v>
      </c>
      <c r="W142" s="22" t="s">
        <v>18</v>
      </c>
      <c r="X142" s="22" t="s">
        <v>18</v>
      </c>
      <c r="Z142" s="22" t="s">
        <v>16</v>
      </c>
      <c r="AA142" s="23">
        <f>+W143</f>
        <v>0</v>
      </c>
      <c r="AB142" s="23">
        <f>+(AB141*1.5)/1.25</f>
        <v>0</v>
      </c>
    </row>
    <row r="143" spans="1:28">
      <c r="A143" s="77">
        <v>42797</v>
      </c>
      <c r="B143" s="13"/>
      <c r="C143" s="13"/>
      <c r="D143" s="13"/>
      <c r="E143" s="14">
        <f t="shared" si="103"/>
        <v>0</v>
      </c>
      <c r="F143" s="13"/>
      <c r="G143" s="15">
        <f t="shared" si="104"/>
        <v>0</v>
      </c>
      <c r="H143" s="13"/>
      <c r="I143" s="13"/>
      <c r="J143" s="13"/>
      <c r="K143" s="14">
        <f t="shared" si="105"/>
        <v>0</v>
      </c>
      <c r="L143" s="13"/>
      <c r="M143" s="15">
        <f t="shared" si="108"/>
        <v>0</v>
      </c>
      <c r="N143" s="17"/>
      <c r="O143" s="17"/>
      <c r="P143" s="18"/>
      <c r="Q143" s="19"/>
      <c r="R143" s="78"/>
      <c r="S143" s="20">
        <f t="shared" si="107"/>
        <v>0</v>
      </c>
      <c r="T143" s="82"/>
      <c r="V143" s="33">
        <f>+V135+V141-(AA137*1.25)</f>
        <v>0</v>
      </c>
      <c r="W143" s="23">
        <f>+W135-W141-W137+(AB137*1.5)/1.25-AA137</f>
        <v>0</v>
      </c>
      <c r="X143" s="23">
        <f>+X135+X141-X137-AB137</f>
        <v>0</v>
      </c>
      <c r="Z143" s="22" t="s">
        <v>15</v>
      </c>
      <c r="AA143" s="23">
        <f>+AA142*1.25</f>
        <v>0</v>
      </c>
      <c r="AB143" s="34" t="s">
        <v>27</v>
      </c>
    </row>
    <row r="144" spans="1:28">
      <c r="A144" s="77">
        <v>42798</v>
      </c>
      <c r="B144" s="13"/>
      <c r="C144" s="13"/>
      <c r="D144" s="13"/>
      <c r="E144" s="14">
        <f t="shared" si="103"/>
        <v>0</v>
      </c>
      <c r="F144" s="13"/>
      <c r="G144" s="15">
        <f t="shared" si="104"/>
        <v>0</v>
      </c>
      <c r="H144" s="13"/>
      <c r="I144" s="13"/>
      <c r="J144" s="13"/>
      <c r="K144" s="14">
        <f t="shared" si="105"/>
        <v>0</v>
      </c>
      <c r="L144" s="13"/>
      <c r="M144" s="15">
        <f t="shared" si="108"/>
        <v>0</v>
      </c>
      <c r="N144" s="17"/>
      <c r="O144" s="17"/>
      <c r="P144" s="18"/>
      <c r="Q144" s="19"/>
      <c r="R144" s="78"/>
      <c r="S144" s="20">
        <f t="shared" si="107"/>
        <v>0</v>
      </c>
      <c r="T144" s="83" t="s">
        <v>33</v>
      </c>
      <c r="W144" s="22" t="s">
        <v>16</v>
      </c>
      <c r="X144" s="22" t="s">
        <v>17</v>
      </c>
      <c r="AA144" s="22" t="s">
        <v>16</v>
      </c>
      <c r="AB144" s="22" t="s">
        <v>17</v>
      </c>
    </row>
    <row r="145" spans="1:28">
      <c r="A145" s="77">
        <v>42799</v>
      </c>
      <c r="B145" s="13"/>
      <c r="C145" s="13"/>
      <c r="D145" s="13"/>
      <c r="E145" s="14">
        <f t="shared" si="103"/>
        <v>0</v>
      </c>
      <c r="F145" s="13"/>
      <c r="G145" s="15">
        <f t="shared" si="104"/>
        <v>0</v>
      </c>
      <c r="H145" s="13"/>
      <c r="I145" s="13"/>
      <c r="J145" s="13"/>
      <c r="K145" s="14">
        <f t="shared" si="105"/>
        <v>0</v>
      </c>
      <c r="L145" s="13"/>
      <c r="M145" s="15">
        <f t="shared" si="108"/>
        <v>0</v>
      </c>
      <c r="N145" s="17"/>
      <c r="O145" s="17"/>
      <c r="P145" s="18"/>
      <c r="Q145" s="19"/>
      <c r="R145" s="78"/>
      <c r="S145" s="20">
        <f t="shared" si="107"/>
        <v>0</v>
      </c>
      <c r="T145" s="84">
        <f>+SUM(N139:R145)</f>
        <v>0</v>
      </c>
      <c r="V145" s="42" t="s">
        <v>19</v>
      </c>
      <c r="W145" s="35">
        <v>0</v>
      </c>
      <c r="X145" s="35">
        <v>0</v>
      </c>
      <c r="Z145" s="42" t="s">
        <v>26</v>
      </c>
      <c r="AA145" s="35">
        <v>0</v>
      </c>
      <c r="AB145" s="35">
        <v>0</v>
      </c>
    </row>
    <row r="146" spans="1:28" ht="6" customHeight="1">
      <c r="N146" s="37"/>
      <c r="O146" s="37"/>
      <c r="P146" s="37"/>
      <c r="Q146" s="37"/>
      <c r="R146" s="37"/>
    </row>
    <row r="147" spans="1:28">
      <c r="A147" s="77">
        <v>42800</v>
      </c>
      <c r="B147" s="13"/>
      <c r="C147" s="13"/>
      <c r="D147" s="13"/>
      <c r="E147" s="14">
        <f t="shared" ref="E147:E153" si="109">+D147-C147</f>
        <v>0</v>
      </c>
      <c r="F147" s="13"/>
      <c r="G147" s="15">
        <f t="shared" ref="G147:G153" si="110">IF(F147&lt;B147,F147+1-B147-E147,F147-B147-E147)</f>
        <v>0</v>
      </c>
      <c r="H147" s="13"/>
      <c r="I147" s="13"/>
      <c r="J147" s="13"/>
      <c r="K147" s="14">
        <f t="shared" ref="K147:K153" si="111">+J147-I147</f>
        <v>0</v>
      </c>
      <c r="L147" s="13"/>
      <c r="M147" s="15">
        <f t="shared" ref="M147:M148" si="112">IF(L147&lt;H147,L147+1-H147-K147,L147-H147-K147)</f>
        <v>0</v>
      </c>
      <c r="N147" s="17"/>
      <c r="O147" s="17"/>
      <c r="P147" s="18"/>
      <c r="Q147" s="19"/>
      <c r="R147" s="78"/>
      <c r="S147" s="20">
        <f>SUM(G147+M147)</f>
        <v>0</v>
      </c>
      <c r="T147" s="81">
        <f>SUM(S147:S153)</f>
        <v>0</v>
      </c>
      <c r="V147" s="39" t="s">
        <v>13</v>
      </c>
      <c r="W147" s="43" t="s">
        <v>14</v>
      </c>
      <c r="X147" s="43"/>
      <c r="Z147" s="36"/>
      <c r="AA147" s="43" t="s">
        <v>28</v>
      </c>
      <c r="AB147" s="43"/>
    </row>
    <row r="148" spans="1:28">
      <c r="A148" s="77">
        <v>42801</v>
      </c>
      <c r="B148" s="13"/>
      <c r="C148" s="13"/>
      <c r="D148" s="13"/>
      <c r="E148" s="14">
        <f t="shared" si="109"/>
        <v>0</v>
      </c>
      <c r="F148" s="13"/>
      <c r="G148" s="15">
        <f t="shared" si="110"/>
        <v>0</v>
      </c>
      <c r="H148" s="13"/>
      <c r="I148" s="13"/>
      <c r="J148" s="13"/>
      <c r="K148" s="14">
        <f t="shared" si="111"/>
        <v>0</v>
      </c>
      <c r="L148" s="13"/>
      <c r="M148" s="15">
        <f t="shared" si="112"/>
        <v>0</v>
      </c>
      <c r="N148" s="17"/>
      <c r="O148" s="17"/>
      <c r="P148" s="18"/>
      <c r="Q148" s="19"/>
      <c r="R148" s="78"/>
      <c r="S148" s="20">
        <f t="shared" ref="S148:S153" si="113">SUM(G148+M148)</f>
        <v>0</v>
      </c>
      <c r="T148" s="82"/>
      <c r="V148" s="22" t="s">
        <v>15</v>
      </c>
      <c r="W148" s="22" t="s">
        <v>29</v>
      </c>
      <c r="X148" s="22" t="s">
        <v>17</v>
      </c>
      <c r="AA148" s="22" t="s">
        <v>16</v>
      </c>
      <c r="AB148" s="22" t="s">
        <v>17</v>
      </c>
    </row>
    <row r="149" spans="1:28">
      <c r="A149" s="77">
        <v>42802</v>
      </c>
      <c r="B149" s="13"/>
      <c r="C149" s="13"/>
      <c r="D149" s="13"/>
      <c r="E149" s="14">
        <f t="shared" si="109"/>
        <v>0</v>
      </c>
      <c r="F149" s="13"/>
      <c r="G149" s="15">
        <f t="shared" si="110"/>
        <v>0</v>
      </c>
      <c r="H149" s="13"/>
      <c r="I149" s="13"/>
      <c r="J149" s="13"/>
      <c r="K149" s="14">
        <f t="shared" si="111"/>
        <v>0</v>
      </c>
      <c r="L149" s="13"/>
      <c r="M149" s="15">
        <f>IF(L149&lt;H149,L149+1-H149-K149,L149-H149-K149)</f>
        <v>0</v>
      </c>
      <c r="N149" s="17"/>
      <c r="O149" s="17"/>
      <c r="P149" s="18"/>
      <c r="Q149" s="19"/>
      <c r="R149" s="78"/>
      <c r="S149" s="20">
        <f t="shared" si="113"/>
        <v>0</v>
      </c>
      <c r="T149" s="82"/>
      <c r="V149" s="33">
        <v>0</v>
      </c>
      <c r="W149" s="23">
        <v>0</v>
      </c>
      <c r="X149" s="23">
        <v>0</v>
      </c>
      <c r="Z149" s="22" t="s">
        <v>17</v>
      </c>
      <c r="AA149" s="34" t="s">
        <v>27</v>
      </c>
      <c r="AB149" s="23">
        <f>+X151</f>
        <v>0</v>
      </c>
    </row>
    <row r="150" spans="1:28">
      <c r="A150" s="77">
        <v>42803</v>
      </c>
      <c r="B150" s="13"/>
      <c r="C150" s="13"/>
      <c r="D150" s="13"/>
      <c r="E150" s="14">
        <f t="shared" si="109"/>
        <v>0</v>
      </c>
      <c r="F150" s="13"/>
      <c r="G150" s="15">
        <f t="shared" si="110"/>
        <v>0</v>
      </c>
      <c r="H150" s="13"/>
      <c r="I150" s="13"/>
      <c r="J150" s="13"/>
      <c r="K150" s="14">
        <f t="shared" si="111"/>
        <v>0</v>
      </c>
      <c r="L150" s="13"/>
      <c r="M150" s="15">
        <f t="shared" ref="M150:M153" si="114">IF(L150&lt;H150,L150+1-H150-K150,L150-H150-K150)</f>
        <v>0</v>
      </c>
      <c r="N150" s="17"/>
      <c r="O150" s="17"/>
      <c r="P150" s="18"/>
      <c r="Q150" s="19"/>
      <c r="R150" s="78"/>
      <c r="S150" s="20">
        <f t="shared" si="113"/>
        <v>0</v>
      </c>
      <c r="T150" s="82"/>
      <c r="V150" s="22" t="s">
        <v>18</v>
      </c>
      <c r="W150" s="22" t="s">
        <v>18</v>
      </c>
      <c r="X150" s="22" t="s">
        <v>18</v>
      </c>
      <c r="Z150" s="22" t="s">
        <v>16</v>
      </c>
      <c r="AA150" s="23">
        <f>+W151</f>
        <v>0</v>
      </c>
      <c r="AB150" s="23">
        <f>+(AB149*1.5)/1.25</f>
        <v>0</v>
      </c>
    </row>
    <row r="151" spans="1:28">
      <c r="A151" s="77">
        <v>42804</v>
      </c>
      <c r="B151" s="13"/>
      <c r="C151" s="13"/>
      <c r="D151" s="13"/>
      <c r="E151" s="14">
        <f t="shared" si="109"/>
        <v>0</v>
      </c>
      <c r="F151" s="13"/>
      <c r="G151" s="15">
        <f t="shared" si="110"/>
        <v>0</v>
      </c>
      <c r="H151" s="13"/>
      <c r="I151" s="13"/>
      <c r="J151" s="13"/>
      <c r="K151" s="14">
        <f t="shared" si="111"/>
        <v>0</v>
      </c>
      <c r="L151" s="13"/>
      <c r="M151" s="15">
        <f t="shared" si="114"/>
        <v>0</v>
      </c>
      <c r="N151" s="17"/>
      <c r="O151" s="17"/>
      <c r="P151" s="18"/>
      <c r="Q151" s="19"/>
      <c r="R151" s="78"/>
      <c r="S151" s="20">
        <f t="shared" si="113"/>
        <v>0</v>
      </c>
      <c r="T151" s="82"/>
      <c r="V151" s="33">
        <f>+V143+V149-(AA145*1.25)</f>
        <v>0</v>
      </c>
      <c r="W151" s="23">
        <f>+W143-W149-W145+(AB145*1.5)/1.25-AA145</f>
        <v>0</v>
      </c>
      <c r="X151" s="23">
        <f>+X143+X149-X145-AB145</f>
        <v>0</v>
      </c>
      <c r="Z151" s="22" t="s">
        <v>15</v>
      </c>
      <c r="AA151" s="23">
        <f>+AA150*1.25</f>
        <v>0</v>
      </c>
      <c r="AB151" s="34" t="s">
        <v>27</v>
      </c>
    </row>
    <row r="152" spans="1:28">
      <c r="A152" s="77">
        <v>42805</v>
      </c>
      <c r="B152" s="13"/>
      <c r="C152" s="13"/>
      <c r="D152" s="13"/>
      <c r="E152" s="14">
        <f t="shared" si="109"/>
        <v>0</v>
      </c>
      <c r="F152" s="13"/>
      <c r="G152" s="15">
        <f t="shared" si="110"/>
        <v>0</v>
      </c>
      <c r="H152" s="13"/>
      <c r="I152" s="13"/>
      <c r="J152" s="13"/>
      <c r="K152" s="14">
        <f t="shared" si="111"/>
        <v>0</v>
      </c>
      <c r="L152" s="13"/>
      <c r="M152" s="15">
        <f t="shared" si="114"/>
        <v>0</v>
      </c>
      <c r="N152" s="17"/>
      <c r="O152" s="17"/>
      <c r="P152" s="18"/>
      <c r="Q152" s="19"/>
      <c r="R152" s="78"/>
      <c r="S152" s="20">
        <f t="shared" si="113"/>
        <v>0</v>
      </c>
      <c r="T152" s="83" t="s">
        <v>33</v>
      </c>
      <c r="W152" s="22" t="s">
        <v>16</v>
      </c>
      <c r="X152" s="22" t="s">
        <v>17</v>
      </c>
      <c r="AA152" s="22" t="s">
        <v>16</v>
      </c>
      <c r="AB152" s="22" t="s">
        <v>17</v>
      </c>
    </row>
    <row r="153" spans="1:28">
      <c r="A153" s="77">
        <v>42806</v>
      </c>
      <c r="B153" s="13"/>
      <c r="C153" s="13"/>
      <c r="D153" s="13"/>
      <c r="E153" s="14">
        <f t="shared" si="109"/>
        <v>0</v>
      </c>
      <c r="F153" s="13"/>
      <c r="G153" s="15">
        <f t="shared" si="110"/>
        <v>0</v>
      </c>
      <c r="H153" s="13"/>
      <c r="I153" s="13"/>
      <c r="J153" s="13"/>
      <c r="K153" s="14">
        <f t="shared" si="111"/>
        <v>0</v>
      </c>
      <c r="L153" s="13"/>
      <c r="M153" s="15">
        <f t="shared" si="114"/>
        <v>0</v>
      </c>
      <c r="N153" s="17"/>
      <c r="O153" s="17"/>
      <c r="P153" s="18"/>
      <c r="Q153" s="19"/>
      <c r="R153" s="78"/>
      <c r="S153" s="20">
        <f t="shared" si="113"/>
        <v>0</v>
      </c>
      <c r="T153" s="84">
        <f>+SUM(N147:R153)</f>
        <v>0</v>
      </c>
      <c r="V153" s="42" t="s">
        <v>19</v>
      </c>
      <c r="W153" s="35">
        <v>0</v>
      </c>
      <c r="X153" s="35">
        <v>0</v>
      </c>
      <c r="Z153" s="42" t="s">
        <v>26</v>
      </c>
      <c r="AA153" s="35">
        <v>0</v>
      </c>
      <c r="AB153" s="35">
        <v>0</v>
      </c>
    </row>
    <row r="154" spans="1:28" ht="6" customHeight="1">
      <c r="N154" s="37"/>
      <c r="O154" s="37"/>
      <c r="P154" s="37"/>
      <c r="Q154" s="37"/>
      <c r="R154" s="37"/>
    </row>
    <row r="155" spans="1:28">
      <c r="A155" s="77">
        <v>42807</v>
      </c>
      <c r="B155" s="13"/>
      <c r="C155" s="13"/>
      <c r="D155" s="13"/>
      <c r="E155" s="14">
        <f t="shared" ref="E155:E161" si="115">+D155-C155</f>
        <v>0</v>
      </c>
      <c r="F155" s="13"/>
      <c r="G155" s="15">
        <f t="shared" ref="G155:G161" si="116">IF(F155&lt;B155,F155+1-B155-E155,F155-B155-E155)</f>
        <v>0</v>
      </c>
      <c r="H155" s="13"/>
      <c r="I155" s="13"/>
      <c r="J155" s="13"/>
      <c r="K155" s="14">
        <f t="shared" ref="K155:K161" si="117">+J155-I155</f>
        <v>0</v>
      </c>
      <c r="L155" s="13"/>
      <c r="M155" s="15">
        <f t="shared" ref="M155:M156" si="118">IF(L155&lt;H155,L155+1-H155-K155,L155-H155-K155)</f>
        <v>0</v>
      </c>
      <c r="N155" s="17"/>
      <c r="O155" s="17"/>
      <c r="P155" s="18"/>
      <c r="Q155" s="19"/>
      <c r="R155" s="78"/>
      <c r="S155" s="20">
        <f>SUM(G155+M155)</f>
        <v>0</v>
      </c>
      <c r="T155" s="81">
        <f>SUM(S155:S161)</f>
        <v>0</v>
      </c>
      <c r="V155" s="39" t="s">
        <v>13</v>
      </c>
      <c r="W155" s="43" t="s">
        <v>14</v>
      </c>
      <c r="X155" s="43"/>
      <c r="Z155" s="36"/>
      <c r="AA155" s="43" t="s">
        <v>28</v>
      </c>
      <c r="AB155" s="43"/>
    </row>
    <row r="156" spans="1:28">
      <c r="A156" s="77">
        <v>42808</v>
      </c>
      <c r="B156" s="13"/>
      <c r="C156" s="13"/>
      <c r="D156" s="13"/>
      <c r="E156" s="14">
        <f t="shared" si="115"/>
        <v>0</v>
      </c>
      <c r="F156" s="13"/>
      <c r="G156" s="15">
        <f t="shared" si="116"/>
        <v>0</v>
      </c>
      <c r="H156" s="13"/>
      <c r="I156" s="13"/>
      <c r="J156" s="13"/>
      <c r="K156" s="14">
        <f t="shared" si="117"/>
        <v>0</v>
      </c>
      <c r="L156" s="13"/>
      <c r="M156" s="15">
        <f t="shared" si="118"/>
        <v>0</v>
      </c>
      <c r="N156" s="17"/>
      <c r="O156" s="17"/>
      <c r="P156" s="18"/>
      <c r="Q156" s="19"/>
      <c r="R156" s="78"/>
      <c r="S156" s="20">
        <f t="shared" ref="S156:S161" si="119">SUM(G156+M156)</f>
        <v>0</v>
      </c>
      <c r="T156" s="82"/>
      <c r="V156" s="22" t="s">
        <v>15</v>
      </c>
      <c r="W156" s="22" t="s">
        <v>29</v>
      </c>
      <c r="X156" s="22" t="s">
        <v>17</v>
      </c>
      <c r="AA156" s="22" t="s">
        <v>16</v>
      </c>
      <c r="AB156" s="22" t="s">
        <v>17</v>
      </c>
    </row>
    <row r="157" spans="1:28">
      <c r="A157" s="77">
        <v>42809</v>
      </c>
      <c r="B157" s="13"/>
      <c r="C157" s="13"/>
      <c r="D157" s="13"/>
      <c r="E157" s="14">
        <f t="shared" si="115"/>
        <v>0</v>
      </c>
      <c r="F157" s="13"/>
      <c r="G157" s="15">
        <f t="shared" si="116"/>
        <v>0</v>
      </c>
      <c r="H157" s="13"/>
      <c r="I157" s="13"/>
      <c r="J157" s="13"/>
      <c r="K157" s="14">
        <f t="shared" si="117"/>
        <v>0</v>
      </c>
      <c r="L157" s="13"/>
      <c r="M157" s="15">
        <f>IF(L157&lt;H157,L157+1-H157-K157,L157-H157-K157)</f>
        <v>0</v>
      </c>
      <c r="N157" s="17"/>
      <c r="O157" s="17"/>
      <c r="P157" s="18"/>
      <c r="Q157" s="19"/>
      <c r="R157" s="78"/>
      <c r="S157" s="20">
        <f t="shared" si="119"/>
        <v>0</v>
      </c>
      <c r="T157" s="82"/>
      <c r="V157" s="33">
        <v>0</v>
      </c>
      <c r="W157" s="23">
        <v>0</v>
      </c>
      <c r="X157" s="23">
        <v>0</v>
      </c>
      <c r="Z157" s="22" t="s">
        <v>17</v>
      </c>
      <c r="AA157" s="34" t="s">
        <v>27</v>
      </c>
      <c r="AB157" s="23">
        <f>+X159</f>
        <v>0</v>
      </c>
    </row>
    <row r="158" spans="1:28">
      <c r="A158" s="77">
        <v>42810</v>
      </c>
      <c r="B158" s="13"/>
      <c r="C158" s="13"/>
      <c r="D158" s="13"/>
      <c r="E158" s="14">
        <f t="shared" si="115"/>
        <v>0</v>
      </c>
      <c r="F158" s="13"/>
      <c r="G158" s="15">
        <f t="shared" si="116"/>
        <v>0</v>
      </c>
      <c r="H158" s="13"/>
      <c r="I158" s="13"/>
      <c r="J158" s="13"/>
      <c r="K158" s="14">
        <f t="shared" si="117"/>
        <v>0</v>
      </c>
      <c r="L158" s="13"/>
      <c r="M158" s="15">
        <f t="shared" ref="M158:M161" si="120">IF(L158&lt;H158,L158+1-H158-K158,L158-H158-K158)</f>
        <v>0</v>
      </c>
      <c r="N158" s="17"/>
      <c r="O158" s="17"/>
      <c r="P158" s="18"/>
      <c r="Q158" s="19"/>
      <c r="R158" s="78"/>
      <c r="S158" s="20">
        <f t="shared" si="119"/>
        <v>0</v>
      </c>
      <c r="T158" s="82"/>
      <c r="V158" s="22" t="s">
        <v>18</v>
      </c>
      <c r="W158" s="22" t="s">
        <v>18</v>
      </c>
      <c r="X158" s="22" t="s">
        <v>18</v>
      </c>
      <c r="Z158" s="22" t="s">
        <v>16</v>
      </c>
      <c r="AA158" s="23">
        <f>+W159</f>
        <v>0</v>
      </c>
      <c r="AB158" s="23">
        <f>+(AB157*1.5)/1.25</f>
        <v>0</v>
      </c>
    </row>
    <row r="159" spans="1:28">
      <c r="A159" s="77">
        <v>42811</v>
      </c>
      <c r="B159" s="13"/>
      <c r="C159" s="13"/>
      <c r="D159" s="13"/>
      <c r="E159" s="14">
        <f t="shared" si="115"/>
        <v>0</v>
      </c>
      <c r="F159" s="13"/>
      <c r="G159" s="15">
        <f t="shared" si="116"/>
        <v>0</v>
      </c>
      <c r="H159" s="13"/>
      <c r="I159" s="13"/>
      <c r="J159" s="13"/>
      <c r="K159" s="14">
        <f t="shared" si="117"/>
        <v>0</v>
      </c>
      <c r="L159" s="13"/>
      <c r="M159" s="15">
        <f t="shared" si="120"/>
        <v>0</v>
      </c>
      <c r="N159" s="17"/>
      <c r="O159" s="17"/>
      <c r="P159" s="18"/>
      <c r="Q159" s="19"/>
      <c r="R159" s="78"/>
      <c r="S159" s="20">
        <f t="shared" si="119"/>
        <v>0</v>
      </c>
      <c r="T159" s="82"/>
      <c r="V159" s="33">
        <f>+V151+V157-(AA153*1.25)</f>
        <v>0</v>
      </c>
      <c r="W159" s="23">
        <f>+W151+W157-W153+(AB153*1.5)/1.25-AA153</f>
        <v>0</v>
      </c>
      <c r="X159" s="23">
        <f>+X151+X157-X153-AB153</f>
        <v>0</v>
      </c>
      <c r="Z159" s="22" t="s">
        <v>15</v>
      </c>
      <c r="AA159" s="23">
        <f>+AA158*1.25</f>
        <v>0</v>
      </c>
      <c r="AB159" s="34" t="s">
        <v>27</v>
      </c>
    </row>
    <row r="160" spans="1:28">
      <c r="A160" s="77">
        <v>42812</v>
      </c>
      <c r="B160" s="13"/>
      <c r="C160" s="13"/>
      <c r="D160" s="13"/>
      <c r="E160" s="14">
        <f t="shared" si="115"/>
        <v>0</v>
      </c>
      <c r="F160" s="13"/>
      <c r="G160" s="15">
        <f t="shared" si="116"/>
        <v>0</v>
      </c>
      <c r="H160" s="13"/>
      <c r="I160" s="13"/>
      <c r="J160" s="13"/>
      <c r="K160" s="14">
        <f t="shared" si="117"/>
        <v>0</v>
      </c>
      <c r="L160" s="13"/>
      <c r="M160" s="15">
        <f t="shared" si="120"/>
        <v>0</v>
      </c>
      <c r="N160" s="17"/>
      <c r="O160" s="17"/>
      <c r="P160" s="18"/>
      <c r="Q160" s="19"/>
      <c r="R160" s="78"/>
      <c r="S160" s="20">
        <f t="shared" si="119"/>
        <v>0</v>
      </c>
      <c r="T160" s="83" t="s">
        <v>33</v>
      </c>
      <c r="W160" s="22" t="s">
        <v>16</v>
      </c>
      <c r="X160" s="22" t="s">
        <v>17</v>
      </c>
      <c r="AA160" s="22" t="s">
        <v>16</v>
      </c>
      <c r="AB160" s="22" t="s">
        <v>17</v>
      </c>
    </row>
    <row r="161" spans="1:28">
      <c r="A161" s="77">
        <v>42813</v>
      </c>
      <c r="B161" s="13"/>
      <c r="C161" s="13"/>
      <c r="D161" s="13"/>
      <c r="E161" s="14">
        <f t="shared" si="115"/>
        <v>0</v>
      </c>
      <c r="F161" s="13"/>
      <c r="G161" s="15">
        <f t="shared" si="116"/>
        <v>0</v>
      </c>
      <c r="H161" s="13"/>
      <c r="I161" s="13"/>
      <c r="J161" s="13"/>
      <c r="K161" s="14">
        <f t="shared" si="117"/>
        <v>0</v>
      </c>
      <c r="L161" s="13"/>
      <c r="M161" s="15">
        <f t="shared" si="120"/>
        <v>0</v>
      </c>
      <c r="N161" s="17"/>
      <c r="O161" s="17"/>
      <c r="P161" s="18"/>
      <c r="Q161" s="19"/>
      <c r="R161" s="78"/>
      <c r="S161" s="20">
        <f t="shared" si="119"/>
        <v>0</v>
      </c>
      <c r="T161" s="84">
        <f>+SUM(N155:R161)</f>
        <v>0</v>
      </c>
      <c r="V161" s="42" t="s">
        <v>19</v>
      </c>
      <c r="W161" s="35">
        <v>0</v>
      </c>
      <c r="X161" s="35">
        <v>0</v>
      </c>
      <c r="Z161" s="42" t="s">
        <v>26</v>
      </c>
      <c r="AA161" s="35">
        <v>0</v>
      </c>
      <c r="AB161" s="35">
        <v>0</v>
      </c>
    </row>
    <row r="162" spans="1:28" ht="6" customHeight="1">
      <c r="N162" s="37"/>
      <c r="O162" s="37"/>
      <c r="P162" s="37"/>
      <c r="Q162" s="37"/>
      <c r="R162" s="37"/>
    </row>
    <row r="163" spans="1:28">
      <c r="A163" s="77">
        <v>42814</v>
      </c>
      <c r="B163" s="13"/>
      <c r="C163" s="13"/>
      <c r="D163" s="13"/>
      <c r="E163" s="14">
        <f t="shared" ref="E163:E169" si="121">+D163-C163</f>
        <v>0</v>
      </c>
      <c r="F163" s="13"/>
      <c r="G163" s="15">
        <f t="shared" ref="G163:G169" si="122">IF(F163&lt;B163,F163+1-B163-E163,F163-B163-E163)</f>
        <v>0</v>
      </c>
      <c r="H163" s="13"/>
      <c r="I163" s="13"/>
      <c r="J163" s="13"/>
      <c r="K163" s="14">
        <f t="shared" ref="K163:K169" si="123">+J163-I163</f>
        <v>0</v>
      </c>
      <c r="L163" s="13"/>
      <c r="M163" s="15">
        <f t="shared" ref="M163:M164" si="124">IF(L163&lt;H163,L163+1-H163-K163,L163-H163-K163)</f>
        <v>0</v>
      </c>
      <c r="N163" s="17"/>
      <c r="O163" s="17"/>
      <c r="P163" s="18"/>
      <c r="Q163" s="19"/>
      <c r="R163" s="78"/>
      <c r="S163" s="20">
        <f>SUM(G163+M163)</f>
        <v>0</v>
      </c>
      <c r="T163" s="81">
        <f>SUM(S163:S169)</f>
        <v>0</v>
      </c>
      <c r="V163" s="39" t="s">
        <v>13</v>
      </c>
      <c r="W163" s="43" t="s">
        <v>14</v>
      </c>
      <c r="X163" s="43"/>
      <c r="Z163" s="36"/>
      <c r="AA163" s="43" t="s">
        <v>28</v>
      </c>
      <c r="AB163" s="43"/>
    </row>
    <row r="164" spans="1:28">
      <c r="A164" s="77">
        <v>42815</v>
      </c>
      <c r="B164" s="13"/>
      <c r="C164" s="13"/>
      <c r="D164" s="13"/>
      <c r="E164" s="14">
        <f t="shared" si="121"/>
        <v>0</v>
      </c>
      <c r="F164" s="13"/>
      <c r="G164" s="15">
        <f t="shared" si="122"/>
        <v>0</v>
      </c>
      <c r="H164" s="13"/>
      <c r="I164" s="13"/>
      <c r="J164" s="13"/>
      <c r="K164" s="14">
        <f t="shared" si="123"/>
        <v>0</v>
      </c>
      <c r="L164" s="13"/>
      <c r="M164" s="15">
        <f t="shared" si="124"/>
        <v>0</v>
      </c>
      <c r="N164" s="17"/>
      <c r="O164" s="17"/>
      <c r="P164" s="18"/>
      <c r="Q164" s="19"/>
      <c r="R164" s="78"/>
      <c r="S164" s="20">
        <f t="shared" ref="S164:S169" si="125">SUM(G164+M164)</f>
        <v>0</v>
      </c>
      <c r="T164" s="82"/>
      <c r="V164" s="22" t="s">
        <v>15</v>
      </c>
      <c r="W164" s="22" t="s">
        <v>29</v>
      </c>
      <c r="X164" s="22" t="s">
        <v>17</v>
      </c>
      <c r="AA164" s="22" t="s">
        <v>16</v>
      </c>
      <c r="AB164" s="22" t="s">
        <v>17</v>
      </c>
    </row>
    <row r="165" spans="1:28">
      <c r="A165" s="77">
        <v>42816</v>
      </c>
      <c r="B165" s="13"/>
      <c r="C165" s="13"/>
      <c r="D165" s="13"/>
      <c r="E165" s="14">
        <f t="shared" si="121"/>
        <v>0</v>
      </c>
      <c r="F165" s="13"/>
      <c r="G165" s="15">
        <f t="shared" si="122"/>
        <v>0</v>
      </c>
      <c r="H165" s="13"/>
      <c r="I165" s="13"/>
      <c r="J165" s="13"/>
      <c r="K165" s="14">
        <f t="shared" si="123"/>
        <v>0</v>
      </c>
      <c r="L165" s="13"/>
      <c r="M165" s="15">
        <f>IF(L165&lt;H165,L165+1-H165-K165,L165-H165-K165)</f>
        <v>0</v>
      </c>
      <c r="N165" s="17"/>
      <c r="O165" s="17"/>
      <c r="P165" s="18"/>
      <c r="Q165" s="19"/>
      <c r="R165" s="78"/>
      <c r="S165" s="20">
        <f t="shared" si="125"/>
        <v>0</v>
      </c>
      <c r="T165" s="82"/>
      <c r="V165" s="33">
        <v>0</v>
      </c>
      <c r="W165" s="23">
        <v>0</v>
      </c>
      <c r="X165" s="23">
        <v>0</v>
      </c>
      <c r="Z165" s="22" t="s">
        <v>17</v>
      </c>
      <c r="AA165" s="34" t="s">
        <v>27</v>
      </c>
      <c r="AB165" s="23">
        <f>+X167</f>
        <v>0</v>
      </c>
    </row>
    <row r="166" spans="1:28">
      <c r="A166" s="77">
        <v>42817</v>
      </c>
      <c r="B166" s="13"/>
      <c r="C166" s="13"/>
      <c r="D166" s="13"/>
      <c r="E166" s="14">
        <f t="shared" si="121"/>
        <v>0</v>
      </c>
      <c r="F166" s="13"/>
      <c r="G166" s="15">
        <f t="shared" si="122"/>
        <v>0</v>
      </c>
      <c r="H166" s="13"/>
      <c r="I166" s="13"/>
      <c r="J166" s="13"/>
      <c r="K166" s="14">
        <f t="shared" si="123"/>
        <v>0</v>
      </c>
      <c r="L166" s="13"/>
      <c r="M166" s="15">
        <f t="shared" ref="M166:M169" si="126">IF(L166&lt;H166,L166+1-H166-K166,L166-H166-K166)</f>
        <v>0</v>
      </c>
      <c r="N166" s="17"/>
      <c r="O166" s="17"/>
      <c r="P166" s="18"/>
      <c r="Q166" s="19"/>
      <c r="R166" s="78"/>
      <c r="S166" s="20">
        <f t="shared" si="125"/>
        <v>0</v>
      </c>
      <c r="T166" s="82"/>
      <c r="V166" s="22" t="s">
        <v>18</v>
      </c>
      <c r="W166" s="22" t="s">
        <v>18</v>
      </c>
      <c r="X166" s="22" t="s">
        <v>18</v>
      </c>
      <c r="Z166" s="22" t="s">
        <v>16</v>
      </c>
      <c r="AA166" s="23">
        <f>+W167</f>
        <v>0</v>
      </c>
      <c r="AB166" s="23">
        <f>+(AB165*1.5)/1.25</f>
        <v>0</v>
      </c>
    </row>
    <row r="167" spans="1:28">
      <c r="A167" s="77">
        <v>42818</v>
      </c>
      <c r="B167" s="13"/>
      <c r="C167" s="13"/>
      <c r="D167" s="13"/>
      <c r="E167" s="14">
        <f t="shared" si="121"/>
        <v>0</v>
      </c>
      <c r="F167" s="13"/>
      <c r="G167" s="15">
        <f t="shared" si="122"/>
        <v>0</v>
      </c>
      <c r="H167" s="13"/>
      <c r="I167" s="13"/>
      <c r="J167" s="13"/>
      <c r="K167" s="14">
        <f t="shared" si="123"/>
        <v>0</v>
      </c>
      <c r="L167" s="13"/>
      <c r="M167" s="15">
        <f t="shared" si="126"/>
        <v>0</v>
      </c>
      <c r="N167" s="17"/>
      <c r="O167" s="17"/>
      <c r="P167" s="18"/>
      <c r="Q167" s="19"/>
      <c r="R167" s="78"/>
      <c r="S167" s="20">
        <f t="shared" si="125"/>
        <v>0</v>
      </c>
      <c r="T167" s="82"/>
      <c r="V167" s="33">
        <f>+V159+V165-(AA161*1.25)</f>
        <v>0</v>
      </c>
      <c r="W167" s="23">
        <f>+W159+W165-W161+(AB161*1.5)/1.25-AA161</f>
        <v>0</v>
      </c>
      <c r="X167" s="23">
        <f>+X159+X165-X161-AB161</f>
        <v>0</v>
      </c>
      <c r="Z167" s="22" t="s">
        <v>15</v>
      </c>
      <c r="AA167" s="23">
        <f>+AA166*1.25</f>
        <v>0</v>
      </c>
      <c r="AB167" s="34" t="s">
        <v>27</v>
      </c>
    </row>
    <row r="168" spans="1:28">
      <c r="A168" s="77">
        <v>42819</v>
      </c>
      <c r="B168" s="13"/>
      <c r="C168" s="13"/>
      <c r="D168" s="13"/>
      <c r="E168" s="14">
        <f t="shared" si="121"/>
        <v>0</v>
      </c>
      <c r="F168" s="13"/>
      <c r="G168" s="15">
        <f t="shared" si="122"/>
        <v>0</v>
      </c>
      <c r="H168" s="13"/>
      <c r="I168" s="13"/>
      <c r="J168" s="13"/>
      <c r="K168" s="14">
        <f t="shared" si="123"/>
        <v>0</v>
      </c>
      <c r="L168" s="13"/>
      <c r="M168" s="15">
        <f t="shared" si="126"/>
        <v>0</v>
      </c>
      <c r="N168" s="17"/>
      <c r="O168" s="17"/>
      <c r="P168" s="18"/>
      <c r="Q168" s="19"/>
      <c r="R168" s="78"/>
      <c r="S168" s="20">
        <f t="shared" si="125"/>
        <v>0</v>
      </c>
      <c r="T168" s="83" t="s">
        <v>33</v>
      </c>
      <c r="W168" s="22" t="s">
        <v>16</v>
      </c>
      <c r="X168" s="22" t="s">
        <v>17</v>
      </c>
      <c r="AA168" s="22" t="s">
        <v>16</v>
      </c>
      <c r="AB168" s="22" t="s">
        <v>17</v>
      </c>
    </row>
    <row r="169" spans="1:28">
      <c r="A169" s="77">
        <v>42820</v>
      </c>
      <c r="B169" s="13"/>
      <c r="C169" s="13"/>
      <c r="D169" s="13"/>
      <c r="E169" s="14">
        <f t="shared" si="121"/>
        <v>0</v>
      </c>
      <c r="F169" s="13"/>
      <c r="G169" s="15">
        <f t="shared" si="122"/>
        <v>0</v>
      </c>
      <c r="H169" s="13"/>
      <c r="I169" s="13"/>
      <c r="J169" s="13"/>
      <c r="K169" s="14">
        <f t="shared" si="123"/>
        <v>0</v>
      </c>
      <c r="L169" s="13"/>
      <c r="M169" s="15">
        <f t="shared" si="126"/>
        <v>0</v>
      </c>
      <c r="N169" s="17"/>
      <c r="O169" s="17"/>
      <c r="P169" s="18"/>
      <c r="Q169" s="19"/>
      <c r="R169" s="78"/>
      <c r="S169" s="20">
        <f t="shared" si="125"/>
        <v>0</v>
      </c>
      <c r="T169" s="84">
        <f>+SUM(N163:R169)</f>
        <v>0</v>
      </c>
      <c r="V169" s="42" t="s">
        <v>19</v>
      </c>
      <c r="W169" s="35">
        <v>0</v>
      </c>
      <c r="X169" s="35">
        <v>0</v>
      </c>
      <c r="Z169" s="42" t="s">
        <v>26</v>
      </c>
      <c r="AA169" s="35">
        <v>0</v>
      </c>
      <c r="AB169" s="35">
        <v>0</v>
      </c>
    </row>
    <row r="170" spans="1:28" ht="6" customHeight="1">
      <c r="N170" s="37"/>
      <c r="O170" s="37"/>
      <c r="P170" s="37"/>
      <c r="Q170" s="37"/>
      <c r="R170" s="37"/>
    </row>
    <row r="171" spans="1:28">
      <c r="A171" s="77">
        <v>42821</v>
      </c>
      <c r="B171" s="13"/>
      <c r="C171" s="13"/>
      <c r="D171" s="13"/>
      <c r="E171" s="14">
        <f t="shared" ref="E171:E177" si="127">+D171-C171</f>
        <v>0</v>
      </c>
      <c r="F171" s="13"/>
      <c r="G171" s="15">
        <f t="shared" ref="G171:G177" si="128">IF(F171&lt;B171,F171+1-B171-E171,F171-B171-E171)</f>
        <v>0</v>
      </c>
      <c r="H171" s="13"/>
      <c r="I171" s="13"/>
      <c r="J171" s="13"/>
      <c r="K171" s="14">
        <f t="shared" ref="K171:K177" si="129">+J171-I171</f>
        <v>0</v>
      </c>
      <c r="L171" s="13"/>
      <c r="M171" s="15">
        <f t="shared" ref="M171:M172" si="130">IF(L171&lt;H171,L171+1-H171-K171,L171-H171-K171)</f>
        <v>0</v>
      </c>
      <c r="N171" s="17"/>
      <c r="O171" s="17"/>
      <c r="P171" s="18"/>
      <c r="Q171" s="19"/>
      <c r="R171" s="78"/>
      <c r="S171" s="20">
        <f>SUM(G171+M171)</f>
        <v>0</v>
      </c>
      <c r="T171" s="81">
        <f>SUM(S171:S177)</f>
        <v>0</v>
      </c>
      <c r="V171" s="39" t="s">
        <v>13</v>
      </c>
      <c r="W171" s="43" t="s">
        <v>14</v>
      </c>
      <c r="X171" s="43"/>
      <c r="Z171" s="36"/>
      <c r="AA171" s="43" t="s">
        <v>28</v>
      </c>
      <c r="AB171" s="43"/>
    </row>
    <row r="172" spans="1:28">
      <c r="A172" s="77">
        <v>42822</v>
      </c>
      <c r="B172" s="13"/>
      <c r="C172" s="13"/>
      <c r="D172" s="13"/>
      <c r="E172" s="14">
        <f t="shared" si="127"/>
        <v>0</v>
      </c>
      <c r="F172" s="13"/>
      <c r="G172" s="15">
        <f t="shared" si="128"/>
        <v>0</v>
      </c>
      <c r="H172" s="13"/>
      <c r="I172" s="13"/>
      <c r="J172" s="13"/>
      <c r="K172" s="14">
        <f t="shared" si="129"/>
        <v>0</v>
      </c>
      <c r="L172" s="13"/>
      <c r="M172" s="15">
        <f t="shared" si="130"/>
        <v>0</v>
      </c>
      <c r="N172" s="17"/>
      <c r="O172" s="17"/>
      <c r="P172" s="18"/>
      <c r="Q172" s="19"/>
      <c r="R172" s="78"/>
      <c r="S172" s="20">
        <f t="shared" ref="S172:S177" si="131">SUM(G172+M172)</f>
        <v>0</v>
      </c>
      <c r="T172" s="82"/>
      <c r="V172" s="22" t="s">
        <v>15</v>
      </c>
      <c r="W172" s="22" t="s">
        <v>29</v>
      </c>
      <c r="X172" s="22" t="s">
        <v>17</v>
      </c>
      <c r="AA172" s="22" t="s">
        <v>16</v>
      </c>
      <c r="AB172" s="22" t="s">
        <v>17</v>
      </c>
    </row>
    <row r="173" spans="1:28">
      <c r="A173" s="77">
        <v>42823</v>
      </c>
      <c r="B173" s="13"/>
      <c r="C173" s="13"/>
      <c r="D173" s="13"/>
      <c r="E173" s="14">
        <f t="shared" si="127"/>
        <v>0</v>
      </c>
      <c r="F173" s="13"/>
      <c r="G173" s="15">
        <f t="shared" si="128"/>
        <v>0</v>
      </c>
      <c r="H173" s="13"/>
      <c r="I173" s="13"/>
      <c r="J173" s="13"/>
      <c r="K173" s="14">
        <f t="shared" si="129"/>
        <v>0</v>
      </c>
      <c r="L173" s="13"/>
      <c r="M173" s="15">
        <f>IF(L173&lt;H173,L173+1-H173-K173,L173-H173-K173)</f>
        <v>0</v>
      </c>
      <c r="N173" s="17"/>
      <c r="O173" s="17"/>
      <c r="P173" s="18"/>
      <c r="Q173" s="19"/>
      <c r="R173" s="78"/>
      <c r="S173" s="20">
        <f t="shared" si="131"/>
        <v>0</v>
      </c>
      <c r="T173" s="82"/>
      <c r="V173" s="33">
        <v>0</v>
      </c>
      <c r="W173" s="23">
        <v>0</v>
      </c>
      <c r="X173" s="23">
        <v>0</v>
      </c>
      <c r="Z173" s="22" t="s">
        <v>17</v>
      </c>
      <c r="AA173" s="34" t="s">
        <v>27</v>
      </c>
      <c r="AB173" s="23">
        <f>+X175</f>
        <v>0</v>
      </c>
    </row>
    <row r="174" spans="1:28">
      <c r="A174" s="77">
        <v>42824</v>
      </c>
      <c r="B174" s="13"/>
      <c r="C174" s="13"/>
      <c r="D174" s="13"/>
      <c r="E174" s="14">
        <f t="shared" si="127"/>
        <v>0</v>
      </c>
      <c r="F174" s="13"/>
      <c r="G174" s="15">
        <f t="shared" si="128"/>
        <v>0</v>
      </c>
      <c r="H174" s="13"/>
      <c r="I174" s="13"/>
      <c r="J174" s="13"/>
      <c r="K174" s="14">
        <f t="shared" si="129"/>
        <v>0</v>
      </c>
      <c r="L174" s="13"/>
      <c r="M174" s="15">
        <f t="shared" ref="M174:M177" si="132">IF(L174&lt;H174,L174+1-H174-K174,L174-H174-K174)</f>
        <v>0</v>
      </c>
      <c r="N174" s="17"/>
      <c r="O174" s="17"/>
      <c r="P174" s="18"/>
      <c r="Q174" s="19"/>
      <c r="R174" s="78"/>
      <c r="S174" s="20">
        <f t="shared" si="131"/>
        <v>0</v>
      </c>
      <c r="T174" s="82"/>
      <c r="V174" s="22" t="s">
        <v>18</v>
      </c>
      <c r="W174" s="22" t="s">
        <v>18</v>
      </c>
      <c r="X174" s="22" t="s">
        <v>18</v>
      </c>
      <c r="Z174" s="22" t="s">
        <v>16</v>
      </c>
      <c r="AA174" s="23">
        <f>+W175</f>
        <v>0</v>
      </c>
      <c r="AB174" s="23">
        <f>+(AB173*1.5)/1.25</f>
        <v>0</v>
      </c>
    </row>
    <row r="175" spans="1:28">
      <c r="A175" s="77">
        <v>42825</v>
      </c>
      <c r="B175" s="13"/>
      <c r="C175" s="13"/>
      <c r="D175" s="13"/>
      <c r="E175" s="14">
        <f t="shared" si="127"/>
        <v>0</v>
      </c>
      <c r="F175" s="13"/>
      <c r="G175" s="15">
        <f t="shared" si="128"/>
        <v>0</v>
      </c>
      <c r="H175" s="13"/>
      <c r="I175" s="13"/>
      <c r="J175" s="13"/>
      <c r="K175" s="14">
        <f t="shared" si="129"/>
        <v>0</v>
      </c>
      <c r="L175" s="13"/>
      <c r="M175" s="15">
        <f t="shared" si="132"/>
        <v>0</v>
      </c>
      <c r="N175" s="17"/>
      <c r="O175" s="17"/>
      <c r="P175" s="18"/>
      <c r="Q175" s="19"/>
      <c r="R175" s="78"/>
      <c r="S175" s="20">
        <f t="shared" si="131"/>
        <v>0</v>
      </c>
      <c r="T175" s="82"/>
      <c r="V175" s="33">
        <f>+V167+V173-(AA169*1.25)</f>
        <v>0</v>
      </c>
      <c r="W175" s="23">
        <f>+W167+W173-W169+(AB169*1.5)/1.25-AA169</f>
        <v>0</v>
      </c>
      <c r="X175" s="23">
        <f>+X167+X173-X169-AB169</f>
        <v>0</v>
      </c>
      <c r="Z175" s="22" t="s">
        <v>15</v>
      </c>
      <c r="AA175" s="23">
        <f>+AA174*1.25</f>
        <v>0</v>
      </c>
      <c r="AB175" s="34" t="s">
        <v>27</v>
      </c>
    </row>
    <row r="176" spans="1:28">
      <c r="A176" s="77">
        <v>42826</v>
      </c>
      <c r="B176" s="13"/>
      <c r="C176" s="13"/>
      <c r="D176" s="13"/>
      <c r="E176" s="14">
        <f t="shared" si="127"/>
        <v>0</v>
      </c>
      <c r="F176" s="13"/>
      <c r="G176" s="15">
        <f t="shared" si="128"/>
        <v>0</v>
      </c>
      <c r="H176" s="13"/>
      <c r="I176" s="13"/>
      <c r="J176" s="13"/>
      <c r="K176" s="14">
        <f t="shared" si="129"/>
        <v>0</v>
      </c>
      <c r="L176" s="13"/>
      <c r="M176" s="15">
        <f t="shared" si="132"/>
        <v>0</v>
      </c>
      <c r="N176" s="17"/>
      <c r="O176" s="17"/>
      <c r="P176" s="18"/>
      <c r="Q176" s="19"/>
      <c r="R176" s="78"/>
      <c r="S176" s="20">
        <f t="shared" si="131"/>
        <v>0</v>
      </c>
      <c r="T176" s="83" t="s">
        <v>33</v>
      </c>
      <c r="W176" s="22" t="s">
        <v>16</v>
      </c>
      <c r="X176" s="22" t="s">
        <v>17</v>
      </c>
      <c r="AA176" s="22" t="s">
        <v>16</v>
      </c>
      <c r="AB176" s="22" t="s">
        <v>17</v>
      </c>
    </row>
    <row r="177" spans="1:28">
      <c r="A177" s="77">
        <v>42827</v>
      </c>
      <c r="B177" s="13"/>
      <c r="C177" s="13"/>
      <c r="D177" s="13"/>
      <c r="E177" s="14">
        <f t="shared" si="127"/>
        <v>0</v>
      </c>
      <c r="F177" s="13"/>
      <c r="G177" s="15">
        <f t="shared" si="128"/>
        <v>0</v>
      </c>
      <c r="H177" s="13"/>
      <c r="I177" s="13"/>
      <c r="J177" s="13"/>
      <c r="K177" s="14">
        <f t="shared" si="129"/>
        <v>0</v>
      </c>
      <c r="L177" s="13"/>
      <c r="M177" s="15">
        <f t="shared" si="132"/>
        <v>0</v>
      </c>
      <c r="N177" s="17"/>
      <c r="O177" s="17"/>
      <c r="P177" s="18"/>
      <c r="Q177" s="19"/>
      <c r="R177" s="78"/>
      <c r="S177" s="20">
        <f t="shared" si="131"/>
        <v>0</v>
      </c>
      <c r="T177" s="84">
        <f>+SUM(N171:R177)</f>
        <v>0</v>
      </c>
      <c r="V177" s="42" t="s">
        <v>19</v>
      </c>
      <c r="W177" s="35">
        <v>0</v>
      </c>
      <c r="X177" s="35">
        <v>0</v>
      </c>
      <c r="Z177" s="42" t="s">
        <v>26</v>
      </c>
      <c r="AA177" s="35">
        <v>0</v>
      </c>
      <c r="AB177" s="35">
        <v>0</v>
      </c>
    </row>
    <row r="178" spans="1:28" ht="6" customHeight="1">
      <c r="N178" s="37"/>
      <c r="O178" s="37"/>
      <c r="P178" s="37"/>
      <c r="Q178" s="37"/>
      <c r="R178" s="37"/>
    </row>
    <row r="179" spans="1:28">
      <c r="A179" s="77">
        <v>42828</v>
      </c>
      <c r="B179" s="13"/>
      <c r="C179" s="13"/>
      <c r="D179" s="13"/>
      <c r="E179" s="14">
        <f t="shared" ref="E179:E185" si="133">+D179-C179</f>
        <v>0</v>
      </c>
      <c r="F179" s="13"/>
      <c r="G179" s="15">
        <f t="shared" ref="G179:G185" si="134">IF(F179&lt;B179,F179+1-B179-E179,F179-B179-E179)</f>
        <v>0</v>
      </c>
      <c r="H179" s="13"/>
      <c r="I179" s="13"/>
      <c r="J179" s="13"/>
      <c r="K179" s="14">
        <f t="shared" ref="K179:K185" si="135">+J179-I179</f>
        <v>0</v>
      </c>
      <c r="L179" s="13"/>
      <c r="M179" s="15">
        <f t="shared" ref="M179:M180" si="136">IF(L179&lt;H179,L179+1-H179-K179,L179-H179-K179)</f>
        <v>0</v>
      </c>
      <c r="N179" s="17"/>
      <c r="O179" s="17"/>
      <c r="P179" s="18"/>
      <c r="Q179" s="19"/>
      <c r="R179" s="78"/>
      <c r="S179" s="20">
        <f>SUM(G179+M179)</f>
        <v>0</v>
      </c>
      <c r="T179" s="81">
        <f>SUM(S179:S185)</f>
        <v>0</v>
      </c>
      <c r="V179" s="39" t="s">
        <v>13</v>
      </c>
      <c r="W179" s="43" t="s">
        <v>14</v>
      </c>
      <c r="X179" s="43"/>
      <c r="Z179" s="36"/>
      <c r="AA179" s="43" t="s">
        <v>28</v>
      </c>
      <c r="AB179" s="43"/>
    </row>
    <row r="180" spans="1:28">
      <c r="A180" s="77">
        <v>42829</v>
      </c>
      <c r="B180" s="13"/>
      <c r="C180" s="13"/>
      <c r="D180" s="13"/>
      <c r="E180" s="14">
        <f t="shared" si="133"/>
        <v>0</v>
      </c>
      <c r="F180" s="13"/>
      <c r="G180" s="15">
        <f t="shared" si="134"/>
        <v>0</v>
      </c>
      <c r="H180" s="13"/>
      <c r="I180" s="13"/>
      <c r="J180" s="13"/>
      <c r="K180" s="14">
        <f t="shared" si="135"/>
        <v>0</v>
      </c>
      <c r="L180" s="13"/>
      <c r="M180" s="15">
        <f t="shared" si="136"/>
        <v>0</v>
      </c>
      <c r="N180" s="17"/>
      <c r="O180" s="17"/>
      <c r="P180" s="18"/>
      <c r="Q180" s="19"/>
      <c r="R180" s="78"/>
      <c r="S180" s="20">
        <f t="shared" ref="S180:S185" si="137">SUM(G180+M180)</f>
        <v>0</v>
      </c>
      <c r="T180" s="82"/>
      <c r="V180" s="22" t="s">
        <v>15</v>
      </c>
      <c r="W180" s="22" t="s">
        <v>29</v>
      </c>
      <c r="X180" s="22" t="s">
        <v>17</v>
      </c>
      <c r="AA180" s="22" t="s">
        <v>16</v>
      </c>
      <c r="AB180" s="22" t="s">
        <v>17</v>
      </c>
    </row>
    <row r="181" spans="1:28">
      <c r="A181" s="77">
        <v>42830</v>
      </c>
      <c r="B181" s="13"/>
      <c r="C181" s="13"/>
      <c r="D181" s="13"/>
      <c r="E181" s="14">
        <f t="shared" si="133"/>
        <v>0</v>
      </c>
      <c r="F181" s="13"/>
      <c r="G181" s="15">
        <f t="shared" si="134"/>
        <v>0</v>
      </c>
      <c r="H181" s="13"/>
      <c r="I181" s="13"/>
      <c r="J181" s="13"/>
      <c r="K181" s="14">
        <f t="shared" si="135"/>
        <v>0</v>
      </c>
      <c r="L181" s="13"/>
      <c r="M181" s="15">
        <f>IF(L181&lt;H181,L181+1-H181-K181,L181-H181-K181)</f>
        <v>0</v>
      </c>
      <c r="N181" s="17"/>
      <c r="O181" s="17"/>
      <c r="P181" s="18"/>
      <c r="Q181" s="19"/>
      <c r="R181" s="78"/>
      <c r="S181" s="20">
        <f t="shared" si="137"/>
        <v>0</v>
      </c>
      <c r="T181" s="82"/>
      <c r="V181" s="33">
        <v>0</v>
      </c>
      <c r="W181" s="23">
        <v>0</v>
      </c>
      <c r="X181" s="23">
        <v>0</v>
      </c>
      <c r="Z181" s="22" t="s">
        <v>17</v>
      </c>
      <c r="AA181" s="34" t="s">
        <v>27</v>
      </c>
      <c r="AB181" s="23">
        <f>+X183</f>
        <v>0</v>
      </c>
    </row>
    <row r="182" spans="1:28">
      <c r="A182" s="77">
        <v>42831</v>
      </c>
      <c r="B182" s="13"/>
      <c r="C182" s="13"/>
      <c r="D182" s="13"/>
      <c r="E182" s="14">
        <f t="shared" si="133"/>
        <v>0</v>
      </c>
      <c r="F182" s="13"/>
      <c r="G182" s="15">
        <f t="shared" si="134"/>
        <v>0</v>
      </c>
      <c r="H182" s="13"/>
      <c r="I182" s="13"/>
      <c r="J182" s="13"/>
      <c r="K182" s="14">
        <f t="shared" si="135"/>
        <v>0</v>
      </c>
      <c r="L182" s="13"/>
      <c r="M182" s="15">
        <f t="shared" ref="M182:M185" si="138">IF(L182&lt;H182,L182+1-H182-K182,L182-H182-K182)</f>
        <v>0</v>
      </c>
      <c r="N182" s="17"/>
      <c r="O182" s="17"/>
      <c r="P182" s="18"/>
      <c r="Q182" s="19"/>
      <c r="R182" s="78"/>
      <c r="S182" s="20">
        <f t="shared" si="137"/>
        <v>0</v>
      </c>
      <c r="T182" s="82"/>
      <c r="V182" s="22" t="s">
        <v>18</v>
      </c>
      <c r="W182" s="22" t="s">
        <v>18</v>
      </c>
      <c r="X182" s="22" t="s">
        <v>18</v>
      </c>
      <c r="Z182" s="22" t="s">
        <v>16</v>
      </c>
      <c r="AA182" s="23">
        <f>+W183</f>
        <v>0</v>
      </c>
      <c r="AB182" s="23">
        <f>+(AB181*1.5)/1.25</f>
        <v>0</v>
      </c>
    </row>
    <row r="183" spans="1:28">
      <c r="A183" s="77">
        <v>42832</v>
      </c>
      <c r="B183" s="13"/>
      <c r="C183" s="13"/>
      <c r="D183" s="13"/>
      <c r="E183" s="14">
        <f t="shared" si="133"/>
        <v>0</v>
      </c>
      <c r="F183" s="13"/>
      <c r="G183" s="15">
        <f t="shared" si="134"/>
        <v>0</v>
      </c>
      <c r="H183" s="13"/>
      <c r="I183" s="13"/>
      <c r="J183" s="13"/>
      <c r="K183" s="14">
        <f t="shared" si="135"/>
        <v>0</v>
      </c>
      <c r="L183" s="13"/>
      <c r="M183" s="15">
        <f t="shared" si="138"/>
        <v>0</v>
      </c>
      <c r="N183" s="17"/>
      <c r="O183" s="17"/>
      <c r="P183" s="18"/>
      <c r="Q183" s="19"/>
      <c r="R183" s="78"/>
      <c r="S183" s="20">
        <f t="shared" si="137"/>
        <v>0</v>
      </c>
      <c r="T183" s="82"/>
      <c r="V183" s="33">
        <f>+V175+V181-(AA177*1.25)</f>
        <v>0</v>
      </c>
      <c r="W183" s="23">
        <f>+W175+W181-W177+(AB177*1.5)/1.25-AA177</f>
        <v>0</v>
      </c>
      <c r="X183" s="23">
        <f>+X175+X181-X177-AB177</f>
        <v>0</v>
      </c>
      <c r="Z183" s="22" t="s">
        <v>15</v>
      </c>
      <c r="AA183" s="23">
        <f>+AA182*1.25</f>
        <v>0</v>
      </c>
      <c r="AB183" s="34" t="s">
        <v>27</v>
      </c>
    </row>
    <row r="184" spans="1:28">
      <c r="A184" s="77">
        <v>42833</v>
      </c>
      <c r="B184" s="13"/>
      <c r="C184" s="13"/>
      <c r="D184" s="13"/>
      <c r="E184" s="14">
        <f t="shared" si="133"/>
        <v>0</v>
      </c>
      <c r="F184" s="13"/>
      <c r="G184" s="15">
        <f t="shared" si="134"/>
        <v>0</v>
      </c>
      <c r="H184" s="13"/>
      <c r="I184" s="13"/>
      <c r="J184" s="13"/>
      <c r="K184" s="14">
        <f t="shared" si="135"/>
        <v>0</v>
      </c>
      <c r="L184" s="13"/>
      <c r="M184" s="15">
        <f t="shared" si="138"/>
        <v>0</v>
      </c>
      <c r="N184" s="17"/>
      <c r="O184" s="17"/>
      <c r="P184" s="18"/>
      <c r="Q184" s="19"/>
      <c r="R184" s="78"/>
      <c r="S184" s="20">
        <f t="shared" si="137"/>
        <v>0</v>
      </c>
      <c r="T184" s="83" t="s">
        <v>33</v>
      </c>
      <c r="W184" s="22" t="s">
        <v>16</v>
      </c>
      <c r="X184" s="22" t="s">
        <v>17</v>
      </c>
      <c r="AA184" s="22" t="s">
        <v>16</v>
      </c>
      <c r="AB184" s="22" t="s">
        <v>17</v>
      </c>
    </row>
    <row r="185" spans="1:28">
      <c r="A185" s="77">
        <v>42834</v>
      </c>
      <c r="B185" s="13"/>
      <c r="C185" s="13"/>
      <c r="D185" s="13"/>
      <c r="E185" s="14">
        <f t="shared" si="133"/>
        <v>0</v>
      </c>
      <c r="F185" s="13"/>
      <c r="G185" s="15">
        <f t="shared" si="134"/>
        <v>0</v>
      </c>
      <c r="H185" s="13"/>
      <c r="I185" s="13"/>
      <c r="J185" s="13"/>
      <c r="K185" s="14">
        <f t="shared" si="135"/>
        <v>0</v>
      </c>
      <c r="L185" s="13"/>
      <c r="M185" s="15">
        <f t="shared" si="138"/>
        <v>0</v>
      </c>
      <c r="N185" s="17"/>
      <c r="O185" s="17"/>
      <c r="P185" s="18"/>
      <c r="Q185" s="19"/>
      <c r="R185" s="78"/>
      <c r="S185" s="20">
        <f t="shared" si="137"/>
        <v>0</v>
      </c>
      <c r="T185" s="84">
        <f>+SUM(N179:R185)</f>
        <v>0</v>
      </c>
      <c r="V185" s="42" t="s">
        <v>19</v>
      </c>
      <c r="W185" s="35">
        <v>0</v>
      </c>
      <c r="X185" s="35">
        <v>0</v>
      </c>
      <c r="Z185" s="42" t="s">
        <v>26</v>
      </c>
      <c r="AA185" s="35">
        <v>0</v>
      </c>
      <c r="AB185" s="35">
        <v>0</v>
      </c>
    </row>
    <row r="186" spans="1:28" ht="6" customHeight="1">
      <c r="N186" s="37"/>
      <c r="O186" s="37"/>
      <c r="P186" s="37"/>
      <c r="Q186" s="37"/>
      <c r="R186" s="37"/>
    </row>
    <row r="187" spans="1:28">
      <c r="A187" s="77">
        <v>42835</v>
      </c>
      <c r="B187" s="13"/>
      <c r="C187" s="13"/>
      <c r="D187" s="13"/>
      <c r="E187" s="14">
        <f t="shared" ref="E187:E193" si="139">+D187-C187</f>
        <v>0</v>
      </c>
      <c r="F187" s="13"/>
      <c r="G187" s="15">
        <f t="shared" ref="G187:G193" si="140">IF(F187&lt;B187,F187+1-B187-E187,F187-B187-E187)</f>
        <v>0</v>
      </c>
      <c r="H187" s="13"/>
      <c r="I187" s="13"/>
      <c r="J187" s="13"/>
      <c r="K187" s="14">
        <f t="shared" ref="K187:K193" si="141">+J187-I187</f>
        <v>0</v>
      </c>
      <c r="L187" s="13"/>
      <c r="M187" s="15">
        <f t="shared" ref="M187:M188" si="142">IF(L187&lt;H187,L187+1-H187-K187,L187-H187-K187)</f>
        <v>0</v>
      </c>
      <c r="N187" s="17"/>
      <c r="O187" s="17"/>
      <c r="P187" s="18"/>
      <c r="Q187" s="19"/>
      <c r="R187" s="78"/>
      <c r="S187" s="20">
        <f>SUM(G187+M187)</f>
        <v>0</v>
      </c>
      <c r="T187" s="81">
        <f>SUM(S187:S193)</f>
        <v>0</v>
      </c>
      <c r="V187" s="39" t="s">
        <v>13</v>
      </c>
      <c r="W187" s="43" t="s">
        <v>14</v>
      </c>
      <c r="X187" s="43"/>
      <c r="Z187" s="36"/>
      <c r="AA187" s="43" t="s">
        <v>28</v>
      </c>
      <c r="AB187" s="43"/>
    </row>
    <row r="188" spans="1:28">
      <c r="A188" s="77">
        <v>42836</v>
      </c>
      <c r="B188" s="13"/>
      <c r="C188" s="13"/>
      <c r="D188" s="13"/>
      <c r="E188" s="14">
        <f t="shared" si="139"/>
        <v>0</v>
      </c>
      <c r="F188" s="13"/>
      <c r="G188" s="15">
        <f t="shared" si="140"/>
        <v>0</v>
      </c>
      <c r="H188" s="13"/>
      <c r="I188" s="13"/>
      <c r="J188" s="13"/>
      <c r="K188" s="14">
        <f t="shared" si="141"/>
        <v>0</v>
      </c>
      <c r="L188" s="13"/>
      <c r="M188" s="15">
        <f t="shared" si="142"/>
        <v>0</v>
      </c>
      <c r="N188" s="17"/>
      <c r="O188" s="17"/>
      <c r="P188" s="18"/>
      <c r="Q188" s="19"/>
      <c r="R188" s="78"/>
      <c r="S188" s="20">
        <f t="shared" ref="S188:S193" si="143">SUM(G188+M188)</f>
        <v>0</v>
      </c>
      <c r="T188" s="82"/>
      <c r="V188" s="22" t="s">
        <v>15</v>
      </c>
      <c r="W188" s="22" t="s">
        <v>29</v>
      </c>
      <c r="X188" s="22" t="s">
        <v>17</v>
      </c>
      <c r="AA188" s="22" t="s">
        <v>16</v>
      </c>
      <c r="AB188" s="22" t="s">
        <v>17</v>
      </c>
    </row>
    <row r="189" spans="1:28">
      <c r="A189" s="77">
        <v>42837</v>
      </c>
      <c r="B189" s="13"/>
      <c r="C189" s="13"/>
      <c r="D189" s="13"/>
      <c r="E189" s="14">
        <f t="shared" si="139"/>
        <v>0</v>
      </c>
      <c r="F189" s="13"/>
      <c r="G189" s="15">
        <f t="shared" si="140"/>
        <v>0</v>
      </c>
      <c r="H189" s="13"/>
      <c r="I189" s="13"/>
      <c r="J189" s="13"/>
      <c r="K189" s="14">
        <f t="shared" si="141"/>
        <v>0</v>
      </c>
      <c r="L189" s="13"/>
      <c r="M189" s="15">
        <f>IF(L189&lt;H189,L189+1-H189-K189,L189-H189-K189)</f>
        <v>0</v>
      </c>
      <c r="N189" s="17"/>
      <c r="O189" s="17"/>
      <c r="P189" s="18"/>
      <c r="Q189" s="19"/>
      <c r="R189" s="78"/>
      <c r="S189" s="20">
        <f t="shared" si="143"/>
        <v>0</v>
      </c>
      <c r="T189" s="82"/>
      <c r="V189" s="33">
        <v>0</v>
      </c>
      <c r="W189" s="23">
        <v>0</v>
      </c>
      <c r="X189" s="23">
        <v>0</v>
      </c>
      <c r="Z189" s="22" t="s">
        <v>17</v>
      </c>
      <c r="AA189" s="34" t="s">
        <v>27</v>
      </c>
      <c r="AB189" s="23">
        <f>+X191</f>
        <v>0</v>
      </c>
    </row>
    <row r="190" spans="1:28">
      <c r="A190" s="77">
        <v>42838</v>
      </c>
      <c r="B190" s="13"/>
      <c r="C190" s="13"/>
      <c r="D190" s="13"/>
      <c r="E190" s="14">
        <f t="shared" si="139"/>
        <v>0</v>
      </c>
      <c r="F190" s="13"/>
      <c r="G190" s="15">
        <f t="shared" si="140"/>
        <v>0</v>
      </c>
      <c r="H190" s="13"/>
      <c r="I190" s="13"/>
      <c r="J190" s="13"/>
      <c r="K190" s="14">
        <f t="shared" si="141"/>
        <v>0</v>
      </c>
      <c r="L190" s="13"/>
      <c r="M190" s="15">
        <f t="shared" ref="M190:M193" si="144">IF(L190&lt;H190,L190+1-H190-K190,L190-H190-K190)</f>
        <v>0</v>
      </c>
      <c r="N190" s="17"/>
      <c r="O190" s="17"/>
      <c r="P190" s="18"/>
      <c r="Q190" s="19"/>
      <c r="R190" s="78"/>
      <c r="S190" s="20">
        <f t="shared" si="143"/>
        <v>0</v>
      </c>
      <c r="T190" s="82"/>
      <c r="V190" s="22" t="s">
        <v>18</v>
      </c>
      <c r="W190" s="22" t="s">
        <v>18</v>
      </c>
      <c r="X190" s="22" t="s">
        <v>18</v>
      </c>
      <c r="Z190" s="22" t="s">
        <v>16</v>
      </c>
      <c r="AA190" s="23">
        <f>+W191</f>
        <v>0</v>
      </c>
      <c r="AB190" s="23">
        <f>+(AB189*1.5)/1.25</f>
        <v>0</v>
      </c>
    </row>
    <row r="191" spans="1:28">
      <c r="A191" s="77">
        <v>42839</v>
      </c>
      <c r="B191" s="13"/>
      <c r="C191" s="13"/>
      <c r="D191" s="13"/>
      <c r="E191" s="14">
        <f t="shared" si="139"/>
        <v>0</v>
      </c>
      <c r="F191" s="13"/>
      <c r="G191" s="15">
        <f t="shared" si="140"/>
        <v>0</v>
      </c>
      <c r="H191" s="13"/>
      <c r="I191" s="13"/>
      <c r="J191" s="13"/>
      <c r="K191" s="14">
        <f t="shared" si="141"/>
        <v>0</v>
      </c>
      <c r="L191" s="13"/>
      <c r="M191" s="15">
        <f t="shared" si="144"/>
        <v>0</v>
      </c>
      <c r="N191" s="17"/>
      <c r="O191" s="17"/>
      <c r="P191" s="18"/>
      <c r="Q191" s="19"/>
      <c r="R191" s="78"/>
      <c r="S191" s="20">
        <f t="shared" si="143"/>
        <v>0</v>
      </c>
      <c r="T191" s="82"/>
      <c r="V191" s="33">
        <f>+V183+V189-(AA185*1.25)</f>
        <v>0</v>
      </c>
      <c r="W191" s="23">
        <f>+W183+W189-W185+(AB185*1.5)/1.25-AA185</f>
        <v>0</v>
      </c>
      <c r="X191" s="23">
        <f>+X183+X189-X185-AB185</f>
        <v>0</v>
      </c>
      <c r="Z191" s="22" t="s">
        <v>15</v>
      </c>
      <c r="AA191" s="23">
        <f>+AA190*1.25</f>
        <v>0</v>
      </c>
      <c r="AB191" s="34" t="s">
        <v>27</v>
      </c>
    </row>
    <row r="192" spans="1:28">
      <c r="A192" s="77">
        <v>42840</v>
      </c>
      <c r="B192" s="13"/>
      <c r="C192" s="13"/>
      <c r="D192" s="13"/>
      <c r="E192" s="14">
        <f t="shared" si="139"/>
        <v>0</v>
      </c>
      <c r="F192" s="13"/>
      <c r="G192" s="15">
        <f t="shared" si="140"/>
        <v>0</v>
      </c>
      <c r="H192" s="13"/>
      <c r="I192" s="13"/>
      <c r="J192" s="13"/>
      <c r="K192" s="14">
        <f t="shared" si="141"/>
        <v>0</v>
      </c>
      <c r="L192" s="13"/>
      <c r="M192" s="15">
        <f t="shared" si="144"/>
        <v>0</v>
      </c>
      <c r="N192" s="17"/>
      <c r="O192" s="17"/>
      <c r="P192" s="18"/>
      <c r="Q192" s="19"/>
      <c r="R192" s="78"/>
      <c r="S192" s="20">
        <f t="shared" si="143"/>
        <v>0</v>
      </c>
      <c r="T192" s="83" t="s">
        <v>33</v>
      </c>
      <c r="W192" s="22" t="s">
        <v>16</v>
      </c>
      <c r="X192" s="22" t="s">
        <v>17</v>
      </c>
      <c r="AA192" s="22" t="s">
        <v>16</v>
      </c>
      <c r="AB192" s="22" t="s">
        <v>17</v>
      </c>
    </row>
    <row r="193" spans="1:28">
      <c r="A193" s="77">
        <v>42841</v>
      </c>
      <c r="B193" s="13"/>
      <c r="C193" s="13"/>
      <c r="D193" s="13"/>
      <c r="E193" s="14">
        <f t="shared" si="139"/>
        <v>0</v>
      </c>
      <c r="F193" s="13"/>
      <c r="G193" s="15">
        <f t="shared" si="140"/>
        <v>0</v>
      </c>
      <c r="H193" s="13"/>
      <c r="I193" s="13"/>
      <c r="J193" s="13"/>
      <c r="K193" s="14">
        <f t="shared" si="141"/>
        <v>0</v>
      </c>
      <c r="L193" s="13"/>
      <c r="M193" s="15">
        <f t="shared" si="144"/>
        <v>0</v>
      </c>
      <c r="N193" s="17"/>
      <c r="O193" s="17"/>
      <c r="P193" s="18"/>
      <c r="Q193" s="19"/>
      <c r="R193" s="78"/>
      <c r="S193" s="20">
        <f t="shared" si="143"/>
        <v>0</v>
      </c>
      <c r="T193" s="84">
        <f>+SUM(N187:R193)</f>
        <v>0</v>
      </c>
      <c r="V193" s="42" t="s">
        <v>19</v>
      </c>
      <c r="W193" s="35">
        <v>0</v>
      </c>
      <c r="X193" s="35">
        <v>0</v>
      </c>
      <c r="Z193" s="42" t="s">
        <v>26</v>
      </c>
      <c r="AA193" s="35">
        <v>0</v>
      </c>
      <c r="AB193" s="35">
        <v>0</v>
      </c>
    </row>
    <row r="194" spans="1:28" ht="6" customHeight="1">
      <c r="N194" s="37"/>
      <c r="O194" s="37"/>
      <c r="P194" s="37"/>
      <c r="Q194" s="37"/>
      <c r="R194" s="37"/>
    </row>
    <row r="195" spans="1:28">
      <c r="A195" s="77">
        <v>42842</v>
      </c>
      <c r="B195" s="13"/>
      <c r="C195" s="13"/>
      <c r="D195" s="13"/>
      <c r="E195" s="14">
        <f t="shared" ref="E195:E201" si="145">+D195-C195</f>
        <v>0</v>
      </c>
      <c r="F195" s="13"/>
      <c r="G195" s="15">
        <f t="shared" ref="G195:G201" si="146">IF(F195&lt;B195,F195+1-B195-E195,F195-B195-E195)</f>
        <v>0</v>
      </c>
      <c r="H195" s="13"/>
      <c r="I195" s="13"/>
      <c r="J195" s="13"/>
      <c r="K195" s="14">
        <f t="shared" ref="K195:K201" si="147">+J195-I195</f>
        <v>0</v>
      </c>
      <c r="L195" s="13"/>
      <c r="M195" s="15">
        <f t="shared" ref="M195:M196" si="148">IF(L195&lt;H195,L195+1-H195-K195,L195-H195-K195)</f>
        <v>0</v>
      </c>
      <c r="N195" s="17"/>
      <c r="O195" s="17"/>
      <c r="P195" s="18"/>
      <c r="Q195" s="19"/>
      <c r="R195" s="78"/>
      <c r="S195" s="20">
        <f>SUM(G195+M195)</f>
        <v>0</v>
      </c>
      <c r="T195" s="81">
        <f>SUM(S195:S201)</f>
        <v>0</v>
      </c>
      <c r="V195" s="39" t="s">
        <v>13</v>
      </c>
      <c r="W195" s="43" t="s">
        <v>14</v>
      </c>
      <c r="X195" s="43"/>
      <c r="Z195" s="36"/>
      <c r="AA195" s="43" t="s">
        <v>28</v>
      </c>
      <c r="AB195" s="43"/>
    </row>
    <row r="196" spans="1:28">
      <c r="A196" s="77">
        <v>42843</v>
      </c>
      <c r="B196" s="13"/>
      <c r="C196" s="13"/>
      <c r="D196" s="13"/>
      <c r="E196" s="14">
        <f t="shared" si="145"/>
        <v>0</v>
      </c>
      <c r="F196" s="13"/>
      <c r="G196" s="15">
        <f t="shared" si="146"/>
        <v>0</v>
      </c>
      <c r="H196" s="13"/>
      <c r="I196" s="13"/>
      <c r="J196" s="13"/>
      <c r="K196" s="14">
        <f t="shared" si="147"/>
        <v>0</v>
      </c>
      <c r="L196" s="13"/>
      <c r="M196" s="15">
        <f t="shared" si="148"/>
        <v>0</v>
      </c>
      <c r="N196" s="17"/>
      <c r="O196" s="17"/>
      <c r="P196" s="18"/>
      <c r="Q196" s="19"/>
      <c r="R196" s="78"/>
      <c r="S196" s="20">
        <f t="shared" ref="S196:S201" si="149">SUM(G196+M196)</f>
        <v>0</v>
      </c>
      <c r="T196" s="82"/>
      <c r="V196" s="22" t="s">
        <v>15</v>
      </c>
      <c r="W196" s="22" t="s">
        <v>29</v>
      </c>
      <c r="X196" s="22" t="s">
        <v>17</v>
      </c>
      <c r="AA196" s="22" t="s">
        <v>16</v>
      </c>
      <c r="AB196" s="22" t="s">
        <v>17</v>
      </c>
    </row>
    <row r="197" spans="1:28">
      <c r="A197" s="77">
        <v>42844</v>
      </c>
      <c r="B197" s="13"/>
      <c r="C197" s="13"/>
      <c r="D197" s="13"/>
      <c r="E197" s="14">
        <f t="shared" si="145"/>
        <v>0</v>
      </c>
      <c r="F197" s="13"/>
      <c r="G197" s="15">
        <f t="shared" si="146"/>
        <v>0</v>
      </c>
      <c r="H197" s="13"/>
      <c r="I197" s="13"/>
      <c r="J197" s="13"/>
      <c r="K197" s="14">
        <f t="shared" si="147"/>
        <v>0</v>
      </c>
      <c r="L197" s="13"/>
      <c r="M197" s="15">
        <f>IF(L197&lt;H197,L197+1-H197-K197,L197-H197-K197)</f>
        <v>0</v>
      </c>
      <c r="N197" s="17"/>
      <c r="O197" s="17"/>
      <c r="P197" s="18"/>
      <c r="Q197" s="19"/>
      <c r="R197" s="78"/>
      <c r="S197" s="20">
        <f t="shared" si="149"/>
        <v>0</v>
      </c>
      <c r="T197" s="82"/>
      <c r="V197" s="33">
        <v>0</v>
      </c>
      <c r="W197" s="23">
        <v>0</v>
      </c>
      <c r="X197" s="23">
        <v>0</v>
      </c>
      <c r="Z197" s="22" t="s">
        <v>17</v>
      </c>
      <c r="AA197" s="34" t="s">
        <v>27</v>
      </c>
      <c r="AB197" s="23">
        <f>+X199</f>
        <v>0</v>
      </c>
    </row>
    <row r="198" spans="1:28">
      <c r="A198" s="77">
        <v>42845</v>
      </c>
      <c r="B198" s="13"/>
      <c r="C198" s="13"/>
      <c r="D198" s="13"/>
      <c r="E198" s="14">
        <f t="shared" si="145"/>
        <v>0</v>
      </c>
      <c r="F198" s="13"/>
      <c r="G198" s="15">
        <f t="shared" si="146"/>
        <v>0</v>
      </c>
      <c r="H198" s="13"/>
      <c r="I198" s="13"/>
      <c r="J198" s="13"/>
      <c r="K198" s="14">
        <f t="shared" si="147"/>
        <v>0</v>
      </c>
      <c r="L198" s="13"/>
      <c r="M198" s="15">
        <f t="shared" ref="M198:M201" si="150">IF(L198&lt;H198,L198+1-H198-K198,L198-H198-K198)</f>
        <v>0</v>
      </c>
      <c r="N198" s="17"/>
      <c r="O198" s="17"/>
      <c r="P198" s="18"/>
      <c r="Q198" s="19"/>
      <c r="R198" s="78"/>
      <c r="S198" s="20">
        <f t="shared" si="149"/>
        <v>0</v>
      </c>
      <c r="T198" s="82"/>
      <c r="V198" s="22" t="s">
        <v>18</v>
      </c>
      <c r="W198" s="22" t="s">
        <v>18</v>
      </c>
      <c r="X198" s="22" t="s">
        <v>18</v>
      </c>
      <c r="Z198" s="22" t="s">
        <v>16</v>
      </c>
      <c r="AA198" s="23">
        <f>+W199</f>
        <v>0</v>
      </c>
      <c r="AB198" s="23">
        <f>+(AB197*1.5)/1.25</f>
        <v>0</v>
      </c>
    </row>
    <row r="199" spans="1:28">
      <c r="A199" s="77">
        <v>42846</v>
      </c>
      <c r="B199" s="13"/>
      <c r="C199" s="13"/>
      <c r="D199" s="13"/>
      <c r="E199" s="14">
        <f t="shared" si="145"/>
        <v>0</v>
      </c>
      <c r="F199" s="13"/>
      <c r="G199" s="15">
        <f t="shared" si="146"/>
        <v>0</v>
      </c>
      <c r="H199" s="13"/>
      <c r="I199" s="13"/>
      <c r="J199" s="13"/>
      <c r="K199" s="14">
        <f t="shared" si="147"/>
        <v>0</v>
      </c>
      <c r="L199" s="13"/>
      <c r="M199" s="15">
        <f t="shared" si="150"/>
        <v>0</v>
      </c>
      <c r="N199" s="17"/>
      <c r="O199" s="17"/>
      <c r="P199" s="18"/>
      <c r="Q199" s="19"/>
      <c r="R199" s="78"/>
      <c r="S199" s="20">
        <f t="shared" si="149"/>
        <v>0</v>
      </c>
      <c r="T199" s="82"/>
      <c r="V199" s="33">
        <f>+V191+V197-(AA193*1.25)</f>
        <v>0</v>
      </c>
      <c r="W199" s="23">
        <f>+W191-W197-W193+(AB193*1.5)/1.25-AA193</f>
        <v>0</v>
      </c>
      <c r="X199" s="23">
        <f>+X191+X197-X193-AB193</f>
        <v>0</v>
      </c>
      <c r="Z199" s="22" t="s">
        <v>15</v>
      </c>
      <c r="AA199" s="23">
        <f>+AA198*1.25</f>
        <v>0</v>
      </c>
      <c r="AB199" s="34" t="s">
        <v>27</v>
      </c>
    </row>
    <row r="200" spans="1:28">
      <c r="A200" s="77">
        <v>42847</v>
      </c>
      <c r="B200" s="13"/>
      <c r="C200" s="13"/>
      <c r="D200" s="13"/>
      <c r="E200" s="14">
        <f t="shared" si="145"/>
        <v>0</v>
      </c>
      <c r="F200" s="13"/>
      <c r="G200" s="15">
        <f t="shared" si="146"/>
        <v>0</v>
      </c>
      <c r="H200" s="13"/>
      <c r="I200" s="13"/>
      <c r="J200" s="13"/>
      <c r="K200" s="14">
        <f t="shared" si="147"/>
        <v>0</v>
      </c>
      <c r="L200" s="13"/>
      <c r="M200" s="15">
        <f t="shared" si="150"/>
        <v>0</v>
      </c>
      <c r="N200" s="17"/>
      <c r="O200" s="17"/>
      <c r="P200" s="18"/>
      <c r="Q200" s="19"/>
      <c r="R200" s="78"/>
      <c r="S200" s="20">
        <f t="shared" si="149"/>
        <v>0</v>
      </c>
      <c r="T200" s="83" t="s">
        <v>33</v>
      </c>
      <c r="W200" s="22" t="s">
        <v>16</v>
      </c>
      <c r="X200" s="22" t="s">
        <v>17</v>
      </c>
      <c r="AA200" s="22" t="s">
        <v>16</v>
      </c>
      <c r="AB200" s="22" t="s">
        <v>17</v>
      </c>
    </row>
    <row r="201" spans="1:28">
      <c r="A201" s="77">
        <v>42848</v>
      </c>
      <c r="B201" s="13"/>
      <c r="C201" s="13"/>
      <c r="D201" s="13"/>
      <c r="E201" s="14">
        <f t="shared" si="145"/>
        <v>0</v>
      </c>
      <c r="F201" s="13"/>
      <c r="G201" s="15">
        <f t="shared" si="146"/>
        <v>0</v>
      </c>
      <c r="H201" s="13"/>
      <c r="I201" s="13"/>
      <c r="J201" s="13"/>
      <c r="K201" s="14">
        <f t="shared" si="147"/>
        <v>0</v>
      </c>
      <c r="L201" s="13"/>
      <c r="M201" s="15">
        <f t="shared" si="150"/>
        <v>0</v>
      </c>
      <c r="N201" s="17"/>
      <c r="O201" s="17"/>
      <c r="P201" s="18"/>
      <c r="Q201" s="19"/>
      <c r="R201" s="78"/>
      <c r="S201" s="20">
        <f t="shared" si="149"/>
        <v>0</v>
      </c>
      <c r="T201" s="84">
        <f>+SUM(N195:R201)</f>
        <v>0</v>
      </c>
      <c r="V201" s="42" t="s">
        <v>19</v>
      </c>
      <c r="W201" s="35">
        <v>0</v>
      </c>
      <c r="X201" s="35">
        <v>0</v>
      </c>
      <c r="Z201" s="42" t="s">
        <v>26</v>
      </c>
      <c r="AA201" s="35">
        <v>0</v>
      </c>
      <c r="AB201" s="35">
        <v>0</v>
      </c>
    </row>
    <row r="202" spans="1:28" ht="6" customHeight="1">
      <c r="N202" s="37"/>
      <c r="O202" s="37"/>
      <c r="P202" s="37"/>
      <c r="Q202" s="37"/>
      <c r="R202" s="37"/>
    </row>
    <row r="203" spans="1:28">
      <c r="A203" s="77">
        <v>42849</v>
      </c>
      <c r="B203" s="13"/>
      <c r="C203" s="13"/>
      <c r="D203" s="13"/>
      <c r="E203" s="14">
        <f t="shared" ref="E203:E209" si="151">+D203-C203</f>
        <v>0</v>
      </c>
      <c r="F203" s="13"/>
      <c r="G203" s="15">
        <f t="shared" ref="G203:G209" si="152">IF(F203&lt;B203,F203+1-B203-E203,F203-B203-E203)</f>
        <v>0</v>
      </c>
      <c r="H203" s="13"/>
      <c r="I203" s="13"/>
      <c r="J203" s="13"/>
      <c r="K203" s="14">
        <f t="shared" ref="K203:K209" si="153">+J203-I203</f>
        <v>0</v>
      </c>
      <c r="L203" s="13"/>
      <c r="M203" s="15">
        <f t="shared" ref="M203:M204" si="154">IF(L203&lt;H203,L203+1-H203-K203,L203-H203-K203)</f>
        <v>0</v>
      </c>
      <c r="N203" s="17"/>
      <c r="O203" s="17"/>
      <c r="P203" s="18"/>
      <c r="Q203" s="19"/>
      <c r="R203" s="78"/>
      <c r="S203" s="20">
        <f>SUM(G203+M203)</f>
        <v>0</v>
      </c>
      <c r="T203" s="81">
        <f>SUM(S203:S209)</f>
        <v>0</v>
      </c>
      <c r="V203" s="39" t="s">
        <v>13</v>
      </c>
      <c r="W203" s="43" t="s">
        <v>14</v>
      </c>
      <c r="X203" s="43"/>
      <c r="Z203" s="36"/>
      <c r="AA203" s="43" t="s">
        <v>28</v>
      </c>
      <c r="AB203" s="43"/>
    </row>
    <row r="204" spans="1:28">
      <c r="A204" s="77">
        <v>42850</v>
      </c>
      <c r="B204" s="13"/>
      <c r="C204" s="13"/>
      <c r="D204" s="13"/>
      <c r="E204" s="14">
        <f t="shared" si="151"/>
        <v>0</v>
      </c>
      <c r="F204" s="13"/>
      <c r="G204" s="15">
        <f t="shared" si="152"/>
        <v>0</v>
      </c>
      <c r="H204" s="13"/>
      <c r="I204" s="13"/>
      <c r="J204" s="13"/>
      <c r="K204" s="14">
        <f t="shared" si="153"/>
        <v>0</v>
      </c>
      <c r="L204" s="13"/>
      <c r="M204" s="15">
        <f t="shared" si="154"/>
        <v>0</v>
      </c>
      <c r="N204" s="17"/>
      <c r="O204" s="17"/>
      <c r="P204" s="18"/>
      <c r="Q204" s="19"/>
      <c r="R204" s="78"/>
      <c r="S204" s="20">
        <f t="shared" ref="S204:S209" si="155">SUM(G204+M204)</f>
        <v>0</v>
      </c>
      <c r="T204" s="82"/>
      <c r="V204" s="22" t="s">
        <v>15</v>
      </c>
      <c r="W204" s="22" t="s">
        <v>29</v>
      </c>
      <c r="X204" s="22" t="s">
        <v>17</v>
      </c>
      <c r="AA204" s="22" t="s">
        <v>16</v>
      </c>
      <c r="AB204" s="22" t="s">
        <v>17</v>
      </c>
    </row>
    <row r="205" spans="1:28">
      <c r="A205" s="77">
        <v>42851</v>
      </c>
      <c r="B205" s="13"/>
      <c r="C205" s="13"/>
      <c r="D205" s="13"/>
      <c r="E205" s="14">
        <f t="shared" si="151"/>
        <v>0</v>
      </c>
      <c r="F205" s="13"/>
      <c r="G205" s="15">
        <f t="shared" si="152"/>
        <v>0</v>
      </c>
      <c r="H205" s="13"/>
      <c r="I205" s="13"/>
      <c r="J205" s="13"/>
      <c r="K205" s="14">
        <f t="shared" si="153"/>
        <v>0</v>
      </c>
      <c r="L205" s="13"/>
      <c r="M205" s="15">
        <f>IF(L205&lt;H205,L205+1-H205-K205,L205-H205-K205)</f>
        <v>0</v>
      </c>
      <c r="N205" s="17"/>
      <c r="O205" s="17"/>
      <c r="P205" s="18"/>
      <c r="Q205" s="19"/>
      <c r="R205" s="78"/>
      <c r="S205" s="20">
        <f t="shared" si="155"/>
        <v>0</v>
      </c>
      <c r="T205" s="82"/>
      <c r="V205" s="33">
        <v>0</v>
      </c>
      <c r="W205" s="23">
        <v>0</v>
      </c>
      <c r="X205" s="23">
        <v>0</v>
      </c>
      <c r="Z205" s="22" t="s">
        <v>17</v>
      </c>
      <c r="AA205" s="34" t="s">
        <v>27</v>
      </c>
      <c r="AB205" s="23">
        <f>+X207</f>
        <v>0</v>
      </c>
    </row>
    <row r="206" spans="1:28">
      <c r="A206" s="77">
        <v>42852</v>
      </c>
      <c r="B206" s="13"/>
      <c r="C206" s="13"/>
      <c r="D206" s="13"/>
      <c r="E206" s="14">
        <f t="shared" si="151"/>
        <v>0</v>
      </c>
      <c r="F206" s="13"/>
      <c r="G206" s="15">
        <f t="shared" si="152"/>
        <v>0</v>
      </c>
      <c r="H206" s="13"/>
      <c r="I206" s="13"/>
      <c r="J206" s="13"/>
      <c r="K206" s="14">
        <f t="shared" si="153"/>
        <v>0</v>
      </c>
      <c r="L206" s="13"/>
      <c r="M206" s="15">
        <f t="shared" ref="M206:M209" si="156">IF(L206&lt;H206,L206+1-H206-K206,L206-H206-K206)</f>
        <v>0</v>
      </c>
      <c r="N206" s="17"/>
      <c r="O206" s="17"/>
      <c r="P206" s="18"/>
      <c r="Q206" s="19"/>
      <c r="R206" s="78"/>
      <c r="S206" s="20">
        <f t="shared" si="155"/>
        <v>0</v>
      </c>
      <c r="T206" s="82"/>
      <c r="V206" s="22" t="s">
        <v>18</v>
      </c>
      <c r="W206" s="22" t="s">
        <v>18</v>
      </c>
      <c r="X206" s="22" t="s">
        <v>18</v>
      </c>
      <c r="Z206" s="22" t="s">
        <v>16</v>
      </c>
      <c r="AA206" s="23">
        <f>+W207</f>
        <v>0</v>
      </c>
      <c r="AB206" s="23">
        <f>+(AB205*1.5)/1.25</f>
        <v>0</v>
      </c>
    </row>
    <row r="207" spans="1:28">
      <c r="A207" s="77">
        <v>42853</v>
      </c>
      <c r="B207" s="13"/>
      <c r="C207" s="13"/>
      <c r="D207" s="13"/>
      <c r="E207" s="14">
        <f t="shared" si="151"/>
        <v>0</v>
      </c>
      <c r="F207" s="13"/>
      <c r="G207" s="15">
        <f t="shared" si="152"/>
        <v>0</v>
      </c>
      <c r="H207" s="13"/>
      <c r="I207" s="13"/>
      <c r="J207" s="13"/>
      <c r="K207" s="14">
        <f t="shared" si="153"/>
        <v>0</v>
      </c>
      <c r="L207" s="13"/>
      <c r="M207" s="15">
        <f t="shared" si="156"/>
        <v>0</v>
      </c>
      <c r="N207" s="17"/>
      <c r="O207" s="17"/>
      <c r="P207" s="18"/>
      <c r="Q207" s="19"/>
      <c r="R207" s="78"/>
      <c r="S207" s="20">
        <f t="shared" si="155"/>
        <v>0</v>
      </c>
      <c r="T207" s="82"/>
      <c r="V207" s="33">
        <f>+V199+V205-(AA201*1.25)</f>
        <v>0</v>
      </c>
      <c r="W207" s="23">
        <f>+W199-W205-W201+(AB201*1.5)/1.25-AA201</f>
        <v>0</v>
      </c>
      <c r="X207" s="23">
        <f>+X199+X205-X201-AB201</f>
        <v>0</v>
      </c>
      <c r="Z207" s="22" t="s">
        <v>15</v>
      </c>
      <c r="AA207" s="23">
        <f>+AA206*1.25</f>
        <v>0</v>
      </c>
      <c r="AB207" s="34" t="s">
        <v>27</v>
      </c>
    </row>
    <row r="208" spans="1:28">
      <c r="A208" s="77">
        <v>42854</v>
      </c>
      <c r="B208" s="13"/>
      <c r="C208" s="13"/>
      <c r="D208" s="13"/>
      <c r="E208" s="14">
        <f t="shared" si="151"/>
        <v>0</v>
      </c>
      <c r="F208" s="13"/>
      <c r="G208" s="15">
        <f t="shared" si="152"/>
        <v>0</v>
      </c>
      <c r="H208" s="13"/>
      <c r="I208" s="13"/>
      <c r="J208" s="13"/>
      <c r="K208" s="14">
        <f t="shared" si="153"/>
        <v>0</v>
      </c>
      <c r="L208" s="13"/>
      <c r="M208" s="15">
        <f t="shared" si="156"/>
        <v>0</v>
      </c>
      <c r="N208" s="17"/>
      <c r="O208" s="17"/>
      <c r="P208" s="18"/>
      <c r="Q208" s="19"/>
      <c r="R208" s="78"/>
      <c r="S208" s="20">
        <f t="shared" si="155"/>
        <v>0</v>
      </c>
      <c r="T208" s="83" t="s">
        <v>33</v>
      </c>
      <c r="W208" s="22" t="s">
        <v>16</v>
      </c>
      <c r="X208" s="22" t="s">
        <v>17</v>
      </c>
      <c r="AA208" s="22" t="s">
        <v>16</v>
      </c>
      <c r="AB208" s="22" t="s">
        <v>17</v>
      </c>
    </row>
    <row r="209" spans="1:28">
      <c r="A209" s="77">
        <v>42855</v>
      </c>
      <c r="B209" s="13"/>
      <c r="C209" s="13"/>
      <c r="D209" s="13"/>
      <c r="E209" s="14">
        <f t="shared" si="151"/>
        <v>0</v>
      </c>
      <c r="F209" s="13"/>
      <c r="G209" s="15">
        <f t="shared" si="152"/>
        <v>0</v>
      </c>
      <c r="H209" s="13"/>
      <c r="I209" s="13"/>
      <c r="J209" s="13"/>
      <c r="K209" s="14">
        <f t="shared" si="153"/>
        <v>0</v>
      </c>
      <c r="L209" s="13"/>
      <c r="M209" s="15">
        <f t="shared" si="156"/>
        <v>0</v>
      </c>
      <c r="N209" s="17"/>
      <c r="O209" s="17"/>
      <c r="P209" s="18"/>
      <c r="Q209" s="19"/>
      <c r="R209" s="78"/>
      <c r="S209" s="20">
        <f t="shared" si="155"/>
        <v>0</v>
      </c>
      <c r="T209" s="84">
        <f>+SUM(N203:R209)</f>
        <v>0</v>
      </c>
      <c r="V209" s="42" t="s">
        <v>19</v>
      </c>
      <c r="W209" s="35">
        <v>0</v>
      </c>
      <c r="X209" s="35">
        <v>0</v>
      </c>
      <c r="Z209" s="42" t="s">
        <v>26</v>
      </c>
      <c r="AA209" s="35">
        <v>0</v>
      </c>
      <c r="AB209" s="35">
        <v>0</v>
      </c>
    </row>
    <row r="210" spans="1:28" ht="6" customHeight="1">
      <c r="N210" s="37"/>
      <c r="O210" s="37"/>
      <c r="P210" s="37"/>
      <c r="Q210" s="37"/>
      <c r="R210" s="37"/>
    </row>
    <row r="211" spans="1:28">
      <c r="A211" s="77">
        <v>42856</v>
      </c>
      <c r="B211" s="13"/>
      <c r="C211" s="13"/>
      <c r="D211" s="13"/>
      <c r="E211" s="14">
        <f t="shared" ref="E211:E217" si="157">+D211-C211</f>
        <v>0</v>
      </c>
      <c r="F211" s="13"/>
      <c r="G211" s="15">
        <f t="shared" ref="G211:G217" si="158">IF(F211&lt;B211,F211+1-B211-E211,F211-B211-E211)</f>
        <v>0</v>
      </c>
      <c r="H211" s="13"/>
      <c r="I211" s="13"/>
      <c r="J211" s="13"/>
      <c r="K211" s="14">
        <f t="shared" ref="K211:K217" si="159">+J211-I211</f>
        <v>0</v>
      </c>
      <c r="L211" s="13"/>
      <c r="M211" s="15">
        <f t="shared" ref="M211:M212" si="160">IF(L211&lt;H211,L211+1-H211-K211,L211-H211-K211)</f>
        <v>0</v>
      </c>
      <c r="N211" s="17"/>
      <c r="O211" s="17"/>
      <c r="P211" s="18"/>
      <c r="Q211" s="19"/>
      <c r="R211" s="78"/>
      <c r="S211" s="20">
        <f>SUM(G211+M211)</f>
        <v>0</v>
      </c>
      <c r="T211" s="81">
        <f>SUM(S211:S217)</f>
        <v>0</v>
      </c>
      <c r="V211" s="39" t="s">
        <v>13</v>
      </c>
      <c r="W211" s="43" t="s">
        <v>14</v>
      </c>
      <c r="X211" s="43"/>
      <c r="Z211" s="36"/>
      <c r="AA211" s="43" t="s">
        <v>28</v>
      </c>
      <c r="AB211" s="43"/>
    </row>
    <row r="212" spans="1:28">
      <c r="A212" s="77">
        <v>42857</v>
      </c>
      <c r="B212" s="13"/>
      <c r="C212" s="13"/>
      <c r="D212" s="13"/>
      <c r="E212" s="14">
        <f t="shared" si="157"/>
        <v>0</v>
      </c>
      <c r="F212" s="13"/>
      <c r="G212" s="15">
        <f t="shared" si="158"/>
        <v>0</v>
      </c>
      <c r="H212" s="13"/>
      <c r="I212" s="13"/>
      <c r="J212" s="13"/>
      <c r="K212" s="14">
        <f t="shared" si="159"/>
        <v>0</v>
      </c>
      <c r="L212" s="13"/>
      <c r="M212" s="15">
        <f t="shared" si="160"/>
        <v>0</v>
      </c>
      <c r="N212" s="17"/>
      <c r="O212" s="17"/>
      <c r="P212" s="18"/>
      <c r="Q212" s="19"/>
      <c r="R212" s="78"/>
      <c r="S212" s="20">
        <f t="shared" ref="S212:S217" si="161">SUM(G212+M212)</f>
        <v>0</v>
      </c>
      <c r="T212" s="82"/>
      <c r="V212" s="22" t="s">
        <v>15</v>
      </c>
      <c r="W212" s="22" t="s">
        <v>29</v>
      </c>
      <c r="X212" s="22" t="s">
        <v>17</v>
      </c>
      <c r="AA212" s="22" t="s">
        <v>16</v>
      </c>
      <c r="AB212" s="22" t="s">
        <v>17</v>
      </c>
    </row>
    <row r="213" spans="1:28">
      <c r="A213" s="77">
        <v>42858</v>
      </c>
      <c r="B213" s="13"/>
      <c r="C213" s="13"/>
      <c r="D213" s="13"/>
      <c r="E213" s="14">
        <f t="shared" si="157"/>
        <v>0</v>
      </c>
      <c r="F213" s="13"/>
      <c r="G213" s="15">
        <f t="shared" si="158"/>
        <v>0</v>
      </c>
      <c r="H213" s="13"/>
      <c r="I213" s="13"/>
      <c r="J213" s="13"/>
      <c r="K213" s="14">
        <f t="shared" si="159"/>
        <v>0</v>
      </c>
      <c r="L213" s="13"/>
      <c r="M213" s="15">
        <f>IF(L213&lt;H213,L213+1-H213-K213,L213-H213-K213)</f>
        <v>0</v>
      </c>
      <c r="N213" s="17"/>
      <c r="O213" s="17"/>
      <c r="P213" s="18"/>
      <c r="Q213" s="19"/>
      <c r="R213" s="78"/>
      <c r="S213" s="20">
        <f t="shared" si="161"/>
        <v>0</v>
      </c>
      <c r="T213" s="82"/>
      <c r="V213" s="33">
        <v>0</v>
      </c>
      <c r="W213" s="23">
        <v>0</v>
      </c>
      <c r="X213" s="23">
        <v>0</v>
      </c>
      <c r="Z213" s="22" t="s">
        <v>17</v>
      </c>
      <c r="AA213" s="34" t="s">
        <v>27</v>
      </c>
      <c r="AB213" s="23">
        <f>+X215</f>
        <v>0</v>
      </c>
    </row>
    <row r="214" spans="1:28">
      <c r="A214" s="77">
        <v>42859</v>
      </c>
      <c r="B214" s="13"/>
      <c r="C214" s="13"/>
      <c r="D214" s="13"/>
      <c r="E214" s="14">
        <f t="shared" si="157"/>
        <v>0</v>
      </c>
      <c r="F214" s="13"/>
      <c r="G214" s="15">
        <f t="shared" si="158"/>
        <v>0</v>
      </c>
      <c r="H214" s="13"/>
      <c r="I214" s="13"/>
      <c r="J214" s="13"/>
      <c r="K214" s="14">
        <f t="shared" si="159"/>
        <v>0</v>
      </c>
      <c r="L214" s="13"/>
      <c r="M214" s="15">
        <f t="shared" ref="M214:M217" si="162">IF(L214&lt;H214,L214+1-H214-K214,L214-H214-K214)</f>
        <v>0</v>
      </c>
      <c r="N214" s="17"/>
      <c r="O214" s="17"/>
      <c r="P214" s="18"/>
      <c r="Q214" s="19"/>
      <c r="R214" s="78"/>
      <c r="S214" s="20">
        <f t="shared" si="161"/>
        <v>0</v>
      </c>
      <c r="T214" s="82"/>
      <c r="V214" s="22" t="s">
        <v>18</v>
      </c>
      <c r="W214" s="22" t="s">
        <v>18</v>
      </c>
      <c r="X214" s="22" t="s">
        <v>18</v>
      </c>
      <c r="Z214" s="22" t="s">
        <v>16</v>
      </c>
      <c r="AA214" s="23">
        <f>+W215</f>
        <v>0</v>
      </c>
      <c r="AB214" s="23">
        <f>+(AB213*1.5)/1.25</f>
        <v>0</v>
      </c>
    </row>
    <row r="215" spans="1:28">
      <c r="A215" s="77">
        <v>42860</v>
      </c>
      <c r="B215" s="13"/>
      <c r="C215" s="13"/>
      <c r="D215" s="13"/>
      <c r="E215" s="14">
        <f t="shared" si="157"/>
        <v>0</v>
      </c>
      <c r="F215" s="13"/>
      <c r="G215" s="15">
        <f t="shared" si="158"/>
        <v>0</v>
      </c>
      <c r="H215" s="13"/>
      <c r="I215" s="13"/>
      <c r="J215" s="13"/>
      <c r="K215" s="14">
        <f t="shared" si="159"/>
        <v>0</v>
      </c>
      <c r="L215" s="13"/>
      <c r="M215" s="15">
        <f t="shared" si="162"/>
        <v>0</v>
      </c>
      <c r="N215" s="17"/>
      <c r="O215" s="17"/>
      <c r="P215" s="18"/>
      <c r="Q215" s="19"/>
      <c r="R215" s="78"/>
      <c r="S215" s="20">
        <f t="shared" si="161"/>
        <v>0</v>
      </c>
      <c r="T215" s="82"/>
      <c r="V215" s="33">
        <f>+V207+V213-(AA209*1.25)</f>
        <v>0</v>
      </c>
      <c r="W215" s="23">
        <f>+W207+W213-W209+(AB209*1.5)/1.25-AA209</f>
        <v>0</v>
      </c>
      <c r="X215" s="23">
        <f>+X207+X213-X209-AB209</f>
        <v>0</v>
      </c>
      <c r="Z215" s="22" t="s">
        <v>15</v>
      </c>
      <c r="AA215" s="23">
        <f>+AA214*1.25</f>
        <v>0</v>
      </c>
      <c r="AB215" s="34" t="s">
        <v>27</v>
      </c>
    </row>
    <row r="216" spans="1:28">
      <c r="A216" s="77">
        <v>42861</v>
      </c>
      <c r="B216" s="13"/>
      <c r="C216" s="13"/>
      <c r="D216" s="13"/>
      <c r="E216" s="14">
        <f t="shared" si="157"/>
        <v>0</v>
      </c>
      <c r="F216" s="13"/>
      <c r="G216" s="15">
        <f t="shared" si="158"/>
        <v>0</v>
      </c>
      <c r="H216" s="13"/>
      <c r="I216" s="13"/>
      <c r="J216" s="13"/>
      <c r="K216" s="14">
        <f t="shared" si="159"/>
        <v>0</v>
      </c>
      <c r="L216" s="13"/>
      <c r="M216" s="15">
        <f t="shared" si="162"/>
        <v>0</v>
      </c>
      <c r="N216" s="17"/>
      <c r="O216" s="17"/>
      <c r="P216" s="18"/>
      <c r="Q216" s="19"/>
      <c r="R216" s="78"/>
      <c r="S216" s="20">
        <f t="shared" si="161"/>
        <v>0</v>
      </c>
      <c r="T216" s="83" t="s">
        <v>33</v>
      </c>
      <c r="W216" s="22" t="s">
        <v>16</v>
      </c>
      <c r="X216" s="22" t="s">
        <v>17</v>
      </c>
      <c r="AA216" s="22" t="s">
        <v>16</v>
      </c>
      <c r="AB216" s="22" t="s">
        <v>17</v>
      </c>
    </row>
    <row r="217" spans="1:28">
      <c r="A217" s="77">
        <v>42862</v>
      </c>
      <c r="B217" s="13"/>
      <c r="C217" s="13"/>
      <c r="D217" s="13"/>
      <c r="E217" s="14">
        <f t="shared" si="157"/>
        <v>0</v>
      </c>
      <c r="F217" s="13"/>
      <c r="G217" s="15">
        <f t="shared" si="158"/>
        <v>0</v>
      </c>
      <c r="H217" s="13"/>
      <c r="I217" s="13"/>
      <c r="J217" s="13"/>
      <c r="K217" s="14">
        <f t="shared" si="159"/>
        <v>0</v>
      </c>
      <c r="L217" s="13"/>
      <c r="M217" s="15">
        <f t="shared" si="162"/>
        <v>0</v>
      </c>
      <c r="N217" s="17"/>
      <c r="O217" s="17"/>
      <c r="P217" s="18"/>
      <c r="Q217" s="19"/>
      <c r="R217" s="78"/>
      <c r="S217" s="20">
        <f t="shared" si="161"/>
        <v>0</v>
      </c>
      <c r="T217" s="84">
        <f>+SUM(N211:R217)</f>
        <v>0</v>
      </c>
      <c r="V217" s="42" t="s">
        <v>19</v>
      </c>
      <c r="W217" s="35">
        <v>0</v>
      </c>
      <c r="X217" s="35">
        <v>0</v>
      </c>
      <c r="Z217" s="42" t="s">
        <v>26</v>
      </c>
      <c r="AA217" s="35">
        <v>0</v>
      </c>
      <c r="AB217" s="35">
        <v>0</v>
      </c>
    </row>
    <row r="218" spans="1:28" ht="6" customHeight="1">
      <c r="N218" s="37"/>
      <c r="O218" s="37"/>
      <c r="P218" s="37"/>
      <c r="Q218" s="37"/>
      <c r="R218" s="37"/>
    </row>
    <row r="219" spans="1:28">
      <c r="A219" s="77">
        <v>42863</v>
      </c>
      <c r="B219" s="13"/>
      <c r="C219" s="13"/>
      <c r="D219" s="13"/>
      <c r="E219" s="14">
        <f t="shared" ref="E219:E225" si="163">+D219-C219</f>
        <v>0</v>
      </c>
      <c r="F219" s="13"/>
      <c r="G219" s="15">
        <f t="shared" ref="G219:G225" si="164">IF(F219&lt;B219,F219+1-B219-E219,F219-B219-E219)</f>
        <v>0</v>
      </c>
      <c r="H219" s="13"/>
      <c r="I219" s="13"/>
      <c r="J219" s="13"/>
      <c r="K219" s="14">
        <f t="shared" ref="K219:K225" si="165">+J219-I219</f>
        <v>0</v>
      </c>
      <c r="L219" s="13"/>
      <c r="M219" s="15">
        <f t="shared" ref="M219:M220" si="166">IF(L219&lt;H219,L219+1-H219-K219,L219-H219-K219)</f>
        <v>0</v>
      </c>
      <c r="N219" s="17"/>
      <c r="O219" s="17"/>
      <c r="P219" s="18"/>
      <c r="Q219" s="19"/>
      <c r="R219" s="78"/>
      <c r="S219" s="20">
        <f>SUM(G219+M219)</f>
        <v>0</v>
      </c>
      <c r="T219" s="81">
        <f>SUM(S219:S225)</f>
        <v>0</v>
      </c>
      <c r="V219" s="39" t="s">
        <v>13</v>
      </c>
      <c r="W219" s="43" t="s">
        <v>14</v>
      </c>
      <c r="X219" s="43"/>
      <c r="Z219" s="36"/>
      <c r="AA219" s="43" t="s">
        <v>28</v>
      </c>
      <c r="AB219" s="43"/>
    </row>
    <row r="220" spans="1:28">
      <c r="A220" s="77">
        <v>42864</v>
      </c>
      <c r="B220" s="13"/>
      <c r="C220" s="13"/>
      <c r="D220" s="13"/>
      <c r="E220" s="14">
        <f t="shared" si="163"/>
        <v>0</v>
      </c>
      <c r="F220" s="13"/>
      <c r="G220" s="15">
        <f t="shared" si="164"/>
        <v>0</v>
      </c>
      <c r="H220" s="13"/>
      <c r="I220" s="13"/>
      <c r="J220" s="13"/>
      <c r="K220" s="14">
        <f t="shared" si="165"/>
        <v>0</v>
      </c>
      <c r="L220" s="13"/>
      <c r="M220" s="15">
        <f t="shared" si="166"/>
        <v>0</v>
      </c>
      <c r="N220" s="17"/>
      <c r="O220" s="17"/>
      <c r="P220" s="18"/>
      <c r="Q220" s="19"/>
      <c r="R220" s="78"/>
      <c r="S220" s="20">
        <f t="shared" ref="S220:S225" si="167">SUM(G220+M220)</f>
        <v>0</v>
      </c>
      <c r="T220" s="82"/>
      <c r="V220" s="22" t="s">
        <v>15</v>
      </c>
      <c r="W220" s="22" t="s">
        <v>29</v>
      </c>
      <c r="X220" s="22" t="s">
        <v>17</v>
      </c>
      <c r="AA220" s="22" t="s">
        <v>16</v>
      </c>
      <c r="AB220" s="22" t="s">
        <v>17</v>
      </c>
    </row>
    <row r="221" spans="1:28">
      <c r="A221" s="77">
        <v>42865</v>
      </c>
      <c r="B221" s="13"/>
      <c r="C221" s="13"/>
      <c r="D221" s="13"/>
      <c r="E221" s="14">
        <f t="shared" si="163"/>
        <v>0</v>
      </c>
      <c r="F221" s="13"/>
      <c r="G221" s="15">
        <f t="shared" si="164"/>
        <v>0</v>
      </c>
      <c r="H221" s="13"/>
      <c r="I221" s="13"/>
      <c r="J221" s="13"/>
      <c r="K221" s="14">
        <f t="shared" si="165"/>
        <v>0</v>
      </c>
      <c r="L221" s="13"/>
      <c r="M221" s="15">
        <f>IF(L221&lt;H221,L221+1-H221-K221,L221-H221-K221)</f>
        <v>0</v>
      </c>
      <c r="N221" s="17"/>
      <c r="O221" s="17"/>
      <c r="P221" s="18"/>
      <c r="Q221" s="19"/>
      <c r="R221" s="78"/>
      <c r="S221" s="20">
        <f t="shared" si="167"/>
        <v>0</v>
      </c>
      <c r="T221" s="82"/>
      <c r="V221" s="33">
        <v>0</v>
      </c>
      <c r="W221" s="23">
        <v>0</v>
      </c>
      <c r="X221" s="23">
        <v>0</v>
      </c>
      <c r="Z221" s="22" t="s">
        <v>17</v>
      </c>
      <c r="AA221" s="34" t="s">
        <v>27</v>
      </c>
      <c r="AB221" s="23">
        <f>+X223</f>
        <v>0</v>
      </c>
    </row>
    <row r="222" spans="1:28">
      <c r="A222" s="77">
        <v>42866</v>
      </c>
      <c r="B222" s="13"/>
      <c r="C222" s="13"/>
      <c r="D222" s="13"/>
      <c r="E222" s="14">
        <f t="shared" si="163"/>
        <v>0</v>
      </c>
      <c r="F222" s="13"/>
      <c r="G222" s="15">
        <f t="shared" si="164"/>
        <v>0</v>
      </c>
      <c r="H222" s="13"/>
      <c r="I222" s="13"/>
      <c r="J222" s="13"/>
      <c r="K222" s="14">
        <f t="shared" si="165"/>
        <v>0</v>
      </c>
      <c r="L222" s="13"/>
      <c r="M222" s="15">
        <f t="shared" ref="M222:M225" si="168">IF(L222&lt;H222,L222+1-H222-K222,L222-H222-K222)</f>
        <v>0</v>
      </c>
      <c r="N222" s="17"/>
      <c r="O222" s="17"/>
      <c r="P222" s="18"/>
      <c r="Q222" s="19"/>
      <c r="R222" s="78"/>
      <c r="S222" s="20">
        <f t="shared" si="167"/>
        <v>0</v>
      </c>
      <c r="T222" s="82"/>
      <c r="V222" s="22" t="s">
        <v>18</v>
      </c>
      <c r="W222" s="22" t="s">
        <v>18</v>
      </c>
      <c r="X222" s="22" t="s">
        <v>18</v>
      </c>
      <c r="Z222" s="22" t="s">
        <v>16</v>
      </c>
      <c r="AA222" s="23">
        <f>+W223</f>
        <v>0</v>
      </c>
      <c r="AB222" s="23">
        <f>+(AB221*1.5)/1.25</f>
        <v>0</v>
      </c>
    </row>
    <row r="223" spans="1:28">
      <c r="A223" s="77">
        <v>42867</v>
      </c>
      <c r="B223" s="13"/>
      <c r="C223" s="13"/>
      <c r="D223" s="13"/>
      <c r="E223" s="14">
        <f t="shared" si="163"/>
        <v>0</v>
      </c>
      <c r="F223" s="13"/>
      <c r="G223" s="15">
        <f t="shared" si="164"/>
        <v>0</v>
      </c>
      <c r="H223" s="13"/>
      <c r="I223" s="13"/>
      <c r="J223" s="13"/>
      <c r="K223" s="14">
        <f t="shared" si="165"/>
        <v>0</v>
      </c>
      <c r="L223" s="13"/>
      <c r="M223" s="15">
        <f t="shared" si="168"/>
        <v>0</v>
      </c>
      <c r="N223" s="17"/>
      <c r="O223" s="17"/>
      <c r="P223" s="18"/>
      <c r="Q223" s="19"/>
      <c r="R223" s="78"/>
      <c r="S223" s="20">
        <f t="shared" si="167"/>
        <v>0</v>
      </c>
      <c r="T223" s="82"/>
      <c r="V223" s="33">
        <f>+V215+V221-(AA217*1.25)</f>
        <v>0</v>
      </c>
      <c r="W223" s="23">
        <f>+W215+W221-W217+(AB217*1.5)/1.25-AA217</f>
        <v>0</v>
      </c>
      <c r="X223" s="23">
        <f>+X215+X221-X217-AB217</f>
        <v>0</v>
      </c>
      <c r="Z223" s="22" t="s">
        <v>15</v>
      </c>
      <c r="AA223" s="23">
        <f>+AA222*1.25</f>
        <v>0</v>
      </c>
      <c r="AB223" s="34" t="s">
        <v>27</v>
      </c>
    </row>
    <row r="224" spans="1:28">
      <c r="A224" s="77">
        <v>42868</v>
      </c>
      <c r="B224" s="13"/>
      <c r="C224" s="13"/>
      <c r="D224" s="13"/>
      <c r="E224" s="14">
        <f t="shared" si="163"/>
        <v>0</v>
      </c>
      <c r="F224" s="13"/>
      <c r="G224" s="15">
        <f t="shared" si="164"/>
        <v>0</v>
      </c>
      <c r="H224" s="13"/>
      <c r="I224" s="13"/>
      <c r="J224" s="13"/>
      <c r="K224" s="14">
        <f t="shared" si="165"/>
        <v>0</v>
      </c>
      <c r="L224" s="13"/>
      <c r="M224" s="15">
        <f t="shared" si="168"/>
        <v>0</v>
      </c>
      <c r="N224" s="17"/>
      <c r="O224" s="17"/>
      <c r="P224" s="18"/>
      <c r="Q224" s="19"/>
      <c r="R224" s="78"/>
      <c r="S224" s="20">
        <f t="shared" si="167"/>
        <v>0</v>
      </c>
      <c r="T224" s="83" t="s">
        <v>33</v>
      </c>
      <c r="W224" s="22" t="s">
        <v>16</v>
      </c>
      <c r="X224" s="22" t="s">
        <v>17</v>
      </c>
      <c r="AA224" s="22" t="s">
        <v>16</v>
      </c>
      <c r="AB224" s="22" t="s">
        <v>17</v>
      </c>
    </row>
    <row r="225" spans="1:28">
      <c r="A225" s="77">
        <v>42869</v>
      </c>
      <c r="B225" s="13"/>
      <c r="C225" s="13"/>
      <c r="D225" s="13"/>
      <c r="E225" s="14">
        <f t="shared" si="163"/>
        <v>0</v>
      </c>
      <c r="F225" s="13"/>
      <c r="G225" s="15">
        <f t="shared" si="164"/>
        <v>0</v>
      </c>
      <c r="H225" s="13"/>
      <c r="I225" s="13"/>
      <c r="J225" s="13"/>
      <c r="K225" s="14">
        <f t="shared" si="165"/>
        <v>0</v>
      </c>
      <c r="L225" s="13"/>
      <c r="M225" s="15">
        <f t="shared" si="168"/>
        <v>0</v>
      </c>
      <c r="N225" s="17"/>
      <c r="O225" s="17"/>
      <c r="P225" s="18"/>
      <c r="Q225" s="19"/>
      <c r="R225" s="78"/>
      <c r="S225" s="20">
        <f t="shared" si="167"/>
        <v>0</v>
      </c>
      <c r="T225" s="84">
        <f>+SUM(N219:R225)</f>
        <v>0</v>
      </c>
      <c r="V225" s="42" t="s">
        <v>19</v>
      </c>
      <c r="W225" s="35">
        <v>0</v>
      </c>
      <c r="X225" s="35">
        <v>0</v>
      </c>
      <c r="Z225" s="42" t="s">
        <v>26</v>
      </c>
      <c r="AA225" s="35">
        <v>0</v>
      </c>
      <c r="AB225" s="35">
        <v>0</v>
      </c>
    </row>
    <row r="226" spans="1:28" ht="6" customHeight="1">
      <c r="N226" s="37"/>
      <c r="O226" s="37"/>
      <c r="P226" s="37"/>
      <c r="Q226" s="37"/>
      <c r="R226" s="37"/>
    </row>
    <row r="227" spans="1:28">
      <c r="A227" s="77">
        <v>42870</v>
      </c>
      <c r="B227" s="13"/>
      <c r="C227" s="13"/>
      <c r="D227" s="13"/>
      <c r="E227" s="14">
        <f t="shared" ref="E227:E233" si="169">+D227-C227</f>
        <v>0</v>
      </c>
      <c r="F227" s="13"/>
      <c r="G227" s="15">
        <f t="shared" ref="G227:G233" si="170">IF(F227&lt;B227,F227+1-B227-E227,F227-B227-E227)</f>
        <v>0</v>
      </c>
      <c r="H227" s="13"/>
      <c r="I227" s="13"/>
      <c r="J227" s="13"/>
      <c r="K227" s="14">
        <f t="shared" ref="K227:K233" si="171">+J227-I227</f>
        <v>0</v>
      </c>
      <c r="L227" s="13"/>
      <c r="M227" s="15">
        <f t="shared" ref="M227:M228" si="172">IF(L227&lt;H227,L227+1-H227-K227,L227-H227-K227)</f>
        <v>0</v>
      </c>
      <c r="N227" s="17"/>
      <c r="O227" s="17"/>
      <c r="P227" s="18"/>
      <c r="Q227" s="19"/>
      <c r="R227" s="78"/>
      <c r="S227" s="20">
        <f>SUM(G227+M227)</f>
        <v>0</v>
      </c>
      <c r="T227" s="81">
        <f>SUM(S227:S233)</f>
        <v>0</v>
      </c>
      <c r="V227" s="39" t="s">
        <v>13</v>
      </c>
      <c r="W227" s="43" t="s">
        <v>14</v>
      </c>
      <c r="X227" s="43"/>
      <c r="Z227" s="36"/>
      <c r="AA227" s="43" t="s">
        <v>28</v>
      </c>
      <c r="AB227" s="43"/>
    </row>
    <row r="228" spans="1:28">
      <c r="A228" s="77">
        <v>42871</v>
      </c>
      <c r="B228" s="13"/>
      <c r="C228" s="13"/>
      <c r="D228" s="13"/>
      <c r="E228" s="14">
        <f t="shared" si="169"/>
        <v>0</v>
      </c>
      <c r="F228" s="13"/>
      <c r="G228" s="15">
        <f t="shared" si="170"/>
        <v>0</v>
      </c>
      <c r="H228" s="13"/>
      <c r="I228" s="13"/>
      <c r="J228" s="13"/>
      <c r="K228" s="14">
        <f t="shared" si="171"/>
        <v>0</v>
      </c>
      <c r="L228" s="13"/>
      <c r="M228" s="15">
        <f t="shared" si="172"/>
        <v>0</v>
      </c>
      <c r="N228" s="17"/>
      <c r="O228" s="17"/>
      <c r="P228" s="18"/>
      <c r="Q228" s="19"/>
      <c r="R228" s="78"/>
      <c r="S228" s="20">
        <f t="shared" ref="S228:S233" si="173">SUM(G228+M228)</f>
        <v>0</v>
      </c>
      <c r="T228" s="82"/>
      <c r="V228" s="22" t="s">
        <v>15</v>
      </c>
      <c r="W228" s="22" t="s">
        <v>29</v>
      </c>
      <c r="X228" s="22" t="s">
        <v>17</v>
      </c>
      <c r="AA228" s="22" t="s">
        <v>16</v>
      </c>
      <c r="AB228" s="22" t="s">
        <v>17</v>
      </c>
    </row>
    <row r="229" spans="1:28">
      <c r="A229" s="77">
        <v>42872</v>
      </c>
      <c r="B229" s="13"/>
      <c r="C229" s="13"/>
      <c r="D229" s="13"/>
      <c r="E229" s="14">
        <f t="shared" si="169"/>
        <v>0</v>
      </c>
      <c r="F229" s="13"/>
      <c r="G229" s="15">
        <f t="shared" si="170"/>
        <v>0</v>
      </c>
      <c r="H229" s="13"/>
      <c r="I229" s="13"/>
      <c r="J229" s="13"/>
      <c r="K229" s="14">
        <f t="shared" si="171"/>
        <v>0</v>
      </c>
      <c r="L229" s="13"/>
      <c r="M229" s="15">
        <f>IF(L229&lt;H229,L229+1-H229-K229,L229-H229-K229)</f>
        <v>0</v>
      </c>
      <c r="N229" s="17"/>
      <c r="O229" s="17"/>
      <c r="P229" s="18"/>
      <c r="Q229" s="19"/>
      <c r="R229" s="78"/>
      <c r="S229" s="20">
        <f t="shared" si="173"/>
        <v>0</v>
      </c>
      <c r="T229" s="82"/>
      <c r="V229" s="33">
        <v>0</v>
      </c>
      <c r="W229" s="23">
        <v>0</v>
      </c>
      <c r="X229" s="23">
        <v>0</v>
      </c>
      <c r="Z229" s="22" t="s">
        <v>17</v>
      </c>
      <c r="AA229" s="34" t="s">
        <v>27</v>
      </c>
      <c r="AB229" s="23">
        <f>+X231</f>
        <v>0</v>
      </c>
    </row>
    <row r="230" spans="1:28">
      <c r="A230" s="77">
        <v>42873</v>
      </c>
      <c r="B230" s="13"/>
      <c r="C230" s="13"/>
      <c r="D230" s="13"/>
      <c r="E230" s="14">
        <f t="shared" si="169"/>
        <v>0</v>
      </c>
      <c r="F230" s="13"/>
      <c r="G230" s="15">
        <f t="shared" si="170"/>
        <v>0</v>
      </c>
      <c r="H230" s="13"/>
      <c r="I230" s="13"/>
      <c r="J230" s="13"/>
      <c r="K230" s="14">
        <f t="shared" si="171"/>
        <v>0</v>
      </c>
      <c r="L230" s="13"/>
      <c r="M230" s="15">
        <f t="shared" ref="M230:M233" si="174">IF(L230&lt;H230,L230+1-H230-K230,L230-H230-K230)</f>
        <v>0</v>
      </c>
      <c r="N230" s="17"/>
      <c r="O230" s="17"/>
      <c r="P230" s="18"/>
      <c r="Q230" s="19"/>
      <c r="R230" s="78"/>
      <c r="S230" s="20">
        <f t="shared" si="173"/>
        <v>0</v>
      </c>
      <c r="T230" s="82"/>
      <c r="V230" s="22" t="s">
        <v>18</v>
      </c>
      <c r="W230" s="22" t="s">
        <v>18</v>
      </c>
      <c r="X230" s="22" t="s">
        <v>18</v>
      </c>
      <c r="Z230" s="22" t="s">
        <v>16</v>
      </c>
      <c r="AA230" s="23">
        <f>+W231</f>
        <v>0</v>
      </c>
      <c r="AB230" s="23">
        <f>+(AB229*1.5)/1.25</f>
        <v>0</v>
      </c>
    </row>
    <row r="231" spans="1:28">
      <c r="A231" s="77">
        <v>42874</v>
      </c>
      <c r="B231" s="13"/>
      <c r="C231" s="13"/>
      <c r="D231" s="13"/>
      <c r="E231" s="14">
        <f t="shared" si="169"/>
        <v>0</v>
      </c>
      <c r="F231" s="13"/>
      <c r="G231" s="15">
        <f t="shared" si="170"/>
        <v>0</v>
      </c>
      <c r="H231" s="13"/>
      <c r="I231" s="13"/>
      <c r="J231" s="13"/>
      <c r="K231" s="14">
        <f t="shared" si="171"/>
        <v>0</v>
      </c>
      <c r="L231" s="13"/>
      <c r="M231" s="15">
        <f t="shared" si="174"/>
        <v>0</v>
      </c>
      <c r="N231" s="17"/>
      <c r="O231" s="17"/>
      <c r="P231" s="18"/>
      <c r="Q231" s="19"/>
      <c r="R231" s="78"/>
      <c r="S231" s="20">
        <f t="shared" si="173"/>
        <v>0</v>
      </c>
      <c r="T231" s="82"/>
      <c r="V231" s="33">
        <f>+V223+V229-(AA225*1.25)</f>
        <v>0</v>
      </c>
      <c r="W231" s="23">
        <f>+W223+W229-W225+(AB225*1.5)/1.25-AA225</f>
        <v>0</v>
      </c>
      <c r="X231" s="23">
        <f>+X223+X229-X225-AB225</f>
        <v>0</v>
      </c>
      <c r="Z231" s="22" t="s">
        <v>15</v>
      </c>
      <c r="AA231" s="23">
        <f>+AA230*1.25</f>
        <v>0</v>
      </c>
      <c r="AB231" s="34" t="s">
        <v>27</v>
      </c>
    </row>
    <row r="232" spans="1:28">
      <c r="A232" s="77">
        <v>42875</v>
      </c>
      <c r="B232" s="13"/>
      <c r="C232" s="13"/>
      <c r="D232" s="13"/>
      <c r="E232" s="14">
        <f t="shared" si="169"/>
        <v>0</v>
      </c>
      <c r="F232" s="13"/>
      <c r="G232" s="15">
        <f t="shared" si="170"/>
        <v>0</v>
      </c>
      <c r="H232" s="13"/>
      <c r="I232" s="13"/>
      <c r="J232" s="13"/>
      <c r="K232" s="14">
        <f t="shared" si="171"/>
        <v>0</v>
      </c>
      <c r="L232" s="13"/>
      <c r="M232" s="15">
        <f t="shared" si="174"/>
        <v>0</v>
      </c>
      <c r="N232" s="17"/>
      <c r="O232" s="17"/>
      <c r="P232" s="18"/>
      <c r="Q232" s="19"/>
      <c r="R232" s="78"/>
      <c r="S232" s="20">
        <f t="shared" si="173"/>
        <v>0</v>
      </c>
      <c r="T232" s="83" t="s">
        <v>33</v>
      </c>
      <c r="W232" s="22" t="s">
        <v>16</v>
      </c>
      <c r="X232" s="22" t="s">
        <v>17</v>
      </c>
      <c r="AA232" s="22" t="s">
        <v>16</v>
      </c>
      <c r="AB232" s="22" t="s">
        <v>17</v>
      </c>
    </row>
    <row r="233" spans="1:28">
      <c r="A233" s="77">
        <v>42876</v>
      </c>
      <c r="B233" s="13"/>
      <c r="C233" s="13"/>
      <c r="D233" s="13"/>
      <c r="E233" s="14">
        <f t="shared" si="169"/>
        <v>0</v>
      </c>
      <c r="F233" s="13"/>
      <c r="G233" s="15">
        <f t="shared" si="170"/>
        <v>0</v>
      </c>
      <c r="H233" s="13"/>
      <c r="I233" s="13"/>
      <c r="J233" s="13"/>
      <c r="K233" s="14">
        <f t="shared" si="171"/>
        <v>0</v>
      </c>
      <c r="L233" s="13"/>
      <c r="M233" s="15">
        <f t="shared" si="174"/>
        <v>0</v>
      </c>
      <c r="N233" s="17"/>
      <c r="O233" s="17"/>
      <c r="P233" s="18"/>
      <c r="Q233" s="19"/>
      <c r="R233" s="78"/>
      <c r="S233" s="20">
        <f t="shared" si="173"/>
        <v>0</v>
      </c>
      <c r="T233" s="84">
        <f>+SUM(N227:R233)</f>
        <v>0</v>
      </c>
      <c r="V233" s="42" t="s">
        <v>19</v>
      </c>
      <c r="W233" s="35">
        <v>0</v>
      </c>
      <c r="X233" s="35">
        <v>0</v>
      </c>
      <c r="Z233" s="42" t="s">
        <v>26</v>
      </c>
      <c r="AA233" s="35">
        <v>0</v>
      </c>
      <c r="AB233" s="35">
        <v>0</v>
      </c>
    </row>
    <row r="234" spans="1:28" ht="6" customHeight="1">
      <c r="N234" s="37"/>
      <c r="O234" s="37"/>
      <c r="P234" s="37"/>
      <c r="Q234" s="37"/>
      <c r="R234" s="37"/>
    </row>
    <row r="235" spans="1:28">
      <c r="A235" s="77">
        <v>42877</v>
      </c>
      <c r="B235" s="13"/>
      <c r="C235" s="13"/>
      <c r="D235" s="13"/>
      <c r="E235" s="14">
        <f t="shared" ref="E235:E241" si="175">+D235-C235</f>
        <v>0</v>
      </c>
      <c r="F235" s="13"/>
      <c r="G235" s="15">
        <f t="shared" ref="G235:G241" si="176">IF(F235&lt;B235,F235+1-B235-E235,F235-B235-E235)</f>
        <v>0</v>
      </c>
      <c r="H235" s="13"/>
      <c r="I235" s="13"/>
      <c r="J235" s="13"/>
      <c r="K235" s="14">
        <f t="shared" ref="K235:K241" si="177">+J235-I235</f>
        <v>0</v>
      </c>
      <c r="L235" s="13"/>
      <c r="M235" s="15">
        <f t="shared" ref="M235:M236" si="178">IF(L235&lt;H235,L235+1-H235-K235,L235-H235-K235)</f>
        <v>0</v>
      </c>
      <c r="N235" s="17"/>
      <c r="O235" s="17"/>
      <c r="P235" s="18"/>
      <c r="Q235" s="19"/>
      <c r="R235" s="78"/>
      <c r="S235" s="20">
        <f>SUM(G235+M235)</f>
        <v>0</v>
      </c>
      <c r="T235" s="81">
        <f>SUM(S235:S241)</f>
        <v>0</v>
      </c>
      <c r="V235" s="39" t="s">
        <v>13</v>
      </c>
      <c r="W235" s="43" t="s">
        <v>14</v>
      </c>
      <c r="X235" s="43"/>
      <c r="Z235" s="36"/>
      <c r="AA235" s="43" t="s">
        <v>28</v>
      </c>
      <c r="AB235" s="43"/>
    </row>
    <row r="236" spans="1:28">
      <c r="A236" s="77">
        <v>42878</v>
      </c>
      <c r="B236" s="13"/>
      <c r="C236" s="13"/>
      <c r="D236" s="13"/>
      <c r="E236" s="14">
        <f t="shared" si="175"/>
        <v>0</v>
      </c>
      <c r="F236" s="13"/>
      <c r="G236" s="15">
        <f t="shared" si="176"/>
        <v>0</v>
      </c>
      <c r="H236" s="13"/>
      <c r="I236" s="13"/>
      <c r="J236" s="13"/>
      <c r="K236" s="14">
        <f t="shared" si="177"/>
        <v>0</v>
      </c>
      <c r="L236" s="13"/>
      <c r="M236" s="15">
        <f t="shared" si="178"/>
        <v>0</v>
      </c>
      <c r="N236" s="17"/>
      <c r="O236" s="17"/>
      <c r="P236" s="18"/>
      <c r="Q236" s="19"/>
      <c r="R236" s="78"/>
      <c r="S236" s="20">
        <f t="shared" ref="S236:S241" si="179">SUM(G236+M236)</f>
        <v>0</v>
      </c>
      <c r="T236" s="82"/>
      <c r="V236" s="22" t="s">
        <v>15</v>
      </c>
      <c r="W236" s="22" t="s">
        <v>29</v>
      </c>
      <c r="X236" s="22" t="s">
        <v>17</v>
      </c>
      <c r="AA236" s="22" t="s">
        <v>16</v>
      </c>
      <c r="AB236" s="22" t="s">
        <v>17</v>
      </c>
    </row>
    <row r="237" spans="1:28">
      <c r="A237" s="77">
        <v>42879</v>
      </c>
      <c r="B237" s="13"/>
      <c r="C237" s="13"/>
      <c r="D237" s="13"/>
      <c r="E237" s="14">
        <f t="shared" si="175"/>
        <v>0</v>
      </c>
      <c r="F237" s="13"/>
      <c r="G237" s="15">
        <f t="shared" si="176"/>
        <v>0</v>
      </c>
      <c r="H237" s="13"/>
      <c r="I237" s="13"/>
      <c r="J237" s="13"/>
      <c r="K237" s="14">
        <f t="shared" si="177"/>
        <v>0</v>
      </c>
      <c r="L237" s="13"/>
      <c r="M237" s="15">
        <f>IF(L237&lt;H237,L237+1-H237-K237,L237-H237-K237)</f>
        <v>0</v>
      </c>
      <c r="N237" s="17"/>
      <c r="O237" s="17"/>
      <c r="P237" s="18"/>
      <c r="Q237" s="19"/>
      <c r="R237" s="78"/>
      <c r="S237" s="20">
        <f t="shared" si="179"/>
        <v>0</v>
      </c>
      <c r="T237" s="82"/>
      <c r="V237" s="33">
        <v>0</v>
      </c>
      <c r="W237" s="23">
        <v>0</v>
      </c>
      <c r="X237" s="23">
        <v>0</v>
      </c>
      <c r="Z237" s="22" t="s">
        <v>17</v>
      </c>
      <c r="AA237" s="34" t="s">
        <v>27</v>
      </c>
      <c r="AB237" s="23">
        <f>+X239</f>
        <v>0</v>
      </c>
    </row>
    <row r="238" spans="1:28">
      <c r="A238" s="77">
        <v>42880</v>
      </c>
      <c r="B238" s="13"/>
      <c r="C238" s="13"/>
      <c r="D238" s="13"/>
      <c r="E238" s="14">
        <f t="shared" si="175"/>
        <v>0</v>
      </c>
      <c r="F238" s="13"/>
      <c r="G238" s="15">
        <f t="shared" si="176"/>
        <v>0</v>
      </c>
      <c r="H238" s="13"/>
      <c r="I238" s="13"/>
      <c r="J238" s="13"/>
      <c r="K238" s="14">
        <f t="shared" si="177"/>
        <v>0</v>
      </c>
      <c r="L238" s="13"/>
      <c r="M238" s="15">
        <f t="shared" ref="M238:M241" si="180">IF(L238&lt;H238,L238+1-H238-K238,L238-H238-K238)</f>
        <v>0</v>
      </c>
      <c r="N238" s="17"/>
      <c r="O238" s="17"/>
      <c r="P238" s="18"/>
      <c r="Q238" s="19"/>
      <c r="R238" s="78"/>
      <c r="S238" s="20">
        <f t="shared" si="179"/>
        <v>0</v>
      </c>
      <c r="T238" s="82"/>
      <c r="V238" s="22" t="s">
        <v>18</v>
      </c>
      <c r="W238" s="22" t="s">
        <v>18</v>
      </c>
      <c r="X238" s="22" t="s">
        <v>18</v>
      </c>
      <c r="Z238" s="22" t="s">
        <v>16</v>
      </c>
      <c r="AA238" s="23">
        <f>+W239</f>
        <v>0</v>
      </c>
      <c r="AB238" s="23">
        <f>+(AB237*1.5)/1.25</f>
        <v>0</v>
      </c>
    </row>
    <row r="239" spans="1:28">
      <c r="A239" s="77">
        <v>42881</v>
      </c>
      <c r="B239" s="13"/>
      <c r="C239" s="13"/>
      <c r="D239" s="13"/>
      <c r="E239" s="14">
        <f t="shared" si="175"/>
        <v>0</v>
      </c>
      <c r="F239" s="13"/>
      <c r="G239" s="15">
        <f t="shared" si="176"/>
        <v>0</v>
      </c>
      <c r="H239" s="13"/>
      <c r="I239" s="13"/>
      <c r="J239" s="13"/>
      <c r="K239" s="14">
        <f t="shared" si="177"/>
        <v>0</v>
      </c>
      <c r="L239" s="13"/>
      <c r="M239" s="15">
        <f t="shared" si="180"/>
        <v>0</v>
      </c>
      <c r="N239" s="17"/>
      <c r="O239" s="17"/>
      <c r="P239" s="18"/>
      <c r="Q239" s="19"/>
      <c r="R239" s="78"/>
      <c r="S239" s="20">
        <f t="shared" si="179"/>
        <v>0</v>
      </c>
      <c r="T239" s="82"/>
      <c r="V239" s="33">
        <f>+V231+V237-(AA233*1.25)</f>
        <v>0</v>
      </c>
      <c r="W239" s="23">
        <f>+W231+W237-W233+(AB233*1.5)/1.25-AA233</f>
        <v>0</v>
      </c>
      <c r="X239" s="23">
        <f>+X231+X237-X233-AB233</f>
        <v>0</v>
      </c>
      <c r="Z239" s="22" t="s">
        <v>15</v>
      </c>
      <c r="AA239" s="23">
        <f>+AA238*1.25</f>
        <v>0</v>
      </c>
      <c r="AB239" s="34" t="s">
        <v>27</v>
      </c>
    </row>
    <row r="240" spans="1:28">
      <c r="A240" s="77">
        <v>42882</v>
      </c>
      <c r="B240" s="13"/>
      <c r="C240" s="13"/>
      <c r="D240" s="13"/>
      <c r="E240" s="14">
        <f t="shared" si="175"/>
        <v>0</v>
      </c>
      <c r="F240" s="13"/>
      <c r="G240" s="15">
        <f t="shared" si="176"/>
        <v>0</v>
      </c>
      <c r="H240" s="13"/>
      <c r="I240" s="13"/>
      <c r="J240" s="13"/>
      <c r="K240" s="14">
        <f t="shared" si="177"/>
        <v>0</v>
      </c>
      <c r="L240" s="13"/>
      <c r="M240" s="15">
        <f t="shared" si="180"/>
        <v>0</v>
      </c>
      <c r="N240" s="17"/>
      <c r="O240" s="17"/>
      <c r="P240" s="18"/>
      <c r="Q240" s="19"/>
      <c r="R240" s="78"/>
      <c r="S240" s="20">
        <f t="shared" si="179"/>
        <v>0</v>
      </c>
      <c r="T240" s="83" t="s">
        <v>33</v>
      </c>
      <c r="W240" s="22" t="s">
        <v>16</v>
      </c>
      <c r="X240" s="22" t="s">
        <v>17</v>
      </c>
      <c r="AA240" s="22" t="s">
        <v>16</v>
      </c>
      <c r="AB240" s="22" t="s">
        <v>17</v>
      </c>
    </row>
    <row r="241" spans="1:28">
      <c r="A241" s="77">
        <v>42883</v>
      </c>
      <c r="B241" s="13"/>
      <c r="C241" s="13"/>
      <c r="D241" s="13"/>
      <c r="E241" s="14">
        <f t="shared" si="175"/>
        <v>0</v>
      </c>
      <c r="F241" s="13"/>
      <c r="G241" s="15">
        <f t="shared" si="176"/>
        <v>0</v>
      </c>
      <c r="H241" s="13"/>
      <c r="I241" s="13"/>
      <c r="J241" s="13"/>
      <c r="K241" s="14">
        <f t="shared" si="177"/>
        <v>0</v>
      </c>
      <c r="L241" s="13"/>
      <c r="M241" s="15">
        <f t="shared" si="180"/>
        <v>0</v>
      </c>
      <c r="N241" s="17"/>
      <c r="O241" s="17"/>
      <c r="P241" s="18"/>
      <c r="Q241" s="19"/>
      <c r="R241" s="78"/>
      <c r="S241" s="20">
        <f t="shared" si="179"/>
        <v>0</v>
      </c>
      <c r="T241" s="84">
        <f>+SUM(N235:R241)</f>
        <v>0</v>
      </c>
      <c r="V241" s="42" t="s">
        <v>19</v>
      </c>
      <c r="W241" s="35">
        <v>0</v>
      </c>
      <c r="X241" s="35">
        <v>0</v>
      </c>
      <c r="Z241" s="42" t="s">
        <v>26</v>
      </c>
      <c r="AA241" s="35">
        <v>0</v>
      </c>
      <c r="AB241" s="35">
        <v>0</v>
      </c>
    </row>
    <row r="242" spans="1:28" ht="6" customHeight="1">
      <c r="N242" s="37"/>
      <c r="O242" s="37"/>
      <c r="P242" s="37"/>
      <c r="Q242" s="37"/>
      <c r="R242" s="37"/>
    </row>
    <row r="243" spans="1:28">
      <c r="A243" s="77">
        <v>42884</v>
      </c>
      <c r="B243" s="13"/>
      <c r="C243" s="13"/>
      <c r="D243" s="13"/>
      <c r="E243" s="14">
        <f t="shared" ref="E243:E249" si="181">+D243-C243</f>
        <v>0</v>
      </c>
      <c r="F243" s="13"/>
      <c r="G243" s="15">
        <f t="shared" ref="G243:G249" si="182">IF(F243&lt;B243,F243+1-B243-E243,F243-B243-E243)</f>
        <v>0</v>
      </c>
      <c r="H243" s="13"/>
      <c r="I243" s="13"/>
      <c r="J243" s="13"/>
      <c r="K243" s="14">
        <f t="shared" ref="K243:K249" si="183">+J243-I243</f>
        <v>0</v>
      </c>
      <c r="L243" s="13"/>
      <c r="M243" s="15">
        <f t="shared" ref="M243:M244" si="184">IF(L243&lt;H243,L243+1-H243-K243,L243-H243-K243)</f>
        <v>0</v>
      </c>
      <c r="N243" s="17"/>
      <c r="O243" s="17"/>
      <c r="P243" s="18"/>
      <c r="Q243" s="19"/>
      <c r="R243" s="78"/>
      <c r="S243" s="20">
        <f>SUM(G243+M243)</f>
        <v>0</v>
      </c>
      <c r="T243" s="81">
        <f>SUM(S243:S249)</f>
        <v>0</v>
      </c>
      <c r="V243" s="39" t="s">
        <v>13</v>
      </c>
      <c r="W243" s="43" t="s">
        <v>14</v>
      </c>
      <c r="X243" s="43"/>
      <c r="Z243" s="36"/>
      <c r="AA243" s="43" t="s">
        <v>28</v>
      </c>
      <c r="AB243" s="43"/>
    </row>
    <row r="244" spans="1:28">
      <c r="A244" s="77">
        <v>42885</v>
      </c>
      <c r="B244" s="13"/>
      <c r="C244" s="13"/>
      <c r="D244" s="13"/>
      <c r="E244" s="14">
        <f t="shared" si="181"/>
        <v>0</v>
      </c>
      <c r="F244" s="13"/>
      <c r="G244" s="15">
        <f t="shared" si="182"/>
        <v>0</v>
      </c>
      <c r="H244" s="13"/>
      <c r="I244" s="13"/>
      <c r="J244" s="13"/>
      <c r="K244" s="14">
        <f t="shared" si="183"/>
        <v>0</v>
      </c>
      <c r="L244" s="13"/>
      <c r="M244" s="15">
        <f t="shared" si="184"/>
        <v>0</v>
      </c>
      <c r="N244" s="17"/>
      <c r="O244" s="17"/>
      <c r="P244" s="18"/>
      <c r="Q244" s="19"/>
      <c r="R244" s="78"/>
      <c r="S244" s="20">
        <f t="shared" ref="S244:S249" si="185">SUM(G244+M244)</f>
        <v>0</v>
      </c>
      <c r="T244" s="82"/>
      <c r="V244" s="22" t="s">
        <v>15</v>
      </c>
      <c r="W244" s="22" t="s">
        <v>29</v>
      </c>
      <c r="X244" s="22" t="s">
        <v>17</v>
      </c>
      <c r="AA244" s="22" t="s">
        <v>16</v>
      </c>
      <c r="AB244" s="22" t="s">
        <v>17</v>
      </c>
    </row>
    <row r="245" spans="1:28">
      <c r="A245" s="77">
        <v>42886</v>
      </c>
      <c r="B245" s="13"/>
      <c r="C245" s="13"/>
      <c r="D245" s="13"/>
      <c r="E245" s="14">
        <f t="shared" si="181"/>
        <v>0</v>
      </c>
      <c r="F245" s="13"/>
      <c r="G245" s="15">
        <f t="shared" si="182"/>
        <v>0</v>
      </c>
      <c r="H245" s="13"/>
      <c r="I245" s="13"/>
      <c r="J245" s="13"/>
      <c r="K245" s="14">
        <f t="shared" si="183"/>
        <v>0</v>
      </c>
      <c r="L245" s="13"/>
      <c r="M245" s="15">
        <f>IF(L245&lt;H245,L245+1-H245-K245,L245-H245-K245)</f>
        <v>0</v>
      </c>
      <c r="N245" s="17"/>
      <c r="O245" s="17"/>
      <c r="P245" s="18"/>
      <c r="Q245" s="19"/>
      <c r="R245" s="78"/>
      <c r="S245" s="20">
        <f t="shared" si="185"/>
        <v>0</v>
      </c>
      <c r="T245" s="82"/>
      <c r="V245" s="33">
        <v>0</v>
      </c>
      <c r="W245" s="23">
        <v>0</v>
      </c>
      <c r="X245" s="23">
        <v>0</v>
      </c>
      <c r="Z245" s="22" t="s">
        <v>17</v>
      </c>
      <c r="AA245" s="34" t="s">
        <v>27</v>
      </c>
      <c r="AB245" s="23">
        <f>+X247</f>
        <v>0</v>
      </c>
    </row>
    <row r="246" spans="1:28">
      <c r="A246" s="77">
        <v>42887</v>
      </c>
      <c r="B246" s="13"/>
      <c r="C246" s="13"/>
      <c r="D246" s="13"/>
      <c r="E246" s="14">
        <f t="shared" si="181"/>
        <v>0</v>
      </c>
      <c r="F246" s="13"/>
      <c r="G246" s="15">
        <f t="shared" si="182"/>
        <v>0</v>
      </c>
      <c r="H246" s="13"/>
      <c r="I246" s="13"/>
      <c r="J246" s="13"/>
      <c r="K246" s="14">
        <f t="shared" si="183"/>
        <v>0</v>
      </c>
      <c r="L246" s="13"/>
      <c r="M246" s="15">
        <f t="shared" ref="M246:M249" si="186">IF(L246&lt;H246,L246+1-H246-K246,L246-H246-K246)</f>
        <v>0</v>
      </c>
      <c r="N246" s="17"/>
      <c r="O246" s="17"/>
      <c r="P246" s="18"/>
      <c r="Q246" s="19"/>
      <c r="R246" s="78"/>
      <c r="S246" s="20">
        <f t="shared" si="185"/>
        <v>0</v>
      </c>
      <c r="T246" s="82"/>
      <c r="V246" s="22" t="s">
        <v>18</v>
      </c>
      <c r="W246" s="22" t="s">
        <v>18</v>
      </c>
      <c r="X246" s="22" t="s">
        <v>18</v>
      </c>
      <c r="Z246" s="22" t="s">
        <v>16</v>
      </c>
      <c r="AA246" s="23">
        <f>+W247</f>
        <v>0</v>
      </c>
      <c r="AB246" s="23">
        <f>+(AB245*1.5)/1.25</f>
        <v>0</v>
      </c>
    </row>
    <row r="247" spans="1:28">
      <c r="A247" s="77">
        <v>42888</v>
      </c>
      <c r="B247" s="13"/>
      <c r="C247" s="13"/>
      <c r="D247" s="13"/>
      <c r="E247" s="14">
        <f t="shared" si="181"/>
        <v>0</v>
      </c>
      <c r="F247" s="13"/>
      <c r="G247" s="15">
        <f t="shared" si="182"/>
        <v>0</v>
      </c>
      <c r="H247" s="13"/>
      <c r="I247" s="13"/>
      <c r="J247" s="13"/>
      <c r="K247" s="14">
        <f t="shared" si="183"/>
        <v>0</v>
      </c>
      <c r="L247" s="13"/>
      <c r="M247" s="15">
        <f t="shared" si="186"/>
        <v>0</v>
      </c>
      <c r="N247" s="17"/>
      <c r="O247" s="17"/>
      <c r="P247" s="18"/>
      <c r="Q247" s="19"/>
      <c r="R247" s="78"/>
      <c r="S247" s="20">
        <f t="shared" si="185"/>
        <v>0</v>
      </c>
      <c r="T247" s="82"/>
      <c r="V247" s="33">
        <f>+V239+V245-(AA241*1.25)</f>
        <v>0</v>
      </c>
      <c r="W247" s="23">
        <f>+W239+W245-W241+(AB241*1.5)/1.25-AA241</f>
        <v>0</v>
      </c>
      <c r="X247" s="23">
        <f>+X239+X245-X241-AB241</f>
        <v>0</v>
      </c>
      <c r="Z247" s="22" t="s">
        <v>15</v>
      </c>
      <c r="AA247" s="23">
        <f>+AA246*1.25</f>
        <v>0</v>
      </c>
      <c r="AB247" s="34" t="s">
        <v>27</v>
      </c>
    </row>
    <row r="248" spans="1:28">
      <c r="A248" s="77">
        <v>42889</v>
      </c>
      <c r="B248" s="13"/>
      <c r="C248" s="13"/>
      <c r="D248" s="13"/>
      <c r="E248" s="14">
        <f t="shared" si="181"/>
        <v>0</v>
      </c>
      <c r="F248" s="13"/>
      <c r="G248" s="15">
        <f t="shared" si="182"/>
        <v>0</v>
      </c>
      <c r="H248" s="13"/>
      <c r="I248" s="13"/>
      <c r="J248" s="13"/>
      <c r="K248" s="14">
        <f t="shared" si="183"/>
        <v>0</v>
      </c>
      <c r="L248" s="13"/>
      <c r="M248" s="15">
        <f t="shared" si="186"/>
        <v>0</v>
      </c>
      <c r="N248" s="17"/>
      <c r="O248" s="17"/>
      <c r="P248" s="18"/>
      <c r="Q248" s="19"/>
      <c r="R248" s="78"/>
      <c r="S248" s="20">
        <f t="shared" si="185"/>
        <v>0</v>
      </c>
      <c r="T248" s="83" t="s">
        <v>33</v>
      </c>
      <c r="W248" s="22" t="s">
        <v>16</v>
      </c>
      <c r="X248" s="22" t="s">
        <v>17</v>
      </c>
      <c r="AA248" s="22" t="s">
        <v>16</v>
      </c>
      <c r="AB248" s="22" t="s">
        <v>17</v>
      </c>
    </row>
    <row r="249" spans="1:28">
      <c r="A249" s="77">
        <v>42890</v>
      </c>
      <c r="B249" s="13"/>
      <c r="C249" s="13"/>
      <c r="D249" s="13"/>
      <c r="E249" s="14">
        <f t="shared" si="181"/>
        <v>0</v>
      </c>
      <c r="F249" s="13"/>
      <c r="G249" s="15">
        <f t="shared" si="182"/>
        <v>0</v>
      </c>
      <c r="H249" s="13"/>
      <c r="I249" s="13"/>
      <c r="J249" s="13"/>
      <c r="K249" s="14">
        <f t="shared" si="183"/>
        <v>0</v>
      </c>
      <c r="L249" s="13"/>
      <c r="M249" s="15">
        <f t="shared" si="186"/>
        <v>0</v>
      </c>
      <c r="N249" s="17"/>
      <c r="O249" s="17"/>
      <c r="P249" s="18"/>
      <c r="Q249" s="19"/>
      <c r="R249" s="78"/>
      <c r="S249" s="20">
        <f t="shared" si="185"/>
        <v>0</v>
      </c>
      <c r="T249" s="84">
        <f>+SUM(N243:R249)</f>
        <v>0</v>
      </c>
      <c r="V249" s="42" t="s">
        <v>19</v>
      </c>
      <c r="W249" s="35">
        <v>0</v>
      </c>
      <c r="X249" s="35">
        <v>0</v>
      </c>
      <c r="Z249" s="42" t="s">
        <v>26</v>
      </c>
      <c r="AA249" s="35">
        <v>0</v>
      </c>
      <c r="AB249" s="35">
        <v>0</v>
      </c>
    </row>
    <row r="250" spans="1:28" ht="6" customHeight="1">
      <c r="N250" s="37"/>
      <c r="O250" s="37"/>
      <c r="P250" s="37"/>
      <c r="Q250" s="37"/>
      <c r="R250" s="37"/>
    </row>
    <row r="251" spans="1:28">
      <c r="A251" s="77">
        <v>42891</v>
      </c>
      <c r="B251" s="13"/>
      <c r="C251" s="13"/>
      <c r="D251" s="13"/>
      <c r="E251" s="14">
        <f t="shared" ref="E251:E257" si="187">+D251-C251</f>
        <v>0</v>
      </c>
      <c r="F251" s="13"/>
      <c r="G251" s="15">
        <f t="shared" ref="G251:G257" si="188">IF(F251&lt;B251,F251+1-B251-E251,F251-B251-E251)</f>
        <v>0</v>
      </c>
      <c r="H251" s="13"/>
      <c r="I251" s="13"/>
      <c r="J251" s="13"/>
      <c r="K251" s="14">
        <f t="shared" ref="K251:K257" si="189">+J251-I251</f>
        <v>0</v>
      </c>
      <c r="L251" s="13"/>
      <c r="M251" s="15">
        <f t="shared" ref="M251:M252" si="190">IF(L251&lt;H251,L251+1-H251-K251,L251-H251-K251)</f>
        <v>0</v>
      </c>
      <c r="N251" s="17"/>
      <c r="O251" s="17"/>
      <c r="P251" s="18"/>
      <c r="Q251" s="19"/>
      <c r="R251" s="78"/>
      <c r="S251" s="20">
        <f>SUM(G251+M251)</f>
        <v>0</v>
      </c>
      <c r="T251" s="81">
        <f>SUM(S251:S257)</f>
        <v>0</v>
      </c>
      <c r="V251" s="39" t="s">
        <v>13</v>
      </c>
      <c r="W251" s="43" t="s">
        <v>14</v>
      </c>
      <c r="X251" s="43"/>
      <c r="Z251" s="36"/>
      <c r="AA251" s="43" t="s">
        <v>28</v>
      </c>
      <c r="AB251" s="43"/>
    </row>
    <row r="252" spans="1:28">
      <c r="A252" s="77">
        <v>42892</v>
      </c>
      <c r="B252" s="13"/>
      <c r="C252" s="13"/>
      <c r="D252" s="13"/>
      <c r="E252" s="14">
        <f t="shared" si="187"/>
        <v>0</v>
      </c>
      <c r="F252" s="13"/>
      <c r="G252" s="15">
        <f t="shared" si="188"/>
        <v>0</v>
      </c>
      <c r="H252" s="13"/>
      <c r="I252" s="13"/>
      <c r="J252" s="13"/>
      <c r="K252" s="14">
        <f t="shared" si="189"/>
        <v>0</v>
      </c>
      <c r="L252" s="13"/>
      <c r="M252" s="15">
        <f t="shared" si="190"/>
        <v>0</v>
      </c>
      <c r="N252" s="17"/>
      <c r="O252" s="17"/>
      <c r="P252" s="18"/>
      <c r="Q252" s="19"/>
      <c r="R252" s="78"/>
      <c r="S252" s="20">
        <f t="shared" ref="S252:S257" si="191">SUM(G252+M252)</f>
        <v>0</v>
      </c>
      <c r="T252" s="82"/>
      <c r="V252" s="22" t="s">
        <v>15</v>
      </c>
      <c r="W252" s="22" t="s">
        <v>29</v>
      </c>
      <c r="X252" s="22" t="s">
        <v>17</v>
      </c>
      <c r="AA252" s="22" t="s">
        <v>16</v>
      </c>
      <c r="AB252" s="22" t="s">
        <v>17</v>
      </c>
    </row>
    <row r="253" spans="1:28">
      <c r="A253" s="77">
        <v>42893</v>
      </c>
      <c r="B253" s="13"/>
      <c r="C253" s="13"/>
      <c r="D253" s="13"/>
      <c r="E253" s="14">
        <f t="shared" si="187"/>
        <v>0</v>
      </c>
      <c r="F253" s="13"/>
      <c r="G253" s="15">
        <f t="shared" si="188"/>
        <v>0</v>
      </c>
      <c r="H253" s="13"/>
      <c r="I253" s="13"/>
      <c r="J253" s="13"/>
      <c r="K253" s="14">
        <f t="shared" si="189"/>
        <v>0</v>
      </c>
      <c r="L253" s="13"/>
      <c r="M253" s="15">
        <f>IF(L253&lt;H253,L253+1-H253-K253,L253-H253-K253)</f>
        <v>0</v>
      </c>
      <c r="N253" s="17"/>
      <c r="O253" s="17"/>
      <c r="P253" s="18"/>
      <c r="Q253" s="19"/>
      <c r="R253" s="78"/>
      <c r="S253" s="20">
        <f t="shared" si="191"/>
        <v>0</v>
      </c>
      <c r="T253" s="82"/>
      <c r="V253" s="33">
        <v>0</v>
      </c>
      <c r="W253" s="23">
        <v>0</v>
      </c>
      <c r="X253" s="23">
        <v>0</v>
      </c>
      <c r="Z253" s="22" t="s">
        <v>17</v>
      </c>
      <c r="AA253" s="34" t="s">
        <v>27</v>
      </c>
      <c r="AB253" s="23">
        <f>+X255</f>
        <v>0</v>
      </c>
    </row>
    <row r="254" spans="1:28">
      <c r="A254" s="77">
        <v>42894</v>
      </c>
      <c r="B254" s="13"/>
      <c r="C254" s="13"/>
      <c r="D254" s="13"/>
      <c r="E254" s="14">
        <f t="shared" si="187"/>
        <v>0</v>
      </c>
      <c r="F254" s="13"/>
      <c r="G254" s="15">
        <f t="shared" si="188"/>
        <v>0</v>
      </c>
      <c r="H254" s="13"/>
      <c r="I254" s="13"/>
      <c r="J254" s="13"/>
      <c r="K254" s="14">
        <f t="shared" si="189"/>
        <v>0</v>
      </c>
      <c r="L254" s="13"/>
      <c r="M254" s="15">
        <f t="shared" ref="M254:M257" si="192">IF(L254&lt;H254,L254+1-H254-K254,L254-H254-K254)</f>
        <v>0</v>
      </c>
      <c r="N254" s="17"/>
      <c r="O254" s="17"/>
      <c r="P254" s="18"/>
      <c r="Q254" s="19"/>
      <c r="R254" s="78"/>
      <c r="S254" s="20">
        <f t="shared" si="191"/>
        <v>0</v>
      </c>
      <c r="T254" s="82"/>
      <c r="V254" s="22" t="s">
        <v>18</v>
      </c>
      <c r="W254" s="22" t="s">
        <v>18</v>
      </c>
      <c r="X254" s="22" t="s">
        <v>18</v>
      </c>
      <c r="Z254" s="22" t="s">
        <v>16</v>
      </c>
      <c r="AA254" s="23">
        <f>+W255</f>
        <v>0</v>
      </c>
      <c r="AB254" s="23">
        <f>+(AB253*1.5)/1.25</f>
        <v>0</v>
      </c>
    </row>
    <row r="255" spans="1:28">
      <c r="A255" s="77">
        <v>42895</v>
      </c>
      <c r="B255" s="13"/>
      <c r="C255" s="13"/>
      <c r="D255" s="13"/>
      <c r="E255" s="14">
        <f t="shared" si="187"/>
        <v>0</v>
      </c>
      <c r="F255" s="13"/>
      <c r="G255" s="15">
        <f t="shared" si="188"/>
        <v>0</v>
      </c>
      <c r="H255" s="13"/>
      <c r="I255" s="13"/>
      <c r="J255" s="13"/>
      <c r="K255" s="14">
        <f t="shared" si="189"/>
        <v>0</v>
      </c>
      <c r="L255" s="13"/>
      <c r="M255" s="15">
        <f t="shared" si="192"/>
        <v>0</v>
      </c>
      <c r="N255" s="17"/>
      <c r="O255" s="17"/>
      <c r="P255" s="18"/>
      <c r="Q255" s="19"/>
      <c r="R255" s="78"/>
      <c r="S255" s="20">
        <f t="shared" si="191"/>
        <v>0</v>
      </c>
      <c r="T255" s="82"/>
      <c r="V255" s="33">
        <f>+V247+V253-(AA249*1.25)</f>
        <v>0</v>
      </c>
      <c r="W255" s="23">
        <f>+W247+W253-W249+(AB249*1.5)/1.25-AA249</f>
        <v>0</v>
      </c>
      <c r="X255" s="23">
        <f>+X247+X253-X249-AB249</f>
        <v>0</v>
      </c>
      <c r="Z255" s="22" t="s">
        <v>15</v>
      </c>
      <c r="AA255" s="23">
        <f>+AA254*1.25</f>
        <v>0</v>
      </c>
      <c r="AB255" s="34" t="s">
        <v>27</v>
      </c>
    </row>
    <row r="256" spans="1:28">
      <c r="A256" s="77">
        <v>42896</v>
      </c>
      <c r="B256" s="13"/>
      <c r="C256" s="13"/>
      <c r="D256" s="13"/>
      <c r="E256" s="14">
        <f t="shared" si="187"/>
        <v>0</v>
      </c>
      <c r="F256" s="13"/>
      <c r="G256" s="15">
        <f t="shared" si="188"/>
        <v>0</v>
      </c>
      <c r="H256" s="13"/>
      <c r="I256" s="13"/>
      <c r="J256" s="13"/>
      <c r="K256" s="14">
        <f t="shared" si="189"/>
        <v>0</v>
      </c>
      <c r="L256" s="13"/>
      <c r="M256" s="15">
        <f t="shared" si="192"/>
        <v>0</v>
      </c>
      <c r="N256" s="17"/>
      <c r="O256" s="17"/>
      <c r="P256" s="18"/>
      <c r="Q256" s="19"/>
      <c r="R256" s="78"/>
      <c r="S256" s="20">
        <f t="shared" si="191"/>
        <v>0</v>
      </c>
      <c r="T256" s="83" t="s">
        <v>33</v>
      </c>
      <c r="W256" s="22" t="s">
        <v>16</v>
      </c>
      <c r="X256" s="22" t="s">
        <v>17</v>
      </c>
      <c r="AA256" s="22" t="s">
        <v>16</v>
      </c>
      <c r="AB256" s="22" t="s">
        <v>17</v>
      </c>
    </row>
    <row r="257" spans="1:28">
      <c r="A257" s="77">
        <v>42897</v>
      </c>
      <c r="B257" s="13"/>
      <c r="C257" s="13"/>
      <c r="D257" s="13"/>
      <c r="E257" s="14">
        <f t="shared" si="187"/>
        <v>0</v>
      </c>
      <c r="F257" s="13"/>
      <c r="G257" s="15">
        <f t="shared" si="188"/>
        <v>0</v>
      </c>
      <c r="H257" s="13"/>
      <c r="I257" s="13"/>
      <c r="J257" s="13"/>
      <c r="K257" s="14">
        <f t="shared" si="189"/>
        <v>0</v>
      </c>
      <c r="L257" s="13"/>
      <c r="M257" s="15">
        <f t="shared" si="192"/>
        <v>0</v>
      </c>
      <c r="N257" s="17"/>
      <c r="O257" s="17"/>
      <c r="P257" s="18"/>
      <c r="Q257" s="19"/>
      <c r="R257" s="78"/>
      <c r="S257" s="20">
        <f t="shared" si="191"/>
        <v>0</v>
      </c>
      <c r="T257" s="84">
        <f>+SUM(N251:R257)</f>
        <v>0</v>
      </c>
      <c r="V257" s="42" t="s">
        <v>19</v>
      </c>
      <c r="W257" s="35">
        <v>0</v>
      </c>
      <c r="X257" s="35">
        <v>0</v>
      </c>
      <c r="Z257" s="42" t="s">
        <v>26</v>
      </c>
      <c r="AA257" s="35">
        <v>0</v>
      </c>
      <c r="AB257" s="35">
        <v>0</v>
      </c>
    </row>
    <row r="258" spans="1:28" ht="6" customHeight="1">
      <c r="N258" s="37"/>
      <c r="O258" s="37"/>
      <c r="P258" s="37"/>
      <c r="Q258" s="37"/>
      <c r="R258" s="37"/>
    </row>
    <row r="259" spans="1:28">
      <c r="A259" s="77">
        <v>42898</v>
      </c>
      <c r="B259" s="13"/>
      <c r="C259" s="13"/>
      <c r="D259" s="13"/>
      <c r="E259" s="14">
        <f t="shared" ref="E259:E265" si="193">+D259-C259</f>
        <v>0</v>
      </c>
      <c r="F259" s="13"/>
      <c r="G259" s="15">
        <f t="shared" ref="G259:G265" si="194">IF(F259&lt;B259,F259+1-B259-E259,F259-B259-E259)</f>
        <v>0</v>
      </c>
      <c r="H259" s="13"/>
      <c r="I259" s="13"/>
      <c r="J259" s="13"/>
      <c r="K259" s="14">
        <f t="shared" ref="K259:K265" si="195">+J259-I259</f>
        <v>0</v>
      </c>
      <c r="L259" s="13"/>
      <c r="M259" s="15">
        <f t="shared" ref="M259:M260" si="196">IF(L259&lt;H259,L259+1-H259-K259,L259-H259-K259)</f>
        <v>0</v>
      </c>
      <c r="N259" s="17"/>
      <c r="O259" s="17"/>
      <c r="P259" s="18"/>
      <c r="Q259" s="19"/>
      <c r="R259" s="78"/>
      <c r="S259" s="20">
        <f>SUM(G259+M259)</f>
        <v>0</v>
      </c>
      <c r="T259" s="81">
        <f>SUM(S259:S265)</f>
        <v>0</v>
      </c>
      <c r="V259" s="39" t="s">
        <v>13</v>
      </c>
      <c r="W259" s="43" t="s">
        <v>14</v>
      </c>
      <c r="X259" s="43"/>
      <c r="Z259" s="36"/>
      <c r="AA259" s="43" t="s">
        <v>28</v>
      </c>
      <c r="AB259" s="43"/>
    </row>
    <row r="260" spans="1:28">
      <c r="A260" s="77">
        <v>42899</v>
      </c>
      <c r="B260" s="13"/>
      <c r="C260" s="13"/>
      <c r="D260" s="13"/>
      <c r="E260" s="14">
        <f t="shared" si="193"/>
        <v>0</v>
      </c>
      <c r="F260" s="13"/>
      <c r="G260" s="15">
        <f t="shared" si="194"/>
        <v>0</v>
      </c>
      <c r="H260" s="13"/>
      <c r="I260" s="13"/>
      <c r="J260" s="13"/>
      <c r="K260" s="14">
        <f t="shared" si="195"/>
        <v>0</v>
      </c>
      <c r="L260" s="13"/>
      <c r="M260" s="15">
        <f t="shared" si="196"/>
        <v>0</v>
      </c>
      <c r="N260" s="17"/>
      <c r="O260" s="17"/>
      <c r="P260" s="18"/>
      <c r="Q260" s="19"/>
      <c r="R260" s="78"/>
      <c r="S260" s="20">
        <f t="shared" ref="S260:S265" si="197">SUM(G260+M260)</f>
        <v>0</v>
      </c>
      <c r="T260" s="82"/>
      <c r="V260" s="22" t="s">
        <v>15</v>
      </c>
      <c r="W260" s="22" t="s">
        <v>29</v>
      </c>
      <c r="X260" s="22" t="s">
        <v>17</v>
      </c>
      <c r="AA260" s="22" t="s">
        <v>16</v>
      </c>
      <c r="AB260" s="22" t="s">
        <v>17</v>
      </c>
    </row>
    <row r="261" spans="1:28">
      <c r="A261" s="77">
        <v>42900</v>
      </c>
      <c r="B261" s="13"/>
      <c r="C261" s="13"/>
      <c r="D261" s="13"/>
      <c r="E261" s="14">
        <f t="shared" si="193"/>
        <v>0</v>
      </c>
      <c r="F261" s="13"/>
      <c r="G261" s="15">
        <f t="shared" si="194"/>
        <v>0</v>
      </c>
      <c r="H261" s="13"/>
      <c r="I261" s="13"/>
      <c r="J261" s="13"/>
      <c r="K261" s="14">
        <f t="shared" si="195"/>
        <v>0</v>
      </c>
      <c r="L261" s="13"/>
      <c r="M261" s="15">
        <f>IF(L261&lt;H261,L261+1-H261-K261,L261-H261-K261)</f>
        <v>0</v>
      </c>
      <c r="N261" s="17"/>
      <c r="O261" s="17"/>
      <c r="P261" s="18"/>
      <c r="Q261" s="19"/>
      <c r="R261" s="78"/>
      <c r="S261" s="20">
        <f t="shared" si="197"/>
        <v>0</v>
      </c>
      <c r="T261" s="82"/>
      <c r="V261" s="33">
        <v>0</v>
      </c>
      <c r="W261" s="23">
        <v>0</v>
      </c>
      <c r="X261" s="23">
        <v>0</v>
      </c>
      <c r="Z261" s="22" t="s">
        <v>17</v>
      </c>
      <c r="AA261" s="34" t="s">
        <v>27</v>
      </c>
      <c r="AB261" s="23">
        <f>+X263</f>
        <v>0</v>
      </c>
    </row>
    <row r="262" spans="1:28">
      <c r="A262" s="77">
        <v>42901</v>
      </c>
      <c r="B262" s="13"/>
      <c r="C262" s="13"/>
      <c r="D262" s="13"/>
      <c r="E262" s="14">
        <f t="shared" si="193"/>
        <v>0</v>
      </c>
      <c r="F262" s="13"/>
      <c r="G262" s="15">
        <f t="shared" si="194"/>
        <v>0</v>
      </c>
      <c r="H262" s="13"/>
      <c r="I262" s="13"/>
      <c r="J262" s="13"/>
      <c r="K262" s="14">
        <f t="shared" si="195"/>
        <v>0</v>
      </c>
      <c r="L262" s="13"/>
      <c r="M262" s="15">
        <f t="shared" ref="M262:M265" si="198">IF(L262&lt;H262,L262+1-H262-K262,L262-H262-K262)</f>
        <v>0</v>
      </c>
      <c r="N262" s="17"/>
      <c r="O262" s="17"/>
      <c r="P262" s="18"/>
      <c r="Q262" s="19"/>
      <c r="R262" s="78"/>
      <c r="S262" s="20">
        <f t="shared" si="197"/>
        <v>0</v>
      </c>
      <c r="T262" s="82"/>
      <c r="V262" s="22" t="s">
        <v>18</v>
      </c>
      <c r="W262" s="22" t="s">
        <v>18</v>
      </c>
      <c r="X262" s="22" t="s">
        <v>18</v>
      </c>
      <c r="Z262" s="22" t="s">
        <v>16</v>
      </c>
      <c r="AA262" s="23">
        <f>+W263</f>
        <v>0</v>
      </c>
      <c r="AB262" s="23">
        <f>+(AB261*1.5)/1.25</f>
        <v>0</v>
      </c>
    </row>
    <row r="263" spans="1:28">
      <c r="A263" s="77">
        <v>42902</v>
      </c>
      <c r="B263" s="13"/>
      <c r="C263" s="13"/>
      <c r="D263" s="13"/>
      <c r="E263" s="14">
        <f t="shared" si="193"/>
        <v>0</v>
      </c>
      <c r="F263" s="13"/>
      <c r="G263" s="15">
        <f t="shared" si="194"/>
        <v>0</v>
      </c>
      <c r="H263" s="13"/>
      <c r="I263" s="13"/>
      <c r="J263" s="13"/>
      <c r="K263" s="14">
        <f t="shared" si="195"/>
        <v>0</v>
      </c>
      <c r="L263" s="13"/>
      <c r="M263" s="15">
        <f t="shared" si="198"/>
        <v>0</v>
      </c>
      <c r="N263" s="17"/>
      <c r="O263" s="17"/>
      <c r="P263" s="18"/>
      <c r="Q263" s="19"/>
      <c r="R263" s="78"/>
      <c r="S263" s="20">
        <f t="shared" si="197"/>
        <v>0</v>
      </c>
      <c r="T263" s="82"/>
      <c r="V263" s="33">
        <f>+V255+V261-(AA257*1.25)</f>
        <v>0</v>
      </c>
      <c r="W263" s="23">
        <f>+W255+W261-W257+(AB257*1.5)/1.25-AA257</f>
        <v>0</v>
      </c>
      <c r="X263" s="23">
        <f>+X255+X261-X257-AB257</f>
        <v>0</v>
      </c>
      <c r="Z263" s="22" t="s">
        <v>15</v>
      </c>
      <c r="AA263" s="23">
        <f>+AA262*1.25</f>
        <v>0</v>
      </c>
      <c r="AB263" s="34" t="s">
        <v>27</v>
      </c>
    </row>
    <row r="264" spans="1:28">
      <c r="A264" s="77">
        <v>42903</v>
      </c>
      <c r="B264" s="13"/>
      <c r="C264" s="13"/>
      <c r="D264" s="13"/>
      <c r="E264" s="14">
        <f t="shared" si="193"/>
        <v>0</v>
      </c>
      <c r="F264" s="13"/>
      <c r="G264" s="15">
        <f t="shared" si="194"/>
        <v>0</v>
      </c>
      <c r="H264" s="13"/>
      <c r="I264" s="13"/>
      <c r="J264" s="13"/>
      <c r="K264" s="14">
        <f t="shared" si="195"/>
        <v>0</v>
      </c>
      <c r="L264" s="13"/>
      <c r="M264" s="15">
        <f t="shared" si="198"/>
        <v>0</v>
      </c>
      <c r="N264" s="17"/>
      <c r="O264" s="17"/>
      <c r="P264" s="18"/>
      <c r="Q264" s="19"/>
      <c r="R264" s="78"/>
      <c r="S264" s="20">
        <f t="shared" si="197"/>
        <v>0</v>
      </c>
      <c r="T264" s="83" t="s">
        <v>33</v>
      </c>
      <c r="W264" s="22" t="s">
        <v>16</v>
      </c>
      <c r="X264" s="22" t="s">
        <v>17</v>
      </c>
      <c r="AA264" s="22" t="s">
        <v>16</v>
      </c>
      <c r="AB264" s="22" t="s">
        <v>17</v>
      </c>
    </row>
    <row r="265" spans="1:28">
      <c r="A265" s="77">
        <v>42904</v>
      </c>
      <c r="B265" s="13"/>
      <c r="C265" s="13"/>
      <c r="D265" s="13"/>
      <c r="E265" s="14">
        <f t="shared" si="193"/>
        <v>0</v>
      </c>
      <c r="F265" s="13"/>
      <c r="G265" s="15">
        <f t="shared" si="194"/>
        <v>0</v>
      </c>
      <c r="H265" s="13"/>
      <c r="I265" s="13"/>
      <c r="J265" s="13"/>
      <c r="K265" s="14">
        <f t="shared" si="195"/>
        <v>0</v>
      </c>
      <c r="L265" s="13"/>
      <c r="M265" s="15">
        <f t="shared" si="198"/>
        <v>0</v>
      </c>
      <c r="N265" s="17"/>
      <c r="O265" s="17"/>
      <c r="P265" s="18"/>
      <c r="Q265" s="19"/>
      <c r="R265" s="78"/>
      <c r="S265" s="20">
        <f t="shared" si="197"/>
        <v>0</v>
      </c>
      <c r="T265" s="84">
        <f>+SUM(N259:R265)</f>
        <v>0</v>
      </c>
      <c r="V265" s="42" t="s">
        <v>19</v>
      </c>
      <c r="W265" s="35">
        <v>0</v>
      </c>
      <c r="X265" s="35">
        <v>0</v>
      </c>
      <c r="Z265" s="42" t="s">
        <v>26</v>
      </c>
      <c r="AA265" s="35">
        <v>0</v>
      </c>
      <c r="AB265" s="35">
        <v>0</v>
      </c>
    </row>
    <row r="266" spans="1:28" ht="6" customHeight="1">
      <c r="N266" s="37"/>
      <c r="O266" s="37"/>
      <c r="P266" s="37"/>
      <c r="Q266" s="37"/>
      <c r="R266" s="37"/>
    </row>
    <row r="267" spans="1:28">
      <c r="A267" s="77">
        <v>42905</v>
      </c>
      <c r="B267" s="13"/>
      <c r="C267" s="13"/>
      <c r="D267" s="13"/>
      <c r="E267" s="14">
        <f t="shared" ref="E267:E273" si="199">+D267-C267</f>
        <v>0</v>
      </c>
      <c r="F267" s="13"/>
      <c r="G267" s="15">
        <f t="shared" ref="G267:G273" si="200">IF(F267&lt;B267,F267+1-B267-E267,F267-B267-E267)</f>
        <v>0</v>
      </c>
      <c r="H267" s="13"/>
      <c r="I267" s="13"/>
      <c r="J267" s="13"/>
      <c r="K267" s="14">
        <f t="shared" ref="K267:K273" si="201">+J267-I267</f>
        <v>0</v>
      </c>
      <c r="L267" s="13"/>
      <c r="M267" s="15">
        <f t="shared" ref="M267:M268" si="202">IF(L267&lt;H267,L267+1-H267-K267,L267-H267-K267)</f>
        <v>0</v>
      </c>
      <c r="N267" s="17"/>
      <c r="O267" s="17"/>
      <c r="P267" s="18"/>
      <c r="Q267" s="19"/>
      <c r="R267" s="78"/>
      <c r="S267" s="20">
        <f>SUM(G267+M267)</f>
        <v>0</v>
      </c>
      <c r="T267" s="81">
        <f>SUM(S267:S273)</f>
        <v>0</v>
      </c>
      <c r="V267" s="39" t="s">
        <v>13</v>
      </c>
      <c r="W267" s="43" t="s">
        <v>14</v>
      </c>
      <c r="X267" s="43"/>
      <c r="Z267" s="36"/>
      <c r="AA267" s="43" t="s">
        <v>28</v>
      </c>
      <c r="AB267" s="43"/>
    </row>
    <row r="268" spans="1:28">
      <c r="A268" s="77">
        <v>42906</v>
      </c>
      <c r="B268" s="13"/>
      <c r="C268" s="13"/>
      <c r="D268" s="13"/>
      <c r="E268" s="14">
        <f t="shared" si="199"/>
        <v>0</v>
      </c>
      <c r="F268" s="13"/>
      <c r="G268" s="15">
        <f t="shared" si="200"/>
        <v>0</v>
      </c>
      <c r="H268" s="13"/>
      <c r="I268" s="13"/>
      <c r="J268" s="13"/>
      <c r="K268" s="14">
        <f t="shared" si="201"/>
        <v>0</v>
      </c>
      <c r="L268" s="13"/>
      <c r="M268" s="15">
        <f t="shared" si="202"/>
        <v>0</v>
      </c>
      <c r="N268" s="17"/>
      <c r="O268" s="17"/>
      <c r="P268" s="18"/>
      <c r="Q268" s="19"/>
      <c r="R268" s="78"/>
      <c r="S268" s="20">
        <f t="shared" ref="S268:S273" si="203">SUM(G268+M268)</f>
        <v>0</v>
      </c>
      <c r="T268" s="82"/>
      <c r="V268" s="22" t="s">
        <v>15</v>
      </c>
      <c r="W268" s="22" t="s">
        <v>29</v>
      </c>
      <c r="X268" s="22" t="s">
        <v>17</v>
      </c>
      <c r="AA268" s="22" t="s">
        <v>16</v>
      </c>
      <c r="AB268" s="22" t="s">
        <v>17</v>
      </c>
    </row>
    <row r="269" spans="1:28">
      <c r="A269" s="77">
        <v>42907</v>
      </c>
      <c r="B269" s="13"/>
      <c r="C269" s="13"/>
      <c r="D269" s="13"/>
      <c r="E269" s="14">
        <f t="shared" si="199"/>
        <v>0</v>
      </c>
      <c r="F269" s="13"/>
      <c r="G269" s="15">
        <f t="shared" si="200"/>
        <v>0</v>
      </c>
      <c r="H269" s="13"/>
      <c r="I269" s="13"/>
      <c r="J269" s="13"/>
      <c r="K269" s="14">
        <f t="shared" si="201"/>
        <v>0</v>
      </c>
      <c r="L269" s="13"/>
      <c r="M269" s="15">
        <f>IF(L269&lt;H269,L269+1-H269-K269,L269-H269-K269)</f>
        <v>0</v>
      </c>
      <c r="N269" s="17"/>
      <c r="O269" s="17"/>
      <c r="P269" s="18"/>
      <c r="Q269" s="19"/>
      <c r="R269" s="78"/>
      <c r="S269" s="20">
        <f t="shared" si="203"/>
        <v>0</v>
      </c>
      <c r="T269" s="82"/>
      <c r="V269" s="33">
        <v>0</v>
      </c>
      <c r="W269" s="23">
        <v>0</v>
      </c>
      <c r="X269" s="23">
        <v>0</v>
      </c>
      <c r="Z269" s="22" t="s">
        <v>17</v>
      </c>
      <c r="AA269" s="34" t="s">
        <v>27</v>
      </c>
      <c r="AB269" s="23">
        <f>+X271</f>
        <v>0</v>
      </c>
    </row>
    <row r="270" spans="1:28">
      <c r="A270" s="77">
        <v>42908</v>
      </c>
      <c r="B270" s="13"/>
      <c r="C270" s="13"/>
      <c r="D270" s="13"/>
      <c r="E270" s="14">
        <f t="shared" si="199"/>
        <v>0</v>
      </c>
      <c r="F270" s="13"/>
      <c r="G270" s="15">
        <f t="shared" si="200"/>
        <v>0</v>
      </c>
      <c r="H270" s="13"/>
      <c r="I270" s="13"/>
      <c r="J270" s="13"/>
      <c r="K270" s="14">
        <f t="shared" si="201"/>
        <v>0</v>
      </c>
      <c r="L270" s="13"/>
      <c r="M270" s="15">
        <f t="shared" ref="M270:M273" si="204">IF(L270&lt;H270,L270+1-H270-K270,L270-H270-K270)</f>
        <v>0</v>
      </c>
      <c r="N270" s="17"/>
      <c r="O270" s="17"/>
      <c r="P270" s="18"/>
      <c r="Q270" s="19"/>
      <c r="R270" s="78"/>
      <c r="S270" s="20">
        <f t="shared" si="203"/>
        <v>0</v>
      </c>
      <c r="T270" s="82"/>
      <c r="V270" s="22" t="s">
        <v>18</v>
      </c>
      <c r="W270" s="22" t="s">
        <v>18</v>
      </c>
      <c r="X270" s="22" t="s">
        <v>18</v>
      </c>
      <c r="Z270" s="22" t="s">
        <v>16</v>
      </c>
      <c r="AA270" s="23">
        <f>+W271</f>
        <v>0</v>
      </c>
      <c r="AB270" s="23">
        <f>+(AB269*1.5)/1.25</f>
        <v>0</v>
      </c>
    </row>
    <row r="271" spans="1:28">
      <c r="A271" s="77">
        <v>42909</v>
      </c>
      <c r="B271" s="13"/>
      <c r="C271" s="13"/>
      <c r="D271" s="13"/>
      <c r="E271" s="14">
        <f t="shared" si="199"/>
        <v>0</v>
      </c>
      <c r="F271" s="13"/>
      <c r="G271" s="15">
        <f t="shared" si="200"/>
        <v>0</v>
      </c>
      <c r="H271" s="13"/>
      <c r="I271" s="13"/>
      <c r="J271" s="13"/>
      <c r="K271" s="14">
        <f t="shared" si="201"/>
        <v>0</v>
      </c>
      <c r="L271" s="13"/>
      <c r="M271" s="15">
        <f t="shared" si="204"/>
        <v>0</v>
      </c>
      <c r="N271" s="17"/>
      <c r="O271" s="17"/>
      <c r="P271" s="18"/>
      <c r="Q271" s="19"/>
      <c r="R271" s="78"/>
      <c r="S271" s="20">
        <f t="shared" si="203"/>
        <v>0</v>
      </c>
      <c r="T271" s="82"/>
      <c r="V271" s="33">
        <f>+V263+V269-(AA265*1.25)</f>
        <v>0</v>
      </c>
      <c r="W271" s="23">
        <f>+W263+W269-W265+(AB265*1.5)/1.25-AA265</f>
        <v>0</v>
      </c>
      <c r="X271" s="23">
        <f>+X263+X269-X265-AB265</f>
        <v>0</v>
      </c>
      <c r="Z271" s="22" t="s">
        <v>15</v>
      </c>
      <c r="AA271" s="23">
        <f>+AA270*1.25</f>
        <v>0</v>
      </c>
      <c r="AB271" s="34" t="s">
        <v>27</v>
      </c>
    </row>
    <row r="272" spans="1:28">
      <c r="A272" s="77">
        <v>42910</v>
      </c>
      <c r="B272" s="13"/>
      <c r="C272" s="13"/>
      <c r="D272" s="13"/>
      <c r="E272" s="14">
        <f t="shared" si="199"/>
        <v>0</v>
      </c>
      <c r="F272" s="13"/>
      <c r="G272" s="15">
        <f t="shared" si="200"/>
        <v>0</v>
      </c>
      <c r="H272" s="13"/>
      <c r="I272" s="13"/>
      <c r="J272" s="13"/>
      <c r="K272" s="14">
        <f t="shared" si="201"/>
        <v>0</v>
      </c>
      <c r="L272" s="13"/>
      <c r="M272" s="15">
        <f t="shared" si="204"/>
        <v>0</v>
      </c>
      <c r="N272" s="17"/>
      <c r="O272" s="17"/>
      <c r="P272" s="18"/>
      <c r="Q272" s="19"/>
      <c r="R272" s="78"/>
      <c r="S272" s="20">
        <f t="shared" si="203"/>
        <v>0</v>
      </c>
      <c r="T272" s="83" t="s">
        <v>33</v>
      </c>
      <c r="W272" s="22" t="s">
        <v>16</v>
      </c>
      <c r="X272" s="22" t="s">
        <v>17</v>
      </c>
      <c r="AA272" s="22" t="s">
        <v>16</v>
      </c>
      <c r="AB272" s="22" t="s">
        <v>17</v>
      </c>
    </row>
    <row r="273" spans="1:28">
      <c r="A273" s="77">
        <v>42911</v>
      </c>
      <c r="B273" s="13"/>
      <c r="C273" s="13"/>
      <c r="D273" s="13"/>
      <c r="E273" s="14">
        <f t="shared" si="199"/>
        <v>0</v>
      </c>
      <c r="F273" s="13"/>
      <c r="G273" s="15">
        <f t="shared" si="200"/>
        <v>0</v>
      </c>
      <c r="H273" s="13"/>
      <c r="I273" s="13"/>
      <c r="J273" s="13"/>
      <c r="K273" s="14">
        <f t="shared" si="201"/>
        <v>0</v>
      </c>
      <c r="L273" s="13"/>
      <c r="M273" s="15">
        <f t="shared" si="204"/>
        <v>0</v>
      </c>
      <c r="N273" s="17"/>
      <c r="O273" s="17"/>
      <c r="P273" s="18"/>
      <c r="Q273" s="19"/>
      <c r="R273" s="78"/>
      <c r="S273" s="20">
        <f t="shared" si="203"/>
        <v>0</v>
      </c>
      <c r="T273" s="84">
        <f>+SUM(N267:R273)</f>
        <v>0</v>
      </c>
      <c r="V273" s="42" t="s">
        <v>19</v>
      </c>
      <c r="W273" s="35">
        <v>0</v>
      </c>
      <c r="X273" s="35">
        <v>0</v>
      </c>
      <c r="Z273" s="42" t="s">
        <v>26</v>
      </c>
      <c r="AA273" s="35">
        <v>0</v>
      </c>
      <c r="AB273" s="35">
        <v>0</v>
      </c>
    </row>
    <row r="274" spans="1:28" ht="6" customHeight="1">
      <c r="N274" s="37"/>
      <c r="O274" s="37"/>
      <c r="P274" s="37"/>
      <c r="Q274" s="37"/>
      <c r="R274" s="37"/>
    </row>
    <row r="275" spans="1:28">
      <c r="A275" s="77">
        <v>42912</v>
      </c>
      <c r="B275" s="13"/>
      <c r="C275" s="13"/>
      <c r="D275" s="13"/>
      <c r="E275" s="14">
        <f t="shared" ref="E275:E281" si="205">+D275-C275</f>
        <v>0</v>
      </c>
      <c r="F275" s="13"/>
      <c r="G275" s="15">
        <f t="shared" ref="G275:G281" si="206">IF(F275&lt;B275,F275+1-B275-E275,F275-B275-E275)</f>
        <v>0</v>
      </c>
      <c r="H275" s="13"/>
      <c r="I275" s="13"/>
      <c r="J275" s="13"/>
      <c r="K275" s="14">
        <f t="shared" ref="K275:K281" si="207">+J275-I275</f>
        <v>0</v>
      </c>
      <c r="L275" s="13"/>
      <c r="M275" s="15">
        <f t="shared" ref="M275:M276" si="208">IF(L275&lt;H275,L275+1-H275-K275,L275-H275-K275)</f>
        <v>0</v>
      </c>
      <c r="N275" s="17"/>
      <c r="O275" s="17"/>
      <c r="P275" s="18"/>
      <c r="Q275" s="19"/>
      <c r="R275" s="78"/>
      <c r="S275" s="20">
        <f>SUM(G275+M275)</f>
        <v>0</v>
      </c>
      <c r="T275" s="81">
        <f>SUM(S275:S281)</f>
        <v>0</v>
      </c>
      <c r="V275" s="39" t="s">
        <v>13</v>
      </c>
      <c r="W275" s="43" t="s">
        <v>14</v>
      </c>
      <c r="X275" s="43"/>
      <c r="Z275" s="36"/>
      <c r="AA275" s="43" t="s">
        <v>28</v>
      </c>
      <c r="AB275" s="43"/>
    </row>
    <row r="276" spans="1:28">
      <c r="A276" s="77">
        <v>42913</v>
      </c>
      <c r="B276" s="13"/>
      <c r="C276" s="13"/>
      <c r="D276" s="13"/>
      <c r="E276" s="14">
        <f t="shared" si="205"/>
        <v>0</v>
      </c>
      <c r="F276" s="13"/>
      <c r="G276" s="15">
        <f t="shared" si="206"/>
        <v>0</v>
      </c>
      <c r="H276" s="13"/>
      <c r="I276" s="13"/>
      <c r="J276" s="13"/>
      <c r="K276" s="14">
        <f t="shared" si="207"/>
        <v>0</v>
      </c>
      <c r="L276" s="13"/>
      <c r="M276" s="15">
        <f t="shared" si="208"/>
        <v>0</v>
      </c>
      <c r="N276" s="17"/>
      <c r="O276" s="17"/>
      <c r="P276" s="18"/>
      <c r="Q276" s="19"/>
      <c r="R276" s="78"/>
      <c r="S276" s="20">
        <f t="shared" ref="S276:S281" si="209">SUM(G276+M276)</f>
        <v>0</v>
      </c>
      <c r="T276" s="82"/>
      <c r="V276" s="22" t="s">
        <v>15</v>
      </c>
      <c r="W276" s="22" t="s">
        <v>29</v>
      </c>
      <c r="X276" s="22" t="s">
        <v>17</v>
      </c>
      <c r="AA276" s="22" t="s">
        <v>16</v>
      </c>
      <c r="AB276" s="22" t="s">
        <v>17</v>
      </c>
    </row>
    <row r="277" spans="1:28">
      <c r="A277" s="77">
        <v>42914</v>
      </c>
      <c r="B277" s="13"/>
      <c r="C277" s="13"/>
      <c r="D277" s="13"/>
      <c r="E277" s="14">
        <f t="shared" si="205"/>
        <v>0</v>
      </c>
      <c r="F277" s="13"/>
      <c r="G277" s="15">
        <f t="shared" si="206"/>
        <v>0</v>
      </c>
      <c r="H277" s="13"/>
      <c r="I277" s="13"/>
      <c r="J277" s="13"/>
      <c r="K277" s="14">
        <f t="shared" si="207"/>
        <v>0</v>
      </c>
      <c r="L277" s="13"/>
      <c r="M277" s="15">
        <f>IF(L277&lt;H277,L277+1-H277-K277,L277-H277-K277)</f>
        <v>0</v>
      </c>
      <c r="N277" s="17"/>
      <c r="O277" s="17"/>
      <c r="P277" s="18"/>
      <c r="Q277" s="19"/>
      <c r="R277" s="78"/>
      <c r="S277" s="20">
        <f t="shared" si="209"/>
        <v>0</v>
      </c>
      <c r="T277" s="82"/>
      <c r="V277" s="33">
        <v>0</v>
      </c>
      <c r="W277" s="23">
        <v>0</v>
      </c>
      <c r="X277" s="23">
        <v>0</v>
      </c>
      <c r="Z277" s="22" t="s">
        <v>17</v>
      </c>
      <c r="AA277" s="34" t="s">
        <v>27</v>
      </c>
      <c r="AB277" s="23">
        <f>+X279</f>
        <v>0</v>
      </c>
    </row>
    <row r="278" spans="1:28">
      <c r="A278" s="77">
        <v>42915</v>
      </c>
      <c r="B278" s="13"/>
      <c r="C278" s="13"/>
      <c r="D278" s="13"/>
      <c r="E278" s="14">
        <f t="shared" si="205"/>
        <v>0</v>
      </c>
      <c r="F278" s="13"/>
      <c r="G278" s="15">
        <f t="shared" si="206"/>
        <v>0</v>
      </c>
      <c r="H278" s="13"/>
      <c r="I278" s="13"/>
      <c r="J278" s="13"/>
      <c r="K278" s="14">
        <f t="shared" si="207"/>
        <v>0</v>
      </c>
      <c r="L278" s="13"/>
      <c r="M278" s="15">
        <f t="shared" ref="M278:M281" si="210">IF(L278&lt;H278,L278+1-H278-K278,L278-H278-K278)</f>
        <v>0</v>
      </c>
      <c r="N278" s="17"/>
      <c r="O278" s="17"/>
      <c r="P278" s="18"/>
      <c r="Q278" s="19"/>
      <c r="R278" s="78"/>
      <c r="S278" s="20">
        <f t="shared" si="209"/>
        <v>0</v>
      </c>
      <c r="T278" s="82"/>
      <c r="V278" s="22" t="s">
        <v>18</v>
      </c>
      <c r="W278" s="22" t="s">
        <v>18</v>
      </c>
      <c r="X278" s="22" t="s">
        <v>18</v>
      </c>
      <c r="Z278" s="22" t="s">
        <v>16</v>
      </c>
      <c r="AA278" s="23">
        <f>+W279</f>
        <v>0</v>
      </c>
      <c r="AB278" s="23">
        <f>+(AB277*1.5)/1.25</f>
        <v>0</v>
      </c>
    </row>
    <row r="279" spans="1:28">
      <c r="A279" s="77">
        <v>42916</v>
      </c>
      <c r="B279" s="13"/>
      <c r="C279" s="13"/>
      <c r="D279" s="13"/>
      <c r="E279" s="14">
        <f t="shared" si="205"/>
        <v>0</v>
      </c>
      <c r="F279" s="13"/>
      <c r="G279" s="15">
        <f t="shared" si="206"/>
        <v>0</v>
      </c>
      <c r="H279" s="13"/>
      <c r="I279" s="13"/>
      <c r="J279" s="13"/>
      <c r="K279" s="14">
        <f t="shared" si="207"/>
        <v>0</v>
      </c>
      <c r="L279" s="13"/>
      <c r="M279" s="15">
        <f t="shared" si="210"/>
        <v>0</v>
      </c>
      <c r="N279" s="17"/>
      <c r="O279" s="17"/>
      <c r="P279" s="18"/>
      <c r="Q279" s="19"/>
      <c r="R279" s="78"/>
      <c r="S279" s="20">
        <f t="shared" si="209"/>
        <v>0</v>
      </c>
      <c r="T279" s="82"/>
      <c r="V279" s="33">
        <f>+V271+V277-(AA273*1.25)</f>
        <v>0</v>
      </c>
      <c r="W279" s="23">
        <f>+W271+W277-W273+(AB273*1.5)/1.25-AA273</f>
        <v>0</v>
      </c>
      <c r="X279" s="23">
        <f>+X271+X277-X273-AB273</f>
        <v>0</v>
      </c>
      <c r="Z279" s="22" t="s">
        <v>15</v>
      </c>
      <c r="AA279" s="23">
        <f>+AA278*1.25</f>
        <v>0</v>
      </c>
      <c r="AB279" s="34" t="s">
        <v>27</v>
      </c>
    </row>
    <row r="280" spans="1:28">
      <c r="A280" s="77">
        <v>42917</v>
      </c>
      <c r="B280" s="13"/>
      <c r="C280" s="13"/>
      <c r="D280" s="13"/>
      <c r="E280" s="14">
        <f t="shared" si="205"/>
        <v>0</v>
      </c>
      <c r="F280" s="13"/>
      <c r="G280" s="15">
        <f t="shared" si="206"/>
        <v>0</v>
      </c>
      <c r="H280" s="13"/>
      <c r="I280" s="13"/>
      <c r="J280" s="13"/>
      <c r="K280" s="14">
        <f t="shared" si="207"/>
        <v>0</v>
      </c>
      <c r="L280" s="13"/>
      <c r="M280" s="15">
        <f t="shared" si="210"/>
        <v>0</v>
      </c>
      <c r="N280" s="17"/>
      <c r="O280" s="17"/>
      <c r="P280" s="18"/>
      <c r="Q280" s="19"/>
      <c r="R280" s="78"/>
      <c r="S280" s="20">
        <f t="shared" si="209"/>
        <v>0</v>
      </c>
      <c r="T280" s="83" t="s">
        <v>33</v>
      </c>
      <c r="W280" s="22" t="s">
        <v>16</v>
      </c>
      <c r="X280" s="22" t="s">
        <v>17</v>
      </c>
      <c r="AA280" s="22" t="s">
        <v>16</v>
      </c>
      <c r="AB280" s="22" t="s">
        <v>17</v>
      </c>
    </row>
    <row r="281" spans="1:28">
      <c r="A281" s="77">
        <v>42918</v>
      </c>
      <c r="B281" s="13"/>
      <c r="C281" s="13"/>
      <c r="D281" s="13"/>
      <c r="E281" s="14">
        <f t="shared" si="205"/>
        <v>0</v>
      </c>
      <c r="F281" s="13"/>
      <c r="G281" s="15">
        <f t="shared" si="206"/>
        <v>0</v>
      </c>
      <c r="H281" s="13"/>
      <c r="I281" s="13"/>
      <c r="J281" s="13"/>
      <c r="K281" s="14">
        <f t="shared" si="207"/>
        <v>0</v>
      </c>
      <c r="L281" s="13"/>
      <c r="M281" s="15">
        <f t="shared" si="210"/>
        <v>0</v>
      </c>
      <c r="N281" s="17"/>
      <c r="O281" s="17"/>
      <c r="P281" s="18"/>
      <c r="Q281" s="19"/>
      <c r="R281" s="78"/>
      <c r="S281" s="20">
        <f t="shared" si="209"/>
        <v>0</v>
      </c>
      <c r="T281" s="84">
        <f>+SUM(N275:R281)</f>
        <v>0</v>
      </c>
      <c r="V281" s="42" t="s">
        <v>19</v>
      </c>
      <c r="W281" s="35">
        <v>0</v>
      </c>
      <c r="X281" s="35">
        <v>0</v>
      </c>
      <c r="Z281" s="42" t="s">
        <v>26</v>
      </c>
      <c r="AA281" s="35">
        <v>0</v>
      </c>
      <c r="AB281" s="35">
        <v>0</v>
      </c>
    </row>
    <row r="282" spans="1:28" ht="6" customHeight="1">
      <c r="N282" s="37"/>
      <c r="O282" s="37"/>
      <c r="P282" s="37"/>
      <c r="Q282" s="37"/>
      <c r="R282" s="37"/>
    </row>
    <row r="283" spans="1:28">
      <c r="A283" s="77">
        <v>42919</v>
      </c>
      <c r="B283" s="13"/>
      <c r="C283" s="13"/>
      <c r="D283" s="13"/>
      <c r="E283" s="14">
        <f t="shared" ref="E283:E289" si="211">+D283-C283</f>
        <v>0</v>
      </c>
      <c r="F283" s="13"/>
      <c r="G283" s="15">
        <f t="shared" ref="G283:G289" si="212">IF(F283&lt;B283,F283+1-B283-E283,F283-B283-E283)</f>
        <v>0</v>
      </c>
      <c r="H283" s="13"/>
      <c r="I283" s="13"/>
      <c r="J283" s="13"/>
      <c r="K283" s="14">
        <f t="shared" ref="K283:K289" si="213">+J283-I283</f>
        <v>0</v>
      </c>
      <c r="L283" s="13"/>
      <c r="M283" s="15">
        <f t="shared" ref="M283:M284" si="214">IF(L283&lt;H283,L283+1-H283-K283,L283-H283-K283)</f>
        <v>0</v>
      </c>
      <c r="N283" s="17"/>
      <c r="O283" s="17"/>
      <c r="P283" s="18"/>
      <c r="Q283" s="19"/>
      <c r="R283" s="78"/>
      <c r="S283" s="20">
        <f>SUM(G283+M283)</f>
        <v>0</v>
      </c>
      <c r="T283" s="81">
        <f>SUM(S283:S289)</f>
        <v>0</v>
      </c>
      <c r="V283" s="39" t="s">
        <v>13</v>
      </c>
      <c r="W283" s="43" t="s">
        <v>14</v>
      </c>
      <c r="X283" s="43"/>
      <c r="Z283" s="36"/>
      <c r="AA283" s="43" t="s">
        <v>28</v>
      </c>
      <c r="AB283" s="43"/>
    </row>
    <row r="284" spans="1:28">
      <c r="A284" s="77">
        <v>42920</v>
      </c>
      <c r="B284" s="13"/>
      <c r="C284" s="13"/>
      <c r="D284" s="13"/>
      <c r="E284" s="14">
        <f t="shared" si="211"/>
        <v>0</v>
      </c>
      <c r="F284" s="13"/>
      <c r="G284" s="15">
        <f t="shared" si="212"/>
        <v>0</v>
      </c>
      <c r="H284" s="13"/>
      <c r="I284" s="13"/>
      <c r="J284" s="13"/>
      <c r="K284" s="14">
        <f t="shared" si="213"/>
        <v>0</v>
      </c>
      <c r="L284" s="13"/>
      <c r="M284" s="15">
        <f t="shared" si="214"/>
        <v>0</v>
      </c>
      <c r="N284" s="17"/>
      <c r="O284" s="17"/>
      <c r="P284" s="18"/>
      <c r="Q284" s="19"/>
      <c r="R284" s="78"/>
      <c r="S284" s="20">
        <f t="shared" ref="S284:S289" si="215">SUM(G284+M284)</f>
        <v>0</v>
      </c>
      <c r="T284" s="82"/>
      <c r="V284" s="22" t="s">
        <v>15</v>
      </c>
      <c r="W284" s="22" t="s">
        <v>29</v>
      </c>
      <c r="X284" s="22" t="s">
        <v>17</v>
      </c>
      <c r="AA284" s="22" t="s">
        <v>16</v>
      </c>
      <c r="AB284" s="22" t="s">
        <v>17</v>
      </c>
    </row>
    <row r="285" spans="1:28">
      <c r="A285" s="77">
        <v>42921</v>
      </c>
      <c r="B285" s="13"/>
      <c r="C285" s="13"/>
      <c r="D285" s="13"/>
      <c r="E285" s="14">
        <f t="shared" si="211"/>
        <v>0</v>
      </c>
      <c r="F285" s="13"/>
      <c r="G285" s="15">
        <f t="shared" si="212"/>
        <v>0</v>
      </c>
      <c r="H285" s="13"/>
      <c r="I285" s="13"/>
      <c r="J285" s="13"/>
      <c r="K285" s="14">
        <f t="shared" si="213"/>
        <v>0</v>
      </c>
      <c r="L285" s="13"/>
      <c r="M285" s="15">
        <f>IF(L285&lt;H285,L285+1-H285-K285,L285-H285-K285)</f>
        <v>0</v>
      </c>
      <c r="N285" s="17"/>
      <c r="O285" s="17"/>
      <c r="P285" s="18"/>
      <c r="Q285" s="19"/>
      <c r="R285" s="78"/>
      <c r="S285" s="20">
        <f t="shared" si="215"/>
        <v>0</v>
      </c>
      <c r="T285" s="82"/>
      <c r="V285" s="33">
        <v>0</v>
      </c>
      <c r="W285" s="23">
        <v>0</v>
      </c>
      <c r="X285" s="23">
        <v>0</v>
      </c>
      <c r="Z285" s="22" t="s">
        <v>17</v>
      </c>
      <c r="AA285" s="34" t="s">
        <v>27</v>
      </c>
      <c r="AB285" s="23">
        <f>+X287</f>
        <v>0</v>
      </c>
    </row>
    <row r="286" spans="1:28">
      <c r="A286" s="77">
        <v>42922</v>
      </c>
      <c r="B286" s="13"/>
      <c r="C286" s="13"/>
      <c r="D286" s="13"/>
      <c r="E286" s="14">
        <f t="shared" si="211"/>
        <v>0</v>
      </c>
      <c r="F286" s="13"/>
      <c r="G286" s="15">
        <f t="shared" si="212"/>
        <v>0</v>
      </c>
      <c r="H286" s="13"/>
      <c r="I286" s="13"/>
      <c r="J286" s="13"/>
      <c r="K286" s="14">
        <f t="shared" si="213"/>
        <v>0</v>
      </c>
      <c r="L286" s="13"/>
      <c r="M286" s="15">
        <f t="shared" ref="M286:M289" si="216">IF(L286&lt;H286,L286+1-H286-K286,L286-H286-K286)</f>
        <v>0</v>
      </c>
      <c r="N286" s="17"/>
      <c r="O286" s="17"/>
      <c r="P286" s="18"/>
      <c r="Q286" s="19"/>
      <c r="R286" s="78"/>
      <c r="S286" s="20">
        <f t="shared" si="215"/>
        <v>0</v>
      </c>
      <c r="T286" s="82"/>
      <c r="V286" s="22" t="s">
        <v>18</v>
      </c>
      <c r="W286" s="22" t="s">
        <v>18</v>
      </c>
      <c r="X286" s="22" t="s">
        <v>18</v>
      </c>
      <c r="Z286" s="22" t="s">
        <v>16</v>
      </c>
      <c r="AA286" s="23">
        <f>+W287</f>
        <v>0</v>
      </c>
      <c r="AB286" s="23">
        <f>+(AB285*1.5)/1.25</f>
        <v>0</v>
      </c>
    </row>
    <row r="287" spans="1:28">
      <c r="A287" s="77">
        <v>42923</v>
      </c>
      <c r="B287" s="13"/>
      <c r="C287" s="13"/>
      <c r="D287" s="13"/>
      <c r="E287" s="14">
        <f t="shared" si="211"/>
        <v>0</v>
      </c>
      <c r="F287" s="13"/>
      <c r="G287" s="15">
        <f t="shared" si="212"/>
        <v>0</v>
      </c>
      <c r="H287" s="13"/>
      <c r="I287" s="13"/>
      <c r="J287" s="13"/>
      <c r="K287" s="14">
        <f t="shared" si="213"/>
        <v>0</v>
      </c>
      <c r="L287" s="13"/>
      <c r="M287" s="15">
        <f t="shared" si="216"/>
        <v>0</v>
      </c>
      <c r="N287" s="17"/>
      <c r="O287" s="17"/>
      <c r="P287" s="18"/>
      <c r="Q287" s="19"/>
      <c r="R287" s="78"/>
      <c r="S287" s="20">
        <f t="shared" si="215"/>
        <v>0</v>
      </c>
      <c r="T287" s="82"/>
      <c r="V287" s="33">
        <f>+V279+V285-(AA281*1.25)</f>
        <v>0</v>
      </c>
      <c r="W287" s="23">
        <f>+W279-W285-W281+(AB281*1.5)/1.25-AA281</f>
        <v>0</v>
      </c>
      <c r="X287" s="23">
        <f>+X279+X285-X281-AB281</f>
        <v>0</v>
      </c>
      <c r="Z287" s="22" t="s">
        <v>15</v>
      </c>
      <c r="AA287" s="23">
        <f>+AA286*1.25</f>
        <v>0</v>
      </c>
      <c r="AB287" s="34" t="s">
        <v>27</v>
      </c>
    </row>
    <row r="288" spans="1:28">
      <c r="A288" s="77">
        <v>42924</v>
      </c>
      <c r="B288" s="13"/>
      <c r="C288" s="13"/>
      <c r="D288" s="13"/>
      <c r="E288" s="14">
        <f t="shared" si="211"/>
        <v>0</v>
      </c>
      <c r="F288" s="13"/>
      <c r="G288" s="15">
        <f t="shared" si="212"/>
        <v>0</v>
      </c>
      <c r="H288" s="13"/>
      <c r="I288" s="13"/>
      <c r="J288" s="13"/>
      <c r="K288" s="14">
        <f t="shared" si="213"/>
        <v>0</v>
      </c>
      <c r="L288" s="13"/>
      <c r="M288" s="15">
        <f t="shared" si="216"/>
        <v>0</v>
      </c>
      <c r="N288" s="17"/>
      <c r="O288" s="17"/>
      <c r="P288" s="18"/>
      <c r="Q288" s="19"/>
      <c r="R288" s="78"/>
      <c r="S288" s="20">
        <f t="shared" si="215"/>
        <v>0</v>
      </c>
      <c r="T288" s="83" t="s">
        <v>33</v>
      </c>
      <c r="W288" s="22" t="s">
        <v>16</v>
      </c>
      <c r="X288" s="22" t="s">
        <v>17</v>
      </c>
      <c r="AA288" s="22" t="s">
        <v>16</v>
      </c>
      <c r="AB288" s="22" t="s">
        <v>17</v>
      </c>
    </row>
    <row r="289" spans="1:28">
      <c r="A289" s="77">
        <v>42925</v>
      </c>
      <c r="B289" s="13"/>
      <c r="C289" s="13"/>
      <c r="D289" s="13"/>
      <c r="E289" s="14">
        <f t="shared" si="211"/>
        <v>0</v>
      </c>
      <c r="F289" s="13"/>
      <c r="G289" s="15">
        <f t="shared" si="212"/>
        <v>0</v>
      </c>
      <c r="H289" s="13"/>
      <c r="I289" s="13"/>
      <c r="J289" s="13"/>
      <c r="K289" s="14">
        <f t="shared" si="213"/>
        <v>0</v>
      </c>
      <c r="L289" s="13"/>
      <c r="M289" s="15">
        <f t="shared" si="216"/>
        <v>0</v>
      </c>
      <c r="N289" s="17"/>
      <c r="O289" s="17"/>
      <c r="P289" s="18"/>
      <c r="Q289" s="19"/>
      <c r="R289" s="78"/>
      <c r="S289" s="20">
        <f t="shared" si="215"/>
        <v>0</v>
      </c>
      <c r="T289" s="84">
        <f>+SUM(N283:R289)</f>
        <v>0</v>
      </c>
      <c r="V289" s="42" t="s">
        <v>19</v>
      </c>
      <c r="W289" s="35">
        <v>0</v>
      </c>
      <c r="X289" s="35">
        <v>0</v>
      </c>
      <c r="Z289" s="42" t="s">
        <v>26</v>
      </c>
      <c r="AA289" s="35">
        <v>0</v>
      </c>
      <c r="AB289" s="35">
        <v>0</v>
      </c>
    </row>
    <row r="290" spans="1:28" ht="6" customHeight="1">
      <c r="N290" s="37"/>
      <c r="O290" s="37"/>
      <c r="P290" s="37"/>
      <c r="Q290" s="37"/>
      <c r="R290" s="37"/>
    </row>
    <row r="291" spans="1:28">
      <c r="A291" s="77">
        <v>42926</v>
      </c>
      <c r="B291" s="13"/>
      <c r="C291" s="13"/>
      <c r="D291" s="13"/>
      <c r="E291" s="14">
        <f t="shared" ref="E291:E297" si="217">+D291-C291</f>
        <v>0</v>
      </c>
      <c r="F291" s="13"/>
      <c r="G291" s="15">
        <f t="shared" ref="G291:G297" si="218">IF(F291&lt;B291,F291+1-B291-E291,F291-B291-E291)</f>
        <v>0</v>
      </c>
      <c r="H291" s="13"/>
      <c r="I291" s="13"/>
      <c r="J291" s="13"/>
      <c r="K291" s="14">
        <f t="shared" ref="K291:K297" si="219">+J291-I291</f>
        <v>0</v>
      </c>
      <c r="L291" s="13"/>
      <c r="M291" s="15">
        <f t="shared" ref="M291:M292" si="220">IF(L291&lt;H291,L291+1-H291-K291,L291-H291-K291)</f>
        <v>0</v>
      </c>
      <c r="N291" s="17"/>
      <c r="O291" s="17"/>
      <c r="P291" s="18"/>
      <c r="Q291" s="19"/>
      <c r="R291" s="78"/>
      <c r="S291" s="20">
        <f>SUM(G291+M291)</f>
        <v>0</v>
      </c>
      <c r="T291" s="81">
        <f>SUM(S291:S297)</f>
        <v>0</v>
      </c>
      <c r="V291" s="39" t="s">
        <v>13</v>
      </c>
      <c r="W291" s="43" t="s">
        <v>14</v>
      </c>
      <c r="X291" s="43"/>
      <c r="Z291" s="36"/>
      <c r="AA291" s="43" t="s">
        <v>28</v>
      </c>
      <c r="AB291" s="43"/>
    </row>
    <row r="292" spans="1:28">
      <c r="A292" s="77">
        <v>42927</v>
      </c>
      <c r="B292" s="13"/>
      <c r="C292" s="13"/>
      <c r="D292" s="13"/>
      <c r="E292" s="14">
        <f t="shared" si="217"/>
        <v>0</v>
      </c>
      <c r="F292" s="13"/>
      <c r="G292" s="15">
        <f t="shared" si="218"/>
        <v>0</v>
      </c>
      <c r="H292" s="13"/>
      <c r="I292" s="13"/>
      <c r="J292" s="13"/>
      <c r="K292" s="14">
        <f t="shared" si="219"/>
        <v>0</v>
      </c>
      <c r="L292" s="13"/>
      <c r="M292" s="15">
        <f t="shared" si="220"/>
        <v>0</v>
      </c>
      <c r="N292" s="17"/>
      <c r="O292" s="17"/>
      <c r="P292" s="18"/>
      <c r="Q292" s="19"/>
      <c r="R292" s="78"/>
      <c r="S292" s="20">
        <f t="shared" ref="S292:S297" si="221">SUM(G292+M292)</f>
        <v>0</v>
      </c>
      <c r="T292" s="82"/>
      <c r="V292" s="22" t="s">
        <v>15</v>
      </c>
      <c r="W292" s="22" t="s">
        <v>29</v>
      </c>
      <c r="X292" s="22" t="s">
        <v>17</v>
      </c>
      <c r="AA292" s="22" t="s">
        <v>16</v>
      </c>
      <c r="AB292" s="22" t="s">
        <v>17</v>
      </c>
    </row>
    <row r="293" spans="1:28">
      <c r="A293" s="77">
        <v>42928</v>
      </c>
      <c r="B293" s="13"/>
      <c r="C293" s="13"/>
      <c r="D293" s="13"/>
      <c r="E293" s="14">
        <f t="shared" si="217"/>
        <v>0</v>
      </c>
      <c r="F293" s="13"/>
      <c r="G293" s="15">
        <f t="shared" si="218"/>
        <v>0</v>
      </c>
      <c r="H293" s="13"/>
      <c r="I293" s="13"/>
      <c r="J293" s="13"/>
      <c r="K293" s="14">
        <f t="shared" si="219"/>
        <v>0</v>
      </c>
      <c r="L293" s="13"/>
      <c r="M293" s="15">
        <f>IF(L293&lt;H293,L293+1-H293-K293,L293-H293-K293)</f>
        <v>0</v>
      </c>
      <c r="N293" s="17"/>
      <c r="O293" s="17"/>
      <c r="P293" s="18"/>
      <c r="Q293" s="19"/>
      <c r="R293" s="78"/>
      <c r="S293" s="20">
        <f t="shared" si="221"/>
        <v>0</v>
      </c>
      <c r="T293" s="82"/>
      <c r="V293" s="33">
        <v>0</v>
      </c>
      <c r="W293" s="23">
        <v>0</v>
      </c>
      <c r="X293" s="23">
        <v>0</v>
      </c>
      <c r="Z293" s="22" t="s">
        <v>17</v>
      </c>
      <c r="AA293" s="34" t="s">
        <v>27</v>
      </c>
      <c r="AB293" s="23">
        <f>+X295</f>
        <v>0</v>
      </c>
    </row>
    <row r="294" spans="1:28">
      <c r="A294" s="77">
        <v>42929</v>
      </c>
      <c r="B294" s="13"/>
      <c r="C294" s="13"/>
      <c r="D294" s="13"/>
      <c r="E294" s="14">
        <f t="shared" si="217"/>
        <v>0</v>
      </c>
      <c r="F294" s="13"/>
      <c r="G294" s="15">
        <f t="shared" si="218"/>
        <v>0</v>
      </c>
      <c r="H294" s="13"/>
      <c r="I294" s="13"/>
      <c r="J294" s="13"/>
      <c r="K294" s="14">
        <f t="shared" si="219"/>
        <v>0</v>
      </c>
      <c r="L294" s="13"/>
      <c r="M294" s="15">
        <f t="shared" ref="M294:M297" si="222">IF(L294&lt;H294,L294+1-H294-K294,L294-H294-K294)</f>
        <v>0</v>
      </c>
      <c r="N294" s="17"/>
      <c r="O294" s="17"/>
      <c r="P294" s="18"/>
      <c r="Q294" s="19"/>
      <c r="R294" s="78"/>
      <c r="S294" s="20">
        <f t="shared" si="221"/>
        <v>0</v>
      </c>
      <c r="T294" s="82"/>
      <c r="V294" s="22" t="s">
        <v>18</v>
      </c>
      <c r="W294" s="22" t="s">
        <v>18</v>
      </c>
      <c r="X294" s="22" t="s">
        <v>18</v>
      </c>
      <c r="Z294" s="22" t="s">
        <v>16</v>
      </c>
      <c r="AA294" s="23">
        <f>+W295</f>
        <v>0</v>
      </c>
      <c r="AB294" s="23">
        <f>+(AB293*1.5)/1.25</f>
        <v>0</v>
      </c>
    </row>
    <row r="295" spans="1:28">
      <c r="A295" s="77">
        <v>42930</v>
      </c>
      <c r="B295" s="13"/>
      <c r="C295" s="13"/>
      <c r="D295" s="13"/>
      <c r="E295" s="14">
        <f t="shared" si="217"/>
        <v>0</v>
      </c>
      <c r="F295" s="13"/>
      <c r="G295" s="15">
        <f t="shared" si="218"/>
        <v>0</v>
      </c>
      <c r="H295" s="13"/>
      <c r="I295" s="13"/>
      <c r="J295" s="13"/>
      <c r="K295" s="14">
        <f t="shared" si="219"/>
        <v>0</v>
      </c>
      <c r="L295" s="13"/>
      <c r="M295" s="15">
        <f t="shared" si="222"/>
        <v>0</v>
      </c>
      <c r="N295" s="17"/>
      <c r="O295" s="17"/>
      <c r="P295" s="18"/>
      <c r="Q295" s="19"/>
      <c r="R295" s="78"/>
      <c r="S295" s="20">
        <f t="shared" si="221"/>
        <v>0</v>
      </c>
      <c r="T295" s="82"/>
      <c r="V295" s="33">
        <f>+V287+V293-(AA289*1.25)</f>
        <v>0</v>
      </c>
      <c r="W295" s="23">
        <f>+W287+W293-W289+(AB289*1.5)/1.25-AA289</f>
        <v>0</v>
      </c>
      <c r="X295" s="23">
        <f>+X287+X293-X289-AB289</f>
        <v>0</v>
      </c>
      <c r="Z295" s="22" t="s">
        <v>15</v>
      </c>
      <c r="AA295" s="23">
        <f>+AA294*1.25</f>
        <v>0</v>
      </c>
      <c r="AB295" s="34" t="s">
        <v>27</v>
      </c>
    </row>
    <row r="296" spans="1:28">
      <c r="A296" s="77">
        <v>42931</v>
      </c>
      <c r="B296" s="13"/>
      <c r="C296" s="13"/>
      <c r="D296" s="13"/>
      <c r="E296" s="14">
        <f t="shared" si="217"/>
        <v>0</v>
      </c>
      <c r="F296" s="13"/>
      <c r="G296" s="15">
        <f t="shared" si="218"/>
        <v>0</v>
      </c>
      <c r="H296" s="13"/>
      <c r="I296" s="13"/>
      <c r="J296" s="13"/>
      <c r="K296" s="14">
        <f t="shared" si="219"/>
        <v>0</v>
      </c>
      <c r="L296" s="13"/>
      <c r="M296" s="15">
        <f t="shared" si="222"/>
        <v>0</v>
      </c>
      <c r="N296" s="17"/>
      <c r="O296" s="17"/>
      <c r="P296" s="18"/>
      <c r="Q296" s="19"/>
      <c r="R296" s="78"/>
      <c r="S296" s="20">
        <f t="shared" si="221"/>
        <v>0</v>
      </c>
      <c r="T296" s="83" t="s">
        <v>33</v>
      </c>
      <c r="W296" s="22" t="s">
        <v>16</v>
      </c>
      <c r="X296" s="22" t="s">
        <v>17</v>
      </c>
      <c r="AA296" s="22" t="s">
        <v>16</v>
      </c>
      <c r="AB296" s="22" t="s">
        <v>17</v>
      </c>
    </row>
    <row r="297" spans="1:28">
      <c r="A297" s="77">
        <v>42932</v>
      </c>
      <c r="B297" s="13"/>
      <c r="C297" s="13"/>
      <c r="D297" s="13"/>
      <c r="E297" s="14">
        <f t="shared" si="217"/>
        <v>0</v>
      </c>
      <c r="F297" s="13"/>
      <c r="G297" s="15">
        <f t="shared" si="218"/>
        <v>0</v>
      </c>
      <c r="H297" s="13"/>
      <c r="I297" s="13"/>
      <c r="J297" s="13"/>
      <c r="K297" s="14">
        <f t="shared" si="219"/>
        <v>0</v>
      </c>
      <c r="L297" s="13"/>
      <c r="M297" s="15">
        <f t="shared" si="222"/>
        <v>0</v>
      </c>
      <c r="N297" s="17"/>
      <c r="O297" s="17"/>
      <c r="P297" s="18"/>
      <c r="Q297" s="19"/>
      <c r="R297" s="78"/>
      <c r="S297" s="20">
        <f t="shared" si="221"/>
        <v>0</v>
      </c>
      <c r="T297" s="84">
        <f>+SUM(N291:R297)</f>
        <v>0</v>
      </c>
      <c r="V297" s="42" t="s">
        <v>19</v>
      </c>
      <c r="W297" s="35">
        <v>0</v>
      </c>
      <c r="X297" s="35">
        <v>0</v>
      </c>
      <c r="Z297" s="42" t="s">
        <v>26</v>
      </c>
      <c r="AA297" s="35">
        <v>0</v>
      </c>
      <c r="AB297" s="35">
        <v>0</v>
      </c>
    </row>
    <row r="298" spans="1:28" ht="6" customHeight="1">
      <c r="N298" s="37"/>
      <c r="O298" s="37"/>
      <c r="P298" s="37"/>
      <c r="Q298" s="37"/>
      <c r="R298" s="37"/>
    </row>
    <row r="299" spans="1:28">
      <c r="A299" s="77">
        <v>42933</v>
      </c>
      <c r="B299" s="13"/>
      <c r="C299" s="13"/>
      <c r="D299" s="13"/>
      <c r="E299" s="14">
        <f t="shared" ref="E299:E305" si="223">+D299-C299</f>
        <v>0</v>
      </c>
      <c r="F299" s="13"/>
      <c r="G299" s="15">
        <f t="shared" ref="G299:G305" si="224">IF(F299&lt;B299,F299+1-B299-E299,F299-B299-E299)</f>
        <v>0</v>
      </c>
      <c r="H299" s="13"/>
      <c r="I299" s="13"/>
      <c r="J299" s="13"/>
      <c r="K299" s="14">
        <f t="shared" ref="K299:K305" si="225">+J299-I299</f>
        <v>0</v>
      </c>
      <c r="L299" s="13"/>
      <c r="M299" s="15">
        <f t="shared" ref="M299:M300" si="226">IF(L299&lt;H299,L299+1-H299-K299,L299-H299-K299)</f>
        <v>0</v>
      </c>
      <c r="N299" s="17"/>
      <c r="O299" s="17"/>
      <c r="P299" s="18"/>
      <c r="Q299" s="19"/>
      <c r="R299" s="78"/>
      <c r="S299" s="20">
        <f>SUM(G299+M299)</f>
        <v>0</v>
      </c>
      <c r="T299" s="81">
        <f>SUM(S299:S305)</f>
        <v>0</v>
      </c>
      <c r="V299" s="39" t="s">
        <v>13</v>
      </c>
      <c r="W299" s="43" t="s">
        <v>14</v>
      </c>
      <c r="X299" s="43"/>
      <c r="Z299" s="36"/>
      <c r="AA299" s="43" t="s">
        <v>28</v>
      </c>
      <c r="AB299" s="43"/>
    </row>
    <row r="300" spans="1:28">
      <c r="A300" s="77">
        <v>42934</v>
      </c>
      <c r="B300" s="13"/>
      <c r="C300" s="13"/>
      <c r="D300" s="13"/>
      <c r="E300" s="14">
        <f t="shared" si="223"/>
        <v>0</v>
      </c>
      <c r="F300" s="13"/>
      <c r="G300" s="15">
        <f t="shared" si="224"/>
        <v>0</v>
      </c>
      <c r="H300" s="13"/>
      <c r="I300" s="13"/>
      <c r="J300" s="13"/>
      <c r="K300" s="14">
        <f t="shared" si="225"/>
        <v>0</v>
      </c>
      <c r="L300" s="13"/>
      <c r="M300" s="15">
        <f t="shared" si="226"/>
        <v>0</v>
      </c>
      <c r="N300" s="17"/>
      <c r="O300" s="17"/>
      <c r="P300" s="18"/>
      <c r="Q300" s="19"/>
      <c r="R300" s="78"/>
      <c r="S300" s="20">
        <f t="shared" ref="S300:S305" si="227">SUM(G300+M300)</f>
        <v>0</v>
      </c>
      <c r="T300" s="82"/>
      <c r="V300" s="22" t="s">
        <v>15</v>
      </c>
      <c r="W300" s="22" t="s">
        <v>29</v>
      </c>
      <c r="X300" s="22" t="s">
        <v>17</v>
      </c>
      <c r="AA300" s="22" t="s">
        <v>16</v>
      </c>
      <c r="AB300" s="22" t="s">
        <v>17</v>
      </c>
    </row>
    <row r="301" spans="1:28">
      <c r="A301" s="77">
        <v>42935</v>
      </c>
      <c r="B301" s="13"/>
      <c r="C301" s="13"/>
      <c r="D301" s="13"/>
      <c r="E301" s="14">
        <f t="shared" si="223"/>
        <v>0</v>
      </c>
      <c r="F301" s="13"/>
      <c r="G301" s="15">
        <f t="shared" si="224"/>
        <v>0</v>
      </c>
      <c r="H301" s="13"/>
      <c r="I301" s="13"/>
      <c r="J301" s="13"/>
      <c r="K301" s="14">
        <f t="shared" si="225"/>
        <v>0</v>
      </c>
      <c r="L301" s="13"/>
      <c r="M301" s="15">
        <f>IF(L301&lt;H301,L301+1-H301-K301,L301-H301-K301)</f>
        <v>0</v>
      </c>
      <c r="N301" s="17"/>
      <c r="O301" s="17"/>
      <c r="P301" s="18"/>
      <c r="Q301" s="19"/>
      <c r="R301" s="78"/>
      <c r="S301" s="20">
        <f t="shared" si="227"/>
        <v>0</v>
      </c>
      <c r="T301" s="82"/>
      <c r="V301" s="33">
        <v>0</v>
      </c>
      <c r="W301" s="23">
        <v>0</v>
      </c>
      <c r="X301" s="23">
        <v>0</v>
      </c>
      <c r="Z301" s="22" t="s">
        <v>17</v>
      </c>
      <c r="AA301" s="34" t="s">
        <v>27</v>
      </c>
      <c r="AB301" s="23">
        <f>+X303</f>
        <v>0</v>
      </c>
    </row>
    <row r="302" spans="1:28">
      <c r="A302" s="77">
        <v>42936</v>
      </c>
      <c r="B302" s="13"/>
      <c r="C302" s="13"/>
      <c r="D302" s="13"/>
      <c r="E302" s="14">
        <f t="shared" si="223"/>
        <v>0</v>
      </c>
      <c r="F302" s="13"/>
      <c r="G302" s="15">
        <f t="shared" si="224"/>
        <v>0</v>
      </c>
      <c r="H302" s="13"/>
      <c r="I302" s="13"/>
      <c r="J302" s="13"/>
      <c r="K302" s="14">
        <f t="shared" si="225"/>
        <v>0</v>
      </c>
      <c r="L302" s="13"/>
      <c r="M302" s="15">
        <f t="shared" ref="M302:M305" si="228">IF(L302&lt;H302,L302+1-H302-K302,L302-H302-K302)</f>
        <v>0</v>
      </c>
      <c r="N302" s="17"/>
      <c r="O302" s="17"/>
      <c r="P302" s="18"/>
      <c r="Q302" s="19"/>
      <c r="R302" s="78"/>
      <c r="S302" s="20">
        <f t="shared" si="227"/>
        <v>0</v>
      </c>
      <c r="T302" s="82"/>
      <c r="V302" s="22" t="s">
        <v>18</v>
      </c>
      <c r="W302" s="22" t="s">
        <v>18</v>
      </c>
      <c r="X302" s="22" t="s">
        <v>18</v>
      </c>
      <c r="Z302" s="22" t="s">
        <v>16</v>
      </c>
      <c r="AA302" s="23">
        <f>+W303</f>
        <v>0</v>
      </c>
      <c r="AB302" s="23">
        <f>+(AB301*1.5)/1.25</f>
        <v>0</v>
      </c>
    </row>
    <row r="303" spans="1:28">
      <c r="A303" s="77">
        <v>42937</v>
      </c>
      <c r="B303" s="13"/>
      <c r="C303" s="13"/>
      <c r="D303" s="13"/>
      <c r="E303" s="14">
        <f t="shared" si="223"/>
        <v>0</v>
      </c>
      <c r="F303" s="13"/>
      <c r="G303" s="15">
        <f t="shared" si="224"/>
        <v>0</v>
      </c>
      <c r="H303" s="13"/>
      <c r="I303" s="13"/>
      <c r="J303" s="13"/>
      <c r="K303" s="14">
        <f t="shared" si="225"/>
        <v>0</v>
      </c>
      <c r="L303" s="13"/>
      <c r="M303" s="15">
        <f t="shared" si="228"/>
        <v>0</v>
      </c>
      <c r="N303" s="17"/>
      <c r="O303" s="17"/>
      <c r="P303" s="18"/>
      <c r="Q303" s="19"/>
      <c r="R303" s="78"/>
      <c r="S303" s="20">
        <f t="shared" si="227"/>
        <v>0</v>
      </c>
      <c r="T303" s="82"/>
      <c r="V303" s="33">
        <f>+V295+V301-(AA297*1.25)</f>
        <v>0</v>
      </c>
      <c r="W303" s="23">
        <f>+W295+W301-W297+(AB297*1.5)/1.25-AA297</f>
        <v>0</v>
      </c>
      <c r="X303" s="23">
        <f>+X295+X301-X297-AB297</f>
        <v>0</v>
      </c>
      <c r="Z303" s="22" t="s">
        <v>15</v>
      </c>
      <c r="AA303" s="23">
        <f>+AA302*1.25</f>
        <v>0</v>
      </c>
      <c r="AB303" s="34" t="s">
        <v>27</v>
      </c>
    </row>
    <row r="304" spans="1:28">
      <c r="A304" s="77">
        <v>42938</v>
      </c>
      <c r="B304" s="13"/>
      <c r="C304" s="13"/>
      <c r="D304" s="13"/>
      <c r="E304" s="14">
        <f t="shared" si="223"/>
        <v>0</v>
      </c>
      <c r="F304" s="13"/>
      <c r="G304" s="15">
        <f t="shared" si="224"/>
        <v>0</v>
      </c>
      <c r="H304" s="13"/>
      <c r="I304" s="13"/>
      <c r="J304" s="13"/>
      <c r="K304" s="14">
        <f t="shared" si="225"/>
        <v>0</v>
      </c>
      <c r="L304" s="13"/>
      <c r="M304" s="15">
        <f t="shared" si="228"/>
        <v>0</v>
      </c>
      <c r="N304" s="17"/>
      <c r="O304" s="17"/>
      <c r="P304" s="18"/>
      <c r="Q304" s="19"/>
      <c r="R304" s="78"/>
      <c r="S304" s="20">
        <f t="shared" si="227"/>
        <v>0</v>
      </c>
      <c r="T304" s="83" t="s">
        <v>33</v>
      </c>
      <c r="W304" s="22" t="s">
        <v>16</v>
      </c>
      <c r="X304" s="22" t="s">
        <v>17</v>
      </c>
      <c r="AA304" s="22" t="s">
        <v>16</v>
      </c>
      <c r="AB304" s="22" t="s">
        <v>17</v>
      </c>
    </row>
    <row r="305" spans="1:28">
      <c r="A305" s="77">
        <v>42939</v>
      </c>
      <c r="B305" s="13"/>
      <c r="C305" s="13"/>
      <c r="D305" s="13"/>
      <c r="E305" s="14">
        <f t="shared" si="223"/>
        <v>0</v>
      </c>
      <c r="F305" s="13"/>
      <c r="G305" s="15">
        <f t="shared" si="224"/>
        <v>0</v>
      </c>
      <c r="H305" s="13"/>
      <c r="I305" s="13"/>
      <c r="J305" s="13"/>
      <c r="K305" s="14">
        <f t="shared" si="225"/>
        <v>0</v>
      </c>
      <c r="L305" s="13"/>
      <c r="M305" s="15">
        <f t="shared" si="228"/>
        <v>0</v>
      </c>
      <c r="N305" s="17"/>
      <c r="O305" s="17"/>
      <c r="P305" s="18"/>
      <c r="Q305" s="19"/>
      <c r="R305" s="78"/>
      <c r="S305" s="20">
        <f t="shared" si="227"/>
        <v>0</v>
      </c>
      <c r="T305" s="84">
        <f>+SUM(N299:R305)</f>
        <v>0</v>
      </c>
      <c r="V305" s="42" t="s">
        <v>19</v>
      </c>
      <c r="W305" s="35">
        <v>0</v>
      </c>
      <c r="X305" s="35">
        <v>0</v>
      </c>
      <c r="Z305" s="42" t="s">
        <v>26</v>
      </c>
      <c r="AA305" s="35">
        <v>0</v>
      </c>
      <c r="AB305" s="35">
        <v>0</v>
      </c>
    </row>
    <row r="306" spans="1:28" ht="6" customHeight="1">
      <c r="N306" s="37"/>
      <c r="O306" s="37"/>
      <c r="P306" s="37"/>
      <c r="Q306" s="37"/>
      <c r="R306" s="37"/>
    </row>
    <row r="307" spans="1:28">
      <c r="A307" s="77">
        <v>42940</v>
      </c>
      <c r="B307" s="13"/>
      <c r="C307" s="13"/>
      <c r="D307" s="13"/>
      <c r="E307" s="14">
        <f t="shared" ref="E307:E313" si="229">+D307-C307</f>
        <v>0</v>
      </c>
      <c r="F307" s="13"/>
      <c r="G307" s="15">
        <f t="shared" ref="G307:G313" si="230">IF(F307&lt;B307,F307+1-B307-E307,F307-B307-E307)</f>
        <v>0</v>
      </c>
      <c r="H307" s="13"/>
      <c r="I307" s="13"/>
      <c r="J307" s="13"/>
      <c r="K307" s="14">
        <f t="shared" ref="K307:K313" si="231">+J307-I307</f>
        <v>0</v>
      </c>
      <c r="L307" s="13"/>
      <c r="M307" s="15">
        <f t="shared" ref="M307:M308" si="232">IF(L307&lt;H307,L307+1-H307-K307,L307-H307-K307)</f>
        <v>0</v>
      </c>
      <c r="N307" s="17"/>
      <c r="O307" s="17"/>
      <c r="P307" s="18"/>
      <c r="Q307" s="19"/>
      <c r="R307" s="78"/>
      <c r="S307" s="20">
        <f>SUM(G307+M307)</f>
        <v>0</v>
      </c>
      <c r="T307" s="81">
        <f>SUM(S307:S313)</f>
        <v>0</v>
      </c>
      <c r="V307" s="39" t="s">
        <v>13</v>
      </c>
      <c r="W307" s="43" t="s">
        <v>14</v>
      </c>
      <c r="X307" s="43"/>
      <c r="Z307" s="36"/>
      <c r="AA307" s="43" t="s">
        <v>28</v>
      </c>
      <c r="AB307" s="43"/>
    </row>
    <row r="308" spans="1:28">
      <c r="A308" s="77">
        <v>42941</v>
      </c>
      <c r="B308" s="13"/>
      <c r="C308" s="13"/>
      <c r="D308" s="13"/>
      <c r="E308" s="14">
        <f t="shared" si="229"/>
        <v>0</v>
      </c>
      <c r="F308" s="13"/>
      <c r="G308" s="15">
        <f t="shared" si="230"/>
        <v>0</v>
      </c>
      <c r="H308" s="13"/>
      <c r="I308" s="13"/>
      <c r="J308" s="13"/>
      <c r="K308" s="14">
        <f t="shared" si="231"/>
        <v>0</v>
      </c>
      <c r="L308" s="13"/>
      <c r="M308" s="15">
        <f t="shared" si="232"/>
        <v>0</v>
      </c>
      <c r="N308" s="17"/>
      <c r="O308" s="17"/>
      <c r="P308" s="18"/>
      <c r="Q308" s="19"/>
      <c r="R308" s="78"/>
      <c r="S308" s="20">
        <f t="shared" ref="S308:S313" si="233">SUM(G308+M308)</f>
        <v>0</v>
      </c>
      <c r="T308" s="82"/>
      <c r="V308" s="22" t="s">
        <v>15</v>
      </c>
      <c r="W308" s="22" t="s">
        <v>29</v>
      </c>
      <c r="X308" s="22" t="s">
        <v>17</v>
      </c>
      <c r="AA308" s="22" t="s">
        <v>16</v>
      </c>
      <c r="AB308" s="22" t="s">
        <v>17</v>
      </c>
    </row>
    <row r="309" spans="1:28">
      <c r="A309" s="77">
        <v>42942</v>
      </c>
      <c r="B309" s="13"/>
      <c r="C309" s="13"/>
      <c r="D309" s="13"/>
      <c r="E309" s="14">
        <f t="shared" si="229"/>
        <v>0</v>
      </c>
      <c r="F309" s="13"/>
      <c r="G309" s="15">
        <f t="shared" si="230"/>
        <v>0</v>
      </c>
      <c r="H309" s="13"/>
      <c r="I309" s="13"/>
      <c r="J309" s="13"/>
      <c r="K309" s="14">
        <f t="shared" si="231"/>
        <v>0</v>
      </c>
      <c r="L309" s="13"/>
      <c r="M309" s="15">
        <f>IF(L309&lt;H309,L309+1-H309-K309,L309-H309-K309)</f>
        <v>0</v>
      </c>
      <c r="N309" s="17"/>
      <c r="O309" s="17"/>
      <c r="P309" s="18"/>
      <c r="Q309" s="19"/>
      <c r="R309" s="78"/>
      <c r="S309" s="20">
        <f t="shared" si="233"/>
        <v>0</v>
      </c>
      <c r="T309" s="82"/>
      <c r="V309" s="33">
        <v>0</v>
      </c>
      <c r="W309" s="23">
        <v>0</v>
      </c>
      <c r="X309" s="23">
        <v>0</v>
      </c>
      <c r="Z309" s="22" t="s">
        <v>17</v>
      </c>
      <c r="AA309" s="34" t="s">
        <v>27</v>
      </c>
      <c r="AB309" s="23">
        <f>+X311</f>
        <v>0</v>
      </c>
    </row>
    <row r="310" spans="1:28">
      <c r="A310" s="77">
        <v>42943</v>
      </c>
      <c r="B310" s="13"/>
      <c r="C310" s="13"/>
      <c r="D310" s="13"/>
      <c r="E310" s="14">
        <f t="shared" si="229"/>
        <v>0</v>
      </c>
      <c r="F310" s="13"/>
      <c r="G310" s="15">
        <f t="shared" si="230"/>
        <v>0</v>
      </c>
      <c r="H310" s="13"/>
      <c r="I310" s="13"/>
      <c r="J310" s="13"/>
      <c r="K310" s="14">
        <f t="shared" si="231"/>
        <v>0</v>
      </c>
      <c r="L310" s="13"/>
      <c r="M310" s="15">
        <f t="shared" ref="M310:M313" si="234">IF(L310&lt;H310,L310+1-H310-K310,L310-H310-K310)</f>
        <v>0</v>
      </c>
      <c r="N310" s="17"/>
      <c r="O310" s="17"/>
      <c r="P310" s="18"/>
      <c r="Q310" s="19"/>
      <c r="R310" s="78"/>
      <c r="S310" s="20">
        <f t="shared" si="233"/>
        <v>0</v>
      </c>
      <c r="T310" s="82"/>
      <c r="V310" s="22" t="s">
        <v>18</v>
      </c>
      <c r="W310" s="22" t="s">
        <v>18</v>
      </c>
      <c r="X310" s="22" t="s">
        <v>18</v>
      </c>
      <c r="Z310" s="22" t="s">
        <v>16</v>
      </c>
      <c r="AA310" s="23">
        <f>+W311</f>
        <v>0</v>
      </c>
      <c r="AB310" s="23">
        <f>+(AB309*1.5)/1.25</f>
        <v>0</v>
      </c>
    </row>
    <row r="311" spans="1:28">
      <c r="A311" s="77">
        <v>42944</v>
      </c>
      <c r="B311" s="13"/>
      <c r="C311" s="13"/>
      <c r="D311" s="13"/>
      <c r="E311" s="14">
        <f t="shared" si="229"/>
        <v>0</v>
      </c>
      <c r="F311" s="13"/>
      <c r="G311" s="15">
        <f t="shared" si="230"/>
        <v>0</v>
      </c>
      <c r="H311" s="13"/>
      <c r="I311" s="13"/>
      <c r="J311" s="13"/>
      <c r="K311" s="14">
        <f t="shared" si="231"/>
        <v>0</v>
      </c>
      <c r="L311" s="13"/>
      <c r="M311" s="15">
        <f t="shared" si="234"/>
        <v>0</v>
      </c>
      <c r="N311" s="17"/>
      <c r="O311" s="17"/>
      <c r="P311" s="18"/>
      <c r="Q311" s="19"/>
      <c r="R311" s="78"/>
      <c r="S311" s="20">
        <f t="shared" si="233"/>
        <v>0</v>
      </c>
      <c r="T311" s="82"/>
      <c r="V311" s="33">
        <f>+V303+V309-(AA305*1.25)</f>
        <v>0</v>
      </c>
      <c r="W311" s="23">
        <f>+W303+W309-W305+(AB305*1.5)/1.25-AA305</f>
        <v>0</v>
      </c>
      <c r="X311" s="23">
        <f>+X303+X309-X305-AB305</f>
        <v>0</v>
      </c>
      <c r="Z311" s="22" t="s">
        <v>15</v>
      </c>
      <c r="AA311" s="23">
        <f>+AA310*1.25</f>
        <v>0</v>
      </c>
      <c r="AB311" s="34" t="s">
        <v>27</v>
      </c>
    </row>
    <row r="312" spans="1:28">
      <c r="A312" s="77">
        <v>42945</v>
      </c>
      <c r="B312" s="13"/>
      <c r="C312" s="13"/>
      <c r="D312" s="13"/>
      <c r="E312" s="14">
        <f t="shared" si="229"/>
        <v>0</v>
      </c>
      <c r="F312" s="13"/>
      <c r="G312" s="15">
        <f t="shared" si="230"/>
        <v>0</v>
      </c>
      <c r="H312" s="13"/>
      <c r="I312" s="13"/>
      <c r="J312" s="13"/>
      <c r="K312" s="14">
        <f t="shared" si="231"/>
        <v>0</v>
      </c>
      <c r="L312" s="13"/>
      <c r="M312" s="15">
        <f t="shared" si="234"/>
        <v>0</v>
      </c>
      <c r="N312" s="17"/>
      <c r="O312" s="17"/>
      <c r="P312" s="18"/>
      <c r="Q312" s="19"/>
      <c r="R312" s="78"/>
      <c r="S312" s="20">
        <f t="shared" si="233"/>
        <v>0</v>
      </c>
      <c r="T312" s="83" t="s">
        <v>33</v>
      </c>
      <c r="W312" s="22" t="s">
        <v>16</v>
      </c>
      <c r="X312" s="22" t="s">
        <v>17</v>
      </c>
      <c r="AA312" s="22" t="s">
        <v>16</v>
      </c>
      <c r="AB312" s="22" t="s">
        <v>17</v>
      </c>
    </row>
    <row r="313" spans="1:28">
      <c r="A313" s="77">
        <v>42946</v>
      </c>
      <c r="B313" s="13"/>
      <c r="C313" s="13"/>
      <c r="D313" s="13"/>
      <c r="E313" s="14">
        <f t="shared" si="229"/>
        <v>0</v>
      </c>
      <c r="F313" s="13"/>
      <c r="G313" s="15">
        <f t="shared" si="230"/>
        <v>0</v>
      </c>
      <c r="H313" s="13"/>
      <c r="I313" s="13"/>
      <c r="J313" s="13"/>
      <c r="K313" s="14">
        <f t="shared" si="231"/>
        <v>0</v>
      </c>
      <c r="L313" s="13"/>
      <c r="M313" s="15">
        <f t="shared" si="234"/>
        <v>0</v>
      </c>
      <c r="N313" s="17"/>
      <c r="O313" s="17"/>
      <c r="P313" s="18"/>
      <c r="Q313" s="19"/>
      <c r="R313" s="78"/>
      <c r="S313" s="20">
        <f t="shared" si="233"/>
        <v>0</v>
      </c>
      <c r="T313" s="84">
        <f>+SUM(N307:R313)</f>
        <v>0</v>
      </c>
      <c r="V313" s="42" t="s">
        <v>19</v>
      </c>
      <c r="W313" s="35">
        <v>0</v>
      </c>
      <c r="X313" s="35">
        <v>0</v>
      </c>
      <c r="Z313" s="42" t="s">
        <v>26</v>
      </c>
      <c r="AA313" s="35">
        <v>0</v>
      </c>
      <c r="AB313" s="35">
        <v>0</v>
      </c>
    </row>
    <row r="314" spans="1:28" ht="6" customHeight="1">
      <c r="N314" s="37"/>
      <c r="O314" s="37"/>
      <c r="P314" s="37"/>
      <c r="Q314" s="37"/>
      <c r="R314" s="37"/>
    </row>
    <row r="315" spans="1:28">
      <c r="A315" s="77">
        <v>42947</v>
      </c>
      <c r="B315" s="13"/>
      <c r="C315" s="13"/>
      <c r="D315" s="13"/>
      <c r="E315" s="14">
        <f t="shared" ref="E315:E321" si="235">+D315-C315</f>
        <v>0</v>
      </c>
      <c r="F315" s="13"/>
      <c r="G315" s="15">
        <f t="shared" ref="G315:G321" si="236">IF(F315&lt;B315,F315+1-B315-E315,F315-B315-E315)</f>
        <v>0</v>
      </c>
      <c r="H315" s="13"/>
      <c r="I315" s="13"/>
      <c r="J315" s="13"/>
      <c r="K315" s="14">
        <f t="shared" ref="K315:K321" si="237">+J315-I315</f>
        <v>0</v>
      </c>
      <c r="L315" s="13"/>
      <c r="M315" s="15">
        <f t="shared" ref="M315:M316" si="238">IF(L315&lt;H315,L315+1-H315-K315,L315-H315-K315)</f>
        <v>0</v>
      </c>
      <c r="N315" s="17"/>
      <c r="O315" s="17"/>
      <c r="P315" s="18"/>
      <c r="Q315" s="19"/>
      <c r="R315" s="78"/>
      <c r="S315" s="20">
        <f>SUM(G315+M315)</f>
        <v>0</v>
      </c>
      <c r="T315" s="81">
        <f>SUM(S315:S321)</f>
        <v>0</v>
      </c>
      <c r="V315" s="39" t="s">
        <v>13</v>
      </c>
      <c r="W315" s="43" t="s">
        <v>14</v>
      </c>
      <c r="X315" s="43"/>
      <c r="Z315" s="36"/>
      <c r="AA315" s="43" t="s">
        <v>28</v>
      </c>
      <c r="AB315" s="43"/>
    </row>
    <row r="316" spans="1:28">
      <c r="A316" s="77">
        <v>42948</v>
      </c>
      <c r="B316" s="13"/>
      <c r="C316" s="13"/>
      <c r="D316" s="13"/>
      <c r="E316" s="14">
        <f t="shared" si="235"/>
        <v>0</v>
      </c>
      <c r="F316" s="13"/>
      <c r="G316" s="15">
        <f t="shared" si="236"/>
        <v>0</v>
      </c>
      <c r="H316" s="13"/>
      <c r="I316" s="13"/>
      <c r="J316" s="13"/>
      <c r="K316" s="14">
        <f t="shared" si="237"/>
        <v>0</v>
      </c>
      <c r="L316" s="13"/>
      <c r="M316" s="15">
        <f t="shared" si="238"/>
        <v>0</v>
      </c>
      <c r="N316" s="17"/>
      <c r="O316" s="17"/>
      <c r="P316" s="18"/>
      <c r="Q316" s="19"/>
      <c r="R316" s="78"/>
      <c r="S316" s="20">
        <f t="shared" ref="S316:S321" si="239">SUM(G316+M316)</f>
        <v>0</v>
      </c>
      <c r="T316" s="82"/>
      <c r="V316" s="22" t="s">
        <v>15</v>
      </c>
      <c r="W316" s="22" t="s">
        <v>29</v>
      </c>
      <c r="X316" s="22" t="s">
        <v>17</v>
      </c>
      <c r="AA316" s="22" t="s">
        <v>16</v>
      </c>
      <c r="AB316" s="22" t="s">
        <v>17</v>
      </c>
    </row>
    <row r="317" spans="1:28">
      <c r="A317" s="77">
        <v>42949</v>
      </c>
      <c r="B317" s="13"/>
      <c r="C317" s="13"/>
      <c r="D317" s="13"/>
      <c r="E317" s="14">
        <f t="shared" si="235"/>
        <v>0</v>
      </c>
      <c r="F317" s="13"/>
      <c r="G317" s="15">
        <f t="shared" si="236"/>
        <v>0</v>
      </c>
      <c r="H317" s="13"/>
      <c r="I317" s="13"/>
      <c r="J317" s="13"/>
      <c r="K317" s="14">
        <f t="shared" si="237"/>
        <v>0</v>
      </c>
      <c r="L317" s="13"/>
      <c r="M317" s="15">
        <f>IF(L317&lt;H317,L317+1-H317-K317,L317-H317-K317)</f>
        <v>0</v>
      </c>
      <c r="N317" s="17"/>
      <c r="O317" s="17"/>
      <c r="P317" s="18"/>
      <c r="Q317" s="19"/>
      <c r="R317" s="78"/>
      <c r="S317" s="20">
        <f t="shared" si="239"/>
        <v>0</v>
      </c>
      <c r="T317" s="82"/>
      <c r="V317" s="33">
        <v>0</v>
      </c>
      <c r="W317" s="23">
        <v>0</v>
      </c>
      <c r="X317" s="23">
        <v>0</v>
      </c>
      <c r="Z317" s="22" t="s">
        <v>17</v>
      </c>
      <c r="AA317" s="34" t="s">
        <v>27</v>
      </c>
      <c r="AB317" s="23">
        <f>+X319</f>
        <v>0</v>
      </c>
    </row>
    <row r="318" spans="1:28">
      <c r="A318" s="77">
        <v>42950</v>
      </c>
      <c r="B318" s="13"/>
      <c r="C318" s="13"/>
      <c r="D318" s="13"/>
      <c r="E318" s="14">
        <f t="shared" si="235"/>
        <v>0</v>
      </c>
      <c r="F318" s="13"/>
      <c r="G318" s="15">
        <f t="shared" si="236"/>
        <v>0</v>
      </c>
      <c r="H318" s="13"/>
      <c r="I318" s="13"/>
      <c r="J318" s="13"/>
      <c r="K318" s="14">
        <f t="shared" si="237"/>
        <v>0</v>
      </c>
      <c r="L318" s="13"/>
      <c r="M318" s="15">
        <f t="shared" ref="M318:M321" si="240">IF(L318&lt;H318,L318+1-H318-K318,L318-H318-K318)</f>
        <v>0</v>
      </c>
      <c r="N318" s="17"/>
      <c r="O318" s="17"/>
      <c r="P318" s="18"/>
      <c r="Q318" s="19"/>
      <c r="R318" s="78"/>
      <c r="S318" s="20">
        <f t="shared" si="239"/>
        <v>0</v>
      </c>
      <c r="T318" s="82"/>
      <c r="V318" s="22" t="s">
        <v>18</v>
      </c>
      <c r="W318" s="22" t="s">
        <v>18</v>
      </c>
      <c r="X318" s="22" t="s">
        <v>18</v>
      </c>
      <c r="Z318" s="22" t="s">
        <v>16</v>
      </c>
      <c r="AA318" s="23">
        <f>+W319</f>
        <v>0</v>
      </c>
      <c r="AB318" s="23">
        <f>+(AB317*1.5)/1.25</f>
        <v>0</v>
      </c>
    </row>
    <row r="319" spans="1:28">
      <c r="A319" s="77">
        <v>42951</v>
      </c>
      <c r="B319" s="13"/>
      <c r="C319" s="13"/>
      <c r="D319" s="13"/>
      <c r="E319" s="14">
        <f t="shared" si="235"/>
        <v>0</v>
      </c>
      <c r="F319" s="13"/>
      <c r="G319" s="15">
        <f t="shared" si="236"/>
        <v>0</v>
      </c>
      <c r="H319" s="13"/>
      <c r="I319" s="13"/>
      <c r="J319" s="13"/>
      <c r="K319" s="14">
        <f t="shared" si="237"/>
        <v>0</v>
      </c>
      <c r="L319" s="13"/>
      <c r="M319" s="15">
        <f t="shared" si="240"/>
        <v>0</v>
      </c>
      <c r="N319" s="17"/>
      <c r="O319" s="17"/>
      <c r="P319" s="18"/>
      <c r="Q319" s="19"/>
      <c r="R319" s="78"/>
      <c r="S319" s="20">
        <f t="shared" si="239"/>
        <v>0</v>
      </c>
      <c r="T319" s="82"/>
      <c r="V319" s="33">
        <f>+V311+V317-(AA313*1.25)</f>
        <v>0</v>
      </c>
      <c r="W319" s="23">
        <f>+W311+W317-W313+(AB313*1.5)/1.25-AA313</f>
        <v>0</v>
      </c>
      <c r="X319" s="23">
        <f>+X311+X317-X313-AB313</f>
        <v>0</v>
      </c>
      <c r="Z319" s="22" t="s">
        <v>15</v>
      </c>
      <c r="AA319" s="23">
        <f>+AA318*1.25</f>
        <v>0</v>
      </c>
      <c r="AB319" s="34" t="s">
        <v>27</v>
      </c>
    </row>
    <row r="320" spans="1:28">
      <c r="A320" s="77">
        <v>42952</v>
      </c>
      <c r="B320" s="13"/>
      <c r="C320" s="13"/>
      <c r="D320" s="13"/>
      <c r="E320" s="14">
        <f t="shared" si="235"/>
        <v>0</v>
      </c>
      <c r="F320" s="13"/>
      <c r="G320" s="15">
        <f t="shared" si="236"/>
        <v>0</v>
      </c>
      <c r="H320" s="13"/>
      <c r="I320" s="13"/>
      <c r="J320" s="13"/>
      <c r="K320" s="14">
        <f t="shared" si="237"/>
        <v>0</v>
      </c>
      <c r="L320" s="13"/>
      <c r="M320" s="15">
        <f t="shared" si="240"/>
        <v>0</v>
      </c>
      <c r="N320" s="17"/>
      <c r="O320" s="17"/>
      <c r="P320" s="18"/>
      <c r="Q320" s="19"/>
      <c r="R320" s="78"/>
      <c r="S320" s="20">
        <f t="shared" si="239"/>
        <v>0</v>
      </c>
      <c r="T320" s="83" t="s">
        <v>33</v>
      </c>
      <c r="W320" s="22" t="s">
        <v>16</v>
      </c>
      <c r="X320" s="22" t="s">
        <v>17</v>
      </c>
      <c r="AA320" s="22" t="s">
        <v>16</v>
      </c>
      <c r="AB320" s="22" t="s">
        <v>17</v>
      </c>
    </row>
    <row r="321" spans="1:28">
      <c r="A321" s="77">
        <v>42953</v>
      </c>
      <c r="B321" s="13"/>
      <c r="C321" s="13"/>
      <c r="D321" s="13"/>
      <c r="E321" s="14">
        <f t="shared" si="235"/>
        <v>0</v>
      </c>
      <c r="F321" s="13"/>
      <c r="G321" s="15">
        <f t="shared" si="236"/>
        <v>0</v>
      </c>
      <c r="H321" s="13"/>
      <c r="I321" s="13"/>
      <c r="J321" s="13"/>
      <c r="K321" s="14">
        <f t="shared" si="237"/>
        <v>0</v>
      </c>
      <c r="L321" s="13"/>
      <c r="M321" s="15">
        <f t="shared" si="240"/>
        <v>0</v>
      </c>
      <c r="N321" s="17"/>
      <c r="O321" s="17"/>
      <c r="P321" s="18"/>
      <c r="Q321" s="19"/>
      <c r="R321" s="78"/>
      <c r="S321" s="20">
        <f t="shared" si="239"/>
        <v>0</v>
      </c>
      <c r="T321" s="84">
        <f>+SUM(N315:R321)</f>
        <v>0</v>
      </c>
      <c r="V321" s="42" t="s">
        <v>19</v>
      </c>
      <c r="W321" s="35">
        <v>0</v>
      </c>
      <c r="X321" s="35">
        <v>0</v>
      </c>
      <c r="Z321" s="42" t="s">
        <v>26</v>
      </c>
      <c r="AA321" s="35">
        <v>0</v>
      </c>
      <c r="AB321" s="35">
        <v>0</v>
      </c>
    </row>
    <row r="322" spans="1:28" ht="6" customHeight="1">
      <c r="N322" s="37"/>
      <c r="O322" s="37"/>
      <c r="P322" s="37"/>
      <c r="Q322" s="37"/>
      <c r="R322" s="37"/>
    </row>
    <row r="323" spans="1:28">
      <c r="A323" s="77">
        <v>42954</v>
      </c>
      <c r="B323" s="13"/>
      <c r="C323" s="13"/>
      <c r="D323" s="13"/>
      <c r="E323" s="14">
        <f t="shared" ref="E323:E329" si="241">+D323-C323</f>
        <v>0</v>
      </c>
      <c r="F323" s="13"/>
      <c r="G323" s="15">
        <f t="shared" ref="G323:G329" si="242">IF(F323&lt;B323,F323+1-B323-E323,F323-B323-E323)</f>
        <v>0</v>
      </c>
      <c r="H323" s="13"/>
      <c r="I323" s="13"/>
      <c r="J323" s="13"/>
      <c r="K323" s="14">
        <f t="shared" ref="K323:K329" si="243">+J323-I323</f>
        <v>0</v>
      </c>
      <c r="L323" s="13"/>
      <c r="M323" s="15">
        <f t="shared" ref="M323:M324" si="244">IF(L323&lt;H323,L323+1-H323-K323,L323-H323-K323)</f>
        <v>0</v>
      </c>
      <c r="N323" s="17"/>
      <c r="O323" s="17"/>
      <c r="P323" s="18"/>
      <c r="Q323" s="19"/>
      <c r="R323" s="78"/>
      <c r="S323" s="20">
        <f>SUM(G323+M323)</f>
        <v>0</v>
      </c>
      <c r="T323" s="81">
        <f>SUM(S323:S329)</f>
        <v>0</v>
      </c>
      <c r="V323" s="39" t="s">
        <v>13</v>
      </c>
      <c r="W323" s="43" t="s">
        <v>14</v>
      </c>
      <c r="X323" s="43"/>
      <c r="Z323" s="36"/>
      <c r="AA323" s="43" t="s">
        <v>28</v>
      </c>
      <c r="AB323" s="43"/>
    </row>
    <row r="324" spans="1:28">
      <c r="A324" s="77">
        <v>42955</v>
      </c>
      <c r="B324" s="13"/>
      <c r="C324" s="13"/>
      <c r="D324" s="13"/>
      <c r="E324" s="14">
        <f t="shared" si="241"/>
        <v>0</v>
      </c>
      <c r="F324" s="13"/>
      <c r="G324" s="15">
        <f t="shared" si="242"/>
        <v>0</v>
      </c>
      <c r="H324" s="13"/>
      <c r="I324" s="13"/>
      <c r="J324" s="13"/>
      <c r="K324" s="14">
        <f t="shared" si="243"/>
        <v>0</v>
      </c>
      <c r="L324" s="13"/>
      <c r="M324" s="15">
        <f t="shared" si="244"/>
        <v>0</v>
      </c>
      <c r="N324" s="17"/>
      <c r="O324" s="17"/>
      <c r="P324" s="18"/>
      <c r="Q324" s="19"/>
      <c r="R324" s="78"/>
      <c r="S324" s="20">
        <f t="shared" ref="S324:S329" si="245">SUM(G324+M324)</f>
        <v>0</v>
      </c>
      <c r="T324" s="82"/>
      <c r="V324" s="22" t="s">
        <v>15</v>
      </c>
      <c r="W324" s="22" t="s">
        <v>29</v>
      </c>
      <c r="X324" s="22" t="s">
        <v>17</v>
      </c>
      <c r="AA324" s="22" t="s">
        <v>16</v>
      </c>
      <c r="AB324" s="22" t="s">
        <v>17</v>
      </c>
    </row>
    <row r="325" spans="1:28">
      <c r="A325" s="77">
        <v>42956</v>
      </c>
      <c r="B325" s="13"/>
      <c r="C325" s="13"/>
      <c r="D325" s="13"/>
      <c r="E325" s="14">
        <f t="shared" si="241"/>
        <v>0</v>
      </c>
      <c r="F325" s="13"/>
      <c r="G325" s="15">
        <f t="shared" si="242"/>
        <v>0</v>
      </c>
      <c r="H325" s="13"/>
      <c r="I325" s="13"/>
      <c r="J325" s="13"/>
      <c r="K325" s="14">
        <f t="shared" si="243"/>
        <v>0</v>
      </c>
      <c r="L325" s="13"/>
      <c r="M325" s="15">
        <f>IF(L325&lt;H325,L325+1-H325-K325,L325-H325-K325)</f>
        <v>0</v>
      </c>
      <c r="N325" s="17"/>
      <c r="O325" s="17"/>
      <c r="P325" s="18"/>
      <c r="Q325" s="19"/>
      <c r="R325" s="78"/>
      <c r="S325" s="20">
        <f t="shared" si="245"/>
        <v>0</v>
      </c>
      <c r="T325" s="82"/>
      <c r="V325" s="33">
        <v>0</v>
      </c>
      <c r="W325" s="23">
        <v>0</v>
      </c>
      <c r="X325" s="23">
        <v>0</v>
      </c>
      <c r="Z325" s="22" t="s">
        <v>17</v>
      </c>
      <c r="AA325" s="34" t="s">
        <v>27</v>
      </c>
      <c r="AB325" s="23">
        <f>+X327</f>
        <v>0</v>
      </c>
    </row>
    <row r="326" spans="1:28">
      <c r="A326" s="77">
        <v>42957</v>
      </c>
      <c r="B326" s="13"/>
      <c r="C326" s="13"/>
      <c r="D326" s="13"/>
      <c r="E326" s="14">
        <f t="shared" si="241"/>
        <v>0</v>
      </c>
      <c r="F326" s="13"/>
      <c r="G326" s="15">
        <f t="shared" si="242"/>
        <v>0</v>
      </c>
      <c r="H326" s="13"/>
      <c r="I326" s="13"/>
      <c r="J326" s="13"/>
      <c r="K326" s="14">
        <f t="shared" si="243"/>
        <v>0</v>
      </c>
      <c r="L326" s="13"/>
      <c r="M326" s="15">
        <f t="shared" ref="M326:M329" si="246">IF(L326&lt;H326,L326+1-H326-K326,L326-H326-K326)</f>
        <v>0</v>
      </c>
      <c r="N326" s="17"/>
      <c r="O326" s="17"/>
      <c r="P326" s="18"/>
      <c r="Q326" s="19"/>
      <c r="R326" s="78"/>
      <c r="S326" s="20">
        <f t="shared" si="245"/>
        <v>0</v>
      </c>
      <c r="T326" s="82"/>
      <c r="V326" s="22" t="s">
        <v>18</v>
      </c>
      <c r="W326" s="22" t="s">
        <v>18</v>
      </c>
      <c r="X326" s="22" t="s">
        <v>18</v>
      </c>
      <c r="Z326" s="22" t="s">
        <v>16</v>
      </c>
      <c r="AA326" s="23">
        <f>+W327</f>
        <v>0</v>
      </c>
      <c r="AB326" s="23">
        <f>+(AB325*1.5)/1.25</f>
        <v>0</v>
      </c>
    </row>
    <row r="327" spans="1:28">
      <c r="A327" s="77">
        <v>42958</v>
      </c>
      <c r="B327" s="13"/>
      <c r="C327" s="13"/>
      <c r="D327" s="13"/>
      <c r="E327" s="14">
        <f t="shared" si="241"/>
        <v>0</v>
      </c>
      <c r="F327" s="13"/>
      <c r="G327" s="15">
        <f t="shared" si="242"/>
        <v>0</v>
      </c>
      <c r="H327" s="13"/>
      <c r="I327" s="13"/>
      <c r="J327" s="13"/>
      <c r="K327" s="14">
        <f t="shared" si="243"/>
        <v>0</v>
      </c>
      <c r="L327" s="13"/>
      <c r="M327" s="15">
        <f t="shared" si="246"/>
        <v>0</v>
      </c>
      <c r="N327" s="17"/>
      <c r="O327" s="17"/>
      <c r="P327" s="18"/>
      <c r="Q327" s="19"/>
      <c r="R327" s="78"/>
      <c r="S327" s="20">
        <f t="shared" si="245"/>
        <v>0</v>
      </c>
      <c r="T327" s="82"/>
      <c r="V327" s="33">
        <f>+V319+V325-(AA321*1.25)</f>
        <v>0</v>
      </c>
      <c r="W327" s="23">
        <f>+W319+W325-W321+(AB321*1.5)/1.25-AA321</f>
        <v>0</v>
      </c>
      <c r="X327" s="23">
        <f>+X319+X325-X321-AB321</f>
        <v>0</v>
      </c>
      <c r="Z327" s="22" t="s">
        <v>15</v>
      </c>
      <c r="AA327" s="23">
        <f>+AA326*1.25</f>
        <v>0</v>
      </c>
      <c r="AB327" s="34" t="s">
        <v>27</v>
      </c>
    </row>
    <row r="328" spans="1:28">
      <c r="A328" s="77">
        <v>42959</v>
      </c>
      <c r="B328" s="13"/>
      <c r="C328" s="13"/>
      <c r="D328" s="13"/>
      <c r="E328" s="14">
        <f t="shared" si="241"/>
        <v>0</v>
      </c>
      <c r="F328" s="13"/>
      <c r="G328" s="15">
        <f t="shared" si="242"/>
        <v>0</v>
      </c>
      <c r="H328" s="13"/>
      <c r="I328" s="13"/>
      <c r="J328" s="13"/>
      <c r="K328" s="14">
        <f t="shared" si="243"/>
        <v>0</v>
      </c>
      <c r="L328" s="13"/>
      <c r="M328" s="15">
        <f t="shared" si="246"/>
        <v>0</v>
      </c>
      <c r="N328" s="17"/>
      <c r="O328" s="17"/>
      <c r="P328" s="18"/>
      <c r="Q328" s="19"/>
      <c r="R328" s="78"/>
      <c r="S328" s="20">
        <f t="shared" si="245"/>
        <v>0</v>
      </c>
      <c r="T328" s="83" t="s">
        <v>33</v>
      </c>
      <c r="W328" s="22" t="s">
        <v>16</v>
      </c>
      <c r="X328" s="22" t="s">
        <v>17</v>
      </c>
      <c r="AA328" s="22" t="s">
        <v>16</v>
      </c>
      <c r="AB328" s="22" t="s">
        <v>17</v>
      </c>
    </row>
    <row r="329" spans="1:28">
      <c r="A329" s="77">
        <v>42960</v>
      </c>
      <c r="B329" s="13"/>
      <c r="C329" s="13"/>
      <c r="D329" s="13"/>
      <c r="E329" s="14">
        <f t="shared" si="241"/>
        <v>0</v>
      </c>
      <c r="F329" s="13"/>
      <c r="G329" s="15">
        <f t="shared" si="242"/>
        <v>0</v>
      </c>
      <c r="H329" s="13"/>
      <c r="I329" s="13"/>
      <c r="J329" s="13"/>
      <c r="K329" s="14">
        <f t="shared" si="243"/>
        <v>0</v>
      </c>
      <c r="L329" s="13"/>
      <c r="M329" s="15">
        <f t="shared" si="246"/>
        <v>0</v>
      </c>
      <c r="N329" s="17"/>
      <c r="O329" s="17"/>
      <c r="P329" s="18"/>
      <c r="Q329" s="19"/>
      <c r="R329" s="78"/>
      <c r="S329" s="20">
        <f t="shared" si="245"/>
        <v>0</v>
      </c>
      <c r="T329" s="84">
        <f>+SUM(N323:R329)</f>
        <v>0</v>
      </c>
      <c r="V329" s="42" t="s">
        <v>19</v>
      </c>
      <c r="W329" s="35">
        <v>0</v>
      </c>
      <c r="X329" s="35">
        <v>0</v>
      </c>
      <c r="Z329" s="42" t="s">
        <v>26</v>
      </c>
      <c r="AA329" s="35">
        <v>0</v>
      </c>
      <c r="AB329" s="35">
        <v>0</v>
      </c>
    </row>
    <row r="330" spans="1:28" ht="6" customHeight="1">
      <c r="N330" s="37"/>
      <c r="O330" s="37"/>
      <c r="P330" s="37"/>
      <c r="Q330" s="37"/>
      <c r="R330" s="37"/>
    </row>
    <row r="331" spans="1:28">
      <c r="A331" s="77">
        <v>42961</v>
      </c>
      <c r="B331" s="13"/>
      <c r="C331" s="13"/>
      <c r="D331" s="13"/>
      <c r="E331" s="14">
        <f t="shared" ref="E331:E337" si="247">+D331-C331</f>
        <v>0</v>
      </c>
      <c r="F331" s="13"/>
      <c r="G331" s="15">
        <f t="shared" ref="G331:G337" si="248">IF(F331&lt;B331,F331+1-B331-E331,F331-B331-E331)</f>
        <v>0</v>
      </c>
      <c r="H331" s="13"/>
      <c r="I331" s="13"/>
      <c r="J331" s="13"/>
      <c r="K331" s="14">
        <f t="shared" ref="K331:K337" si="249">+J331-I331</f>
        <v>0</v>
      </c>
      <c r="L331" s="13"/>
      <c r="M331" s="15">
        <f t="shared" ref="M331:M332" si="250">IF(L331&lt;H331,L331+1-H331-K331,L331-H331-K331)</f>
        <v>0</v>
      </c>
      <c r="N331" s="17"/>
      <c r="O331" s="17"/>
      <c r="P331" s="18"/>
      <c r="Q331" s="19"/>
      <c r="R331" s="78"/>
      <c r="S331" s="20">
        <f>SUM(G331+M331)</f>
        <v>0</v>
      </c>
      <c r="T331" s="81">
        <f>SUM(S331:S337)</f>
        <v>0</v>
      </c>
      <c r="V331" s="39" t="s">
        <v>13</v>
      </c>
      <c r="W331" s="43" t="s">
        <v>14</v>
      </c>
      <c r="X331" s="43"/>
      <c r="Z331" s="36"/>
      <c r="AA331" s="43" t="s">
        <v>28</v>
      </c>
      <c r="AB331" s="43"/>
    </row>
    <row r="332" spans="1:28">
      <c r="A332" s="77">
        <v>42962</v>
      </c>
      <c r="B332" s="13"/>
      <c r="C332" s="13"/>
      <c r="D332" s="13"/>
      <c r="E332" s="14">
        <f t="shared" si="247"/>
        <v>0</v>
      </c>
      <c r="F332" s="13"/>
      <c r="G332" s="15">
        <f t="shared" si="248"/>
        <v>0</v>
      </c>
      <c r="H332" s="13"/>
      <c r="I332" s="13"/>
      <c r="J332" s="13"/>
      <c r="K332" s="14">
        <f t="shared" si="249"/>
        <v>0</v>
      </c>
      <c r="L332" s="13"/>
      <c r="M332" s="15">
        <f t="shared" si="250"/>
        <v>0</v>
      </c>
      <c r="N332" s="17"/>
      <c r="O332" s="17"/>
      <c r="P332" s="18"/>
      <c r="Q332" s="19"/>
      <c r="R332" s="78"/>
      <c r="S332" s="20">
        <f t="shared" ref="S332:S337" si="251">SUM(G332+M332)</f>
        <v>0</v>
      </c>
      <c r="T332" s="82"/>
      <c r="V332" s="22" t="s">
        <v>15</v>
      </c>
      <c r="W332" s="22" t="s">
        <v>29</v>
      </c>
      <c r="X332" s="22" t="s">
        <v>17</v>
      </c>
      <c r="AA332" s="22" t="s">
        <v>16</v>
      </c>
      <c r="AB332" s="22" t="s">
        <v>17</v>
      </c>
    </row>
    <row r="333" spans="1:28">
      <c r="A333" s="77">
        <v>42963</v>
      </c>
      <c r="B333" s="13"/>
      <c r="C333" s="13"/>
      <c r="D333" s="13"/>
      <c r="E333" s="14">
        <f t="shared" si="247"/>
        <v>0</v>
      </c>
      <c r="F333" s="13"/>
      <c r="G333" s="15">
        <f t="shared" si="248"/>
        <v>0</v>
      </c>
      <c r="H333" s="13"/>
      <c r="I333" s="13"/>
      <c r="J333" s="13"/>
      <c r="K333" s="14">
        <f t="shared" si="249"/>
        <v>0</v>
      </c>
      <c r="L333" s="13"/>
      <c r="M333" s="15">
        <f>IF(L333&lt;H333,L333+1-H333-K333,L333-H333-K333)</f>
        <v>0</v>
      </c>
      <c r="N333" s="17"/>
      <c r="O333" s="17"/>
      <c r="P333" s="18"/>
      <c r="Q333" s="19"/>
      <c r="R333" s="78"/>
      <c r="S333" s="20">
        <f t="shared" si="251"/>
        <v>0</v>
      </c>
      <c r="T333" s="82"/>
      <c r="V333" s="33">
        <v>0</v>
      </c>
      <c r="W333" s="23">
        <v>0</v>
      </c>
      <c r="X333" s="23">
        <v>0</v>
      </c>
      <c r="Z333" s="22" t="s">
        <v>17</v>
      </c>
      <c r="AA333" s="34" t="s">
        <v>27</v>
      </c>
      <c r="AB333" s="23">
        <f>+X335</f>
        <v>0</v>
      </c>
    </row>
    <row r="334" spans="1:28">
      <c r="A334" s="77">
        <v>42964</v>
      </c>
      <c r="B334" s="13"/>
      <c r="C334" s="13"/>
      <c r="D334" s="13"/>
      <c r="E334" s="14">
        <f t="shared" si="247"/>
        <v>0</v>
      </c>
      <c r="F334" s="13"/>
      <c r="G334" s="15">
        <f t="shared" si="248"/>
        <v>0</v>
      </c>
      <c r="H334" s="13"/>
      <c r="I334" s="13"/>
      <c r="J334" s="13"/>
      <c r="K334" s="14">
        <f t="shared" si="249"/>
        <v>0</v>
      </c>
      <c r="L334" s="13"/>
      <c r="M334" s="15">
        <f t="shared" ref="M334:M337" si="252">IF(L334&lt;H334,L334+1-H334-K334,L334-H334-K334)</f>
        <v>0</v>
      </c>
      <c r="N334" s="17"/>
      <c r="O334" s="17"/>
      <c r="P334" s="18"/>
      <c r="Q334" s="19"/>
      <c r="R334" s="78"/>
      <c r="S334" s="20">
        <f t="shared" si="251"/>
        <v>0</v>
      </c>
      <c r="T334" s="82"/>
      <c r="V334" s="22" t="s">
        <v>18</v>
      </c>
      <c r="W334" s="22" t="s">
        <v>18</v>
      </c>
      <c r="X334" s="22" t="s">
        <v>18</v>
      </c>
      <c r="Z334" s="22" t="s">
        <v>16</v>
      </c>
      <c r="AA334" s="23">
        <f>+W335</f>
        <v>0</v>
      </c>
      <c r="AB334" s="23">
        <f>+(AB333*1.5)/1.25</f>
        <v>0</v>
      </c>
    </row>
    <row r="335" spans="1:28">
      <c r="A335" s="77">
        <v>42965</v>
      </c>
      <c r="B335" s="13"/>
      <c r="C335" s="13"/>
      <c r="D335" s="13"/>
      <c r="E335" s="14">
        <f t="shared" si="247"/>
        <v>0</v>
      </c>
      <c r="F335" s="13"/>
      <c r="G335" s="15">
        <f t="shared" si="248"/>
        <v>0</v>
      </c>
      <c r="H335" s="13"/>
      <c r="I335" s="13"/>
      <c r="J335" s="13"/>
      <c r="K335" s="14">
        <f t="shared" si="249"/>
        <v>0</v>
      </c>
      <c r="L335" s="13"/>
      <c r="M335" s="15">
        <f t="shared" si="252"/>
        <v>0</v>
      </c>
      <c r="N335" s="17"/>
      <c r="O335" s="17"/>
      <c r="P335" s="18"/>
      <c r="Q335" s="19"/>
      <c r="R335" s="78"/>
      <c r="S335" s="20">
        <f t="shared" si="251"/>
        <v>0</v>
      </c>
      <c r="T335" s="82"/>
      <c r="V335" s="33">
        <f>+V327+V333-(AA329*1.25)</f>
        <v>0</v>
      </c>
      <c r="W335" s="23">
        <f>+W327+W333-W329+(AB329*1.5)/1.25-AA329</f>
        <v>0</v>
      </c>
      <c r="X335" s="23">
        <f>+X327+X333-X329-AB329</f>
        <v>0</v>
      </c>
      <c r="Z335" s="22" t="s">
        <v>15</v>
      </c>
      <c r="AA335" s="23">
        <f>+AA334*1.25</f>
        <v>0</v>
      </c>
      <c r="AB335" s="34" t="s">
        <v>27</v>
      </c>
    </row>
    <row r="336" spans="1:28">
      <c r="A336" s="77">
        <v>42966</v>
      </c>
      <c r="B336" s="13"/>
      <c r="C336" s="13"/>
      <c r="D336" s="13"/>
      <c r="E336" s="14">
        <f t="shared" si="247"/>
        <v>0</v>
      </c>
      <c r="F336" s="13"/>
      <c r="G336" s="15">
        <f t="shared" si="248"/>
        <v>0</v>
      </c>
      <c r="H336" s="13"/>
      <c r="I336" s="13"/>
      <c r="J336" s="13"/>
      <c r="K336" s="14">
        <f t="shared" si="249"/>
        <v>0</v>
      </c>
      <c r="L336" s="13"/>
      <c r="M336" s="15">
        <f t="shared" si="252"/>
        <v>0</v>
      </c>
      <c r="N336" s="17"/>
      <c r="O336" s="17"/>
      <c r="P336" s="18"/>
      <c r="Q336" s="19"/>
      <c r="R336" s="78"/>
      <c r="S336" s="20">
        <f t="shared" si="251"/>
        <v>0</v>
      </c>
      <c r="T336" s="83" t="s">
        <v>33</v>
      </c>
      <c r="W336" s="22" t="s">
        <v>16</v>
      </c>
      <c r="X336" s="22" t="s">
        <v>17</v>
      </c>
      <c r="AA336" s="22" t="s">
        <v>16</v>
      </c>
      <c r="AB336" s="22" t="s">
        <v>17</v>
      </c>
    </row>
    <row r="337" spans="1:28">
      <c r="A337" s="77">
        <v>42967</v>
      </c>
      <c r="B337" s="13"/>
      <c r="C337" s="13"/>
      <c r="D337" s="13"/>
      <c r="E337" s="14">
        <f t="shared" si="247"/>
        <v>0</v>
      </c>
      <c r="F337" s="13"/>
      <c r="G337" s="15">
        <f t="shared" si="248"/>
        <v>0</v>
      </c>
      <c r="H337" s="13"/>
      <c r="I337" s="13"/>
      <c r="J337" s="13"/>
      <c r="K337" s="14">
        <f t="shared" si="249"/>
        <v>0</v>
      </c>
      <c r="L337" s="13"/>
      <c r="M337" s="15">
        <f t="shared" si="252"/>
        <v>0</v>
      </c>
      <c r="N337" s="17"/>
      <c r="O337" s="17"/>
      <c r="P337" s="18"/>
      <c r="Q337" s="19"/>
      <c r="R337" s="78"/>
      <c r="S337" s="20">
        <f t="shared" si="251"/>
        <v>0</v>
      </c>
      <c r="T337" s="84">
        <f>+SUM(N331:R337)</f>
        <v>0</v>
      </c>
      <c r="V337" s="42" t="s">
        <v>19</v>
      </c>
      <c r="W337" s="35">
        <v>0</v>
      </c>
      <c r="X337" s="35">
        <v>0</v>
      </c>
      <c r="Z337" s="42" t="s">
        <v>26</v>
      </c>
      <c r="AA337" s="35">
        <v>0</v>
      </c>
      <c r="AB337" s="35">
        <v>0</v>
      </c>
    </row>
    <row r="338" spans="1:28" ht="6" customHeight="1">
      <c r="N338" s="37"/>
      <c r="O338" s="37"/>
      <c r="P338" s="37"/>
      <c r="Q338" s="37"/>
      <c r="R338" s="37"/>
    </row>
    <row r="339" spans="1:28">
      <c r="A339" s="77">
        <v>42968</v>
      </c>
      <c r="B339" s="13"/>
      <c r="C339" s="13"/>
      <c r="D339" s="13"/>
      <c r="E339" s="14">
        <f t="shared" ref="E339:E345" si="253">+D339-C339</f>
        <v>0</v>
      </c>
      <c r="F339" s="13"/>
      <c r="G339" s="15">
        <f t="shared" ref="G339:G345" si="254">IF(F339&lt;B339,F339+1-B339-E339,F339-B339-E339)</f>
        <v>0</v>
      </c>
      <c r="H339" s="13"/>
      <c r="I339" s="13"/>
      <c r="J339" s="13"/>
      <c r="K339" s="14">
        <f t="shared" ref="K339:K345" si="255">+J339-I339</f>
        <v>0</v>
      </c>
      <c r="L339" s="13"/>
      <c r="M339" s="15">
        <f t="shared" ref="M339:M340" si="256">IF(L339&lt;H339,L339+1-H339-K339,L339-H339-K339)</f>
        <v>0</v>
      </c>
      <c r="N339" s="17"/>
      <c r="O339" s="17"/>
      <c r="P339" s="18"/>
      <c r="Q339" s="19"/>
      <c r="R339" s="78"/>
      <c r="S339" s="20">
        <f>SUM(G339+M339)</f>
        <v>0</v>
      </c>
      <c r="T339" s="81">
        <f>SUM(S339:S345)</f>
        <v>0</v>
      </c>
      <c r="V339" s="39" t="s">
        <v>13</v>
      </c>
      <c r="W339" s="43" t="s">
        <v>14</v>
      </c>
      <c r="X339" s="43"/>
      <c r="Z339" s="36"/>
      <c r="AA339" s="43" t="s">
        <v>28</v>
      </c>
      <c r="AB339" s="43"/>
    </row>
    <row r="340" spans="1:28">
      <c r="A340" s="77">
        <v>42969</v>
      </c>
      <c r="B340" s="13"/>
      <c r="C340" s="13"/>
      <c r="D340" s="13"/>
      <c r="E340" s="14">
        <f t="shared" si="253"/>
        <v>0</v>
      </c>
      <c r="F340" s="13"/>
      <c r="G340" s="15">
        <f t="shared" si="254"/>
        <v>0</v>
      </c>
      <c r="H340" s="13"/>
      <c r="I340" s="13"/>
      <c r="J340" s="13"/>
      <c r="K340" s="14">
        <f t="shared" si="255"/>
        <v>0</v>
      </c>
      <c r="L340" s="13"/>
      <c r="M340" s="15">
        <f t="shared" si="256"/>
        <v>0</v>
      </c>
      <c r="N340" s="17"/>
      <c r="O340" s="17"/>
      <c r="P340" s="18"/>
      <c r="Q340" s="19"/>
      <c r="R340" s="78"/>
      <c r="S340" s="20">
        <f t="shared" ref="S340:S345" si="257">SUM(G340+M340)</f>
        <v>0</v>
      </c>
      <c r="T340" s="82"/>
      <c r="V340" s="22" t="s">
        <v>15</v>
      </c>
      <c r="W340" s="22" t="s">
        <v>29</v>
      </c>
      <c r="X340" s="22" t="s">
        <v>17</v>
      </c>
      <c r="AA340" s="22" t="s">
        <v>16</v>
      </c>
      <c r="AB340" s="22" t="s">
        <v>17</v>
      </c>
    </row>
    <row r="341" spans="1:28">
      <c r="A341" s="77">
        <v>42970</v>
      </c>
      <c r="B341" s="13"/>
      <c r="C341" s="13"/>
      <c r="D341" s="13"/>
      <c r="E341" s="14">
        <f t="shared" si="253"/>
        <v>0</v>
      </c>
      <c r="F341" s="13"/>
      <c r="G341" s="15">
        <f t="shared" si="254"/>
        <v>0</v>
      </c>
      <c r="H341" s="13"/>
      <c r="I341" s="13"/>
      <c r="J341" s="13"/>
      <c r="K341" s="14">
        <f t="shared" si="255"/>
        <v>0</v>
      </c>
      <c r="L341" s="13"/>
      <c r="M341" s="15">
        <f>IF(L341&lt;H341,L341+1-H341-K341,L341-H341-K341)</f>
        <v>0</v>
      </c>
      <c r="N341" s="17"/>
      <c r="O341" s="17"/>
      <c r="P341" s="18"/>
      <c r="Q341" s="19"/>
      <c r="R341" s="78"/>
      <c r="S341" s="20">
        <f t="shared" si="257"/>
        <v>0</v>
      </c>
      <c r="T341" s="82"/>
      <c r="V341" s="33">
        <v>0</v>
      </c>
      <c r="W341" s="23">
        <v>0</v>
      </c>
      <c r="X341" s="23">
        <v>0</v>
      </c>
      <c r="Z341" s="22" t="s">
        <v>17</v>
      </c>
      <c r="AA341" s="34" t="s">
        <v>27</v>
      </c>
      <c r="AB341" s="23">
        <f>+X343</f>
        <v>0</v>
      </c>
    </row>
    <row r="342" spans="1:28">
      <c r="A342" s="77">
        <v>42971</v>
      </c>
      <c r="B342" s="13"/>
      <c r="C342" s="13"/>
      <c r="D342" s="13"/>
      <c r="E342" s="14">
        <f t="shared" si="253"/>
        <v>0</v>
      </c>
      <c r="F342" s="13"/>
      <c r="G342" s="15">
        <f t="shared" si="254"/>
        <v>0</v>
      </c>
      <c r="H342" s="13"/>
      <c r="I342" s="13"/>
      <c r="J342" s="13"/>
      <c r="K342" s="14">
        <f t="shared" si="255"/>
        <v>0</v>
      </c>
      <c r="L342" s="13"/>
      <c r="M342" s="15">
        <f t="shared" ref="M342:M345" si="258">IF(L342&lt;H342,L342+1-H342-K342,L342-H342-K342)</f>
        <v>0</v>
      </c>
      <c r="N342" s="17"/>
      <c r="O342" s="17"/>
      <c r="P342" s="18"/>
      <c r="Q342" s="19"/>
      <c r="R342" s="78"/>
      <c r="S342" s="20">
        <f t="shared" si="257"/>
        <v>0</v>
      </c>
      <c r="T342" s="82"/>
      <c r="V342" s="22" t="s">
        <v>18</v>
      </c>
      <c r="W342" s="22" t="s">
        <v>18</v>
      </c>
      <c r="X342" s="22" t="s">
        <v>18</v>
      </c>
      <c r="Z342" s="22" t="s">
        <v>16</v>
      </c>
      <c r="AA342" s="23">
        <f>+W343</f>
        <v>0</v>
      </c>
      <c r="AB342" s="23">
        <f>+(AB341*1.5)/1.25</f>
        <v>0</v>
      </c>
    </row>
    <row r="343" spans="1:28">
      <c r="A343" s="77">
        <v>42972</v>
      </c>
      <c r="B343" s="13"/>
      <c r="C343" s="13"/>
      <c r="D343" s="13"/>
      <c r="E343" s="14">
        <f t="shared" si="253"/>
        <v>0</v>
      </c>
      <c r="F343" s="13"/>
      <c r="G343" s="15">
        <f t="shared" si="254"/>
        <v>0</v>
      </c>
      <c r="H343" s="13"/>
      <c r="I343" s="13"/>
      <c r="J343" s="13"/>
      <c r="K343" s="14">
        <f t="shared" si="255"/>
        <v>0</v>
      </c>
      <c r="L343" s="13"/>
      <c r="M343" s="15">
        <f t="shared" si="258"/>
        <v>0</v>
      </c>
      <c r="N343" s="17"/>
      <c r="O343" s="17"/>
      <c r="P343" s="18"/>
      <c r="Q343" s="19"/>
      <c r="R343" s="78"/>
      <c r="S343" s="20">
        <f t="shared" si="257"/>
        <v>0</v>
      </c>
      <c r="T343" s="82"/>
      <c r="V343" s="33">
        <f>+V335+V341-(AA337*1.25)</f>
        <v>0</v>
      </c>
      <c r="W343" s="23">
        <f>+W335+W341-W337+(AB337*1.5)/1.25-AA337</f>
        <v>0</v>
      </c>
      <c r="X343" s="23">
        <f>+X335+X341-X337-AB337</f>
        <v>0</v>
      </c>
      <c r="Z343" s="22" t="s">
        <v>15</v>
      </c>
      <c r="AA343" s="23">
        <f>+AA342*1.25</f>
        <v>0</v>
      </c>
      <c r="AB343" s="34" t="s">
        <v>27</v>
      </c>
    </row>
    <row r="344" spans="1:28">
      <c r="A344" s="77">
        <v>42973</v>
      </c>
      <c r="B344" s="13"/>
      <c r="C344" s="13"/>
      <c r="D344" s="13"/>
      <c r="E344" s="14">
        <f t="shared" si="253"/>
        <v>0</v>
      </c>
      <c r="F344" s="13"/>
      <c r="G344" s="15">
        <f t="shared" si="254"/>
        <v>0</v>
      </c>
      <c r="H344" s="13"/>
      <c r="I344" s="13"/>
      <c r="J344" s="13"/>
      <c r="K344" s="14">
        <f t="shared" si="255"/>
        <v>0</v>
      </c>
      <c r="L344" s="13"/>
      <c r="M344" s="15">
        <f t="shared" si="258"/>
        <v>0</v>
      </c>
      <c r="N344" s="17"/>
      <c r="O344" s="17"/>
      <c r="P344" s="18"/>
      <c r="Q344" s="19"/>
      <c r="R344" s="78"/>
      <c r="S344" s="20">
        <f t="shared" si="257"/>
        <v>0</v>
      </c>
      <c r="T344" s="83" t="s">
        <v>33</v>
      </c>
      <c r="W344" s="22" t="s">
        <v>16</v>
      </c>
      <c r="X344" s="22" t="s">
        <v>17</v>
      </c>
      <c r="AA344" s="22" t="s">
        <v>16</v>
      </c>
      <c r="AB344" s="22" t="s">
        <v>17</v>
      </c>
    </row>
    <row r="345" spans="1:28">
      <c r="A345" s="77">
        <v>42974</v>
      </c>
      <c r="B345" s="13"/>
      <c r="C345" s="13"/>
      <c r="D345" s="13"/>
      <c r="E345" s="14">
        <f t="shared" si="253"/>
        <v>0</v>
      </c>
      <c r="F345" s="13"/>
      <c r="G345" s="15">
        <f t="shared" si="254"/>
        <v>0</v>
      </c>
      <c r="H345" s="13"/>
      <c r="I345" s="13"/>
      <c r="J345" s="13"/>
      <c r="K345" s="14">
        <f t="shared" si="255"/>
        <v>0</v>
      </c>
      <c r="L345" s="13"/>
      <c r="M345" s="15">
        <f t="shared" si="258"/>
        <v>0</v>
      </c>
      <c r="N345" s="17"/>
      <c r="O345" s="17"/>
      <c r="P345" s="18"/>
      <c r="Q345" s="19"/>
      <c r="R345" s="78"/>
      <c r="S345" s="20">
        <f t="shared" si="257"/>
        <v>0</v>
      </c>
      <c r="T345" s="84">
        <f>+SUM(N339:R345)</f>
        <v>0</v>
      </c>
      <c r="V345" s="42" t="s">
        <v>19</v>
      </c>
      <c r="W345" s="35">
        <v>0</v>
      </c>
      <c r="X345" s="35">
        <v>0</v>
      </c>
      <c r="Z345" s="42" t="s">
        <v>26</v>
      </c>
      <c r="AA345" s="35">
        <v>0</v>
      </c>
      <c r="AB345" s="35">
        <v>0</v>
      </c>
    </row>
    <row r="346" spans="1:28" ht="6" customHeight="1">
      <c r="N346" s="37"/>
      <c r="O346" s="37"/>
      <c r="P346" s="37"/>
      <c r="Q346" s="37"/>
      <c r="R346" s="37"/>
    </row>
    <row r="347" spans="1:28">
      <c r="A347" s="77">
        <v>42975</v>
      </c>
      <c r="B347" s="13"/>
      <c r="C347" s="13"/>
      <c r="D347" s="13"/>
      <c r="E347" s="14">
        <f t="shared" ref="E347:E353" si="259">+D347-C347</f>
        <v>0</v>
      </c>
      <c r="F347" s="13"/>
      <c r="G347" s="15">
        <f t="shared" ref="G347:G353" si="260">IF(F347&lt;B347,F347+1-B347-E347,F347-B347-E347)</f>
        <v>0</v>
      </c>
      <c r="H347" s="13"/>
      <c r="I347" s="13"/>
      <c r="J347" s="13"/>
      <c r="K347" s="14">
        <f t="shared" ref="K347:K353" si="261">+J347-I347</f>
        <v>0</v>
      </c>
      <c r="L347" s="13"/>
      <c r="M347" s="15">
        <f t="shared" ref="M347:M348" si="262">IF(L347&lt;H347,L347+1-H347-K347,L347-H347-K347)</f>
        <v>0</v>
      </c>
      <c r="N347" s="17"/>
      <c r="O347" s="17"/>
      <c r="P347" s="18"/>
      <c r="Q347" s="19"/>
      <c r="R347" s="78"/>
      <c r="S347" s="20">
        <f>SUM(G347+M347)</f>
        <v>0</v>
      </c>
      <c r="T347" s="81">
        <f>SUM(S347:S353)</f>
        <v>0</v>
      </c>
      <c r="V347" s="39" t="s">
        <v>13</v>
      </c>
      <c r="W347" s="43" t="s">
        <v>14</v>
      </c>
      <c r="X347" s="43"/>
      <c r="Z347" s="36"/>
      <c r="AA347" s="43" t="s">
        <v>28</v>
      </c>
      <c r="AB347" s="43"/>
    </row>
    <row r="348" spans="1:28">
      <c r="A348" s="77">
        <v>42976</v>
      </c>
      <c r="B348" s="13"/>
      <c r="C348" s="13"/>
      <c r="D348" s="13"/>
      <c r="E348" s="14">
        <f t="shared" si="259"/>
        <v>0</v>
      </c>
      <c r="F348" s="13"/>
      <c r="G348" s="15">
        <f t="shared" si="260"/>
        <v>0</v>
      </c>
      <c r="H348" s="13"/>
      <c r="I348" s="13"/>
      <c r="J348" s="13"/>
      <c r="K348" s="14">
        <f t="shared" si="261"/>
        <v>0</v>
      </c>
      <c r="L348" s="13"/>
      <c r="M348" s="15">
        <f t="shared" si="262"/>
        <v>0</v>
      </c>
      <c r="N348" s="17"/>
      <c r="O348" s="17"/>
      <c r="P348" s="18"/>
      <c r="Q348" s="19"/>
      <c r="R348" s="78"/>
      <c r="S348" s="20">
        <f t="shared" ref="S348:S353" si="263">SUM(G348+M348)</f>
        <v>0</v>
      </c>
      <c r="T348" s="82"/>
      <c r="V348" s="22" t="s">
        <v>15</v>
      </c>
      <c r="W348" s="22" t="s">
        <v>29</v>
      </c>
      <c r="X348" s="22" t="s">
        <v>17</v>
      </c>
      <c r="AA348" s="22" t="s">
        <v>16</v>
      </c>
      <c r="AB348" s="22" t="s">
        <v>17</v>
      </c>
    </row>
    <row r="349" spans="1:28">
      <c r="A349" s="77">
        <v>42977</v>
      </c>
      <c r="B349" s="13"/>
      <c r="C349" s="13"/>
      <c r="D349" s="13"/>
      <c r="E349" s="14">
        <f t="shared" si="259"/>
        <v>0</v>
      </c>
      <c r="F349" s="13"/>
      <c r="G349" s="15">
        <f t="shared" si="260"/>
        <v>0</v>
      </c>
      <c r="H349" s="13"/>
      <c r="I349" s="13"/>
      <c r="J349" s="13"/>
      <c r="K349" s="14">
        <f t="shared" si="261"/>
        <v>0</v>
      </c>
      <c r="L349" s="13"/>
      <c r="M349" s="15">
        <f>IF(L349&lt;H349,L349+1-H349-K349,L349-H349-K349)</f>
        <v>0</v>
      </c>
      <c r="N349" s="17"/>
      <c r="O349" s="17"/>
      <c r="P349" s="18"/>
      <c r="Q349" s="19"/>
      <c r="R349" s="78"/>
      <c r="S349" s="20">
        <f t="shared" si="263"/>
        <v>0</v>
      </c>
      <c r="T349" s="82"/>
      <c r="V349" s="33">
        <v>0</v>
      </c>
      <c r="W349" s="23">
        <v>0</v>
      </c>
      <c r="X349" s="23">
        <v>0</v>
      </c>
      <c r="Z349" s="22" t="s">
        <v>17</v>
      </c>
      <c r="AA349" s="34" t="s">
        <v>27</v>
      </c>
      <c r="AB349" s="23">
        <f>+X351</f>
        <v>0</v>
      </c>
    </row>
    <row r="350" spans="1:28">
      <c r="A350" s="77">
        <v>42978</v>
      </c>
      <c r="B350" s="13"/>
      <c r="C350" s="13"/>
      <c r="D350" s="13"/>
      <c r="E350" s="14">
        <f t="shared" si="259"/>
        <v>0</v>
      </c>
      <c r="F350" s="13"/>
      <c r="G350" s="15">
        <f t="shared" si="260"/>
        <v>0</v>
      </c>
      <c r="H350" s="13"/>
      <c r="I350" s="13"/>
      <c r="J350" s="13"/>
      <c r="K350" s="14">
        <f t="shared" si="261"/>
        <v>0</v>
      </c>
      <c r="L350" s="13"/>
      <c r="M350" s="15">
        <f t="shared" ref="M350:M353" si="264">IF(L350&lt;H350,L350+1-H350-K350,L350-H350-K350)</f>
        <v>0</v>
      </c>
      <c r="N350" s="17"/>
      <c r="O350" s="17"/>
      <c r="P350" s="18"/>
      <c r="Q350" s="19"/>
      <c r="R350" s="78"/>
      <c r="S350" s="20">
        <f t="shared" si="263"/>
        <v>0</v>
      </c>
      <c r="T350" s="82"/>
      <c r="V350" s="22" t="s">
        <v>18</v>
      </c>
      <c r="W350" s="22" t="s">
        <v>18</v>
      </c>
      <c r="X350" s="22" t="s">
        <v>18</v>
      </c>
      <c r="Z350" s="22" t="s">
        <v>16</v>
      </c>
      <c r="AA350" s="23">
        <f>+W351</f>
        <v>0</v>
      </c>
      <c r="AB350" s="23">
        <f>+(AB349*1.5)/1.25</f>
        <v>0</v>
      </c>
    </row>
    <row r="351" spans="1:28">
      <c r="A351" s="77">
        <v>42979</v>
      </c>
      <c r="B351" s="13"/>
      <c r="C351" s="13"/>
      <c r="D351" s="13"/>
      <c r="E351" s="14">
        <f t="shared" si="259"/>
        <v>0</v>
      </c>
      <c r="F351" s="13"/>
      <c r="G351" s="15">
        <f t="shared" si="260"/>
        <v>0</v>
      </c>
      <c r="H351" s="13"/>
      <c r="I351" s="13"/>
      <c r="J351" s="13"/>
      <c r="K351" s="14">
        <f t="shared" si="261"/>
        <v>0</v>
      </c>
      <c r="L351" s="13"/>
      <c r="M351" s="15">
        <f t="shared" si="264"/>
        <v>0</v>
      </c>
      <c r="N351" s="17"/>
      <c r="O351" s="17"/>
      <c r="P351" s="18"/>
      <c r="Q351" s="19"/>
      <c r="R351" s="78"/>
      <c r="S351" s="20">
        <f t="shared" si="263"/>
        <v>0</v>
      </c>
      <c r="T351" s="82"/>
      <c r="V351" s="33">
        <f>+V343+V349-(AA345*1.25)</f>
        <v>0</v>
      </c>
      <c r="W351" s="23">
        <f>+W343+W349-W345+(AB345*1.5)/1.25-AA345</f>
        <v>0</v>
      </c>
      <c r="X351" s="23">
        <f>+X343+X349-X345-AB345</f>
        <v>0</v>
      </c>
      <c r="Z351" s="22" t="s">
        <v>15</v>
      </c>
      <c r="AA351" s="23">
        <f>+AA350*1.25</f>
        <v>0</v>
      </c>
      <c r="AB351" s="34" t="s">
        <v>27</v>
      </c>
    </row>
    <row r="352" spans="1:28">
      <c r="A352" s="77">
        <v>42980</v>
      </c>
      <c r="B352" s="13"/>
      <c r="C352" s="13"/>
      <c r="D352" s="13"/>
      <c r="E352" s="14">
        <f t="shared" si="259"/>
        <v>0</v>
      </c>
      <c r="F352" s="13"/>
      <c r="G352" s="15">
        <f t="shared" si="260"/>
        <v>0</v>
      </c>
      <c r="H352" s="13"/>
      <c r="I352" s="13"/>
      <c r="J352" s="13"/>
      <c r="K352" s="14">
        <f t="shared" si="261"/>
        <v>0</v>
      </c>
      <c r="L352" s="13"/>
      <c r="M352" s="15">
        <f t="shared" si="264"/>
        <v>0</v>
      </c>
      <c r="N352" s="17"/>
      <c r="O352" s="17"/>
      <c r="P352" s="18"/>
      <c r="Q352" s="19"/>
      <c r="R352" s="78"/>
      <c r="S352" s="20">
        <f t="shared" si="263"/>
        <v>0</v>
      </c>
      <c r="T352" s="83" t="s">
        <v>33</v>
      </c>
      <c r="W352" s="22" t="s">
        <v>16</v>
      </c>
      <c r="X352" s="22" t="s">
        <v>17</v>
      </c>
      <c r="AA352" s="22" t="s">
        <v>16</v>
      </c>
      <c r="AB352" s="22" t="s">
        <v>17</v>
      </c>
    </row>
    <row r="353" spans="1:28">
      <c r="A353" s="77">
        <v>42981</v>
      </c>
      <c r="B353" s="13"/>
      <c r="C353" s="13"/>
      <c r="D353" s="13"/>
      <c r="E353" s="14">
        <f t="shared" si="259"/>
        <v>0</v>
      </c>
      <c r="F353" s="13"/>
      <c r="G353" s="15">
        <f t="shared" si="260"/>
        <v>0</v>
      </c>
      <c r="H353" s="13"/>
      <c r="I353" s="13"/>
      <c r="J353" s="13"/>
      <c r="K353" s="14">
        <f t="shared" si="261"/>
        <v>0</v>
      </c>
      <c r="L353" s="13"/>
      <c r="M353" s="15">
        <f t="shared" si="264"/>
        <v>0</v>
      </c>
      <c r="N353" s="17"/>
      <c r="O353" s="17"/>
      <c r="P353" s="18"/>
      <c r="Q353" s="19"/>
      <c r="R353" s="78"/>
      <c r="S353" s="20">
        <f t="shared" si="263"/>
        <v>0</v>
      </c>
      <c r="T353" s="84">
        <f>+SUM(N347:R353)</f>
        <v>0</v>
      </c>
      <c r="V353" s="42" t="s">
        <v>19</v>
      </c>
      <c r="W353" s="35">
        <v>0</v>
      </c>
      <c r="X353" s="35">
        <v>0</v>
      </c>
      <c r="Z353" s="42" t="s">
        <v>26</v>
      </c>
      <c r="AA353" s="35">
        <v>0</v>
      </c>
      <c r="AB353" s="35">
        <v>0</v>
      </c>
    </row>
    <row r="354" spans="1:28" ht="6" customHeight="1">
      <c r="N354" s="37"/>
      <c r="O354" s="37"/>
      <c r="P354" s="37"/>
      <c r="Q354" s="37"/>
      <c r="R354" s="37"/>
    </row>
    <row r="355" spans="1:28">
      <c r="A355" s="77">
        <v>42982</v>
      </c>
      <c r="B355" s="13"/>
      <c r="C355" s="13"/>
      <c r="D355" s="13"/>
      <c r="E355" s="14">
        <f t="shared" ref="E355:E361" si="265">+D355-C355</f>
        <v>0</v>
      </c>
      <c r="F355" s="13"/>
      <c r="G355" s="15">
        <f t="shared" ref="G355:G361" si="266">IF(F355&lt;B355,F355+1-B355-E355,F355-B355-E355)</f>
        <v>0</v>
      </c>
      <c r="H355" s="13"/>
      <c r="I355" s="13"/>
      <c r="J355" s="13"/>
      <c r="K355" s="14">
        <f t="shared" ref="K355:K361" si="267">+J355-I355</f>
        <v>0</v>
      </c>
      <c r="L355" s="13"/>
      <c r="M355" s="15">
        <f t="shared" ref="M355:M356" si="268">IF(L355&lt;H355,L355+1-H355-K355,L355-H355-K355)</f>
        <v>0</v>
      </c>
      <c r="N355" s="17"/>
      <c r="O355" s="17"/>
      <c r="P355" s="18"/>
      <c r="Q355" s="19"/>
      <c r="R355" s="78"/>
      <c r="S355" s="20">
        <f>SUM(G355+M355)</f>
        <v>0</v>
      </c>
      <c r="T355" s="81">
        <f>SUM(S355:S361)</f>
        <v>0</v>
      </c>
      <c r="V355" s="39" t="s">
        <v>13</v>
      </c>
      <c r="W355" s="43" t="s">
        <v>14</v>
      </c>
      <c r="X355" s="43"/>
      <c r="Z355" s="36"/>
      <c r="AA355" s="43" t="s">
        <v>28</v>
      </c>
      <c r="AB355" s="43"/>
    </row>
    <row r="356" spans="1:28">
      <c r="A356" s="77">
        <v>42983</v>
      </c>
      <c r="B356" s="13"/>
      <c r="C356" s="13"/>
      <c r="D356" s="13"/>
      <c r="E356" s="14">
        <f t="shared" si="265"/>
        <v>0</v>
      </c>
      <c r="F356" s="13"/>
      <c r="G356" s="15">
        <f t="shared" si="266"/>
        <v>0</v>
      </c>
      <c r="H356" s="13"/>
      <c r="I356" s="13"/>
      <c r="J356" s="13"/>
      <c r="K356" s="14">
        <f t="shared" si="267"/>
        <v>0</v>
      </c>
      <c r="L356" s="13"/>
      <c r="M356" s="15">
        <f t="shared" si="268"/>
        <v>0</v>
      </c>
      <c r="N356" s="17"/>
      <c r="O356" s="17"/>
      <c r="P356" s="18"/>
      <c r="Q356" s="19"/>
      <c r="R356" s="78"/>
      <c r="S356" s="20">
        <f t="shared" ref="S356:S361" si="269">SUM(G356+M356)</f>
        <v>0</v>
      </c>
      <c r="T356" s="82"/>
      <c r="V356" s="22" t="s">
        <v>15</v>
      </c>
      <c r="W356" s="22" t="s">
        <v>29</v>
      </c>
      <c r="X356" s="22" t="s">
        <v>17</v>
      </c>
      <c r="AA356" s="22" t="s">
        <v>16</v>
      </c>
      <c r="AB356" s="22" t="s">
        <v>17</v>
      </c>
    </row>
    <row r="357" spans="1:28">
      <c r="A357" s="77">
        <v>42984</v>
      </c>
      <c r="B357" s="13"/>
      <c r="C357" s="13"/>
      <c r="D357" s="13"/>
      <c r="E357" s="14">
        <f t="shared" si="265"/>
        <v>0</v>
      </c>
      <c r="F357" s="13"/>
      <c r="G357" s="15">
        <f t="shared" si="266"/>
        <v>0</v>
      </c>
      <c r="H357" s="13"/>
      <c r="I357" s="13"/>
      <c r="J357" s="13"/>
      <c r="K357" s="14">
        <f t="shared" si="267"/>
        <v>0</v>
      </c>
      <c r="L357" s="13"/>
      <c r="M357" s="15">
        <f>IF(L357&lt;H357,L357+1-H357-K357,L357-H357-K357)</f>
        <v>0</v>
      </c>
      <c r="N357" s="17"/>
      <c r="O357" s="17"/>
      <c r="P357" s="18"/>
      <c r="Q357" s="19"/>
      <c r="R357" s="78"/>
      <c r="S357" s="20">
        <f t="shared" si="269"/>
        <v>0</v>
      </c>
      <c r="T357" s="82"/>
      <c r="V357" s="33">
        <v>0</v>
      </c>
      <c r="W357" s="23">
        <v>0</v>
      </c>
      <c r="X357" s="23">
        <v>0</v>
      </c>
      <c r="Z357" s="22" t="s">
        <v>17</v>
      </c>
      <c r="AA357" s="34" t="s">
        <v>27</v>
      </c>
      <c r="AB357" s="23">
        <f>+X359</f>
        <v>0</v>
      </c>
    </row>
    <row r="358" spans="1:28">
      <c r="A358" s="77">
        <v>42985</v>
      </c>
      <c r="B358" s="13"/>
      <c r="C358" s="13"/>
      <c r="D358" s="13"/>
      <c r="E358" s="14">
        <f t="shared" si="265"/>
        <v>0</v>
      </c>
      <c r="F358" s="13"/>
      <c r="G358" s="15">
        <f t="shared" si="266"/>
        <v>0</v>
      </c>
      <c r="H358" s="13"/>
      <c r="I358" s="13"/>
      <c r="J358" s="13"/>
      <c r="K358" s="14">
        <f t="shared" si="267"/>
        <v>0</v>
      </c>
      <c r="L358" s="13"/>
      <c r="M358" s="15">
        <f t="shared" ref="M358:M361" si="270">IF(L358&lt;H358,L358+1-H358-K358,L358-H358-K358)</f>
        <v>0</v>
      </c>
      <c r="N358" s="17"/>
      <c r="O358" s="17"/>
      <c r="P358" s="18"/>
      <c r="Q358" s="19"/>
      <c r="R358" s="78"/>
      <c r="S358" s="20">
        <f t="shared" si="269"/>
        <v>0</v>
      </c>
      <c r="T358" s="82"/>
      <c r="V358" s="22" t="s">
        <v>18</v>
      </c>
      <c r="W358" s="22" t="s">
        <v>18</v>
      </c>
      <c r="X358" s="22" t="s">
        <v>18</v>
      </c>
      <c r="Z358" s="22" t="s">
        <v>16</v>
      </c>
      <c r="AA358" s="23">
        <f>+W359</f>
        <v>0</v>
      </c>
      <c r="AB358" s="23">
        <f>+(AB357*1.5)/1.25</f>
        <v>0</v>
      </c>
    </row>
    <row r="359" spans="1:28">
      <c r="A359" s="77">
        <v>42986</v>
      </c>
      <c r="B359" s="13"/>
      <c r="C359" s="13"/>
      <c r="D359" s="13"/>
      <c r="E359" s="14">
        <f t="shared" si="265"/>
        <v>0</v>
      </c>
      <c r="F359" s="13"/>
      <c r="G359" s="15">
        <f t="shared" si="266"/>
        <v>0</v>
      </c>
      <c r="H359" s="13"/>
      <c r="I359" s="13"/>
      <c r="J359" s="13"/>
      <c r="K359" s="14">
        <f t="shared" si="267"/>
        <v>0</v>
      </c>
      <c r="L359" s="13"/>
      <c r="M359" s="15">
        <f t="shared" si="270"/>
        <v>0</v>
      </c>
      <c r="N359" s="17"/>
      <c r="O359" s="17"/>
      <c r="P359" s="18"/>
      <c r="Q359" s="19"/>
      <c r="R359" s="78"/>
      <c r="S359" s="20">
        <f t="shared" si="269"/>
        <v>0</v>
      </c>
      <c r="T359" s="82"/>
      <c r="V359" s="33">
        <f>+V351+V357-(AA353*1.25)</f>
        <v>0</v>
      </c>
      <c r="W359" s="23">
        <f>+W351+W357-W353+(AB353*1.5)/1.25-AA353</f>
        <v>0</v>
      </c>
      <c r="X359" s="23">
        <f>+X351+X357-X353-AB353</f>
        <v>0</v>
      </c>
      <c r="Z359" s="22" t="s">
        <v>15</v>
      </c>
      <c r="AA359" s="23">
        <f>+AA358*1.25</f>
        <v>0</v>
      </c>
      <c r="AB359" s="34" t="s">
        <v>27</v>
      </c>
    </row>
    <row r="360" spans="1:28">
      <c r="A360" s="77">
        <v>42987</v>
      </c>
      <c r="B360" s="13"/>
      <c r="C360" s="13"/>
      <c r="D360" s="13"/>
      <c r="E360" s="14">
        <f t="shared" si="265"/>
        <v>0</v>
      </c>
      <c r="F360" s="13"/>
      <c r="G360" s="15">
        <f t="shared" si="266"/>
        <v>0</v>
      </c>
      <c r="H360" s="13"/>
      <c r="I360" s="13"/>
      <c r="J360" s="13"/>
      <c r="K360" s="14">
        <f t="shared" si="267"/>
        <v>0</v>
      </c>
      <c r="L360" s="13"/>
      <c r="M360" s="15">
        <f t="shared" si="270"/>
        <v>0</v>
      </c>
      <c r="N360" s="17"/>
      <c r="O360" s="17"/>
      <c r="P360" s="18"/>
      <c r="Q360" s="19"/>
      <c r="R360" s="78"/>
      <c r="S360" s="20">
        <f t="shared" si="269"/>
        <v>0</v>
      </c>
      <c r="T360" s="83" t="s">
        <v>33</v>
      </c>
      <c r="W360" s="22" t="s">
        <v>16</v>
      </c>
      <c r="X360" s="22" t="s">
        <v>17</v>
      </c>
      <c r="AA360" s="22" t="s">
        <v>16</v>
      </c>
      <c r="AB360" s="22" t="s">
        <v>17</v>
      </c>
    </row>
    <row r="361" spans="1:28">
      <c r="A361" s="77">
        <v>42988</v>
      </c>
      <c r="B361" s="13"/>
      <c r="C361" s="13"/>
      <c r="D361" s="13"/>
      <c r="E361" s="14">
        <f t="shared" si="265"/>
        <v>0</v>
      </c>
      <c r="F361" s="13"/>
      <c r="G361" s="15">
        <f t="shared" si="266"/>
        <v>0</v>
      </c>
      <c r="H361" s="13"/>
      <c r="I361" s="13"/>
      <c r="J361" s="13"/>
      <c r="K361" s="14">
        <f t="shared" si="267"/>
        <v>0</v>
      </c>
      <c r="L361" s="13"/>
      <c r="M361" s="15">
        <f t="shared" si="270"/>
        <v>0</v>
      </c>
      <c r="N361" s="17"/>
      <c r="O361" s="17"/>
      <c r="P361" s="18"/>
      <c r="Q361" s="19"/>
      <c r="R361" s="78"/>
      <c r="S361" s="20">
        <f t="shared" si="269"/>
        <v>0</v>
      </c>
      <c r="T361" s="84">
        <f>+SUM(N355:R361)</f>
        <v>0</v>
      </c>
      <c r="V361" s="42" t="s">
        <v>19</v>
      </c>
      <c r="W361" s="35">
        <v>0</v>
      </c>
      <c r="X361" s="35">
        <v>0</v>
      </c>
      <c r="Z361" s="42" t="s">
        <v>26</v>
      </c>
      <c r="AA361" s="35">
        <v>0</v>
      </c>
      <c r="AB361" s="35">
        <v>0</v>
      </c>
    </row>
    <row r="362" spans="1:28" ht="6" customHeight="1">
      <c r="N362" s="37"/>
      <c r="O362" s="37"/>
      <c r="P362" s="37"/>
      <c r="Q362" s="37"/>
      <c r="R362" s="37"/>
    </row>
    <row r="363" spans="1:28">
      <c r="A363" s="77">
        <v>42989</v>
      </c>
      <c r="B363" s="13"/>
      <c r="C363" s="13"/>
      <c r="D363" s="13"/>
      <c r="E363" s="14">
        <f t="shared" ref="E363:E369" si="271">+D363-C363</f>
        <v>0</v>
      </c>
      <c r="F363" s="13"/>
      <c r="G363" s="15">
        <f t="shared" ref="G363:G369" si="272">IF(F363&lt;B363,F363+1-B363-E363,F363-B363-E363)</f>
        <v>0</v>
      </c>
      <c r="H363" s="13"/>
      <c r="I363" s="13"/>
      <c r="J363" s="13"/>
      <c r="K363" s="14">
        <f t="shared" ref="K363:K369" si="273">+J363-I363</f>
        <v>0</v>
      </c>
      <c r="L363" s="13"/>
      <c r="M363" s="15">
        <f t="shared" ref="M363:M364" si="274">IF(L363&lt;H363,L363+1-H363-K363,L363-H363-K363)</f>
        <v>0</v>
      </c>
      <c r="N363" s="17"/>
      <c r="O363" s="17"/>
      <c r="P363" s="18"/>
      <c r="Q363" s="19"/>
      <c r="R363" s="78"/>
      <c r="S363" s="20">
        <f>SUM(G363+M363)</f>
        <v>0</v>
      </c>
      <c r="T363" s="81">
        <f>SUM(S363:S369)</f>
        <v>0</v>
      </c>
      <c r="V363" s="39" t="s">
        <v>13</v>
      </c>
      <c r="W363" s="43" t="s">
        <v>14</v>
      </c>
      <c r="X363" s="43"/>
      <c r="Z363" s="36"/>
      <c r="AA363" s="43" t="s">
        <v>28</v>
      </c>
      <c r="AB363" s="43"/>
    </row>
    <row r="364" spans="1:28">
      <c r="A364" s="77">
        <v>42990</v>
      </c>
      <c r="B364" s="13"/>
      <c r="C364" s="13"/>
      <c r="D364" s="13"/>
      <c r="E364" s="14">
        <f t="shared" si="271"/>
        <v>0</v>
      </c>
      <c r="F364" s="13"/>
      <c r="G364" s="15">
        <f t="shared" si="272"/>
        <v>0</v>
      </c>
      <c r="H364" s="13"/>
      <c r="I364" s="13"/>
      <c r="J364" s="13"/>
      <c r="K364" s="14">
        <f t="shared" si="273"/>
        <v>0</v>
      </c>
      <c r="L364" s="13"/>
      <c r="M364" s="15">
        <f t="shared" si="274"/>
        <v>0</v>
      </c>
      <c r="N364" s="17"/>
      <c r="O364" s="17"/>
      <c r="P364" s="18"/>
      <c r="Q364" s="19"/>
      <c r="R364" s="78"/>
      <c r="S364" s="20">
        <f t="shared" ref="S364:S369" si="275">SUM(G364+M364)</f>
        <v>0</v>
      </c>
      <c r="T364" s="82"/>
      <c r="V364" s="22" t="s">
        <v>15</v>
      </c>
      <c r="W364" s="22" t="s">
        <v>29</v>
      </c>
      <c r="X364" s="22" t="s">
        <v>17</v>
      </c>
      <c r="AA364" s="22" t="s">
        <v>16</v>
      </c>
      <c r="AB364" s="22" t="s">
        <v>17</v>
      </c>
    </row>
    <row r="365" spans="1:28">
      <c r="A365" s="77">
        <v>42991</v>
      </c>
      <c r="B365" s="13"/>
      <c r="C365" s="13"/>
      <c r="D365" s="13"/>
      <c r="E365" s="14">
        <f t="shared" si="271"/>
        <v>0</v>
      </c>
      <c r="F365" s="13"/>
      <c r="G365" s="15">
        <f t="shared" si="272"/>
        <v>0</v>
      </c>
      <c r="H365" s="13"/>
      <c r="I365" s="13"/>
      <c r="J365" s="13"/>
      <c r="K365" s="14">
        <f t="shared" si="273"/>
        <v>0</v>
      </c>
      <c r="L365" s="13"/>
      <c r="M365" s="15">
        <f>IF(L365&lt;H365,L365+1-H365-K365,L365-H365-K365)</f>
        <v>0</v>
      </c>
      <c r="N365" s="17"/>
      <c r="O365" s="17"/>
      <c r="P365" s="18"/>
      <c r="Q365" s="19"/>
      <c r="R365" s="78"/>
      <c r="S365" s="20">
        <f t="shared" si="275"/>
        <v>0</v>
      </c>
      <c r="T365" s="82"/>
      <c r="V365" s="33">
        <v>0</v>
      </c>
      <c r="W365" s="23">
        <v>0</v>
      </c>
      <c r="X365" s="23">
        <v>0</v>
      </c>
      <c r="Z365" s="22" t="s">
        <v>17</v>
      </c>
      <c r="AA365" s="34" t="s">
        <v>27</v>
      </c>
      <c r="AB365" s="23">
        <f>+X367</f>
        <v>0</v>
      </c>
    </row>
    <row r="366" spans="1:28">
      <c r="A366" s="77">
        <v>42992</v>
      </c>
      <c r="B366" s="13"/>
      <c r="C366" s="13"/>
      <c r="D366" s="13"/>
      <c r="E366" s="14">
        <f t="shared" si="271"/>
        <v>0</v>
      </c>
      <c r="F366" s="13"/>
      <c r="G366" s="15">
        <f t="shared" si="272"/>
        <v>0</v>
      </c>
      <c r="H366" s="13"/>
      <c r="I366" s="13"/>
      <c r="J366" s="13"/>
      <c r="K366" s="14">
        <f t="shared" si="273"/>
        <v>0</v>
      </c>
      <c r="L366" s="13"/>
      <c r="M366" s="15">
        <f t="shared" ref="M366:M369" si="276">IF(L366&lt;H366,L366+1-H366-K366,L366-H366-K366)</f>
        <v>0</v>
      </c>
      <c r="N366" s="17"/>
      <c r="O366" s="17"/>
      <c r="P366" s="18"/>
      <c r="Q366" s="19"/>
      <c r="R366" s="78"/>
      <c r="S366" s="20">
        <f t="shared" si="275"/>
        <v>0</v>
      </c>
      <c r="T366" s="82"/>
      <c r="V366" s="22" t="s">
        <v>18</v>
      </c>
      <c r="W366" s="22" t="s">
        <v>18</v>
      </c>
      <c r="X366" s="22" t="s">
        <v>18</v>
      </c>
      <c r="Z366" s="22" t="s">
        <v>16</v>
      </c>
      <c r="AA366" s="23">
        <f>+W367</f>
        <v>0</v>
      </c>
      <c r="AB366" s="23">
        <f>+(AB365*1.5)/1.25</f>
        <v>0</v>
      </c>
    </row>
    <row r="367" spans="1:28">
      <c r="A367" s="77">
        <v>42993</v>
      </c>
      <c r="B367" s="13"/>
      <c r="C367" s="13"/>
      <c r="D367" s="13"/>
      <c r="E367" s="14">
        <f t="shared" si="271"/>
        <v>0</v>
      </c>
      <c r="F367" s="13"/>
      <c r="G367" s="15">
        <f t="shared" si="272"/>
        <v>0</v>
      </c>
      <c r="H367" s="13"/>
      <c r="I367" s="13"/>
      <c r="J367" s="13"/>
      <c r="K367" s="14">
        <f t="shared" si="273"/>
        <v>0</v>
      </c>
      <c r="L367" s="13"/>
      <c r="M367" s="15">
        <f t="shared" si="276"/>
        <v>0</v>
      </c>
      <c r="N367" s="17"/>
      <c r="O367" s="17"/>
      <c r="P367" s="18"/>
      <c r="Q367" s="19"/>
      <c r="R367" s="78"/>
      <c r="S367" s="20">
        <f t="shared" si="275"/>
        <v>0</v>
      </c>
      <c r="T367" s="82"/>
      <c r="V367" s="33">
        <f>+V359+V365-(AA361*1.25)</f>
        <v>0</v>
      </c>
      <c r="W367" s="23">
        <f>+W359+W365-W361+(AB361*1.5)/1.25-AA361</f>
        <v>0</v>
      </c>
      <c r="X367" s="23">
        <f>+X359+X365-X361-AB361</f>
        <v>0</v>
      </c>
      <c r="Z367" s="22" t="s">
        <v>15</v>
      </c>
      <c r="AA367" s="23">
        <f>+AA366*1.25</f>
        <v>0</v>
      </c>
      <c r="AB367" s="34" t="s">
        <v>27</v>
      </c>
    </row>
    <row r="368" spans="1:28">
      <c r="A368" s="77">
        <v>42994</v>
      </c>
      <c r="B368" s="13"/>
      <c r="C368" s="13"/>
      <c r="D368" s="13"/>
      <c r="E368" s="14">
        <f t="shared" si="271"/>
        <v>0</v>
      </c>
      <c r="F368" s="13"/>
      <c r="G368" s="15">
        <f t="shared" si="272"/>
        <v>0</v>
      </c>
      <c r="H368" s="13"/>
      <c r="I368" s="13"/>
      <c r="J368" s="13"/>
      <c r="K368" s="14">
        <f t="shared" si="273"/>
        <v>0</v>
      </c>
      <c r="L368" s="13"/>
      <c r="M368" s="15">
        <f t="shared" si="276"/>
        <v>0</v>
      </c>
      <c r="N368" s="17"/>
      <c r="O368" s="17"/>
      <c r="P368" s="18"/>
      <c r="Q368" s="19"/>
      <c r="R368" s="78"/>
      <c r="S368" s="20">
        <f t="shared" si="275"/>
        <v>0</v>
      </c>
      <c r="T368" s="83" t="s">
        <v>33</v>
      </c>
      <c r="W368" s="22" t="s">
        <v>16</v>
      </c>
      <c r="X368" s="22" t="s">
        <v>17</v>
      </c>
      <c r="AA368" s="22" t="s">
        <v>16</v>
      </c>
      <c r="AB368" s="22" t="s">
        <v>17</v>
      </c>
    </row>
    <row r="369" spans="1:28">
      <c r="A369" s="77">
        <v>42995</v>
      </c>
      <c r="B369" s="13"/>
      <c r="C369" s="13"/>
      <c r="D369" s="13"/>
      <c r="E369" s="14">
        <f t="shared" si="271"/>
        <v>0</v>
      </c>
      <c r="F369" s="13"/>
      <c r="G369" s="15">
        <f t="shared" si="272"/>
        <v>0</v>
      </c>
      <c r="H369" s="13"/>
      <c r="I369" s="13"/>
      <c r="J369" s="13"/>
      <c r="K369" s="14">
        <f t="shared" si="273"/>
        <v>0</v>
      </c>
      <c r="L369" s="13"/>
      <c r="M369" s="15">
        <f t="shared" si="276"/>
        <v>0</v>
      </c>
      <c r="N369" s="17"/>
      <c r="O369" s="17"/>
      <c r="P369" s="18"/>
      <c r="Q369" s="19"/>
      <c r="R369" s="78"/>
      <c r="S369" s="20">
        <f t="shared" si="275"/>
        <v>0</v>
      </c>
      <c r="T369" s="84">
        <f>+SUM(N363:R369)</f>
        <v>0</v>
      </c>
      <c r="V369" s="42" t="s">
        <v>19</v>
      </c>
      <c r="W369" s="35">
        <v>0</v>
      </c>
      <c r="X369" s="35">
        <v>0</v>
      </c>
      <c r="Z369" s="42" t="s">
        <v>26</v>
      </c>
      <c r="AA369" s="35">
        <v>0</v>
      </c>
      <c r="AB369" s="35">
        <v>0</v>
      </c>
    </row>
    <row r="370" spans="1:28" ht="6" customHeight="1">
      <c r="N370" s="37"/>
      <c r="O370" s="37"/>
      <c r="P370" s="37"/>
      <c r="Q370" s="37"/>
      <c r="R370" s="37"/>
    </row>
    <row r="371" spans="1:28">
      <c r="A371" s="77">
        <v>42996</v>
      </c>
      <c r="B371" s="13"/>
      <c r="C371" s="13"/>
      <c r="D371" s="13"/>
      <c r="E371" s="14">
        <f t="shared" ref="E371:E377" si="277">+D371-C371</f>
        <v>0</v>
      </c>
      <c r="F371" s="13"/>
      <c r="G371" s="15">
        <f t="shared" ref="G371:G377" si="278">IF(F371&lt;B371,F371+1-B371-E371,F371-B371-E371)</f>
        <v>0</v>
      </c>
      <c r="H371" s="13"/>
      <c r="I371" s="13"/>
      <c r="J371" s="13"/>
      <c r="K371" s="14">
        <f t="shared" ref="K371:K377" si="279">+J371-I371</f>
        <v>0</v>
      </c>
      <c r="L371" s="13"/>
      <c r="M371" s="15">
        <f t="shared" ref="M371:M372" si="280">IF(L371&lt;H371,L371+1-H371-K371,L371-H371-K371)</f>
        <v>0</v>
      </c>
      <c r="N371" s="17"/>
      <c r="O371" s="17"/>
      <c r="P371" s="18"/>
      <c r="Q371" s="19"/>
      <c r="R371" s="78"/>
      <c r="S371" s="20">
        <f>SUM(G371+M371)</f>
        <v>0</v>
      </c>
      <c r="T371" s="81">
        <f>SUM(S371:S377)</f>
        <v>0</v>
      </c>
      <c r="V371" s="39" t="s">
        <v>13</v>
      </c>
      <c r="W371" s="43" t="s">
        <v>14</v>
      </c>
      <c r="X371" s="43"/>
      <c r="Z371" s="36"/>
      <c r="AA371" s="43" t="s">
        <v>28</v>
      </c>
      <c r="AB371" s="43"/>
    </row>
    <row r="372" spans="1:28">
      <c r="A372" s="77">
        <v>42997</v>
      </c>
      <c r="B372" s="13"/>
      <c r="C372" s="13"/>
      <c r="D372" s="13"/>
      <c r="E372" s="14">
        <f t="shared" si="277"/>
        <v>0</v>
      </c>
      <c r="F372" s="13"/>
      <c r="G372" s="15">
        <f t="shared" si="278"/>
        <v>0</v>
      </c>
      <c r="H372" s="13"/>
      <c r="I372" s="13"/>
      <c r="J372" s="13"/>
      <c r="K372" s="14">
        <f t="shared" si="279"/>
        <v>0</v>
      </c>
      <c r="L372" s="13"/>
      <c r="M372" s="15">
        <f t="shared" si="280"/>
        <v>0</v>
      </c>
      <c r="N372" s="17"/>
      <c r="O372" s="17"/>
      <c r="P372" s="18"/>
      <c r="Q372" s="19"/>
      <c r="R372" s="78"/>
      <c r="S372" s="20">
        <f t="shared" ref="S372:S377" si="281">SUM(G372+M372)</f>
        <v>0</v>
      </c>
      <c r="T372" s="82"/>
      <c r="V372" s="22" t="s">
        <v>15</v>
      </c>
      <c r="W372" s="22" t="s">
        <v>29</v>
      </c>
      <c r="X372" s="22" t="s">
        <v>17</v>
      </c>
      <c r="AA372" s="22" t="s">
        <v>16</v>
      </c>
      <c r="AB372" s="22" t="s">
        <v>17</v>
      </c>
    </row>
    <row r="373" spans="1:28">
      <c r="A373" s="77">
        <v>42998</v>
      </c>
      <c r="B373" s="13"/>
      <c r="C373" s="13"/>
      <c r="D373" s="13"/>
      <c r="E373" s="14">
        <f t="shared" si="277"/>
        <v>0</v>
      </c>
      <c r="F373" s="13"/>
      <c r="G373" s="15">
        <f t="shared" si="278"/>
        <v>0</v>
      </c>
      <c r="H373" s="13"/>
      <c r="I373" s="13"/>
      <c r="J373" s="13"/>
      <c r="K373" s="14">
        <f t="shared" si="279"/>
        <v>0</v>
      </c>
      <c r="L373" s="13"/>
      <c r="M373" s="15">
        <f>IF(L373&lt;H373,L373+1-H373-K373,L373-H373-K373)</f>
        <v>0</v>
      </c>
      <c r="N373" s="17"/>
      <c r="O373" s="17"/>
      <c r="P373" s="18"/>
      <c r="Q373" s="19"/>
      <c r="R373" s="78"/>
      <c r="S373" s="20">
        <f t="shared" si="281"/>
        <v>0</v>
      </c>
      <c r="T373" s="82"/>
      <c r="V373" s="33">
        <v>0</v>
      </c>
      <c r="W373" s="23">
        <v>0</v>
      </c>
      <c r="X373" s="23">
        <v>0</v>
      </c>
      <c r="Z373" s="22" t="s">
        <v>17</v>
      </c>
      <c r="AA373" s="34" t="s">
        <v>27</v>
      </c>
      <c r="AB373" s="23">
        <f>+X375</f>
        <v>0</v>
      </c>
    </row>
    <row r="374" spans="1:28">
      <c r="A374" s="77">
        <v>42999</v>
      </c>
      <c r="B374" s="13"/>
      <c r="C374" s="13"/>
      <c r="D374" s="13"/>
      <c r="E374" s="14">
        <f t="shared" si="277"/>
        <v>0</v>
      </c>
      <c r="F374" s="13"/>
      <c r="G374" s="15">
        <f t="shared" si="278"/>
        <v>0</v>
      </c>
      <c r="H374" s="13"/>
      <c r="I374" s="13"/>
      <c r="J374" s="13"/>
      <c r="K374" s="14">
        <f t="shared" si="279"/>
        <v>0</v>
      </c>
      <c r="L374" s="13"/>
      <c r="M374" s="15">
        <f t="shared" ref="M374:M377" si="282">IF(L374&lt;H374,L374+1-H374-K374,L374-H374-K374)</f>
        <v>0</v>
      </c>
      <c r="N374" s="17"/>
      <c r="O374" s="17"/>
      <c r="P374" s="18"/>
      <c r="Q374" s="19"/>
      <c r="R374" s="78"/>
      <c r="S374" s="20">
        <f t="shared" si="281"/>
        <v>0</v>
      </c>
      <c r="T374" s="82"/>
      <c r="V374" s="22" t="s">
        <v>18</v>
      </c>
      <c r="W374" s="22" t="s">
        <v>18</v>
      </c>
      <c r="X374" s="22" t="s">
        <v>18</v>
      </c>
      <c r="Z374" s="22" t="s">
        <v>16</v>
      </c>
      <c r="AA374" s="23">
        <f>+W375</f>
        <v>0</v>
      </c>
      <c r="AB374" s="23">
        <f>+(AB373*1.5)/1.25</f>
        <v>0</v>
      </c>
    </row>
    <row r="375" spans="1:28">
      <c r="A375" s="77">
        <v>43000</v>
      </c>
      <c r="B375" s="13"/>
      <c r="C375" s="13"/>
      <c r="D375" s="13"/>
      <c r="E375" s="14">
        <f t="shared" si="277"/>
        <v>0</v>
      </c>
      <c r="F375" s="13"/>
      <c r="G375" s="15">
        <f t="shared" si="278"/>
        <v>0</v>
      </c>
      <c r="H375" s="13"/>
      <c r="I375" s="13"/>
      <c r="J375" s="13"/>
      <c r="K375" s="14">
        <f t="shared" si="279"/>
        <v>0</v>
      </c>
      <c r="L375" s="13"/>
      <c r="M375" s="15">
        <f t="shared" si="282"/>
        <v>0</v>
      </c>
      <c r="N375" s="17"/>
      <c r="O375" s="17"/>
      <c r="P375" s="18"/>
      <c r="Q375" s="19"/>
      <c r="R375" s="78"/>
      <c r="S375" s="20">
        <f t="shared" si="281"/>
        <v>0</v>
      </c>
      <c r="T375" s="82"/>
      <c r="V375" s="33">
        <f>+V367+V373-(AA369*1.25)</f>
        <v>0</v>
      </c>
      <c r="W375" s="23">
        <f>+W367+W373-W369+(AB369*1.5)/1.25-AA369</f>
        <v>0</v>
      </c>
      <c r="X375" s="23">
        <f>+X367+X373-X369-AB369</f>
        <v>0</v>
      </c>
      <c r="Z375" s="22" t="s">
        <v>15</v>
      </c>
      <c r="AA375" s="23">
        <f>+AA374*1.25</f>
        <v>0</v>
      </c>
      <c r="AB375" s="34" t="s">
        <v>27</v>
      </c>
    </row>
    <row r="376" spans="1:28">
      <c r="A376" s="77">
        <v>43001</v>
      </c>
      <c r="B376" s="13"/>
      <c r="C376" s="13"/>
      <c r="D376" s="13"/>
      <c r="E376" s="14">
        <f t="shared" si="277"/>
        <v>0</v>
      </c>
      <c r="F376" s="13"/>
      <c r="G376" s="15">
        <f t="shared" si="278"/>
        <v>0</v>
      </c>
      <c r="H376" s="13"/>
      <c r="I376" s="13"/>
      <c r="J376" s="13"/>
      <c r="K376" s="14">
        <f t="shared" si="279"/>
        <v>0</v>
      </c>
      <c r="L376" s="13"/>
      <c r="M376" s="15">
        <f t="shared" si="282"/>
        <v>0</v>
      </c>
      <c r="N376" s="17"/>
      <c r="O376" s="17"/>
      <c r="P376" s="18"/>
      <c r="Q376" s="19"/>
      <c r="R376" s="78"/>
      <c r="S376" s="20">
        <f t="shared" si="281"/>
        <v>0</v>
      </c>
      <c r="T376" s="83" t="s">
        <v>33</v>
      </c>
      <c r="W376" s="22" t="s">
        <v>16</v>
      </c>
      <c r="X376" s="22" t="s">
        <v>17</v>
      </c>
      <c r="AA376" s="22" t="s">
        <v>16</v>
      </c>
      <c r="AB376" s="22" t="s">
        <v>17</v>
      </c>
    </row>
    <row r="377" spans="1:28">
      <c r="A377" s="77">
        <v>43002</v>
      </c>
      <c r="B377" s="13"/>
      <c r="C377" s="13"/>
      <c r="D377" s="13"/>
      <c r="E377" s="14">
        <f t="shared" si="277"/>
        <v>0</v>
      </c>
      <c r="F377" s="13"/>
      <c r="G377" s="15">
        <f t="shared" si="278"/>
        <v>0</v>
      </c>
      <c r="H377" s="13"/>
      <c r="I377" s="13"/>
      <c r="J377" s="13"/>
      <c r="K377" s="14">
        <f t="shared" si="279"/>
        <v>0</v>
      </c>
      <c r="L377" s="13"/>
      <c r="M377" s="15">
        <f t="shared" si="282"/>
        <v>0</v>
      </c>
      <c r="N377" s="17"/>
      <c r="O377" s="17"/>
      <c r="P377" s="18"/>
      <c r="Q377" s="19"/>
      <c r="R377" s="78"/>
      <c r="S377" s="20">
        <f t="shared" si="281"/>
        <v>0</v>
      </c>
      <c r="T377" s="84">
        <f>+SUM(N371:R377)</f>
        <v>0</v>
      </c>
      <c r="V377" s="42" t="s">
        <v>19</v>
      </c>
      <c r="W377" s="35">
        <v>0</v>
      </c>
      <c r="X377" s="35">
        <v>0</v>
      </c>
      <c r="Z377" s="42" t="s">
        <v>26</v>
      </c>
      <c r="AA377" s="35">
        <v>0</v>
      </c>
      <c r="AB377" s="35">
        <v>0</v>
      </c>
    </row>
    <row r="378" spans="1:28" ht="6" customHeight="1">
      <c r="N378" s="37"/>
      <c r="O378" s="37"/>
      <c r="P378" s="37"/>
      <c r="Q378" s="37"/>
      <c r="R378" s="37"/>
    </row>
    <row r="379" spans="1:28">
      <c r="A379" s="77">
        <v>43003</v>
      </c>
      <c r="B379" s="13"/>
      <c r="C379" s="13"/>
      <c r="D379" s="13"/>
      <c r="E379" s="14">
        <f t="shared" ref="E379:E385" si="283">+D379-C379</f>
        <v>0</v>
      </c>
      <c r="F379" s="13"/>
      <c r="G379" s="15">
        <f t="shared" ref="G379:G385" si="284">IF(F379&lt;B379,F379+1-B379-E379,F379-B379-E379)</f>
        <v>0</v>
      </c>
      <c r="H379" s="13"/>
      <c r="I379" s="13"/>
      <c r="J379" s="13"/>
      <c r="K379" s="14">
        <f t="shared" ref="K379:K385" si="285">+J379-I379</f>
        <v>0</v>
      </c>
      <c r="L379" s="13"/>
      <c r="M379" s="15">
        <f t="shared" ref="M379:M380" si="286">IF(L379&lt;H379,L379+1-H379-K379,L379-H379-K379)</f>
        <v>0</v>
      </c>
      <c r="N379" s="17"/>
      <c r="O379" s="17"/>
      <c r="P379" s="18"/>
      <c r="Q379" s="19"/>
      <c r="R379" s="78"/>
      <c r="S379" s="20">
        <f>SUM(G379+M379)</f>
        <v>0</v>
      </c>
      <c r="T379" s="81">
        <f>SUM(S379:S385)</f>
        <v>0</v>
      </c>
      <c r="V379" s="39" t="s">
        <v>13</v>
      </c>
      <c r="W379" s="43" t="s">
        <v>14</v>
      </c>
      <c r="X379" s="43"/>
      <c r="Z379" s="36"/>
      <c r="AA379" s="43" t="s">
        <v>28</v>
      </c>
      <c r="AB379" s="43"/>
    </row>
    <row r="380" spans="1:28">
      <c r="A380" s="77">
        <v>43004</v>
      </c>
      <c r="B380" s="13"/>
      <c r="C380" s="13"/>
      <c r="D380" s="13"/>
      <c r="E380" s="14">
        <f t="shared" si="283"/>
        <v>0</v>
      </c>
      <c r="F380" s="13"/>
      <c r="G380" s="15">
        <f t="shared" si="284"/>
        <v>0</v>
      </c>
      <c r="H380" s="13"/>
      <c r="I380" s="13"/>
      <c r="J380" s="13"/>
      <c r="K380" s="14">
        <f t="shared" si="285"/>
        <v>0</v>
      </c>
      <c r="L380" s="13"/>
      <c r="M380" s="15">
        <f t="shared" si="286"/>
        <v>0</v>
      </c>
      <c r="N380" s="17"/>
      <c r="O380" s="17"/>
      <c r="P380" s="18"/>
      <c r="Q380" s="19"/>
      <c r="R380" s="78"/>
      <c r="S380" s="20">
        <f t="shared" ref="S380:S385" si="287">SUM(G380+M380)</f>
        <v>0</v>
      </c>
      <c r="T380" s="82"/>
      <c r="V380" s="22" t="s">
        <v>15</v>
      </c>
      <c r="W380" s="22" t="s">
        <v>29</v>
      </c>
      <c r="X380" s="22" t="s">
        <v>17</v>
      </c>
      <c r="AA380" s="22" t="s">
        <v>16</v>
      </c>
      <c r="AB380" s="22" t="s">
        <v>17</v>
      </c>
    </row>
    <row r="381" spans="1:28">
      <c r="A381" s="77">
        <v>43005</v>
      </c>
      <c r="B381" s="13"/>
      <c r="C381" s="13"/>
      <c r="D381" s="13"/>
      <c r="E381" s="14">
        <f t="shared" si="283"/>
        <v>0</v>
      </c>
      <c r="F381" s="13"/>
      <c r="G381" s="15">
        <f t="shared" si="284"/>
        <v>0</v>
      </c>
      <c r="H381" s="13"/>
      <c r="I381" s="13"/>
      <c r="J381" s="13"/>
      <c r="K381" s="14">
        <f t="shared" si="285"/>
        <v>0</v>
      </c>
      <c r="L381" s="13"/>
      <c r="M381" s="15">
        <f>IF(L381&lt;H381,L381+1-H381-K381,L381-H381-K381)</f>
        <v>0</v>
      </c>
      <c r="N381" s="17"/>
      <c r="O381" s="17"/>
      <c r="P381" s="18"/>
      <c r="Q381" s="19"/>
      <c r="R381" s="78"/>
      <c r="S381" s="20">
        <f t="shared" si="287"/>
        <v>0</v>
      </c>
      <c r="T381" s="82"/>
      <c r="V381" s="33">
        <v>0</v>
      </c>
      <c r="W381" s="23">
        <v>0</v>
      </c>
      <c r="X381" s="23">
        <v>0</v>
      </c>
      <c r="Z381" s="22" t="s">
        <v>17</v>
      </c>
      <c r="AA381" s="34" t="s">
        <v>27</v>
      </c>
      <c r="AB381" s="23">
        <f>+X383</f>
        <v>0</v>
      </c>
    </row>
    <row r="382" spans="1:28">
      <c r="A382" s="77">
        <v>43006</v>
      </c>
      <c r="B382" s="13"/>
      <c r="C382" s="13"/>
      <c r="D382" s="13"/>
      <c r="E382" s="14">
        <f t="shared" si="283"/>
        <v>0</v>
      </c>
      <c r="F382" s="13"/>
      <c r="G382" s="15">
        <f t="shared" si="284"/>
        <v>0</v>
      </c>
      <c r="H382" s="13"/>
      <c r="I382" s="13"/>
      <c r="J382" s="13"/>
      <c r="K382" s="14">
        <f t="shared" si="285"/>
        <v>0</v>
      </c>
      <c r="L382" s="13"/>
      <c r="M382" s="15">
        <f t="shared" ref="M382:M385" si="288">IF(L382&lt;H382,L382+1-H382-K382,L382-H382-K382)</f>
        <v>0</v>
      </c>
      <c r="N382" s="17"/>
      <c r="O382" s="17"/>
      <c r="P382" s="18"/>
      <c r="Q382" s="19"/>
      <c r="R382" s="78"/>
      <c r="S382" s="20">
        <f t="shared" si="287"/>
        <v>0</v>
      </c>
      <c r="T382" s="82"/>
      <c r="V382" s="22" t="s">
        <v>18</v>
      </c>
      <c r="W382" s="22" t="s">
        <v>18</v>
      </c>
      <c r="X382" s="22" t="s">
        <v>18</v>
      </c>
      <c r="Z382" s="22" t="s">
        <v>16</v>
      </c>
      <c r="AA382" s="23">
        <f>+W383</f>
        <v>0</v>
      </c>
      <c r="AB382" s="23">
        <f>+(AB381*1.5)/1.25</f>
        <v>0</v>
      </c>
    </row>
    <row r="383" spans="1:28">
      <c r="A383" s="77">
        <v>43007</v>
      </c>
      <c r="B383" s="13"/>
      <c r="C383" s="13"/>
      <c r="D383" s="13"/>
      <c r="E383" s="14">
        <f t="shared" si="283"/>
        <v>0</v>
      </c>
      <c r="F383" s="13"/>
      <c r="G383" s="15">
        <f t="shared" si="284"/>
        <v>0</v>
      </c>
      <c r="H383" s="13"/>
      <c r="I383" s="13"/>
      <c r="J383" s="13"/>
      <c r="K383" s="14">
        <f t="shared" si="285"/>
        <v>0</v>
      </c>
      <c r="L383" s="13"/>
      <c r="M383" s="15">
        <f t="shared" si="288"/>
        <v>0</v>
      </c>
      <c r="N383" s="17"/>
      <c r="O383" s="17"/>
      <c r="P383" s="18"/>
      <c r="Q383" s="19"/>
      <c r="R383" s="78"/>
      <c r="S383" s="20">
        <f t="shared" si="287"/>
        <v>0</v>
      </c>
      <c r="T383" s="82"/>
      <c r="V383" s="33">
        <f>+V375+V381-(AA377*1.25)</f>
        <v>0</v>
      </c>
      <c r="W383" s="23">
        <f>+W375+W381-W377+(AB377*1.5)/1.25-AA377</f>
        <v>0</v>
      </c>
      <c r="X383" s="23">
        <f>+X375+X381-X377-AB377</f>
        <v>0</v>
      </c>
      <c r="Z383" s="22" t="s">
        <v>15</v>
      </c>
      <c r="AA383" s="23">
        <f>+AA382*1.25</f>
        <v>0</v>
      </c>
      <c r="AB383" s="34" t="s">
        <v>27</v>
      </c>
    </row>
    <row r="384" spans="1:28">
      <c r="A384" s="77">
        <v>43008</v>
      </c>
      <c r="B384" s="13"/>
      <c r="C384" s="13"/>
      <c r="D384" s="13"/>
      <c r="E384" s="14">
        <f t="shared" si="283"/>
        <v>0</v>
      </c>
      <c r="F384" s="13"/>
      <c r="G384" s="15">
        <f t="shared" si="284"/>
        <v>0</v>
      </c>
      <c r="H384" s="13"/>
      <c r="I384" s="13"/>
      <c r="J384" s="13"/>
      <c r="K384" s="14">
        <f t="shared" si="285"/>
        <v>0</v>
      </c>
      <c r="L384" s="13"/>
      <c r="M384" s="15">
        <f t="shared" si="288"/>
        <v>0</v>
      </c>
      <c r="N384" s="17"/>
      <c r="O384" s="17"/>
      <c r="P384" s="18"/>
      <c r="Q384" s="19"/>
      <c r="R384" s="78"/>
      <c r="S384" s="20">
        <f t="shared" si="287"/>
        <v>0</v>
      </c>
      <c r="T384" s="83" t="s">
        <v>33</v>
      </c>
      <c r="W384" s="22" t="s">
        <v>16</v>
      </c>
      <c r="X384" s="22" t="s">
        <v>17</v>
      </c>
      <c r="AA384" s="22" t="s">
        <v>16</v>
      </c>
      <c r="AB384" s="22" t="s">
        <v>17</v>
      </c>
    </row>
    <row r="385" spans="1:28">
      <c r="A385" s="77">
        <v>43009</v>
      </c>
      <c r="B385" s="13"/>
      <c r="C385" s="13"/>
      <c r="D385" s="13"/>
      <c r="E385" s="14">
        <f t="shared" si="283"/>
        <v>0</v>
      </c>
      <c r="F385" s="13"/>
      <c r="G385" s="15">
        <f t="shared" si="284"/>
        <v>0</v>
      </c>
      <c r="H385" s="13"/>
      <c r="I385" s="13"/>
      <c r="J385" s="13"/>
      <c r="K385" s="14">
        <f t="shared" si="285"/>
        <v>0</v>
      </c>
      <c r="L385" s="13"/>
      <c r="M385" s="15">
        <f t="shared" si="288"/>
        <v>0</v>
      </c>
      <c r="N385" s="17"/>
      <c r="O385" s="17"/>
      <c r="P385" s="18"/>
      <c r="Q385" s="19"/>
      <c r="R385" s="78"/>
      <c r="S385" s="20">
        <f t="shared" si="287"/>
        <v>0</v>
      </c>
      <c r="T385" s="84">
        <f>+SUM(N379:R385)</f>
        <v>0</v>
      </c>
      <c r="V385" s="42" t="s">
        <v>19</v>
      </c>
      <c r="W385" s="35">
        <v>0</v>
      </c>
      <c r="X385" s="35">
        <v>0</v>
      </c>
      <c r="Z385" s="42" t="s">
        <v>26</v>
      </c>
      <c r="AA385" s="35">
        <v>0</v>
      </c>
      <c r="AB385" s="35">
        <v>0</v>
      </c>
    </row>
    <row r="386" spans="1:28" ht="6" customHeight="1">
      <c r="N386" s="37"/>
      <c r="O386" s="37"/>
      <c r="P386" s="37"/>
      <c r="Q386" s="37"/>
      <c r="R386" s="37"/>
    </row>
    <row r="387" spans="1:28">
      <c r="A387" s="77">
        <v>43010</v>
      </c>
      <c r="B387" s="13"/>
      <c r="C387" s="13"/>
      <c r="D387" s="13"/>
      <c r="E387" s="14">
        <f t="shared" ref="E387:E393" si="289">+D387-C387</f>
        <v>0</v>
      </c>
      <c r="F387" s="13"/>
      <c r="G387" s="15">
        <f t="shared" ref="G387:G393" si="290">IF(F387&lt;B387,F387+1-B387-E387,F387-B387-E387)</f>
        <v>0</v>
      </c>
      <c r="H387" s="13"/>
      <c r="I387" s="13"/>
      <c r="J387" s="13"/>
      <c r="K387" s="14">
        <f t="shared" ref="K387:K393" si="291">+J387-I387</f>
        <v>0</v>
      </c>
      <c r="L387" s="13"/>
      <c r="M387" s="15">
        <f t="shared" ref="M387:M388" si="292">IF(L387&lt;H387,L387+1-H387-K387,L387-H387-K387)</f>
        <v>0</v>
      </c>
      <c r="N387" s="17"/>
      <c r="O387" s="17"/>
      <c r="P387" s="18"/>
      <c r="Q387" s="19"/>
      <c r="R387" s="78"/>
      <c r="S387" s="20">
        <f>SUM(G387+M387)</f>
        <v>0</v>
      </c>
      <c r="T387" s="81">
        <f>SUM(S387:S393)</f>
        <v>0</v>
      </c>
      <c r="V387" s="39" t="s">
        <v>13</v>
      </c>
      <c r="W387" s="43" t="s">
        <v>14</v>
      </c>
      <c r="X387" s="43"/>
      <c r="Z387" s="36"/>
      <c r="AA387" s="43" t="s">
        <v>28</v>
      </c>
      <c r="AB387" s="43"/>
    </row>
    <row r="388" spans="1:28">
      <c r="A388" s="77">
        <v>43011</v>
      </c>
      <c r="B388" s="13"/>
      <c r="C388" s="13"/>
      <c r="D388" s="13"/>
      <c r="E388" s="14">
        <f t="shared" si="289"/>
        <v>0</v>
      </c>
      <c r="F388" s="13"/>
      <c r="G388" s="15">
        <f t="shared" si="290"/>
        <v>0</v>
      </c>
      <c r="H388" s="13"/>
      <c r="I388" s="13"/>
      <c r="J388" s="13"/>
      <c r="K388" s="14">
        <f t="shared" si="291"/>
        <v>0</v>
      </c>
      <c r="L388" s="13"/>
      <c r="M388" s="15">
        <f t="shared" si="292"/>
        <v>0</v>
      </c>
      <c r="N388" s="17"/>
      <c r="O388" s="17"/>
      <c r="P388" s="18"/>
      <c r="Q388" s="19"/>
      <c r="R388" s="78"/>
      <c r="S388" s="20">
        <f t="shared" ref="S388:S393" si="293">SUM(G388+M388)</f>
        <v>0</v>
      </c>
      <c r="T388" s="82"/>
      <c r="V388" s="22" t="s">
        <v>15</v>
      </c>
      <c r="W388" s="22" t="s">
        <v>29</v>
      </c>
      <c r="X388" s="22" t="s">
        <v>17</v>
      </c>
      <c r="AA388" s="22" t="s">
        <v>16</v>
      </c>
      <c r="AB388" s="22" t="s">
        <v>17</v>
      </c>
    </row>
    <row r="389" spans="1:28">
      <c r="A389" s="77">
        <v>43012</v>
      </c>
      <c r="B389" s="13"/>
      <c r="C389" s="13"/>
      <c r="D389" s="13"/>
      <c r="E389" s="14">
        <f t="shared" si="289"/>
        <v>0</v>
      </c>
      <c r="F389" s="13"/>
      <c r="G389" s="15">
        <f t="shared" si="290"/>
        <v>0</v>
      </c>
      <c r="H389" s="13"/>
      <c r="I389" s="13"/>
      <c r="J389" s="13"/>
      <c r="K389" s="14">
        <f t="shared" si="291"/>
        <v>0</v>
      </c>
      <c r="L389" s="13"/>
      <c r="M389" s="15">
        <f>IF(L389&lt;H389,L389+1-H389-K389,L389-H389-K389)</f>
        <v>0</v>
      </c>
      <c r="N389" s="17"/>
      <c r="O389" s="17"/>
      <c r="P389" s="18"/>
      <c r="Q389" s="19"/>
      <c r="R389" s="78"/>
      <c r="S389" s="20">
        <f t="shared" si="293"/>
        <v>0</v>
      </c>
      <c r="T389" s="82"/>
      <c r="V389" s="33">
        <v>0</v>
      </c>
      <c r="W389" s="23">
        <v>0</v>
      </c>
      <c r="X389" s="23">
        <v>0</v>
      </c>
      <c r="Z389" s="22" t="s">
        <v>17</v>
      </c>
      <c r="AA389" s="34" t="s">
        <v>27</v>
      </c>
      <c r="AB389" s="23">
        <f>+X391</f>
        <v>0</v>
      </c>
    </row>
    <row r="390" spans="1:28">
      <c r="A390" s="77">
        <v>43013</v>
      </c>
      <c r="B390" s="13"/>
      <c r="C390" s="13"/>
      <c r="D390" s="13"/>
      <c r="E390" s="14">
        <f t="shared" si="289"/>
        <v>0</v>
      </c>
      <c r="F390" s="13"/>
      <c r="G390" s="15">
        <f t="shared" si="290"/>
        <v>0</v>
      </c>
      <c r="H390" s="13"/>
      <c r="I390" s="13"/>
      <c r="J390" s="13"/>
      <c r="K390" s="14">
        <f t="shared" si="291"/>
        <v>0</v>
      </c>
      <c r="L390" s="13"/>
      <c r="M390" s="15">
        <f t="shared" ref="M390:M393" si="294">IF(L390&lt;H390,L390+1-H390-K390,L390-H390-K390)</f>
        <v>0</v>
      </c>
      <c r="N390" s="17"/>
      <c r="O390" s="17"/>
      <c r="P390" s="18"/>
      <c r="Q390" s="19"/>
      <c r="R390" s="78"/>
      <c r="S390" s="20">
        <f t="shared" si="293"/>
        <v>0</v>
      </c>
      <c r="T390" s="82"/>
      <c r="V390" s="22" t="s">
        <v>18</v>
      </c>
      <c r="W390" s="22" t="s">
        <v>18</v>
      </c>
      <c r="X390" s="22" t="s">
        <v>18</v>
      </c>
      <c r="Z390" s="22" t="s">
        <v>16</v>
      </c>
      <c r="AA390" s="23">
        <f>+W391</f>
        <v>0</v>
      </c>
      <c r="AB390" s="23">
        <f>+(AB389*1.5)/1.25</f>
        <v>0</v>
      </c>
    </row>
    <row r="391" spans="1:28">
      <c r="A391" s="77">
        <v>43014</v>
      </c>
      <c r="B391" s="13"/>
      <c r="C391" s="13"/>
      <c r="D391" s="13"/>
      <c r="E391" s="14">
        <f t="shared" si="289"/>
        <v>0</v>
      </c>
      <c r="F391" s="13"/>
      <c r="G391" s="15">
        <f t="shared" si="290"/>
        <v>0</v>
      </c>
      <c r="H391" s="13"/>
      <c r="I391" s="13"/>
      <c r="J391" s="13"/>
      <c r="K391" s="14">
        <f t="shared" si="291"/>
        <v>0</v>
      </c>
      <c r="L391" s="13"/>
      <c r="M391" s="15">
        <f t="shared" si="294"/>
        <v>0</v>
      </c>
      <c r="N391" s="17"/>
      <c r="O391" s="17"/>
      <c r="P391" s="18"/>
      <c r="Q391" s="19"/>
      <c r="R391" s="78"/>
      <c r="S391" s="20">
        <f t="shared" si="293"/>
        <v>0</v>
      </c>
      <c r="T391" s="82"/>
      <c r="V391" s="33">
        <f>+V383+V389-(AA385*1.25)</f>
        <v>0</v>
      </c>
      <c r="W391" s="23">
        <f>+W383+W389-W385+(AB385*1.5)/1.25-AA385</f>
        <v>0</v>
      </c>
      <c r="X391" s="23">
        <f>+X383+X389-X385-AB385</f>
        <v>0</v>
      </c>
      <c r="Z391" s="22" t="s">
        <v>15</v>
      </c>
      <c r="AA391" s="23">
        <f>+AA390*1.25</f>
        <v>0</v>
      </c>
      <c r="AB391" s="34" t="s">
        <v>27</v>
      </c>
    </row>
    <row r="392" spans="1:28">
      <c r="A392" s="77">
        <v>43015</v>
      </c>
      <c r="B392" s="13"/>
      <c r="C392" s="13"/>
      <c r="D392" s="13"/>
      <c r="E392" s="14">
        <f t="shared" si="289"/>
        <v>0</v>
      </c>
      <c r="F392" s="13"/>
      <c r="G392" s="15">
        <f t="shared" si="290"/>
        <v>0</v>
      </c>
      <c r="H392" s="13"/>
      <c r="I392" s="13"/>
      <c r="J392" s="13"/>
      <c r="K392" s="14">
        <f t="shared" si="291"/>
        <v>0</v>
      </c>
      <c r="L392" s="13"/>
      <c r="M392" s="15">
        <f t="shared" si="294"/>
        <v>0</v>
      </c>
      <c r="N392" s="17"/>
      <c r="O392" s="17"/>
      <c r="P392" s="18"/>
      <c r="Q392" s="19"/>
      <c r="R392" s="78"/>
      <c r="S392" s="20">
        <f t="shared" si="293"/>
        <v>0</v>
      </c>
      <c r="T392" s="83" t="s">
        <v>33</v>
      </c>
      <c r="W392" s="22" t="s">
        <v>16</v>
      </c>
      <c r="X392" s="22" t="s">
        <v>17</v>
      </c>
      <c r="AA392" s="22" t="s">
        <v>16</v>
      </c>
      <c r="AB392" s="22" t="s">
        <v>17</v>
      </c>
    </row>
    <row r="393" spans="1:28">
      <c r="A393" s="77">
        <v>43016</v>
      </c>
      <c r="B393" s="13"/>
      <c r="C393" s="13"/>
      <c r="D393" s="13"/>
      <c r="E393" s="14">
        <f t="shared" si="289"/>
        <v>0</v>
      </c>
      <c r="F393" s="13"/>
      <c r="G393" s="15">
        <f t="shared" si="290"/>
        <v>0</v>
      </c>
      <c r="H393" s="13"/>
      <c r="I393" s="13"/>
      <c r="J393" s="13"/>
      <c r="K393" s="14">
        <f t="shared" si="291"/>
        <v>0</v>
      </c>
      <c r="L393" s="13"/>
      <c r="M393" s="15">
        <f t="shared" si="294"/>
        <v>0</v>
      </c>
      <c r="N393" s="17"/>
      <c r="O393" s="17"/>
      <c r="P393" s="18"/>
      <c r="Q393" s="19"/>
      <c r="R393" s="78"/>
      <c r="S393" s="20">
        <f t="shared" si="293"/>
        <v>0</v>
      </c>
      <c r="T393" s="84">
        <f>+SUM(N387:R393)</f>
        <v>0</v>
      </c>
      <c r="V393" s="42" t="s">
        <v>19</v>
      </c>
      <c r="W393" s="35">
        <v>0</v>
      </c>
      <c r="X393" s="35">
        <v>0</v>
      </c>
      <c r="Z393" s="42" t="s">
        <v>26</v>
      </c>
      <c r="AA393" s="35">
        <v>0</v>
      </c>
      <c r="AB393" s="35">
        <v>0</v>
      </c>
    </row>
    <row r="394" spans="1:28" ht="6" customHeight="1">
      <c r="N394" s="37"/>
      <c r="O394" s="37"/>
      <c r="P394" s="37"/>
      <c r="Q394" s="37"/>
      <c r="R394" s="37"/>
    </row>
    <row r="395" spans="1:28">
      <c r="A395" s="77">
        <v>43017</v>
      </c>
      <c r="B395" s="13"/>
      <c r="C395" s="13"/>
      <c r="D395" s="13"/>
      <c r="E395" s="14">
        <f t="shared" ref="E395:E401" si="295">+D395-C395</f>
        <v>0</v>
      </c>
      <c r="F395" s="13"/>
      <c r="G395" s="15">
        <f t="shared" ref="G395:G401" si="296">IF(F395&lt;B395,F395+1-B395-E395,F395-B395-E395)</f>
        <v>0</v>
      </c>
      <c r="H395" s="13"/>
      <c r="I395" s="13"/>
      <c r="J395" s="13"/>
      <c r="K395" s="14">
        <f t="shared" ref="K395:K401" si="297">+J395-I395</f>
        <v>0</v>
      </c>
      <c r="L395" s="13"/>
      <c r="M395" s="15">
        <f t="shared" ref="M395:M396" si="298">IF(L395&lt;H395,L395+1-H395-K395,L395-H395-K395)</f>
        <v>0</v>
      </c>
      <c r="N395" s="17"/>
      <c r="O395" s="17"/>
      <c r="P395" s="18"/>
      <c r="Q395" s="19"/>
      <c r="R395" s="78"/>
      <c r="S395" s="20">
        <f>SUM(G395+M395)</f>
        <v>0</v>
      </c>
      <c r="T395" s="81">
        <f>SUM(S395:S401)</f>
        <v>0</v>
      </c>
      <c r="V395" s="39" t="s">
        <v>13</v>
      </c>
      <c r="W395" s="43" t="s">
        <v>14</v>
      </c>
      <c r="X395" s="43"/>
      <c r="Z395" s="36"/>
      <c r="AA395" s="43" t="s">
        <v>28</v>
      </c>
      <c r="AB395" s="43"/>
    </row>
    <row r="396" spans="1:28">
      <c r="A396" s="77">
        <v>43018</v>
      </c>
      <c r="B396" s="13"/>
      <c r="C396" s="13"/>
      <c r="D396" s="13"/>
      <c r="E396" s="14">
        <f t="shared" si="295"/>
        <v>0</v>
      </c>
      <c r="F396" s="13"/>
      <c r="G396" s="15">
        <f t="shared" si="296"/>
        <v>0</v>
      </c>
      <c r="H396" s="13"/>
      <c r="I396" s="13"/>
      <c r="J396" s="13"/>
      <c r="K396" s="14">
        <f t="shared" si="297"/>
        <v>0</v>
      </c>
      <c r="L396" s="13"/>
      <c r="M396" s="15">
        <f t="shared" si="298"/>
        <v>0</v>
      </c>
      <c r="N396" s="17"/>
      <c r="O396" s="17"/>
      <c r="P396" s="18"/>
      <c r="Q396" s="19"/>
      <c r="R396" s="78"/>
      <c r="S396" s="20">
        <f t="shared" ref="S396:S401" si="299">SUM(G396+M396)</f>
        <v>0</v>
      </c>
      <c r="T396" s="82"/>
      <c r="V396" s="22" t="s">
        <v>15</v>
      </c>
      <c r="W396" s="22" t="s">
        <v>29</v>
      </c>
      <c r="X396" s="22" t="s">
        <v>17</v>
      </c>
      <c r="AA396" s="22" t="s">
        <v>16</v>
      </c>
      <c r="AB396" s="22" t="s">
        <v>17</v>
      </c>
    </row>
    <row r="397" spans="1:28">
      <c r="A397" s="77">
        <v>43019</v>
      </c>
      <c r="B397" s="13"/>
      <c r="C397" s="13"/>
      <c r="D397" s="13"/>
      <c r="E397" s="14">
        <f t="shared" si="295"/>
        <v>0</v>
      </c>
      <c r="F397" s="13"/>
      <c r="G397" s="15">
        <f t="shared" si="296"/>
        <v>0</v>
      </c>
      <c r="H397" s="13"/>
      <c r="I397" s="13"/>
      <c r="J397" s="13"/>
      <c r="K397" s="14">
        <f t="shared" si="297"/>
        <v>0</v>
      </c>
      <c r="L397" s="13"/>
      <c r="M397" s="15">
        <f>IF(L397&lt;H397,L397+1-H397-K397,L397-H397-K397)</f>
        <v>0</v>
      </c>
      <c r="N397" s="17"/>
      <c r="O397" s="17"/>
      <c r="P397" s="18"/>
      <c r="Q397" s="19"/>
      <c r="R397" s="78"/>
      <c r="S397" s="20">
        <f t="shared" si="299"/>
        <v>0</v>
      </c>
      <c r="T397" s="82"/>
      <c r="V397" s="33">
        <v>0</v>
      </c>
      <c r="W397" s="23">
        <v>0</v>
      </c>
      <c r="X397" s="23">
        <v>0</v>
      </c>
      <c r="Z397" s="22" t="s">
        <v>17</v>
      </c>
      <c r="AA397" s="34" t="s">
        <v>27</v>
      </c>
      <c r="AB397" s="23">
        <f>+X399</f>
        <v>0</v>
      </c>
    </row>
    <row r="398" spans="1:28">
      <c r="A398" s="77">
        <v>43020</v>
      </c>
      <c r="B398" s="13"/>
      <c r="C398" s="13"/>
      <c r="D398" s="13"/>
      <c r="E398" s="14">
        <f t="shared" si="295"/>
        <v>0</v>
      </c>
      <c r="F398" s="13"/>
      <c r="G398" s="15">
        <f t="shared" si="296"/>
        <v>0</v>
      </c>
      <c r="H398" s="13"/>
      <c r="I398" s="13"/>
      <c r="J398" s="13"/>
      <c r="K398" s="14">
        <f t="shared" si="297"/>
        <v>0</v>
      </c>
      <c r="L398" s="13"/>
      <c r="M398" s="15">
        <f t="shared" ref="M398:M401" si="300">IF(L398&lt;H398,L398+1-H398-K398,L398-H398-K398)</f>
        <v>0</v>
      </c>
      <c r="N398" s="17"/>
      <c r="O398" s="17"/>
      <c r="P398" s="18"/>
      <c r="Q398" s="19"/>
      <c r="R398" s="78"/>
      <c r="S398" s="20">
        <f t="shared" si="299"/>
        <v>0</v>
      </c>
      <c r="T398" s="82"/>
      <c r="V398" s="22" t="s">
        <v>18</v>
      </c>
      <c r="W398" s="22" t="s">
        <v>18</v>
      </c>
      <c r="X398" s="22" t="s">
        <v>18</v>
      </c>
      <c r="Z398" s="22" t="s">
        <v>16</v>
      </c>
      <c r="AA398" s="23">
        <f>+W399</f>
        <v>0</v>
      </c>
      <c r="AB398" s="23">
        <f>+(AB397*1.5)/1.25</f>
        <v>0</v>
      </c>
    </row>
    <row r="399" spans="1:28">
      <c r="A399" s="77">
        <v>43021</v>
      </c>
      <c r="B399" s="13"/>
      <c r="C399" s="13"/>
      <c r="D399" s="13"/>
      <c r="E399" s="14">
        <f t="shared" si="295"/>
        <v>0</v>
      </c>
      <c r="F399" s="13"/>
      <c r="G399" s="15">
        <f t="shared" si="296"/>
        <v>0</v>
      </c>
      <c r="H399" s="13"/>
      <c r="I399" s="13"/>
      <c r="J399" s="13"/>
      <c r="K399" s="14">
        <f t="shared" si="297"/>
        <v>0</v>
      </c>
      <c r="L399" s="13"/>
      <c r="M399" s="15">
        <f t="shared" si="300"/>
        <v>0</v>
      </c>
      <c r="N399" s="17"/>
      <c r="O399" s="17"/>
      <c r="P399" s="18"/>
      <c r="Q399" s="19"/>
      <c r="R399" s="78"/>
      <c r="S399" s="20">
        <f t="shared" si="299"/>
        <v>0</v>
      </c>
      <c r="T399" s="82"/>
      <c r="V399" s="33">
        <f>+V391+V397-(AA393*1.25)</f>
        <v>0</v>
      </c>
      <c r="W399" s="23">
        <f>+W391+W397-W393+(AB393*1.5)/1.25-AA393</f>
        <v>0</v>
      </c>
      <c r="X399" s="23">
        <f>+X391+X397-X393-AB393</f>
        <v>0</v>
      </c>
      <c r="Z399" s="22" t="s">
        <v>15</v>
      </c>
      <c r="AA399" s="23">
        <f>+AA398*1.25</f>
        <v>0</v>
      </c>
      <c r="AB399" s="34" t="s">
        <v>27</v>
      </c>
    </row>
    <row r="400" spans="1:28">
      <c r="A400" s="77">
        <v>43022</v>
      </c>
      <c r="B400" s="13"/>
      <c r="C400" s="13"/>
      <c r="D400" s="13"/>
      <c r="E400" s="14">
        <f t="shared" si="295"/>
        <v>0</v>
      </c>
      <c r="F400" s="13"/>
      <c r="G400" s="15">
        <f t="shared" si="296"/>
        <v>0</v>
      </c>
      <c r="H400" s="13"/>
      <c r="I400" s="13"/>
      <c r="J400" s="13"/>
      <c r="K400" s="14">
        <f t="shared" si="297"/>
        <v>0</v>
      </c>
      <c r="L400" s="13"/>
      <c r="M400" s="15">
        <f t="shared" si="300"/>
        <v>0</v>
      </c>
      <c r="N400" s="17"/>
      <c r="O400" s="17"/>
      <c r="P400" s="18"/>
      <c r="Q400" s="19"/>
      <c r="R400" s="78"/>
      <c r="S400" s="20">
        <f t="shared" si="299"/>
        <v>0</v>
      </c>
      <c r="T400" s="83" t="s">
        <v>33</v>
      </c>
      <c r="W400" s="22" t="s">
        <v>16</v>
      </c>
      <c r="X400" s="22" t="s">
        <v>17</v>
      </c>
      <c r="AA400" s="22" t="s">
        <v>16</v>
      </c>
      <c r="AB400" s="22" t="s">
        <v>17</v>
      </c>
    </row>
    <row r="401" spans="1:28">
      <c r="A401" s="77">
        <v>43023</v>
      </c>
      <c r="B401" s="13"/>
      <c r="C401" s="13"/>
      <c r="D401" s="13"/>
      <c r="E401" s="14">
        <f t="shared" si="295"/>
        <v>0</v>
      </c>
      <c r="F401" s="13"/>
      <c r="G401" s="15">
        <f t="shared" si="296"/>
        <v>0</v>
      </c>
      <c r="H401" s="13"/>
      <c r="I401" s="13"/>
      <c r="J401" s="13"/>
      <c r="K401" s="14">
        <f t="shared" si="297"/>
        <v>0</v>
      </c>
      <c r="L401" s="13"/>
      <c r="M401" s="15">
        <f t="shared" si="300"/>
        <v>0</v>
      </c>
      <c r="N401" s="17"/>
      <c r="O401" s="17"/>
      <c r="P401" s="18"/>
      <c r="Q401" s="19"/>
      <c r="R401" s="78"/>
      <c r="S401" s="20">
        <f t="shared" si="299"/>
        <v>0</v>
      </c>
      <c r="T401" s="84">
        <f>+SUM(N395:R401)</f>
        <v>0</v>
      </c>
      <c r="V401" s="42" t="s">
        <v>19</v>
      </c>
      <c r="W401" s="35">
        <v>0</v>
      </c>
      <c r="X401" s="35">
        <v>0</v>
      </c>
      <c r="Z401" s="42" t="s">
        <v>26</v>
      </c>
      <c r="AA401" s="35">
        <v>0</v>
      </c>
      <c r="AB401" s="35">
        <v>0</v>
      </c>
    </row>
    <row r="402" spans="1:28" ht="6" customHeight="1">
      <c r="N402" s="37"/>
      <c r="O402" s="37"/>
      <c r="P402" s="37"/>
      <c r="Q402" s="37"/>
      <c r="R402" s="37"/>
    </row>
    <row r="403" spans="1:28">
      <c r="A403" s="77">
        <v>43024</v>
      </c>
      <c r="B403" s="13"/>
      <c r="C403" s="13"/>
      <c r="D403" s="13"/>
      <c r="E403" s="14">
        <f>+D403-C403</f>
        <v>0</v>
      </c>
      <c r="F403" s="13"/>
      <c r="G403" s="15">
        <f>IF(F403&lt;B403,F403+1-B403-E403,F403-B403-E403)</f>
        <v>0</v>
      </c>
      <c r="H403" s="13"/>
      <c r="I403" s="13"/>
      <c r="J403" s="13"/>
      <c r="K403" s="14">
        <f>+J403-I403</f>
        <v>0</v>
      </c>
      <c r="L403" s="13"/>
      <c r="M403" s="15">
        <f>IF(L403&lt;H403,L403+1-H403-K403,L403-H403-K403)</f>
        <v>0</v>
      </c>
      <c r="N403" s="17"/>
      <c r="O403" s="17"/>
      <c r="P403" s="18"/>
      <c r="Q403" s="19"/>
      <c r="R403" s="78"/>
      <c r="S403" s="20">
        <f>SUM(G403+M403)</f>
        <v>0</v>
      </c>
      <c r="T403" s="81">
        <f>SUM(S403:S409)</f>
        <v>0</v>
      </c>
      <c r="V403" s="39" t="s">
        <v>13</v>
      </c>
      <c r="W403" s="43" t="s">
        <v>14</v>
      </c>
      <c r="X403" s="43"/>
      <c r="Z403" s="36"/>
      <c r="AA403" s="43" t="s">
        <v>28</v>
      </c>
      <c r="AB403" s="43"/>
    </row>
    <row r="404" spans="1:28">
      <c r="A404" s="77">
        <v>43025</v>
      </c>
      <c r="B404" s="13"/>
      <c r="C404" s="13"/>
      <c r="D404" s="13"/>
      <c r="E404" s="14">
        <f t="shared" ref="E404:E409" si="301">+D404-C404</f>
        <v>0</v>
      </c>
      <c r="F404" s="13"/>
      <c r="G404" s="15">
        <f t="shared" ref="G404:G409" si="302">IF(F404&lt;B404,F404+1-B404-E404,F404-B404-E404)</f>
        <v>0</v>
      </c>
      <c r="H404" s="13"/>
      <c r="I404" s="13"/>
      <c r="J404" s="13"/>
      <c r="K404" s="14">
        <f t="shared" ref="K404:K409" si="303">+J404-I404</f>
        <v>0</v>
      </c>
      <c r="L404" s="13"/>
      <c r="M404" s="15">
        <f t="shared" ref="M404:M409" si="304">IF(L404&lt;H404,L404+1-H404-K404,L404-H404-K404)</f>
        <v>0</v>
      </c>
      <c r="N404" s="17"/>
      <c r="O404" s="17"/>
      <c r="P404" s="18"/>
      <c r="Q404" s="19"/>
      <c r="R404" s="78"/>
      <c r="S404" s="20">
        <f t="shared" ref="S404:S409" si="305">SUM(G404+M404)</f>
        <v>0</v>
      </c>
      <c r="T404" s="82"/>
      <c r="V404" s="22" t="s">
        <v>15</v>
      </c>
      <c r="W404" s="22" t="s">
        <v>29</v>
      </c>
      <c r="X404" s="22" t="s">
        <v>17</v>
      </c>
      <c r="AA404" s="22" t="s">
        <v>16</v>
      </c>
      <c r="AB404" s="22" t="s">
        <v>17</v>
      </c>
    </row>
    <row r="405" spans="1:28">
      <c r="A405" s="77">
        <v>43026</v>
      </c>
      <c r="B405" s="13"/>
      <c r="C405" s="13"/>
      <c r="D405" s="13"/>
      <c r="E405" s="14">
        <f t="shared" si="301"/>
        <v>0</v>
      </c>
      <c r="F405" s="13"/>
      <c r="G405" s="15">
        <f t="shared" si="302"/>
        <v>0</v>
      </c>
      <c r="H405" s="13"/>
      <c r="I405" s="13"/>
      <c r="J405" s="13"/>
      <c r="K405" s="14">
        <f t="shared" si="303"/>
        <v>0</v>
      </c>
      <c r="L405" s="13"/>
      <c r="M405" s="15">
        <f t="shared" si="304"/>
        <v>0</v>
      </c>
      <c r="N405" s="17"/>
      <c r="O405" s="17"/>
      <c r="P405" s="18"/>
      <c r="Q405" s="19"/>
      <c r="R405" s="78"/>
      <c r="S405" s="20">
        <f t="shared" si="305"/>
        <v>0</v>
      </c>
      <c r="T405" s="82"/>
      <c r="V405" s="33">
        <v>0</v>
      </c>
      <c r="W405" s="23">
        <v>0</v>
      </c>
      <c r="X405" s="23">
        <v>0</v>
      </c>
      <c r="Z405" s="22" t="s">
        <v>17</v>
      </c>
      <c r="AA405" s="34" t="s">
        <v>27</v>
      </c>
      <c r="AB405" s="23">
        <f>+X407</f>
        <v>0</v>
      </c>
    </row>
    <row r="406" spans="1:28">
      <c r="A406" s="77">
        <v>43027</v>
      </c>
      <c r="B406" s="13"/>
      <c r="C406" s="13"/>
      <c r="D406" s="13"/>
      <c r="E406" s="14">
        <f t="shared" si="301"/>
        <v>0</v>
      </c>
      <c r="F406" s="13"/>
      <c r="G406" s="15">
        <f t="shared" si="302"/>
        <v>0</v>
      </c>
      <c r="H406" s="13"/>
      <c r="I406" s="13"/>
      <c r="J406" s="13"/>
      <c r="K406" s="14">
        <f t="shared" si="303"/>
        <v>0</v>
      </c>
      <c r="L406" s="13"/>
      <c r="M406" s="15">
        <f t="shared" si="304"/>
        <v>0</v>
      </c>
      <c r="N406" s="17"/>
      <c r="O406" s="17"/>
      <c r="P406" s="18"/>
      <c r="Q406" s="19"/>
      <c r="R406" s="78"/>
      <c r="S406" s="20">
        <f t="shared" si="305"/>
        <v>0</v>
      </c>
      <c r="T406" s="82"/>
      <c r="V406" s="22" t="s">
        <v>18</v>
      </c>
      <c r="W406" s="22" t="s">
        <v>18</v>
      </c>
      <c r="X406" s="22" t="s">
        <v>18</v>
      </c>
      <c r="Z406" s="22" t="s">
        <v>16</v>
      </c>
      <c r="AA406" s="23">
        <f>+W407</f>
        <v>0</v>
      </c>
      <c r="AB406" s="23">
        <f>+(AB405*1.5)/1.25</f>
        <v>0</v>
      </c>
    </row>
    <row r="407" spans="1:28">
      <c r="A407" s="77">
        <v>43028</v>
      </c>
      <c r="B407" s="13"/>
      <c r="C407" s="13"/>
      <c r="D407" s="13"/>
      <c r="E407" s="14">
        <f t="shared" si="301"/>
        <v>0</v>
      </c>
      <c r="F407" s="13"/>
      <c r="G407" s="15">
        <f t="shared" si="302"/>
        <v>0</v>
      </c>
      <c r="H407" s="13"/>
      <c r="I407" s="13"/>
      <c r="J407" s="13"/>
      <c r="K407" s="14">
        <f t="shared" si="303"/>
        <v>0</v>
      </c>
      <c r="L407" s="13"/>
      <c r="M407" s="15">
        <f t="shared" si="304"/>
        <v>0</v>
      </c>
      <c r="N407" s="17"/>
      <c r="O407" s="17"/>
      <c r="P407" s="18"/>
      <c r="Q407" s="19"/>
      <c r="R407" s="78"/>
      <c r="S407" s="20">
        <f t="shared" si="305"/>
        <v>0</v>
      </c>
      <c r="T407" s="82"/>
      <c r="V407" s="33">
        <f>+V399+V405-(AA401*1.25)</f>
        <v>0</v>
      </c>
      <c r="W407" s="23">
        <f>+W399+W405-W401+(AB401*1.5)/1.25-AA401</f>
        <v>0</v>
      </c>
      <c r="X407" s="23">
        <f>+X399+X405-X401-AB401</f>
        <v>0</v>
      </c>
      <c r="Z407" s="22" t="s">
        <v>15</v>
      </c>
      <c r="AA407" s="23">
        <f>+AA406*1.25</f>
        <v>0</v>
      </c>
      <c r="AB407" s="34" t="s">
        <v>27</v>
      </c>
    </row>
    <row r="408" spans="1:28">
      <c r="A408" s="77">
        <v>43029</v>
      </c>
      <c r="B408" s="13"/>
      <c r="C408" s="13"/>
      <c r="D408" s="13"/>
      <c r="E408" s="14">
        <f t="shared" si="301"/>
        <v>0</v>
      </c>
      <c r="F408" s="13"/>
      <c r="G408" s="15">
        <f t="shared" si="302"/>
        <v>0</v>
      </c>
      <c r="H408" s="13"/>
      <c r="I408" s="13"/>
      <c r="J408" s="13"/>
      <c r="K408" s="14">
        <f t="shared" si="303"/>
        <v>0</v>
      </c>
      <c r="L408" s="13"/>
      <c r="M408" s="15">
        <f t="shared" si="304"/>
        <v>0</v>
      </c>
      <c r="N408" s="17"/>
      <c r="O408" s="17"/>
      <c r="P408" s="18"/>
      <c r="Q408" s="19"/>
      <c r="R408" s="78"/>
      <c r="S408" s="20">
        <f t="shared" si="305"/>
        <v>0</v>
      </c>
      <c r="T408" s="83" t="s">
        <v>33</v>
      </c>
      <c r="W408" s="22" t="s">
        <v>16</v>
      </c>
      <c r="X408" s="22" t="s">
        <v>17</v>
      </c>
      <c r="AA408" s="22" t="s">
        <v>16</v>
      </c>
      <c r="AB408" s="22" t="s">
        <v>17</v>
      </c>
    </row>
    <row r="409" spans="1:28">
      <c r="A409" s="77">
        <v>43030</v>
      </c>
      <c r="B409" s="13"/>
      <c r="C409" s="13"/>
      <c r="D409" s="13"/>
      <c r="E409" s="14">
        <f t="shared" si="301"/>
        <v>0</v>
      </c>
      <c r="F409" s="13"/>
      <c r="G409" s="15">
        <f t="shared" si="302"/>
        <v>0</v>
      </c>
      <c r="H409" s="13"/>
      <c r="I409" s="13"/>
      <c r="J409" s="13"/>
      <c r="K409" s="14">
        <f t="shared" si="303"/>
        <v>0</v>
      </c>
      <c r="L409" s="13"/>
      <c r="M409" s="15">
        <f t="shared" si="304"/>
        <v>0</v>
      </c>
      <c r="N409" s="17"/>
      <c r="O409" s="17"/>
      <c r="P409" s="18"/>
      <c r="Q409" s="19"/>
      <c r="R409" s="78"/>
      <c r="S409" s="20">
        <f t="shared" si="305"/>
        <v>0</v>
      </c>
      <c r="T409" s="84">
        <f>+SUM(N403:R409)</f>
        <v>0</v>
      </c>
      <c r="V409" s="42" t="s">
        <v>19</v>
      </c>
      <c r="W409" s="35">
        <v>0</v>
      </c>
      <c r="X409" s="35">
        <v>0</v>
      </c>
      <c r="Z409" s="42" t="s">
        <v>26</v>
      </c>
      <c r="AA409" s="35">
        <v>0</v>
      </c>
      <c r="AB409" s="35">
        <v>0</v>
      </c>
    </row>
    <row r="410" spans="1:28" ht="6" customHeight="1">
      <c r="N410" s="37"/>
      <c r="O410" s="37"/>
      <c r="P410" s="37"/>
      <c r="Q410" s="37"/>
      <c r="R410" s="37"/>
    </row>
    <row r="411" spans="1:28">
      <c r="A411" s="77">
        <v>43031</v>
      </c>
      <c r="B411" s="13"/>
      <c r="C411" s="13"/>
      <c r="D411" s="13"/>
      <c r="E411" s="14">
        <f>+D411-C411</f>
        <v>0</v>
      </c>
      <c r="F411" s="13"/>
      <c r="G411" s="15">
        <f>IF(F411&lt;B411,F411+1-B411-E411,F411-B411-E411)</f>
        <v>0</v>
      </c>
      <c r="H411" s="13"/>
      <c r="I411" s="13"/>
      <c r="J411" s="13"/>
      <c r="K411" s="14">
        <f>+J411-I411</f>
        <v>0</v>
      </c>
      <c r="L411" s="13"/>
      <c r="M411" s="15">
        <f>IF(L411&lt;H411,L411+1-H411-K411,L411-H411-K411)</f>
        <v>0</v>
      </c>
      <c r="N411" s="17"/>
      <c r="O411" s="17"/>
      <c r="P411" s="18"/>
      <c r="Q411" s="19"/>
      <c r="R411" s="78"/>
      <c r="S411" s="20">
        <f>SUM(G411+M411)</f>
        <v>0</v>
      </c>
      <c r="T411" s="81">
        <f>SUM(S411:S417)</f>
        <v>0</v>
      </c>
      <c r="V411" s="39" t="s">
        <v>13</v>
      </c>
      <c r="W411" s="43" t="s">
        <v>14</v>
      </c>
      <c r="X411" s="43"/>
      <c r="Z411" s="36"/>
      <c r="AA411" s="43" t="s">
        <v>28</v>
      </c>
      <c r="AB411" s="43"/>
    </row>
    <row r="412" spans="1:28">
      <c r="A412" s="77">
        <v>43032</v>
      </c>
      <c r="B412" s="13"/>
      <c r="C412" s="13"/>
      <c r="D412" s="13"/>
      <c r="E412" s="14">
        <f t="shared" ref="E412:E417" si="306">+D412-C412</f>
        <v>0</v>
      </c>
      <c r="F412" s="13"/>
      <c r="G412" s="15">
        <f t="shared" ref="G412:G417" si="307">IF(F412&lt;B412,F412+1-B412-E412,F412-B412-E412)</f>
        <v>0</v>
      </c>
      <c r="H412" s="13"/>
      <c r="I412" s="13"/>
      <c r="J412" s="13"/>
      <c r="K412" s="14">
        <f t="shared" ref="K412:K417" si="308">+J412-I412</f>
        <v>0</v>
      </c>
      <c r="L412" s="13"/>
      <c r="M412" s="15">
        <f t="shared" ref="M412:M417" si="309">IF(L412&lt;H412,L412+1-H412-K412,L412-H412-K412)</f>
        <v>0</v>
      </c>
      <c r="N412" s="17"/>
      <c r="O412" s="17"/>
      <c r="P412" s="18"/>
      <c r="Q412" s="19"/>
      <c r="R412" s="78"/>
      <c r="S412" s="20">
        <f t="shared" ref="S412:S417" si="310">SUM(G412+M412)</f>
        <v>0</v>
      </c>
      <c r="T412" s="82"/>
      <c r="V412" s="22" t="s">
        <v>15</v>
      </c>
      <c r="W412" s="22" t="s">
        <v>29</v>
      </c>
      <c r="X412" s="22" t="s">
        <v>17</v>
      </c>
      <c r="AA412" s="22" t="s">
        <v>16</v>
      </c>
      <c r="AB412" s="22" t="s">
        <v>17</v>
      </c>
    </row>
    <row r="413" spans="1:28">
      <c r="A413" s="77">
        <v>43033</v>
      </c>
      <c r="B413" s="13"/>
      <c r="C413" s="13"/>
      <c r="D413" s="13"/>
      <c r="E413" s="14">
        <f t="shared" si="306"/>
        <v>0</v>
      </c>
      <c r="F413" s="13"/>
      <c r="G413" s="15">
        <f t="shared" si="307"/>
        <v>0</v>
      </c>
      <c r="H413" s="13"/>
      <c r="I413" s="13"/>
      <c r="J413" s="13"/>
      <c r="K413" s="14">
        <f t="shared" si="308"/>
        <v>0</v>
      </c>
      <c r="L413" s="13"/>
      <c r="M413" s="15">
        <f t="shared" si="309"/>
        <v>0</v>
      </c>
      <c r="N413" s="17"/>
      <c r="O413" s="17"/>
      <c r="P413" s="18"/>
      <c r="Q413" s="19"/>
      <c r="R413" s="78"/>
      <c r="S413" s="20">
        <f t="shared" si="310"/>
        <v>0</v>
      </c>
      <c r="T413" s="82"/>
      <c r="V413" s="33">
        <v>0</v>
      </c>
      <c r="W413" s="23">
        <v>0</v>
      </c>
      <c r="X413" s="23">
        <v>0</v>
      </c>
      <c r="Z413" s="22" t="s">
        <v>17</v>
      </c>
      <c r="AA413" s="34" t="s">
        <v>27</v>
      </c>
      <c r="AB413" s="23">
        <f>+X415</f>
        <v>0</v>
      </c>
    </row>
    <row r="414" spans="1:28">
      <c r="A414" s="77">
        <v>43034</v>
      </c>
      <c r="B414" s="13"/>
      <c r="C414" s="13"/>
      <c r="D414" s="13"/>
      <c r="E414" s="14">
        <f t="shared" si="306"/>
        <v>0</v>
      </c>
      <c r="F414" s="13"/>
      <c r="G414" s="15">
        <f t="shared" si="307"/>
        <v>0</v>
      </c>
      <c r="H414" s="13"/>
      <c r="I414" s="13"/>
      <c r="J414" s="13"/>
      <c r="K414" s="14">
        <f t="shared" si="308"/>
        <v>0</v>
      </c>
      <c r="L414" s="13"/>
      <c r="M414" s="15">
        <f t="shared" si="309"/>
        <v>0</v>
      </c>
      <c r="N414" s="17"/>
      <c r="O414" s="17"/>
      <c r="P414" s="18"/>
      <c r="Q414" s="19"/>
      <c r="R414" s="78"/>
      <c r="S414" s="20">
        <f t="shared" si="310"/>
        <v>0</v>
      </c>
      <c r="T414" s="82"/>
      <c r="V414" s="22" t="s">
        <v>18</v>
      </c>
      <c r="W414" s="22" t="s">
        <v>18</v>
      </c>
      <c r="X414" s="22" t="s">
        <v>18</v>
      </c>
      <c r="Z414" s="22" t="s">
        <v>16</v>
      </c>
      <c r="AA414" s="23">
        <f>+W415</f>
        <v>0</v>
      </c>
      <c r="AB414" s="23">
        <f>+(AB413*1.5)/1.25</f>
        <v>0</v>
      </c>
    </row>
    <row r="415" spans="1:28">
      <c r="A415" s="77">
        <v>43035</v>
      </c>
      <c r="B415" s="13"/>
      <c r="C415" s="13"/>
      <c r="D415" s="13"/>
      <c r="E415" s="14">
        <f t="shared" si="306"/>
        <v>0</v>
      </c>
      <c r="F415" s="13"/>
      <c r="G415" s="15">
        <f t="shared" si="307"/>
        <v>0</v>
      </c>
      <c r="H415" s="13"/>
      <c r="I415" s="13"/>
      <c r="J415" s="13"/>
      <c r="K415" s="14">
        <f t="shared" si="308"/>
        <v>0</v>
      </c>
      <c r="L415" s="13"/>
      <c r="M415" s="15">
        <f t="shared" si="309"/>
        <v>0</v>
      </c>
      <c r="N415" s="17"/>
      <c r="O415" s="17"/>
      <c r="P415" s="18"/>
      <c r="Q415" s="19"/>
      <c r="R415" s="78"/>
      <c r="S415" s="20">
        <f t="shared" si="310"/>
        <v>0</v>
      </c>
      <c r="T415" s="82"/>
      <c r="V415" s="33">
        <f>+V407+V413-(AA409*1.25)</f>
        <v>0</v>
      </c>
      <c r="W415" s="23">
        <f>+W407+W413-W409+(AB409*1.5)/1.25-AA409</f>
        <v>0</v>
      </c>
      <c r="X415" s="23">
        <f>+X407+X413-X409-AB409</f>
        <v>0</v>
      </c>
      <c r="Z415" s="22" t="s">
        <v>15</v>
      </c>
      <c r="AA415" s="23">
        <f>+AA414*1.25</f>
        <v>0</v>
      </c>
      <c r="AB415" s="34" t="s">
        <v>27</v>
      </c>
    </row>
    <row r="416" spans="1:28">
      <c r="A416" s="77">
        <v>43036</v>
      </c>
      <c r="B416" s="13"/>
      <c r="C416" s="13"/>
      <c r="D416" s="13"/>
      <c r="E416" s="14">
        <f t="shared" si="306"/>
        <v>0</v>
      </c>
      <c r="F416" s="13"/>
      <c r="G416" s="15">
        <f t="shared" si="307"/>
        <v>0</v>
      </c>
      <c r="H416" s="13"/>
      <c r="I416" s="13"/>
      <c r="J416" s="13"/>
      <c r="K416" s="14">
        <f t="shared" si="308"/>
        <v>0</v>
      </c>
      <c r="L416" s="13"/>
      <c r="M416" s="15">
        <f t="shared" si="309"/>
        <v>0</v>
      </c>
      <c r="N416" s="17"/>
      <c r="O416" s="17"/>
      <c r="P416" s="18"/>
      <c r="Q416" s="19"/>
      <c r="R416" s="78"/>
      <c r="S416" s="20">
        <f t="shared" si="310"/>
        <v>0</v>
      </c>
      <c r="T416" s="83" t="s">
        <v>33</v>
      </c>
      <c r="W416" s="22" t="s">
        <v>16</v>
      </c>
      <c r="X416" s="22" t="s">
        <v>17</v>
      </c>
      <c r="AA416" s="22" t="s">
        <v>16</v>
      </c>
      <c r="AB416" s="22" t="s">
        <v>17</v>
      </c>
    </row>
    <row r="417" spans="1:28">
      <c r="A417" s="77">
        <v>43037</v>
      </c>
      <c r="B417" s="13"/>
      <c r="C417" s="13"/>
      <c r="D417" s="13"/>
      <c r="E417" s="14">
        <f t="shared" si="306"/>
        <v>0</v>
      </c>
      <c r="F417" s="13"/>
      <c r="G417" s="15">
        <f t="shared" si="307"/>
        <v>0</v>
      </c>
      <c r="H417" s="13"/>
      <c r="I417" s="13"/>
      <c r="J417" s="13"/>
      <c r="K417" s="14">
        <f t="shared" si="308"/>
        <v>0</v>
      </c>
      <c r="L417" s="13"/>
      <c r="M417" s="15">
        <f t="shared" si="309"/>
        <v>0</v>
      </c>
      <c r="N417" s="17"/>
      <c r="O417" s="17"/>
      <c r="P417" s="18"/>
      <c r="Q417" s="19"/>
      <c r="R417" s="78"/>
      <c r="S417" s="20">
        <f t="shared" si="310"/>
        <v>0</v>
      </c>
      <c r="T417" s="84">
        <f>+SUM(N411:R417)</f>
        <v>0</v>
      </c>
      <c r="V417" s="42" t="s">
        <v>19</v>
      </c>
      <c r="W417" s="35">
        <v>0</v>
      </c>
      <c r="X417" s="35">
        <v>0</v>
      </c>
      <c r="Z417" s="42" t="s">
        <v>26</v>
      </c>
      <c r="AA417" s="35">
        <v>0</v>
      </c>
      <c r="AB417" s="35">
        <v>0</v>
      </c>
    </row>
    <row r="418" spans="1:28" ht="6" customHeight="1">
      <c r="N418" s="37"/>
      <c r="O418" s="37"/>
      <c r="P418" s="37"/>
      <c r="Q418" s="37"/>
      <c r="R418" s="37"/>
    </row>
    <row r="419" spans="1:28">
      <c r="A419" s="77">
        <v>43038</v>
      </c>
      <c r="B419" s="13"/>
      <c r="C419" s="13"/>
      <c r="D419" s="13"/>
      <c r="E419" s="14">
        <f>+D419-C419</f>
        <v>0</v>
      </c>
      <c r="F419" s="13"/>
      <c r="G419" s="15">
        <f>IF(F419&lt;B419,F419+1-B419-E419,F419-B419-E419)</f>
        <v>0</v>
      </c>
      <c r="H419" s="13"/>
      <c r="I419" s="13"/>
      <c r="J419" s="13"/>
      <c r="K419" s="14">
        <f>+J419-I419</f>
        <v>0</v>
      </c>
      <c r="L419" s="13"/>
      <c r="M419" s="15">
        <f>IF(L419&lt;H419,L419+1-H419-K419,L419-H419-K419)</f>
        <v>0</v>
      </c>
      <c r="N419" s="17"/>
      <c r="O419" s="17"/>
      <c r="P419" s="18"/>
      <c r="Q419" s="19"/>
      <c r="R419" s="78"/>
      <c r="S419" s="20">
        <f>SUM(G419+M419)</f>
        <v>0</v>
      </c>
      <c r="T419" s="81">
        <f>SUM(S419:S425)</f>
        <v>0</v>
      </c>
      <c r="V419" s="39" t="s">
        <v>13</v>
      </c>
      <c r="W419" s="43" t="s">
        <v>14</v>
      </c>
      <c r="X419" s="43"/>
      <c r="Z419" s="36"/>
      <c r="AA419" s="43" t="s">
        <v>28</v>
      </c>
      <c r="AB419" s="43"/>
    </row>
    <row r="420" spans="1:28">
      <c r="A420" s="77">
        <v>43039</v>
      </c>
      <c r="B420" s="13"/>
      <c r="C420" s="13"/>
      <c r="D420" s="13"/>
      <c r="E420" s="14">
        <f t="shared" ref="E420:E425" si="311">+D420-C420</f>
        <v>0</v>
      </c>
      <c r="F420" s="13"/>
      <c r="G420" s="15">
        <f t="shared" ref="G420:G425" si="312">IF(F420&lt;B420,F420+1-B420-E420,F420-B420-E420)</f>
        <v>0</v>
      </c>
      <c r="H420" s="13"/>
      <c r="I420" s="13"/>
      <c r="J420" s="13"/>
      <c r="K420" s="14">
        <f t="shared" ref="K420:K425" si="313">+J420-I420</f>
        <v>0</v>
      </c>
      <c r="L420" s="13"/>
      <c r="M420" s="15">
        <f t="shared" ref="M420:M425" si="314">IF(L420&lt;H420,L420+1-H420-K420,L420-H420-K420)</f>
        <v>0</v>
      </c>
      <c r="N420" s="17"/>
      <c r="O420" s="17"/>
      <c r="P420" s="18"/>
      <c r="Q420" s="19"/>
      <c r="R420" s="78"/>
      <c r="S420" s="20">
        <f t="shared" ref="S420:S425" si="315">SUM(G420+M420)</f>
        <v>0</v>
      </c>
      <c r="T420" s="82"/>
      <c r="V420" s="22" t="s">
        <v>15</v>
      </c>
      <c r="W420" s="22" t="s">
        <v>29</v>
      </c>
      <c r="X420" s="22" t="s">
        <v>17</v>
      </c>
      <c r="AA420" s="22" t="s">
        <v>16</v>
      </c>
      <c r="AB420" s="22" t="s">
        <v>17</v>
      </c>
    </row>
    <row r="421" spans="1:28">
      <c r="A421" s="77">
        <v>43040</v>
      </c>
      <c r="B421" s="13"/>
      <c r="C421" s="13"/>
      <c r="D421" s="13"/>
      <c r="E421" s="14">
        <f t="shared" si="311"/>
        <v>0</v>
      </c>
      <c r="F421" s="13"/>
      <c r="G421" s="15">
        <f t="shared" si="312"/>
        <v>0</v>
      </c>
      <c r="H421" s="13"/>
      <c r="I421" s="13"/>
      <c r="J421" s="13"/>
      <c r="K421" s="14">
        <f t="shared" si="313"/>
        <v>0</v>
      </c>
      <c r="L421" s="13"/>
      <c r="M421" s="15">
        <f t="shared" si="314"/>
        <v>0</v>
      </c>
      <c r="N421" s="17"/>
      <c r="O421" s="17"/>
      <c r="P421" s="18"/>
      <c r="Q421" s="19"/>
      <c r="R421" s="78"/>
      <c r="S421" s="20">
        <f t="shared" si="315"/>
        <v>0</v>
      </c>
      <c r="T421" s="82"/>
      <c r="V421" s="33">
        <v>0</v>
      </c>
      <c r="W421" s="23">
        <v>0</v>
      </c>
      <c r="X421" s="23">
        <v>0</v>
      </c>
      <c r="Z421" s="22" t="s">
        <v>17</v>
      </c>
      <c r="AA421" s="34" t="s">
        <v>27</v>
      </c>
      <c r="AB421" s="23">
        <f>+X423</f>
        <v>0</v>
      </c>
    </row>
    <row r="422" spans="1:28">
      <c r="A422" s="77">
        <v>43041</v>
      </c>
      <c r="B422" s="13"/>
      <c r="C422" s="13"/>
      <c r="D422" s="13"/>
      <c r="E422" s="14">
        <f t="shared" si="311"/>
        <v>0</v>
      </c>
      <c r="F422" s="13"/>
      <c r="G422" s="15">
        <f t="shared" si="312"/>
        <v>0</v>
      </c>
      <c r="H422" s="13"/>
      <c r="I422" s="13"/>
      <c r="J422" s="13"/>
      <c r="K422" s="14">
        <f t="shared" si="313"/>
        <v>0</v>
      </c>
      <c r="L422" s="13"/>
      <c r="M422" s="15">
        <f t="shared" si="314"/>
        <v>0</v>
      </c>
      <c r="N422" s="17"/>
      <c r="O422" s="17"/>
      <c r="P422" s="18"/>
      <c r="Q422" s="19"/>
      <c r="R422" s="78"/>
      <c r="S422" s="20">
        <f t="shared" si="315"/>
        <v>0</v>
      </c>
      <c r="T422" s="82"/>
      <c r="V422" s="22" t="s">
        <v>18</v>
      </c>
      <c r="W422" s="22" t="s">
        <v>18</v>
      </c>
      <c r="X422" s="22" t="s">
        <v>18</v>
      </c>
      <c r="Z422" s="22" t="s">
        <v>16</v>
      </c>
      <c r="AA422" s="23">
        <f>+W423</f>
        <v>0</v>
      </c>
      <c r="AB422" s="23">
        <f>+(AB421*1.5)/1.25</f>
        <v>0</v>
      </c>
    </row>
    <row r="423" spans="1:28">
      <c r="A423" s="77">
        <v>43042</v>
      </c>
      <c r="B423" s="13"/>
      <c r="C423" s="13"/>
      <c r="D423" s="13"/>
      <c r="E423" s="14">
        <f t="shared" si="311"/>
        <v>0</v>
      </c>
      <c r="F423" s="13"/>
      <c r="G423" s="15">
        <f t="shared" si="312"/>
        <v>0</v>
      </c>
      <c r="H423" s="13"/>
      <c r="I423" s="13"/>
      <c r="J423" s="13"/>
      <c r="K423" s="14">
        <f t="shared" si="313"/>
        <v>0</v>
      </c>
      <c r="L423" s="13"/>
      <c r="M423" s="15">
        <f t="shared" si="314"/>
        <v>0</v>
      </c>
      <c r="N423" s="17"/>
      <c r="O423" s="17"/>
      <c r="P423" s="18"/>
      <c r="Q423" s="19"/>
      <c r="R423" s="78"/>
      <c r="S423" s="20">
        <f t="shared" si="315"/>
        <v>0</v>
      </c>
      <c r="T423" s="82"/>
      <c r="V423" s="33">
        <f>+V415+V421-(AA417*1.25)</f>
        <v>0</v>
      </c>
      <c r="W423" s="23">
        <f>+W415+W421-W417+(AB417*1.5)/1.25-AA417</f>
        <v>0</v>
      </c>
      <c r="X423" s="23">
        <f>+X415+X421-X417-AB417</f>
        <v>0</v>
      </c>
      <c r="Z423" s="22" t="s">
        <v>15</v>
      </c>
      <c r="AA423" s="23">
        <f>+AA422*1.25</f>
        <v>0</v>
      </c>
      <c r="AB423" s="34" t="s">
        <v>27</v>
      </c>
    </row>
    <row r="424" spans="1:28">
      <c r="A424" s="77">
        <v>43043</v>
      </c>
      <c r="B424" s="13"/>
      <c r="C424" s="13"/>
      <c r="D424" s="13"/>
      <c r="E424" s="14">
        <f t="shared" si="311"/>
        <v>0</v>
      </c>
      <c r="F424" s="13"/>
      <c r="G424" s="15">
        <f t="shared" si="312"/>
        <v>0</v>
      </c>
      <c r="H424" s="13"/>
      <c r="I424" s="13"/>
      <c r="J424" s="13"/>
      <c r="K424" s="14">
        <f t="shared" si="313"/>
        <v>0</v>
      </c>
      <c r="L424" s="13"/>
      <c r="M424" s="15">
        <f t="shared" si="314"/>
        <v>0</v>
      </c>
      <c r="N424" s="17"/>
      <c r="O424" s="17"/>
      <c r="P424" s="18"/>
      <c r="Q424" s="19"/>
      <c r="R424" s="78"/>
      <c r="S424" s="20">
        <f t="shared" si="315"/>
        <v>0</v>
      </c>
      <c r="T424" s="83" t="s">
        <v>33</v>
      </c>
      <c r="W424" s="22" t="s">
        <v>16</v>
      </c>
      <c r="X424" s="22" t="s">
        <v>17</v>
      </c>
      <c r="AA424" s="22" t="s">
        <v>16</v>
      </c>
      <c r="AB424" s="22" t="s">
        <v>17</v>
      </c>
    </row>
    <row r="425" spans="1:28">
      <c r="A425" s="77">
        <v>43044</v>
      </c>
      <c r="B425" s="13"/>
      <c r="C425" s="13"/>
      <c r="D425" s="13"/>
      <c r="E425" s="14">
        <f t="shared" si="311"/>
        <v>0</v>
      </c>
      <c r="F425" s="13"/>
      <c r="G425" s="15">
        <f t="shared" si="312"/>
        <v>0</v>
      </c>
      <c r="H425" s="13"/>
      <c r="I425" s="13"/>
      <c r="J425" s="13"/>
      <c r="K425" s="14">
        <f t="shared" si="313"/>
        <v>0</v>
      </c>
      <c r="L425" s="13"/>
      <c r="M425" s="15">
        <f t="shared" si="314"/>
        <v>0</v>
      </c>
      <c r="N425" s="17"/>
      <c r="O425" s="17"/>
      <c r="P425" s="18"/>
      <c r="Q425" s="19"/>
      <c r="R425" s="78"/>
      <c r="S425" s="20">
        <f t="shared" si="315"/>
        <v>0</v>
      </c>
      <c r="T425" s="84">
        <f>+SUM(N419:R425)</f>
        <v>0</v>
      </c>
      <c r="V425" s="42" t="s">
        <v>19</v>
      </c>
      <c r="W425" s="35">
        <v>0</v>
      </c>
      <c r="X425" s="35">
        <v>0</v>
      </c>
      <c r="Z425" s="42" t="s">
        <v>26</v>
      </c>
      <c r="AA425" s="35">
        <v>0</v>
      </c>
      <c r="AB425" s="35">
        <v>0</v>
      </c>
    </row>
    <row r="426" spans="1:28">
      <c r="N426" s="37"/>
      <c r="O426" s="37"/>
      <c r="P426" s="37"/>
      <c r="Q426" s="37"/>
      <c r="R426" s="37"/>
    </row>
    <row r="427" spans="1:28" ht="6" customHeight="1">
      <c r="N427" s="37"/>
      <c r="O427" s="37"/>
      <c r="P427" s="37"/>
      <c r="Q427" s="37"/>
      <c r="R427" s="37"/>
      <c r="S427" s="85"/>
      <c r="T427" s="86"/>
      <c r="U427" s="85"/>
      <c r="V427" s="85"/>
    </row>
    <row r="428" spans="1:28">
      <c r="N428" s="37"/>
      <c r="O428" s="37"/>
      <c r="P428" s="37"/>
      <c r="Q428" s="37"/>
      <c r="R428" s="37"/>
      <c r="S428" s="85"/>
      <c r="T428" s="86"/>
      <c r="U428" s="85"/>
      <c r="V428" s="85"/>
    </row>
    <row r="429" spans="1:28">
      <c r="N429" s="37"/>
      <c r="O429" s="37"/>
      <c r="P429" s="37"/>
      <c r="Q429" s="37"/>
      <c r="R429" s="37"/>
      <c r="S429" s="85"/>
      <c r="T429" s="86"/>
      <c r="U429" s="85"/>
      <c r="V429" s="85"/>
    </row>
    <row r="430" spans="1:28">
      <c r="N430" s="37"/>
      <c r="O430" s="37"/>
      <c r="P430" s="37"/>
      <c r="Q430" s="37"/>
      <c r="R430" s="37"/>
      <c r="S430" s="85"/>
      <c r="T430" s="86"/>
      <c r="U430" s="85"/>
      <c r="V430" s="85"/>
    </row>
    <row r="431" spans="1:28">
      <c r="N431" s="37"/>
      <c r="O431" s="37"/>
      <c r="P431" s="37"/>
      <c r="Q431" s="37"/>
      <c r="R431" s="37"/>
      <c r="S431" s="85"/>
      <c r="T431" s="86"/>
      <c r="U431" s="85"/>
      <c r="V431" s="85"/>
    </row>
    <row r="432" spans="1:28">
      <c r="N432" s="37"/>
      <c r="O432" s="37"/>
      <c r="P432" s="37"/>
      <c r="Q432" s="37"/>
      <c r="R432" s="37"/>
      <c r="S432" s="85"/>
      <c r="T432" s="87"/>
      <c r="U432" s="85"/>
      <c r="V432" s="85"/>
    </row>
    <row r="433" spans="14:22">
      <c r="N433" s="37"/>
      <c r="O433" s="37"/>
      <c r="P433" s="37"/>
      <c r="Q433" s="37"/>
      <c r="R433" s="37"/>
      <c r="S433" s="85"/>
      <c r="T433" s="88"/>
      <c r="U433" s="85"/>
      <c r="V433" s="85"/>
    </row>
    <row r="434" spans="14:22">
      <c r="N434" s="37"/>
      <c r="O434" s="37"/>
      <c r="P434" s="37"/>
      <c r="Q434" s="37"/>
      <c r="R434" s="37"/>
      <c r="S434" s="85"/>
      <c r="T434" s="85"/>
      <c r="U434" s="85"/>
      <c r="V434" s="85"/>
    </row>
    <row r="435" spans="14:22">
      <c r="N435" s="37"/>
      <c r="O435" s="37"/>
      <c r="P435" s="37"/>
      <c r="Q435" s="37"/>
      <c r="R435" s="37"/>
      <c r="S435" s="85"/>
      <c r="T435" s="86"/>
      <c r="U435" s="85"/>
      <c r="V435" s="85"/>
    </row>
    <row r="436" spans="14:22">
      <c r="N436" s="37"/>
      <c r="O436" s="37"/>
      <c r="P436" s="37"/>
      <c r="Q436" s="37"/>
      <c r="R436" s="37"/>
      <c r="S436" s="85"/>
      <c r="T436" s="86"/>
      <c r="U436" s="85"/>
      <c r="V436" s="85"/>
    </row>
    <row r="437" spans="14:22">
      <c r="N437" s="37"/>
      <c r="O437" s="37"/>
      <c r="P437" s="37"/>
      <c r="Q437" s="37"/>
      <c r="R437" s="37"/>
      <c r="S437" s="85"/>
      <c r="T437" s="86"/>
      <c r="U437" s="85"/>
      <c r="V437" s="85"/>
    </row>
    <row r="438" spans="14:22">
      <c r="N438" s="37"/>
      <c r="O438" s="37"/>
      <c r="P438" s="37"/>
      <c r="Q438" s="37"/>
      <c r="R438" s="37"/>
      <c r="S438" s="85"/>
      <c r="T438" s="86"/>
      <c r="U438" s="85"/>
      <c r="V438" s="85"/>
    </row>
    <row r="439" spans="14:22">
      <c r="N439" s="37"/>
      <c r="O439" s="37"/>
      <c r="P439" s="37"/>
      <c r="Q439" s="37"/>
      <c r="R439" s="37"/>
      <c r="S439" s="85"/>
      <c r="T439" s="86"/>
      <c r="U439" s="85"/>
      <c r="V439" s="85"/>
    </row>
    <row r="440" spans="14:22">
      <c r="N440" s="37"/>
      <c r="O440" s="37"/>
      <c r="P440" s="37"/>
      <c r="Q440" s="37"/>
      <c r="R440" s="37"/>
      <c r="S440" s="85"/>
      <c r="T440" s="87"/>
      <c r="U440" s="85"/>
      <c r="V440" s="85"/>
    </row>
    <row r="441" spans="14:22">
      <c r="N441" s="37"/>
      <c r="O441" s="37"/>
      <c r="P441" s="37"/>
      <c r="Q441" s="37"/>
      <c r="R441" s="37"/>
      <c r="S441" s="85"/>
      <c r="T441" s="88"/>
      <c r="U441" s="85"/>
      <c r="V441" s="85"/>
    </row>
    <row r="442" spans="14:22">
      <c r="N442" s="37"/>
      <c r="O442" s="37"/>
      <c r="P442" s="37"/>
      <c r="Q442" s="37"/>
      <c r="R442" s="37"/>
      <c r="S442" s="85"/>
      <c r="T442" s="85"/>
      <c r="U442" s="85"/>
      <c r="V442" s="85"/>
    </row>
    <row r="443" spans="14:22">
      <c r="N443" s="37"/>
      <c r="O443" s="37"/>
      <c r="P443" s="37"/>
      <c r="Q443" s="37"/>
      <c r="R443" s="37"/>
    </row>
    <row r="444" spans="14:22">
      <c r="N444" s="37"/>
      <c r="O444" s="37"/>
      <c r="P444" s="37"/>
      <c r="Q444" s="37"/>
      <c r="R444" s="37"/>
    </row>
    <row r="445" spans="14:22">
      <c r="N445" s="37"/>
      <c r="O445" s="37"/>
      <c r="P445" s="37"/>
      <c r="Q445" s="37"/>
      <c r="R445" s="37"/>
    </row>
    <row r="446" spans="14:22">
      <c r="N446" s="37"/>
      <c r="O446" s="37"/>
      <c r="P446" s="37"/>
      <c r="Q446" s="37"/>
      <c r="R446" s="37"/>
    </row>
    <row r="447" spans="14:22">
      <c r="N447" s="37"/>
      <c r="O447" s="37"/>
      <c r="P447" s="37"/>
      <c r="Q447" s="37"/>
      <c r="R447" s="37"/>
    </row>
    <row r="448" spans="14:22">
      <c r="N448" s="37"/>
      <c r="O448" s="37"/>
      <c r="P448" s="37"/>
      <c r="Q448" s="37"/>
      <c r="R448" s="37"/>
    </row>
    <row r="449" spans="14:18">
      <c r="N449" s="37"/>
      <c r="O449" s="37"/>
      <c r="P449" s="37"/>
      <c r="Q449" s="37"/>
      <c r="R449" s="37"/>
    </row>
    <row r="450" spans="14:18">
      <c r="N450" s="37"/>
      <c r="O450" s="37"/>
      <c r="P450" s="37"/>
      <c r="Q450" s="37"/>
      <c r="R450" s="37"/>
    </row>
    <row r="451" spans="14:18">
      <c r="N451" s="37"/>
      <c r="O451" s="37"/>
      <c r="P451" s="37"/>
      <c r="Q451" s="37"/>
      <c r="R451" s="37"/>
    </row>
    <row r="452" spans="14:18">
      <c r="N452" s="37"/>
      <c r="O452" s="37"/>
      <c r="P452" s="37"/>
      <c r="Q452" s="37"/>
      <c r="R452" s="37"/>
    </row>
    <row r="453" spans="14:18">
      <c r="N453" s="37"/>
      <c r="O453" s="37"/>
      <c r="P453" s="37"/>
      <c r="Q453" s="37"/>
      <c r="R453" s="37"/>
    </row>
    <row r="454" spans="14:18">
      <c r="N454" s="37"/>
      <c r="O454" s="37"/>
      <c r="P454" s="37"/>
      <c r="Q454" s="37"/>
      <c r="R454" s="37"/>
    </row>
    <row r="455" spans="14:18">
      <c r="N455" s="37"/>
      <c r="O455" s="37"/>
      <c r="P455" s="37"/>
      <c r="Q455" s="37"/>
      <c r="R455" s="37"/>
    </row>
    <row r="456" spans="14:18">
      <c r="N456" s="37"/>
      <c r="O456" s="37"/>
      <c r="P456" s="37"/>
      <c r="Q456" s="37"/>
      <c r="R456" s="37"/>
    </row>
  </sheetData>
  <mergeCells count="180">
    <mergeCell ref="T419:T423"/>
    <mergeCell ref="T427:T431"/>
    <mergeCell ref="T435:T439"/>
    <mergeCell ref="T51:T55"/>
    <mergeCell ref="T59:T63"/>
    <mergeCell ref="T67:T71"/>
    <mergeCell ref="T75:T79"/>
    <mergeCell ref="T83:T87"/>
    <mergeCell ref="T91:T95"/>
    <mergeCell ref="T3:T7"/>
    <mergeCell ref="T11:T15"/>
    <mergeCell ref="T19:T23"/>
    <mergeCell ref="T27:T31"/>
    <mergeCell ref="T35:T39"/>
    <mergeCell ref="T43:T47"/>
    <mergeCell ref="W419:X419"/>
    <mergeCell ref="AA419:AB419"/>
    <mergeCell ref="R1:R2"/>
    <mergeCell ref="W403:X403"/>
    <mergeCell ref="AA403:AB403"/>
    <mergeCell ref="W411:X411"/>
    <mergeCell ref="AA411:AB411"/>
    <mergeCell ref="T403:T407"/>
    <mergeCell ref="T411:T415"/>
    <mergeCell ref="W387:X387"/>
    <mergeCell ref="AA387:AB387"/>
    <mergeCell ref="W395:X395"/>
    <mergeCell ref="AA395:AB395"/>
    <mergeCell ref="T387:T391"/>
    <mergeCell ref="T395:T399"/>
    <mergeCell ref="W371:X371"/>
    <mergeCell ref="AA371:AB371"/>
    <mergeCell ref="W379:X379"/>
    <mergeCell ref="AA379:AB379"/>
    <mergeCell ref="T371:T375"/>
    <mergeCell ref="T379:T383"/>
    <mergeCell ref="W355:X355"/>
    <mergeCell ref="AA355:AB355"/>
    <mergeCell ref="W363:X363"/>
    <mergeCell ref="AA363:AB363"/>
    <mergeCell ref="T355:T359"/>
    <mergeCell ref="T363:T367"/>
    <mergeCell ref="W339:X339"/>
    <mergeCell ref="AA339:AB339"/>
    <mergeCell ref="W347:X347"/>
    <mergeCell ref="AA347:AB347"/>
    <mergeCell ref="T339:T343"/>
    <mergeCell ref="T347:T351"/>
    <mergeCell ref="W323:X323"/>
    <mergeCell ref="AA323:AB323"/>
    <mergeCell ref="W331:X331"/>
    <mergeCell ref="AA331:AB331"/>
    <mergeCell ref="T323:T327"/>
    <mergeCell ref="T331:T335"/>
    <mergeCell ref="W307:X307"/>
    <mergeCell ref="AA307:AB307"/>
    <mergeCell ref="W315:X315"/>
    <mergeCell ref="AA315:AB315"/>
    <mergeCell ref="T307:T311"/>
    <mergeCell ref="T315:T319"/>
    <mergeCell ref="W291:X291"/>
    <mergeCell ref="AA291:AB291"/>
    <mergeCell ref="W299:X299"/>
    <mergeCell ref="AA299:AB299"/>
    <mergeCell ref="T291:T295"/>
    <mergeCell ref="T299:T303"/>
    <mergeCell ref="W275:X275"/>
    <mergeCell ref="AA275:AB275"/>
    <mergeCell ref="W283:X283"/>
    <mergeCell ref="AA283:AB283"/>
    <mergeCell ref="T275:T279"/>
    <mergeCell ref="T283:T287"/>
    <mergeCell ref="W259:X259"/>
    <mergeCell ref="AA259:AB259"/>
    <mergeCell ref="W267:X267"/>
    <mergeCell ref="AA267:AB267"/>
    <mergeCell ref="T259:T263"/>
    <mergeCell ref="T267:T271"/>
    <mergeCell ref="W243:X243"/>
    <mergeCell ref="AA243:AB243"/>
    <mergeCell ref="W251:X251"/>
    <mergeCell ref="AA251:AB251"/>
    <mergeCell ref="T243:T247"/>
    <mergeCell ref="T251:T255"/>
    <mergeCell ref="W227:X227"/>
    <mergeCell ref="AA227:AB227"/>
    <mergeCell ref="W235:X235"/>
    <mergeCell ref="AA235:AB235"/>
    <mergeCell ref="T227:T231"/>
    <mergeCell ref="T235:T239"/>
    <mergeCell ref="W211:X211"/>
    <mergeCell ref="AA211:AB211"/>
    <mergeCell ref="W219:X219"/>
    <mergeCell ref="AA219:AB219"/>
    <mergeCell ref="T211:T215"/>
    <mergeCell ref="T219:T223"/>
    <mergeCell ref="W195:X195"/>
    <mergeCell ref="AA195:AB195"/>
    <mergeCell ref="W203:X203"/>
    <mergeCell ref="AA203:AB203"/>
    <mergeCell ref="T195:T199"/>
    <mergeCell ref="T203:T207"/>
    <mergeCell ref="W179:X179"/>
    <mergeCell ref="AA179:AB179"/>
    <mergeCell ref="W187:X187"/>
    <mergeCell ref="AA187:AB187"/>
    <mergeCell ref="T179:T183"/>
    <mergeCell ref="T187:T191"/>
    <mergeCell ref="W163:X163"/>
    <mergeCell ref="AA163:AB163"/>
    <mergeCell ref="W171:X171"/>
    <mergeCell ref="AA171:AB171"/>
    <mergeCell ref="T163:T167"/>
    <mergeCell ref="T171:T175"/>
    <mergeCell ref="W147:X147"/>
    <mergeCell ref="AA147:AB147"/>
    <mergeCell ref="W155:X155"/>
    <mergeCell ref="AA155:AB155"/>
    <mergeCell ref="T147:T151"/>
    <mergeCell ref="T155:T159"/>
    <mergeCell ref="W131:X131"/>
    <mergeCell ref="AA131:AB131"/>
    <mergeCell ref="W139:X139"/>
    <mergeCell ref="AA139:AB139"/>
    <mergeCell ref="T131:T135"/>
    <mergeCell ref="T139:T143"/>
    <mergeCell ref="W115:X115"/>
    <mergeCell ref="AA115:AB115"/>
    <mergeCell ref="W123:X123"/>
    <mergeCell ref="AA123:AB123"/>
    <mergeCell ref="T115:T119"/>
    <mergeCell ref="T123:T127"/>
    <mergeCell ref="W99:X99"/>
    <mergeCell ref="AA99:AB99"/>
    <mergeCell ref="W107:X107"/>
    <mergeCell ref="AA107:AB107"/>
    <mergeCell ref="T99:T103"/>
    <mergeCell ref="T107:T111"/>
    <mergeCell ref="W83:X83"/>
    <mergeCell ref="AA83:AB83"/>
    <mergeCell ref="W91:X91"/>
    <mergeCell ref="AA91:AB91"/>
    <mergeCell ref="W67:X67"/>
    <mergeCell ref="AA67:AB67"/>
    <mergeCell ref="W75:X75"/>
    <mergeCell ref="AA75:AB75"/>
    <mergeCell ref="W51:X51"/>
    <mergeCell ref="AA51:AB51"/>
    <mergeCell ref="W59:X59"/>
    <mergeCell ref="AA59:AB59"/>
    <mergeCell ref="W35:X35"/>
    <mergeCell ref="AA35:AB35"/>
    <mergeCell ref="W43:X43"/>
    <mergeCell ref="AA43:AB43"/>
    <mergeCell ref="W19:X19"/>
    <mergeCell ref="AA19:AB19"/>
    <mergeCell ref="W27:X27"/>
    <mergeCell ref="AA27:AB27"/>
    <mergeCell ref="W3:X3"/>
    <mergeCell ref="AA3:AB3"/>
    <mergeCell ref="W11:X11"/>
    <mergeCell ref="AA11:AB11"/>
    <mergeCell ref="O1:O2"/>
    <mergeCell ref="P1:P2"/>
    <mergeCell ref="Q1:Q2"/>
    <mergeCell ref="S1:S2"/>
    <mergeCell ref="T1:T2"/>
    <mergeCell ref="V1:X1"/>
    <mergeCell ref="H1:H2"/>
    <mergeCell ref="I1:J1"/>
    <mergeCell ref="K1:K2"/>
    <mergeCell ref="L1:L2"/>
    <mergeCell ref="M1:M2"/>
    <mergeCell ref="N1:N2"/>
    <mergeCell ref="A1:A2"/>
    <mergeCell ref="B1:B2"/>
    <mergeCell ref="C1:D1"/>
    <mergeCell ref="E1:E2"/>
    <mergeCell ref="F1:F2"/>
    <mergeCell ref="G1: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456"/>
  <sheetViews>
    <sheetView workbookViewId="0">
      <selection activeCell="A3" sqref="A3"/>
    </sheetView>
  </sheetViews>
  <sheetFormatPr baseColWidth="10" defaultRowHeight="15"/>
  <cols>
    <col min="1" max="1" width="11.42578125" style="21"/>
    <col min="2" max="13" width="7.85546875" style="21" customWidth="1"/>
    <col min="14" max="17" width="3.7109375" style="21" customWidth="1"/>
    <col min="18" max="18" width="9.140625" style="21" customWidth="1"/>
    <col min="19" max="19" width="9.140625" style="21" bestFit="1" customWidth="1"/>
    <col min="20" max="20" width="2.28515625" style="21" customWidth="1"/>
    <col min="21" max="21" width="9.42578125" style="21" customWidth="1"/>
    <col min="22" max="22" width="10.28515625" style="21" customWidth="1"/>
    <col min="23" max="23" width="9.42578125" style="21" customWidth="1"/>
    <col min="24" max="24" width="2.7109375" style="21" customWidth="1"/>
    <col min="25" max="25" width="8.140625" style="21" bestFit="1" customWidth="1"/>
    <col min="26" max="16384" width="11.42578125" style="21"/>
  </cols>
  <sheetData>
    <row r="1" spans="1:27" s="36" customFormat="1">
      <c r="A1" s="72" t="s">
        <v>40</v>
      </c>
      <c r="B1" s="48" t="s">
        <v>0</v>
      </c>
      <c r="C1" s="73" t="s">
        <v>1</v>
      </c>
      <c r="D1" s="73"/>
      <c r="E1" s="74" t="s">
        <v>2</v>
      </c>
      <c r="F1" s="48" t="s">
        <v>3</v>
      </c>
      <c r="G1" s="48" t="s">
        <v>4</v>
      </c>
      <c r="H1" s="48" t="s">
        <v>0</v>
      </c>
      <c r="I1" s="73" t="s">
        <v>1</v>
      </c>
      <c r="J1" s="73"/>
      <c r="K1" s="74" t="s">
        <v>2</v>
      </c>
      <c r="L1" s="48" t="s">
        <v>3</v>
      </c>
      <c r="M1" s="48" t="s">
        <v>4</v>
      </c>
      <c r="N1" s="48" t="s">
        <v>5</v>
      </c>
      <c r="O1" s="48" t="s">
        <v>6</v>
      </c>
      <c r="P1" s="52" t="s">
        <v>7</v>
      </c>
      <c r="Q1" s="54" t="s">
        <v>8</v>
      </c>
      <c r="R1" s="75" t="s">
        <v>9</v>
      </c>
      <c r="S1" s="76" t="s">
        <v>10</v>
      </c>
      <c r="U1" s="68" t="s">
        <v>31</v>
      </c>
      <c r="V1" s="69"/>
      <c r="W1" s="70"/>
    </row>
    <row r="2" spans="1:27" s="36" customFormat="1">
      <c r="A2" s="72"/>
      <c r="B2" s="48"/>
      <c r="C2" s="38" t="s">
        <v>11</v>
      </c>
      <c r="D2" s="38" t="s">
        <v>12</v>
      </c>
      <c r="E2" s="48"/>
      <c r="F2" s="48"/>
      <c r="G2" s="48"/>
      <c r="H2" s="48"/>
      <c r="I2" s="38" t="s">
        <v>11</v>
      </c>
      <c r="J2" s="38" t="s">
        <v>12</v>
      </c>
      <c r="K2" s="48"/>
      <c r="L2" s="48"/>
      <c r="M2" s="48"/>
      <c r="N2" s="48"/>
      <c r="O2" s="48"/>
      <c r="P2" s="52"/>
      <c r="Q2" s="54"/>
      <c r="R2" s="46"/>
      <c r="S2" s="76"/>
      <c r="U2" s="23">
        <v>0</v>
      </c>
      <c r="V2" s="23">
        <v>0</v>
      </c>
      <c r="W2" s="23">
        <v>0</v>
      </c>
    </row>
    <row r="3" spans="1:27">
      <c r="A3" s="77">
        <v>42674</v>
      </c>
      <c r="B3" s="13"/>
      <c r="C3" s="13"/>
      <c r="D3" s="13"/>
      <c r="E3" s="14">
        <f t="shared" ref="E3:E9" si="0">+D3-C3</f>
        <v>0</v>
      </c>
      <c r="F3" s="13"/>
      <c r="G3" s="15">
        <f t="shared" ref="G3:G9" si="1">IF(F3&lt;B3,F3+1-B3-E3,F3-B3-E3)</f>
        <v>0</v>
      </c>
      <c r="H3" s="13"/>
      <c r="I3" s="13"/>
      <c r="J3" s="13"/>
      <c r="K3" s="14">
        <f t="shared" ref="K3:K9" si="2">+J3-I3</f>
        <v>0</v>
      </c>
      <c r="L3" s="13"/>
      <c r="M3" s="15">
        <f t="shared" ref="M3:M4" si="3">IF(L3&lt;H3,L3+1-H3-K3,L3-H3-K3)</f>
        <v>0</v>
      </c>
      <c r="N3" s="17"/>
      <c r="O3" s="17"/>
      <c r="P3" s="18"/>
      <c r="Q3" s="19"/>
      <c r="R3" s="20">
        <f>SUM(G3+M3)</f>
        <v>0</v>
      </c>
      <c r="S3" s="66">
        <f>SUM(R3:R9)</f>
        <v>0</v>
      </c>
      <c r="U3" s="41" t="s">
        <v>13</v>
      </c>
      <c r="V3" s="44" t="s">
        <v>14</v>
      </c>
      <c r="W3" s="44"/>
      <c r="Y3" s="36"/>
      <c r="Z3" s="43" t="s">
        <v>28</v>
      </c>
      <c r="AA3" s="43"/>
    </row>
    <row r="4" spans="1:27">
      <c r="A4" s="77">
        <v>42675</v>
      </c>
      <c r="B4" s="13"/>
      <c r="C4" s="13"/>
      <c r="D4" s="13"/>
      <c r="E4" s="14">
        <f t="shared" si="0"/>
        <v>0</v>
      </c>
      <c r="F4" s="13"/>
      <c r="G4" s="15">
        <f t="shared" si="1"/>
        <v>0</v>
      </c>
      <c r="H4" s="13"/>
      <c r="I4" s="13"/>
      <c r="J4" s="13"/>
      <c r="K4" s="14">
        <f t="shared" si="2"/>
        <v>0</v>
      </c>
      <c r="L4" s="13"/>
      <c r="M4" s="15">
        <f t="shared" si="3"/>
        <v>0</v>
      </c>
      <c r="N4" s="17"/>
      <c r="O4" s="17"/>
      <c r="P4" s="18"/>
      <c r="Q4" s="19"/>
      <c r="R4" s="20">
        <f t="shared" ref="R4:R9" si="4">SUM(G4+M4)</f>
        <v>0</v>
      </c>
      <c r="S4" s="66"/>
      <c r="U4" s="22" t="s">
        <v>15</v>
      </c>
      <c r="V4" s="22" t="s">
        <v>29</v>
      </c>
      <c r="W4" s="22" t="s">
        <v>17</v>
      </c>
      <c r="Z4" s="22" t="s">
        <v>16</v>
      </c>
      <c r="AA4" s="22" t="s">
        <v>17</v>
      </c>
    </row>
    <row r="5" spans="1:27">
      <c r="A5" s="77">
        <v>42676</v>
      </c>
      <c r="B5" s="13"/>
      <c r="C5" s="13"/>
      <c r="D5" s="13"/>
      <c r="E5" s="14">
        <f t="shared" ref="E5:E9" si="5">+D5-C5</f>
        <v>0</v>
      </c>
      <c r="F5" s="13"/>
      <c r="G5" s="15">
        <f t="shared" ref="G3:G9" si="6">IF(F5&lt;B5,F5+1-B5-E5,F5-B5-E5)</f>
        <v>0</v>
      </c>
      <c r="H5" s="13"/>
      <c r="I5" s="13"/>
      <c r="J5" s="13"/>
      <c r="K5" s="14">
        <f t="shared" ref="K3:K9" si="7">+J5-I5</f>
        <v>0</v>
      </c>
      <c r="L5" s="13"/>
      <c r="M5" s="15">
        <f>IF(L5&lt;H5,L5+1-H5-K5,L5-H5-K5)</f>
        <v>0</v>
      </c>
      <c r="N5" s="17"/>
      <c r="O5" s="17"/>
      <c r="P5" s="18"/>
      <c r="Q5" s="19"/>
      <c r="R5" s="20">
        <f t="shared" si="4"/>
        <v>0</v>
      </c>
      <c r="S5" s="66"/>
      <c r="U5" s="71">
        <v>0</v>
      </c>
      <c r="V5" s="23">
        <v>0</v>
      </c>
      <c r="W5" s="23">
        <v>0</v>
      </c>
      <c r="Y5" s="22" t="s">
        <v>17</v>
      </c>
      <c r="Z5" s="34" t="s">
        <v>27</v>
      </c>
      <c r="AA5" s="23">
        <f>+W7</f>
        <v>0</v>
      </c>
    </row>
    <row r="6" spans="1:27">
      <c r="A6" s="77">
        <v>42677</v>
      </c>
      <c r="B6" s="13"/>
      <c r="C6" s="13"/>
      <c r="D6" s="13"/>
      <c r="E6" s="14">
        <f t="shared" ref="E6:E9" si="8">+D6-C6</f>
        <v>0</v>
      </c>
      <c r="F6" s="13"/>
      <c r="G6" s="15">
        <f t="shared" ref="G6:G9" si="9">IF(F6&lt;B6,F6+1-B6-E6,F6-B6-E6)</f>
        <v>0</v>
      </c>
      <c r="H6" s="13"/>
      <c r="I6" s="13"/>
      <c r="J6" s="13"/>
      <c r="K6" s="14">
        <f t="shared" ref="K6:K9" si="10">+J6-I6</f>
        <v>0</v>
      </c>
      <c r="L6" s="13"/>
      <c r="M6" s="15">
        <f t="shared" ref="M6:M9" si="11">IF(L6&lt;H6,L6+1-H6-K6,L6-H6-K6)</f>
        <v>0</v>
      </c>
      <c r="N6" s="17"/>
      <c r="O6" s="17"/>
      <c r="P6" s="18"/>
      <c r="Q6" s="19"/>
      <c r="R6" s="20">
        <f t="shared" si="4"/>
        <v>0</v>
      </c>
      <c r="S6" s="66"/>
      <c r="U6" s="22" t="s">
        <v>18</v>
      </c>
      <c r="V6" s="22" t="s">
        <v>18</v>
      </c>
      <c r="W6" s="22" t="s">
        <v>18</v>
      </c>
      <c r="Y6" s="22" t="s">
        <v>16</v>
      </c>
      <c r="Z6" s="23">
        <f>+V7</f>
        <v>0</v>
      </c>
      <c r="AA6" s="23">
        <f>+(AA5*1.5)/1.25</f>
        <v>0</v>
      </c>
    </row>
    <row r="7" spans="1:27">
      <c r="A7" s="77">
        <v>42678</v>
      </c>
      <c r="B7" s="13"/>
      <c r="C7" s="13"/>
      <c r="D7" s="13"/>
      <c r="E7" s="14">
        <f t="shared" si="8"/>
        <v>0</v>
      </c>
      <c r="F7" s="13"/>
      <c r="G7" s="15">
        <f t="shared" si="9"/>
        <v>0</v>
      </c>
      <c r="H7" s="13"/>
      <c r="I7" s="13"/>
      <c r="J7" s="13"/>
      <c r="K7" s="14">
        <f t="shared" si="10"/>
        <v>0</v>
      </c>
      <c r="L7" s="13"/>
      <c r="M7" s="15">
        <f t="shared" si="11"/>
        <v>0</v>
      </c>
      <c r="N7" s="17"/>
      <c r="O7" s="17"/>
      <c r="P7" s="18"/>
      <c r="Q7" s="19"/>
      <c r="R7" s="20">
        <f t="shared" si="4"/>
        <v>0</v>
      </c>
      <c r="S7" s="66"/>
      <c r="U7" s="71">
        <f>+U5+U2</f>
        <v>0</v>
      </c>
      <c r="V7" s="71">
        <f t="shared" ref="V7:W7" si="12">+V5+V2</f>
        <v>0</v>
      </c>
      <c r="W7" s="71">
        <f t="shared" si="12"/>
        <v>0</v>
      </c>
      <c r="Y7" s="22" t="s">
        <v>15</v>
      </c>
      <c r="Z7" s="23">
        <f>+Z6*1.25</f>
        <v>0</v>
      </c>
      <c r="AA7" s="34" t="s">
        <v>27</v>
      </c>
    </row>
    <row r="8" spans="1:27">
      <c r="A8" s="77">
        <v>42679</v>
      </c>
      <c r="B8" s="13"/>
      <c r="C8" s="13"/>
      <c r="D8" s="13"/>
      <c r="E8" s="14">
        <f t="shared" si="8"/>
        <v>0</v>
      </c>
      <c r="F8" s="13"/>
      <c r="G8" s="15">
        <f t="shared" si="9"/>
        <v>0</v>
      </c>
      <c r="H8" s="13"/>
      <c r="I8" s="13"/>
      <c r="J8" s="13"/>
      <c r="K8" s="14">
        <f t="shared" si="10"/>
        <v>0</v>
      </c>
      <c r="L8" s="13"/>
      <c r="M8" s="15">
        <f t="shared" si="11"/>
        <v>0</v>
      </c>
      <c r="N8" s="17"/>
      <c r="O8" s="17"/>
      <c r="P8" s="18"/>
      <c r="Q8" s="19"/>
      <c r="R8" s="20">
        <f t="shared" si="4"/>
        <v>0</v>
      </c>
      <c r="S8" s="66"/>
      <c r="V8" s="22" t="s">
        <v>16</v>
      </c>
      <c r="W8" s="22" t="s">
        <v>17</v>
      </c>
      <c r="Z8" s="22" t="s">
        <v>16</v>
      </c>
      <c r="AA8" s="22" t="s">
        <v>17</v>
      </c>
    </row>
    <row r="9" spans="1:27">
      <c r="A9" s="77">
        <v>42680</v>
      </c>
      <c r="B9" s="13"/>
      <c r="C9" s="13"/>
      <c r="D9" s="13"/>
      <c r="E9" s="14">
        <f t="shared" si="8"/>
        <v>0</v>
      </c>
      <c r="F9" s="13"/>
      <c r="G9" s="15">
        <f t="shared" si="9"/>
        <v>0</v>
      </c>
      <c r="H9" s="13"/>
      <c r="I9" s="13"/>
      <c r="J9" s="13"/>
      <c r="K9" s="14">
        <f t="shared" si="10"/>
        <v>0</v>
      </c>
      <c r="L9" s="13"/>
      <c r="M9" s="15">
        <f t="shared" si="11"/>
        <v>0</v>
      </c>
      <c r="N9" s="17"/>
      <c r="O9" s="17"/>
      <c r="P9" s="18"/>
      <c r="Q9" s="19"/>
      <c r="R9" s="20">
        <f t="shared" si="4"/>
        <v>0</v>
      </c>
      <c r="S9" s="66"/>
      <c r="U9" s="42" t="s">
        <v>19</v>
      </c>
      <c r="V9" s="35">
        <v>0</v>
      </c>
      <c r="W9" s="35">
        <v>0</v>
      </c>
      <c r="Y9" s="42" t="s">
        <v>26</v>
      </c>
      <c r="Z9" s="35">
        <v>0</v>
      </c>
      <c r="AA9" s="35">
        <v>0</v>
      </c>
    </row>
    <row r="10" spans="1:27" ht="6" customHeight="1">
      <c r="N10" s="37"/>
      <c r="O10" s="37"/>
      <c r="P10" s="37"/>
      <c r="Q10" s="37"/>
    </row>
    <row r="11" spans="1:27">
      <c r="A11" s="77">
        <v>42681</v>
      </c>
      <c r="B11" s="13"/>
      <c r="C11" s="13"/>
      <c r="D11" s="13"/>
      <c r="E11" s="14">
        <f t="shared" ref="E11:E17" si="13">+D11-C11</f>
        <v>0</v>
      </c>
      <c r="F11" s="13"/>
      <c r="G11" s="15">
        <f t="shared" ref="G11:G17" si="14">IF(F11&lt;B11,F11+1-B11-E11,F11-B11-E11)</f>
        <v>0</v>
      </c>
      <c r="H11" s="13"/>
      <c r="I11" s="13"/>
      <c r="J11" s="13"/>
      <c r="K11" s="14">
        <f t="shared" ref="K11:K17" si="15">+J11-I11</f>
        <v>0</v>
      </c>
      <c r="L11" s="13"/>
      <c r="M11" s="15">
        <f t="shared" ref="M11:M12" si="16">IF(L11&lt;H11,L11+1-H11-K11,L11-H11-K11)</f>
        <v>0</v>
      </c>
      <c r="N11" s="17"/>
      <c r="O11" s="17"/>
      <c r="P11" s="18"/>
      <c r="Q11" s="19"/>
      <c r="R11" s="20">
        <f>SUM(G11+M11)</f>
        <v>0</v>
      </c>
      <c r="S11" s="66">
        <f>SUM(R11:R17)</f>
        <v>0</v>
      </c>
      <c r="U11" s="39" t="s">
        <v>13</v>
      </c>
      <c r="V11" s="43" t="s">
        <v>14</v>
      </c>
      <c r="W11" s="43"/>
      <c r="Y11" s="36"/>
      <c r="Z11" s="43" t="s">
        <v>28</v>
      </c>
      <c r="AA11" s="43"/>
    </row>
    <row r="12" spans="1:27">
      <c r="A12" s="77">
        <v>42682</v>
      </c>
      <c r="B12" s="13"/>
      <c r="C12" s="13"/>
      <c r="D12" s="13"/>
      <c r="E12" s="14">
        <f t="shared" si="13"/>
        <v>0</v>
      </c>
      <c r="F12" s="13"/>
      <c r="G12" s="15">
        <f t="shared" si="14"/>
        <v>0</v>
      </c>
      <c r="H12" s="13"/>
      <c r="I12" s="13"/>
      <c r="J12" s="13"/>
      <c r="K12" s="14">
        <f t="shared" si="15"/>
        <v>0</v>
      </c>
      <c r="L12" s="13"/>
      <c r="M12" s="15">
        <f t="shared" si="16"/>
        <v>0</v>
      </c>
      <c r="N12" s="17"/>
      <c r="O12" s="17"/>
      <c r="P12" s="18"/>
      <c r="Q12" s="19"/>
      <c r="R12" s="20">
        <f t="shared" ref="R12:R17" si="17">SUM(G12+M12)</f>
        <v>0</v>
      </c>
      <c r="S12" s="66"/>
      <c r="U12" s="22" t="s">
        <v>15</v>
      </c>
      <c r="V12" s="22" t="s">
        <v>29</v>
      </c>
      <c r="W12" s="22" t="s">
        <v>17</v>
      </c>
      <c r="Z12" s="22" t="s">
        <v>16</v>
      </c>
      <c r="AA12" s="22" t="s">
        <v>17</v>
      </c>
    </row>
    <row r="13" spans="1:27">
      <c r="A13" s="77">
        <v>42683</v>
      </c>
      <c r="B13" s="13"/>
      <c r="C13" s="13"/>
      <c r="D13" s="13"/>
      <c r="E13" s="14">
        <f t="shared" si="13"/>
        <v>0</v>
      </c>
      <c r="F13" s="13"/>
      <c r="G13" s="15">
        <f t="shared" si="14"/>
        <v>0</v>
      </c>
      <c r="H13" s="13"/>
      <c r="I13" s="13"/>
      <c r="J13" s="13"/>
      <c r="K13" s="14">
        <f t="shared" si="15"/>
        <v>0</v>
      </c>
      <c r="L13" s="13"/>
      <c r="M13" s="15">
        <f>IF(L13&lt;H13,L13+1-H13-K13,L13-H13-K13)</f>
        <v>0</v>
      </c>
      <c r="N13" s="17"/>
      <c r="O13" s="17"/>
      <c r="P13" s="18"/>
      <c r="Q13" s="19"/>
      <c r="R13" s="20">
        <f t="shared" si="17"/>
        <v>0</v>
      </c>
      <c r="S13" s="66"/>
      <c r="U13" s="33">
        <v>0</v>
      </c>
      <c r="V13" s="23">
        <v>0</v>
      </c>
      <c r="W13" s="23">
        <v>0</v>
      </c>
      <c r="Y13" s="22" t="s">
        <v>17</v>
      </c>
      <c r="Z13" s="34" t="s">
        <v>27</v>
      </c>
      <c r="AA13" s="23">
        <f>+W15</f>
        <v>0</v>
      </c>
    </row>
    <row r="14" spans="1:27">
      <c r="A14" s="77">
        <v>42684</v>
      </c>
      <c r="B14" s="13"/>
      <c r="C14" s="13"/>
      <c r="D14" s="13"/>
      <c r="E14" s="14">
        <f t="shared" si="13"/>
        <v>0</v>
      </c>
      <c r="F14" s="13"/>
      <c r="G14" s="15">
        <f t="shared" si="14"/>
        <v>0</v>
      </c>
      <c r="H14" s="13"/>
      <c r="I14" s="13"/>
      <c r="J14" s="13"/>
      <c r="K14" s="14">
        <f t="shared" si="15"/>
        <v>0</v>
      </c>
      <c r="L14" s="13"/>
      <c r="M14" s="15">
        <f t="shared" ref="M14:M17" si="18">IF(L14&lt;H14,L14+1-H14-K14,L14-H14-K14)</f>
        <v>0</v>
      </c>
      <c r="N14" s="17"/>
      <c r="O14" s="17"/>
      <c r="P14" s="18"/>
      <c r="Q14" s="19"/>
      <c r="R14" s="20">
        <f t="shared" si="17"/>
        <v>0</v>
      </c>
      <c r="S14" s="66"/>
      <c r="U14" s="22" t="s">
        <v>18</v>
      </c>
      <c r="V14" s="22" t="s">
        <v>18</v>
      </c>
      <c r="W14" s="22" t="s">
        <v>18</v>
      </c>
      <c r="Y14" s="22" t="s">
        <v>16</v>
      </c>
      <c r="Z14" s="23">
        <f>+V15</f>
        <v>0</v>
      </c>
      <c r="AA14" s="23">
        <f>+(AA13*1.5)/1.25</f>
        <v>0</v>
      </c>
    </row>
    <row r="15" spans="1:27">
      <c r="A15" s="77">
        <v>42685</v>
      </c>
      <c r="B15" s="13"/>
      <c r="C15" s="13"/>
      <c r="D15" s="13"/>
      <c r="E15" s="14">
        <f t="shared" si="13"/>
        <v>0</v>
      </c>
      <c r="F15" s="13"/>
      <c r="G15" s="15">
        <f t="shared" si="14"/>
        <v>0</v>
      </c>
      <c r="H15" s="13"/>
      <c r="I15" s="13"/>
      <c r="J15" s="13"/>
      <c r="K15" s="14">
        <f t="shared" si="15"/>
        <v>0</v>
      </c>
      <c r="L15" s="13"/>
      <c r="M15" s="15">
        <f t="shared" si="18"/>
        <v>0</v>
      </c>
      <c r="N15" s="17"/>
      <c r="O15" s="17"/>
      <c r="P15" s="18"/>
      <c r="Q15" s="19"/>
      <c r="R15" s="20">
        <f t="shared" si="17"/>
        <v>0</v>
      </c>
      <c r="S15" s="66"/>
      <c r="U15" s="33">
        <f>+U7+U13-(Z9*1.25)</f>
        <v>0</v>
      </c>
      <c r="V15" s="23">
        <f>+V7+V13-V9+(AA9*1.5)/1.25-Z9</f>
        <v>0</v>
      </c>
      <c r="W15" s="23">
        <f>+W7+W13-W9-AA9</f>
        <v>0</v>
      </c>
      <c r="Y15" s="22" t="s">
        <v>15</v>
      </c>
      <c r="Z15" s="23">
        <f>+Z14*1.25</f>
        <v>0</v>
      </c>
      <c r="AA15" s="34" t="s">
        <v>27</v>
      </c>
    </row>
    <row r="16" spans="1:27">
      <c r="A16" s="77">
        <v>42686</v>
      </c>
      <c r="B16" s="13"/>
      <c r="C16" s="13"/>
      <c r="D16" s="13"/>
      <c r="E16" s="14">
        <f t="shared" si="13"/>
        <v>0</v>
      </c>
      <c r="F16" s="13"/>
      <c r="G16" s="15">
        <f t="shared" si="14"/>
        <v>0</v>
      </c>
      <c r="H16" s="13"/>
      <c r="I16" s="13"/>
      <c r="J16" s="13"/>
      <c r="K16" s="14">
        <f t="shared" si="15"/>
        <v>0</v>
      </c>
      <c r="L16" s="13"/>
      <c r="M16" s="15">
        <f t="shared" si="18"/>
        <v>0</v>
      </c>
      <c r="N16" s="17"/>
      <c r="O16" s="17"/>
      <c r="P16" s="18"/>
      <c r="Q16" s="19"/>
      <c r="R16" s="20">
        <f t="shared" si="17"/>
        <v>0</v>
      </c>
      <c r="S16" s="66"/>
      <c r="V16" s="22" t="s">
        <v>16</v>
      </c>
      <c r="W16" s="22" t="s">
        <v>17</v>
      </c>
      <c r="Z16" s="22" t="s">
        <v>16</v>
      </c>
      <c r="AA16" s="22" t="s">
        <v>17</v>
      </c>
    </row>
    <row r="17" spans="1:27">
      <c r="A17" s="77">
        <v>42687</v>
      </c>
      <c r="B17" s="13"/>
      <c r="C17" s="13"/>
      <c r="D17" s="13"/>
      <c r="E17" s="14">
        <f t="shared" si="13"/>
        <v>0</v>
      </c>
      <c r="F17" s="13"/>
      <c r="G17" s="15">
        <f t="shared" si="14"/>
        <v>0</v>
      </c>
      <c r="H17" s="13"/>
      <c r="I17" s="13"/>
      <c r="J17" s="13"/>
      <c r="K17" s="14">
        <f t="shared" si="15"/>
        <v>0</v>
      </c>
      <c r="L17" s="13"/>
      <c r="M17" s="15">
        <f t="shared" si="18"/>
        <v>0</v>
      </c>
      <c r="N17" s="17"/>
      <c r="O17" s="17"/>
      <c r="P17" s="18"/>
      <c r="Q17" s="19"/>
      <c r="R17" s="20">
        <f t="shared" si="17"/>
        <v>0</v>
      </c>
      <c r="S17" s="66"/>
      <c r="U17" s="42" t="s">
        <v>19</v>
      </c>
      <c r="V17" s="35">
        <v>0</v>
      </c>
      <c r="W17" s="35">
        <v>0</v>
      </c>
      <c r="Y17" s="42" t="s">
        <v>26</v>
      </c>
      <c r="Z17" s="35">
        <v>0</v>
      </c>
      <c r="AA17" s="35">
        <v>0</v>
      </c>
    </row>
    <row r="18" spans="1:27" ht="6" customHeight="1">
      <c r="N18" s="37"/>
      <c r="O18" s="37"/>
      <c r="P18" s="37"/>
      <c r="Q18" s="37"/>
    </row>
    <row r="19" spans="1:27">
      <c r="A19" s="77">
        <v>42688</v>
      </c>
      <c r="B19" s="13"/>
      <c r="C19" s="13"/>
      <c r="D19" s="13"/>
      <c r="E19" s="14">
        <f t="shared" ref="E19:E25" si="19">+D19-C19</f>
        <v>0</v>
      </c>
      <c r="F19" s="13"/>
      <c r="G19" s="15">
        <f t="shared" ref="G19:G25" si="20">IF(F19&lt;B19,F19+1-B19-E19,F19-B19-E19)</f>
        <v>0</v>
      </c>
      <c r="H19" s="13"/>
      <c r="I19" s="13"/>
      <c r="J19" s="13"/>
      <c r="K19" s="14">
        <f t="shared" ref="K19:K25" si="21">+J19-I19</f>
        <v>0</v>
      </c>
      <c r="L19" s="13"/>
      <c r="M19" s="15">
        <f t="shared" ref="M19:M20" si="22">IF(L19&lt;H19,L19+1-H19-K19,L19-H19-K19)</f>
        <v>0</v>
      </c>
      <c r="N19" s="17"/>
      <c r="O19" s="17"/>
      <c r="P19" s="18"/>
      <c r="Q19" s="19"/>
      <c r="R19" s="20">
        <f>SUM(G19+M19)</f>
        <v>0</v>
      </c>
      <c r="S19" s="66">
        <f>SUM(R19:R25)</f>
        <v>0</v>
      </c>
      <c r="U19" s="39" t="s">
        <v>13</v>
      </c>
      <c r="V19" s="43" t="s">
        <v>14</v>
      </c>
      <c r="W19" s="43"/>
      <c r="Y19" s="36"/>
      <c r="Z19" s="43" t="s">
        <v>28</v>
      </c>
      <c r="AA19" s="43"/>
    </row>
    <row r="20" spans="1:27">
      <c r="A20" s="77">
        <v>42689</v>
      </c>
      <c r="B20" s="13"/>
      <c r="C20" s="13"/>
      <c r="D20" s="13"/>
      <c r="E20" s="14">
        <f t="shared" si="19"/>
        <v>0</v>
      </c>
      <c r="F20" s="13"/>
      <c r="G20" s="15">
        <f t="shared" si="20"/>
        <v>0</v>
      </c>
      <c r="H20" s="13"/>
      <c r="I20" s="13"/>
      <c r="J20" s="13"/>
      <c r="K20" s="14">
        <f t="shared" si="21"/>
        <v>0</v>
      </c>
      <c r="L20" s="13"/>
      <c r="M20" s="15">
        <f t="shared" si="22"/>
        <v>0</v>
      </c>
      <c r="N20" s="17"/>
      <c r="O20" s="17"/>
      <c r="P20" s="18"/>
      <c r="Q20" s="19"/>
      <c r="R20" s="20">
        <f t="shared" ref="R20:R25" si="23">SUM(G20+M20)</f>
        <v>0</v>
      </c>
      <c r="S20" s="66"/>
      <c r="U20" s="22" t="s">
        <v>15</v>
      </c>
      <c r="V20" s="22" t="s">
        <v>29</v>
      </c>
      <c r="W20" s="22" t="s">
        <v>17</v>
      </c>
      <c r="Z20" s="22" t="s">
        <v>16</v>
      </c>
      <c r="AA20" s="22" t="s">
        <v>17</v>
      </c>
    </row>
    <row r="21" spans="1:27">
      <c r="A21" s="77">
        <v>42690</v>
      </c>
      <c r="B21" s="13"/>
      <c r="C21" s="13"/>
      <c r="D21" s="13"/>
      <c r="E21" s="14">
        <f t="shared" si="19"/>
        <v>0</v>
      </c>
      <c r="F21" s="13"/>
      <c r="G21" s="15">
        <f t="shared" si="20"/>
        <v>0</v>
      </c>
      <c r="H21" s="13"/>
      <c r="I21" s="13"/>
      <c r="J21" s="13"/>
      <c r="K21" s="14">
        <f t="shared" si="21"/>
        <v>0</v>
      </c>
      <c r="L21" s="13"/>
      <c r="M21" s="15">
        <f>IF(L21&lt;H21,L21+1-H21-K21,L21-H21-K21)</f>
        <v>0</v>
      </c>
      <c r="N21" s="17"/>
      <c r="O21" s="17"/>
      <c r="P21" s="18"/>
      <c r="Q21" s="19"/>
      <c r="R21" s="20">
        <f t="shared" si="23"/>
        <v>0</v>
      </c>
      <c r="S21" s="66"/>
      <c r="U21" s="33">
        <v>0</v>
      </c>
      <c r="V21" s="23">
        <v>0</v>
      </c>
      <c r="W21" s="23">
        <v>0</v>
      </c>
      <c r="Y21" s="22" t="s">
        <v>17</v>
      </c>
      <c r="Z21" s="34" t="s">
        <v>27</v>
      </c>
      <c r="AA21" s="23">
        <f>+W23</f>
        <v>0</v>
      </c>
    </row>
    <row r="22" spans="1:27">
      <c r="A22" s="77">
        <v>42691</v>
      </c>
      <c r="B22" s="13"/>
      <c r="C22" s="13"/>
      <c r="D22" s="13"/>
      <c r="E22" s="14">
        <f t="shared" si="19"/>
        <v>0</v>
      </c>
      <c r="F22" s="13"/>
      <c r="G22" s="15">
        <f t="shared" si="20"/>
        <v>0</v>
      </c>
      <c r="H22" s="13"/>
      <c r="I22" s="13"/>
      <c r="J22" s="13"/>
      <c r="K22" s="14">
        <f t="shared" si="21"/>
        <v>0</v>
      </c>
      <c r="L22" s="13"/>
      <c r="M22" s="15">
        <f t="shared" ref="M22:M25" si="24">IF(L22&lt;H22,L22+1-H22-K22,L22-H22-K22)</f>
        <v>0</v>
      </c>
      <c r="N22" s="17"/>
      <c r="O22" s="17"/>
      <c r="P22" s="18"/>
      <c r="Q22" s="19"/>
      <c r="R22" s="20">
        <f t="shared" si="23"/>
        <v>0</v>
      </c>
      <c r="S22" s="66"/>
      <c r="U22" s="22" t="s">
        <v>18</v>
      </c>
      <c r="V22" s="22" t="s">
        <v>18</v>
      </c>
      <c r="W22" s="22" t="s">
        <v>18</v>
      </c>
      <c r="Y22" s="22" t="s">
        <v>16</v>
      </c>
      <c r="Z22" s="23">
        <f>+V23</f>
        <v>0</v>
      </c>
      <c r="AA22" s="23">
        <f>+(AA21*1.5)/1.25</f>
        <v>0</v>
      </c>
    </row>
    <row r="23" spans="1:27">
      <c r="A23" s="77">
        <v>42692</v>
      </c>
      <c r="B23" s="13"/>
      <c r="C23" s="13"/>
      <c r="D23" s="13"/>
      <c r="E23" s="14">
        <f t="shared" si="19"/>
        <v>0</v>
      </c>
      <c r="F23" s="13"/>
      <c r="G23" s="15">
        <f t="shared" si="20"/>
        <v>0</v>
      </c>
      <c r="H23" s="13"/>
      <c r="I23" s="13"/>
      <c r="J23" s="13"/>
      <c r="K23" s="14">
        <f t="shared" si="21"/>
        <v>0</v>
      </c>
      <c r="L23" s="13"/>
      <c r="M23" s="15">
        <f t="shared" si="24"/>
        <v>0</v>
      </c>
      <c r="N23" s="17"/>
      <c r="O23" s="17"/>
      <c r="P23" s="18"/>
      <c r="Q23" s="19"/>
      <c r="R23" s="20">
        <f t="shared" si="23"/>
        <v>0</v>
      </c>
      <c r="S23" s="66"/>
      <c r="U23" s="33">
        <f>+U15+U21-(Z17*1.25)</f>
        <v>0</v>
      </c>
      <c r="V23" s="23">
        <f>+V15+V21-V17+(AA17*1.5)/1.25-Z17</f>
        <v>0</v>
      </c>
      <c r="W23" s="23">
        <f>+W15+W21-W17-AA17</f>
        <v>0</v>
      </c>
      <c r="Y23" s="22" t="s">
        <v>15</v>
      </c>
      <c r="Z23" s="23">
        <f>+Z22*1.25</f>
        <v>0</v>
      </c>
      <c r="AA23" s="34" t="s">
        <v>27</v>
      </c>
    </row>
    <row r="24" spans="1:27">
      <c r="A24" s="77">
        <v>42693</v>
      </c>
      <c r="B24" s="13"/>
      <c r="C24" s="13"/>
      <c r="D24" s="13"/>
      <c r="E24" s="14">
        <f t="shared" si="19"/>
        <v>0</v>
      </c>
      <c r="F24" s="13"/>
      <c r="G24" s="15">
        <f t="shared" si="20"/>
        <v>0</v>
      </c>
      <c r="H24" s="13"/>
      <c r="I24" s="13"/>
      <c r="J24" s="13"/>
      <c r="K24" s="14">
        <f t="shared" si="21"/>
        <v>0</v>
      </c>
      <c r="L24" s="13"/>
      <c r="M24" s="15">
        <f t="shared" si="24"/>
        <v>0</v>
      </c>
      <c r="N24" s="17"/>
      <c r="O24" s="17"/>
      <c r="P24" s="18"/>
      <c r="Q24" s="19"/>
      <c r="R24" s="20">
        <f t="shared" si="23"/>
        <v>0</v>
      </c>
      <c r="S24" s="66"/>
      <c r="V24" s="22" t="s">
        <v>16</v>
      </c>
      <c r="W24" s="22" t="s">
        <v>17</v>
      </c>
      <c r="Z24" s="22" t="s">
        <v>16</v>
      </c>
      <c r="AA24" s="22" t="s">
        <v>17</v>
      </c>
    </row>
    <row r="25" spans="1:27">
      <c r="A25" s="77">
        <v>42694</v>
      </c>
      <c r="B25" s="13"/>
      <c r="C25" s="13"/>
      <c r="D25" s="13"/>
      <c r="E25" s="14">
        <f t="shared" si="19"/>
        <v>0</v>
      </c>
      <c r="F25" s="13"/>
      <c r="G25" s="15">
        <f t="shared" si="20"/>
        <v>0</v>
      </c>
      <c r="H25" s="13"/>
      <c r="I25" s="13"/>
      <c r="J25" s="13"/>
      <c r="K25" s="14">
        <f t="shared" si="21"/>
        <v>0</v>
      </c>
      <c r="L25" s="13"/>
      <c r="M25" s="15">
        <f t="shared" si="24"/>
        <v>0</v>
      </c>
      <c r="N25" s="17"/>
      <c r="O25" s="17"/>
      <c r="P25" s="18"/>
      <c r="Q25" s="19"/>
      <c r="R25" s="20">
        <f t="shared" si="23"/>
        <v>0</v>
      </c>
      <c r="S25" s="66"/>
      <c r="U25" s="42" t="s">
        <v>19</v>
      </c>
      <c r="V25" s="35">
        <v>0</v>
      </c>
      <c r="W25" s="35">
        <v>0</v>
      </c>
      <c r="Y25" s="42" t="s">
        <v>26</v>
      </c>
      <c r="Z25" s="35">
        <v>0</v>
      </c>
      <c r="AA25" s="35">
        <v>0</v>
      </c>
    </row>
    <row r="26" spans="1:27" ht="6" customHeight="1">
      <c r="N26" s="37"/>
      <c r="O26" s="37"/>
      <c r="P26" s="37"/>
      <c r="Q26" s="37"/>
    </row>
    <row r="27" spans="1:27">
      <c r="A27" s="77">
        <v>42695</v>
      </c>
      <c r="B27" s="13"/>
      <c r="C27" s="13"/>
      <c r="D27" s="13"/>
      <c r="E27" s="14">
        <f t="shared" ref="E27:E33" si="25">+D27-C27</f>
        <v>0</v>
      </c>
      <c r="F27" s="13"/>
      <c r="G27" s="15">
        <f t="shared" ref="G27:G33" si="26">IF(F27&lt;B27,F27+1-B27-E27,F27-B27-E27)</f>
        <v>0</v>
      </c>
      <c r="H27" s="13"/>
      <c r="I27" s="13"/>
      <c r="J27" s="13"/>
      <c r="K27" s="14">
        <f t="shared" ref="K27:K33" si="27">+J27-I27</f>
        <v>0</v>
      </c>
      <c r="L27" s="13"/>
      <c r="M27" s="15">
        <f t="shared" ref="M27:M28" si="28">IF(L27&lt;H27,L27+1-H27-K27,L27-H27-K27)</f>
        <v>0</v>
      </c>
      <c r="N27" s="17"/>
      <c r="O27" s="17"/>
      <c r="P27" s="18"/>
      <c r="Q27" s="19"/>
      <c r="R27" s="20">
        <f>SUM(G27+M27)</f>
        <v>0</v>
      </c>
      <c r="S27" s="66">
        <f>SUM(R27:R33)</f>
        <v>0</v>
      </c>
      <c r="U27" s="39" t="s">
        <v>13</v>
      </c>
      <c r="V27" s="43" t="s">
        <v>14</v>
      </c>
      <c r="W27" s="43"/>
      <c r="Y27" s="36"/>
      <c r="Z27" s="43" t="s">
        <v>28</v>
      </c>
      <c r="AA27" s="43"/>
    </row>
    <row r="28" spans="1:27">
      <c r="A28" s="77">
        <v>42696</v>
      </c>
      <c r="B28" s="13"/>
      <c r="C28" s="13"/>
      <c r="D28" s="13"/>
      <c r="E28" s="14">
        <f t="shared" si="25"/>
        <v>0</v>
      </c>
      <c r="F28" s="13"/>
      <c r="G28" s="15">
        <f t="shared" si="26"/>
        <v>0</v>
      </c>
      <c r="H28" s="13"/>
      <c r="I28" s="13"/>
      <c r="J28" s="13"/>
      <c r="K28" s="14">
        <f t="shared" si="27"/>
        <v>0</v>
      </c>
      <c r="L28" s="13"/>
      <c r="M28" s="15">
        <f t="shared" si="28"/>
        <v>0</v>
      </c>
      <c r="N28" s="17"/>
      <c r="O28" s="17"/>
      <c r="P28" s="18"/>
      <c r="Q28" s="19"/>
      <c r="R28" s="20">
        <f t="shared" ref="R28:R33" si="29">SUM(G28+M28)</f>
        <v>0</v>
      </c>
      <c r="S28" s="66"/>
      <c r="U28" s="22" t="s">
        <v>15</v>
      </c>
      <c r="V28" s="22" t="s">
        <v>29</v>
      </c>
      <c r="W28" s="22" t="s">
        <v>17</v>
      </c>
      <c r="Z28" s="22" t="s">
        <v>16</v>
      </c>
      <c r="AA28" s="22" t="s">
        <v>17</v>
      </c>
    </row>
    <row r="29" spans="1:27">
      <c r="A29" s="77">
        <v>42697</v>
      </c>
      <c r="B29" s="13"/>
      <c r="C29" s="13"/>
      <c r="D29" s="13"/>
      <c r="E29" s="14">
        <f t="shared" si="25"/>
        <v>0</v>
      </c>
      <c r="F29" s="13"/>
      <c r="G29" s="15">
        <f t="shared" si="26"/>
        <v>0</v>
      </c>
      <c r="H29" s="13"/>
      <c r="I29" s="13"/>
      <c r="J29" s="13"/>
      <c r="K29" s="14">
        <f t="shared" si="27"/>
        <v>0</v>
      </c>
      <c r="L29" s="13"/>
      <c r="M29" s="15">
        <f>IF(L29&lt;H29,L29+1-H29-K29,L29-H29-K29)</f>
        <v>0</v>
      </c>
      <c r="N29" s="17"/>
      <c r="O29" s="17"/>
      <c r="P29" s="18"/>
      <c r="Q29" s="19"/>
      <c r="R29" s="20">
        <f t="shared" si="29"/>
        <v>0</v>
      </c>
      <c r="S29" s="66"/>
      <c r="U29" s="33">
        <v>0</v>
      </c>
      <c r="V29" s="23">
        <v>0</v>
      </c>
      <c r="W29" s="23">
        <v>0</v>
      </c>
      <c r="Y29" s="22" t="s">
        <v>17</v>
      </c>
      <c r="Z29" s="34" t="s">
        <v>27</v>
      </c>
      <c r="AA29" s="23">
        <f>+W31</f>
        <v>0</v>
      </c>
    </row>
    <row r="30" spans="1:27">
      <c r="A30" s="77">
        <v>42698</v>
      </c>
      <c r="B30" s="13"/>
      <c r="C30" s="13"/>
      <c r="D30" s="13"/>
      <c r="E30" s="14">
        <f t="shared" si="25"/>
        <v>0</v>
      </c>
      <c r="F30" s="13"/>
      <c r="G30" s="15">
        <f t="shared" si="26"/>
        <v>0</v>
      </c>
      <c r="H30" s="13"/>
      <c r="I30" s="13"/>
      <c r="J30" s="13"/>
      <c r="K30" s="14">
        <f t="shared" si="27"/>
        <v>0</v>
      </c>
      <c r="L30" s="13"/>
      <c r="M30" s="15">
        <f t="shared" ref="M30:M33" si="30">IF(L30&lt;H30,L30+1-H30-K30,L30-H30-K30)</f>
        <v>0</v>
      </c>
      <c r="N30" s="17"/>
      <c r="O30" s="17"/>
      <c r="P30" s="18"/>
      <c r="Q30" s="19"/>
      <c r="R30" s="20">
        <f t="shared" si="29"/>
        <v>0</v>
      </c>
      <c r="S30" s="66"/>
      <c r="U30" s="22" t="s">
        <v>18</v>
      </c>
      <c r="V30" s="22" t="s">
        <v>18</v>
      </c>
      <c r="W30" s="22" t="s">
        <v>18</v>
      </c>
      <c r="Y30" s="22" t="s">
        <v>16</v>
      </c>
      <c r="Z30" s="23">
        <f>+V31</f>
        <v>0</v>
      </c>
      <c r="AA30" s="23">
        <f>+(AA29*1.5)/1.25</f>
        <v>0</v>
      </c>
    </row>
    <row r="31" spans="1:27">
      <c r="A31" s="77">
        <v>42699</v>
      </c>
      <c r="B31" s="13"/>
      <c r="C31" s="13"/>
      <c r="D31" s="13"/>
      <c r="E31" s="14">
        <f t="shared" si="25"/>
        <v>0</v>
      </c>
      <c r="F31" s="13"/>
      <c r="G31" s="15">
        <f t="shared" si="26"/>
        <v>0</v>
      </c>
      <c r="H31" s="13"/>
      <c r="I31" s="13"/>
      <c r="J31" s="13"/>
      <c r="K31" s="14">
        <f t="shared" si="27"/>
        <v>0</v>
      </c>
      <c r="L31" s="13"/>
      <c r="M31" s="15">
        <f t="shared" si="30"/>
        <v>0</v>
      </c>
      <c r="N31" s="17"/>
      <c r="O31" s="17"/>
      <c r="P31" s="18"/>
      <c r="Q31" s="19"/>
      <c r="R31" s="20">
        <f t="shared" si="29"/>
        <v>0</v>
      </c>
      <c r="S31" s="66"/>
      <c r="U31" s="33">
        <f>+U23+U29-(Z25*1.25)</f>
        <v>0</v>
      </c>
      <c r="V31" s="23">
        <f>+V23+V29-V25+(AA25*1.5)/1.25-Z25</f>
        <v>0</v>
      </c>
      <c r="W31" s="23">
        <f>+W23+W29-W25-AA25</f>
        <v>0</v>
      </c>
      <c r="Y31" s="22" t="s">
        <v>15</v>
      </c>
      <c r="Z31" s="23">
        <f>+Z30*1.25</f>
        <v>0</v>
      </c>
      <c r="AA31" s="34" t="s">
        <v>27</v>
      </c>
    </row>
    <row r="32" spans="1:27">
      <c r="A32" s="77">
        <v>42700</v>
      </c>
      <c r="B32" s="13"/>
      <c r="C32" s="13"/>
      <c r="D32" s="13"/>
      <c r="E32" s="14">
        <f t="shared" si="25"/>
        <v>0</v>
      </c>
      <c r="F32" s="13"/>
      <c r="G32" s="15">
        <f t="shared" si="26"/>
        <v>0</v>
      </c>
      <c r="H32" s="13"/>
      <c r="I32" s="13"/>
      <c r="J32" s="13"/>
      <c r="K32" s="14">
        <f t="shared" si="27"/>
        <v>0</v>
      </c>
      <c r="L32" s="13"/>
      <c r="M32" s="15">
        <f t="shared" si="30"/>
        <v>0</v>
      </c>
      <c r="N32" s="17"/>
      <c r="O32" s="17"/>
      <c r="P32" s="18"/>
      <c r="Q32" s="19"/>
      <c r="R32" s="20">
        <f t="shared" si="29"/>
        <v>0</v>
      </c>
      <c r="S32" s="66"/>
      <c r="V32" s="22" t="s">
        <v>16</v>
      </c>
      <c r="W32" s="22" t="s">
        <v>17</v>
      </c>
      <c r="Z32" s="22" t="s">
        <v>16</v>
      </c>
      <c r="AA32" s="22" t="s">
        <v>17</v>
      </c>
    </row>
    <row r="33" spans="1:27">
      <c r="A33" s="77">
        <v>42701</v>
      </c>
      <c r="B33" s="13"/>
      <c r="C33" s="13"/>
      <c r="D33" s="13"/>
      <c r="E33" s="14">
        <f t="shared" si="25"/>
        <v>0</v>
      </c>
      <c r="F33" s="13"/>
      <c r="G33" s="15">
        <f t="shared" si="26"/>
        <v>0</v>
      </c>
      <c r="H33" s="13"/>
      <c r="I33" s="13"/>
      <c r="J33" s="13"/>
      <c r="K33" s="14">
        <f t="shared" si="27"/>
        <v>0</v>
      </c>
      <c r="L33" s="13"/>
      <c r="M33" s="15">
        <f t="shared" si="30"/>
        <v>0</v>
      </c>
      <c r="N33" s="17"/>
      <c r="O33" s="17"/>
      <c r="P33" s="18"/>
      <c r="Q33" s="19"/>
      <c r="R33" s="20">
        <f t="shared" si="29"/>
        <v>0</v>
      </c>
      <c r="S33" s="66"/>
      <c r="U33" s="42" t="s">
        <v>19</v>
      </c>
      <c r="V33" s="35">
        <v>0</v>
      </c>
      <c r="W33" s="35">
        <v>0</v>
      </c>
      <c r="Y33" s="42" t="s">
        <v>26</v>
      </c>
      <c r="Z33" s="35">
        <v>0</v>
      </c>
      <c r="AA33" s="35">
        <v>0</v>
      </c>
    </row>
    <row r="34" spans="1:27" ht="6" customHeight="1">
      <c r="N34" s="37"/>
      <c r="O34" s="37"/>
      <c r="P34" s="37"/>
      <c r="Q34" s="37"/>
    </row>
    <row r="35" spans="1:27">
      <c r="A35" s="77">
        <v>42702</v>
      </c>
      <c r="B35" s="13"/>
      <c r="C35" s="13"/>
      <c r="D35" s="13"/>
      <c r="E35" s="14">
        <f t="shared" ref="E35:E41" si="31">+D35-C35</f>
        <v>0</v>
      </c>
      <c r="F35" s="13"/>
      <c r="G35" s="15">
        <f t="shared" ref="G35:G41" si="32">IF(F35&lt;B35,F35+1-B35-E35,F35-B35-E35)</f>
        <v>0</v>
      </c>
      <c r="H35" s="13"/>
      <c r="I35" s="13"/>
      <c r="J35" s="13"/>
      <c r="K35" s="14">
        <f t="shared" ref="K35:K41" si="33">+J35-I35</f>
        <v>0</v>
      </c>
      <c r="L35" s="13"/>
      <c r="M35" s="15">
        <f t="shared" ref="M35:M36" si="34">IF(L35&lt;H35,L35+1-H35-K35,L35-H35-K35)</f>
        <v>0</v>
      </c>
      <c r="N35" s="17"/>
      <c r="O35" s="17"/>
      <c r="P35" s="18"/>
      <c r="Q35" s="19"/>
      <c r="R35" s="20">
        <f>SUM(G35+M35)</f>
        <v>0</v>
      </c>
      <c r="S35" s="66">
        <f>SUM(R35:R41)</f>
        <v>0</v>
      </c>
      <c r="U35" s="39" t="s">
        <v>13</v>
      </c>
      <c r="V35" s="43" t="s">
        <v>14</v>
      </c>
      <c r="W35" s="43"/>
      <c r="Y35" s="36"/>
      <c r="Z35" s="43" t="s">
        <v>28</v>
      </c>
      <c r="AA35" s="43"/>
    </row>
    <row r="36" spans="1:27">
      <c r="A36" s="77">
        <v>42703</v>
      </c>
      <c r="B36" s="13"/>
      <c r="C36" s="13"/>
      <c r="D36" s="13"/>
      <c r="E36" s="14">
        <f t="shared" si="31"/>
        <v>0</v>
      </c>
      <c r="F36" s="13"/>
      <c r="G36" s="15">
        <f t="shared" si="32"/>
        <v>0</v>
      </c>
      <c r="H36" s="13"/>
      <c r="I36" s="13"/>
      <c r="J36" s="13"/>
      <c r="K36" s="14">
        <f t="shared" si="33"/>
        <v>0</v>
      </c>
      <c r="L36" s="13"/>
      <c r="M36" s="15">
        <f t="shared" si="34"/>
        <v>0</v>
      </c>
      <c r="N36" s="17"/>
      <c r="O36" s="17"/>
      <c r="P36" s="18"/>
      <c r="Q36" s="19"/>
      <c r="R36" s="20">
        <f t="shared" ref="R36:R41" si="35">SUM(G36+M36)</f>
        <v>0</v>
      </c>
      <c r="S36" s="66"/>
      <c r="U36" s="22" t="s">
        <v>15</v>
      </c>
      <c r="V36" s="22" t="s">
        <v>29</v>
      </c>
      <c r="W36" s="22" t="s">
        <v>17</v>
      </c>
      <c r="Z36" s="22" t="s">
        <v>16</v>
      </c>
      <c r="AA36" s="22" t="s">
        <v>17</v>
      </c>
    </row>
    <row r="37" spans="1:27">
      <c r="A37" s="77">
        <v>42704</v>
      </c>
      <c r="B37" s="13"/>
      <c r="C37" s="13"/>
      <c r="D37" s="13"/>
      <c r="E37" s="14">
        <f t="shared" si="31"/>
        <v>0</v>
      </c>
      <c r="F37" s="13"/>
      <c r="G37" s="15">
        <f t="shared" si="32"/>
        <v>0</v>
      </c>
      <c r="H37" s="13"/>
      <c r="I37" s="13"/>
      <c r="J37" s="13"/>
      <c r="K37" s="14">
        <f t="shared" si="33"/>
        <v>0</v>
      </c>
      <c r="L37" s="13"/>
      <c r="M37" s="15">
        <f>IF(L37&lt;H37,L37+1-H37-K37,L37-H37-K37)</f>
        <v>0</v>
      </c>
      <c r="N37" s="17"/>
      <c r="O37" s="17"/>
      <c r="P37" s="18"/>
      <c r="Q37" s="19"/>
      <c r="R37" s="20">
        <f t="shared" si="35"/>
        <v>0</v>
      </c>
      <c r="S37" s="66"/>
      <c r="U37" s="33">
        <v>0</v>
      </c>
      <c r="V37" s="23">
        <v>0</v>
      </c>
      <c r="W37" s="23">
        <v>0</v>
      </c>
      <c r="Y37" s="22" t="s">
        <v>17</v>
      </c>
      <c r="Z37" s="34" t="s">
        <v>27</v>
      </c>
      <c r="AA37" s="23">
        <f>+W39</f>
        <v>0</v>
      </c>
    </row>
    <row r="38" spans="1:27">
      <c r="A38" s="77">
        <v>42705</v>
      </c>
      <c r="B38" s="13"/>
      <c r="C38" s="13"/>
      <c r="D38" s="13"/>
      <c r="E38" s="14">
        <f t="shared" si="31"/>
        <v>0</v>
      </c>
      <c r="F38" s="13"/>
      <c r="G38" s="15">
        <f t="shared" si="32"/>
        <v>0</v>
      </c>
      <c r="H38" s="13"/>
      <c r="I38" s="13"/>
      <c r="J38" s="13"/>
      <c r="K38" s="14">
        <f t="shared" si="33"/>
        <v>0</v>
      </c>
      <c r="L38" s="13"/>
      <c r="M38" s="15">
        <f t="shared" ref="M38:M41" si="36">IF(L38&lt;H38,L38+1-H38-K38,L38-H38-K38)</f>
        <v>0</v>
      </c>
      <c r="N38" s="17"/>
      <c r="O38" s="17"/>
      <c r="P38" s="18"/>
      <c r="Q38" s="19"/>
      <c r="R38" s="20">
        <f t="shared" si="35"/>
        <v>0</v>
      </c>
      <c r="S38" s="66"/>
      <c r="U38" s="22" t="s">
        <v>18</v>
      </c>
      <c r="V38" s="22" t="s">
        <v>18</v>
      </c>
      <c r="W38" s="22" t="s">
        <v>18</v>
      </c>
      <c r="Y38" s="22" t="s">
        <v>16</v>
      </c>
      <c r="Z38" s="23">
        <f>+V39</f>
        <v>0</v>
      </c>
      <c r="AA38" s="23">
        <f>+(AA37*1.5)/1.25</f>
        <v>0</v>
      </c>
    </row>
    <row r="39" spans="1:27">
      <c r="A39" s="77">
        <v>42706</v>
      </c>
      <c r="B39" s="13"/>
      <c r="C39" s="13"/>
      <c r="D39" s="13"/>
      <c r="E39" s="14">
        <f t="shared" si="31"/>
        <v>0</v>
      </c>
      <c r="F39" s="13"/>
      <c r="G39" s="15">
        <f t="shared" si="32"/>
        <v>0</v>
      </c>
      <c r="H39" s="13"/>
      <c r="I39" s="13"/>
      <c r="J39" s="13"/>
      <c r="K39" s="14">
        <f t="shared" si="33"/>
        <v>0</v>
      </c>
      <c r="L39" s="13"/>
      <c r="M39" s="15">
        <f t="shared" si="36"/>
        <v>0</v>
      </c>
      <c r="N39" s="17"/>
      <c r="O39" s="17"/>
      <c r="P39" s="18"/>
      <c r="Q39" s="19"/>
      <c r="R39" s="20">
        <f t="shared" si="35"/>
        <v>0</v>
      </c>
      <c r="S39" s="66"/>
      <c r="U39" s="33">
        <f>+U31+U37-(Z33*1.25)</f>
        <v>0</v>
      </c>
      <c r="V39" s="23">
        <f>+V31+V37-V33+(AA33*1.5)/1.25-Z33</f>
        <v>0</v>
      </c>
      <c r="W39" s="23">
        <f>+W31+W37-W33-AA33</f>
        <v>0</v>
      </c>
      <c r="Y39" s="22" t="s">
        <v>15</v>
      </c>
      <c r="Z39" s="23">
        <f>+Z38*1.25</f>
        <v>0</v>
      </c>
      <c r="AA39" s="34" t="s">
        <v>27</v>
      </c>
    </row>
    <row r="40" spans="1:27">
      <c r="A40" s="77">
        <v>42707</v>
      </c>
      <c r="B40" s="13"/>
      <c r="C40" s="13"/>
      <c r="D40" s="13"/>
      <c r="E40" s="14">
        <f t="shared" si="31"/>
        <v>0</v>
      </c>
      <c r="F40" s="13"/>
      <c r="G40" s="15">
        <f t="shared" si="32"/>
        <v>0</v>
      </c>
      <c r="H40" s="13"/>
      <c r="I40" s="13"/>
      <c r="J40" s="13"/>
      <c r="K40" s="14">
        <f t="shared" si="33"/>
        <v>0</v>
      </c>
      <c r="L40" s="13"/>
      <c r="M40" s="15">
        <f t="shared" si="36"/>
        <v>0</v>
      </c>
      <c r="N40" s="17"/>
      <c r="O40" s="17"/>
      <c r="P40" s="18"/>
      <c r="Q40" s="19"/>
      <c r="R40" s="20">
        <f t="shared" si="35"/>
        <v>0</v>
      </c>
      <c r="S40" s="66"/>
      <c r="V40" s="22" t="s">
        <v>16</v>
      </c>
      <c r="W40" s="22" t="s">
        <v>17</v>
      </c>
      <c r="Z40" s="22" t="s">
        <v>16</v>
      </c>
      <c r="AA40" s="22" t="s">
        <v>17</v>
      </c>
    </row>
    <row r="41" spans="1:27">
      <c r="A41" s="77">
        <v>42708</v>
      </c>
      <c r="B41" s="13"/>
      <c r="C41" s="13"/>
      <c r="D41" s="13"/>
      <c r="E41" s="14">
        <f t="shared" si="31"/>
        <v>0</v>
      </c>
      <c r="F41" s="13"/>
      <c r="G41" s="15">
        <f t="shared" si="32"/>
        <v>0</v>
      </c>
      <c r="H41" s="13"/>
      <c r="I41" s="13"/>
      <c r="J41" s="13"/>
      <c r="K41" s="14">
        <f t="shared" si="33"/>
        <v>0</v>
      </c>
      <c r="L41" s="13"/>
      <c r="M41" s="15">
        <f t="shared" si="36"/>
        <v>0</v>
      </c>
      <c r="N41" s="17"/>
      <c r="O41" s="17"/>
      <c r="P41" s="18"/>
      <c r="Q41" s="19"/>
      <c r="R41" s="20">
        <f t="shared" si="35"/>
        <v>0</v>
      </c>
      <c r="S41" s="66"/>
      <c r="U41" s="42" t="s">
        <v>19</v>
      </c>
      <c r="V41" s="35">
        <v>0</v>
      </c>
      <c r="W41" s="35">
        <v>0</v>
      </c>
      <c r="Y41" s="42" t="s">
        <v>26</v>
      </c>
      <c r="Z41" s="35">
        <v>0</v>
      </c>
      <c r="AA41" s="35">
        <v>0</v>
      </c>
    </row>
    <row r="42" spans="1:27" ht="6" customHeight="1">
      <c r="N42" s="37"/>
      <c r="O42" s="37"/>
      <c r="P42" s="37"/>
      <c r="Q42" s="37"/>
    </row>
    <row r="43" spans="1:27">
      <c r="A43" s="77">
        <v>42709</v>
      </c>
      <c r="B43" s="13"/>
      <c r="C43" s="13"/>
      <c r="D43" s="13"/>
      <c r="E43" s="14">
        <f t="shared" ref="E43:E49" si="37">+D43-C43</f>
        <v>0</v>
      </c>
      <c r="F43" s="13"/>
      <c r="G43" s="15">
        <f t="shared" ref="G43:G49" si="38">IF(F43&lt;B43,F43+1-B43-E43,F43-B43-E43)</f>
        <v>0</v>
      </c>
      <c r="H43" s="13"/>
      <c r="I43" s="13"/>
      <c r="J43" s="13"/>
      <c r="K43" s="14">
        <f t="shared" ref="K43:K49" si="39">+J43-I43</f>
        <v>0</v>
      </c>
      <c r="L43" s="13"/>
      <c r="M43" s="15">
        <f t="shared" ref="M43:M44" si="40">IF(L43&lt;H43,L43+1-H43-K43,L43-H43-K43)</f>
        <v>0</v>
      </c>
      <c r="N43" s="17"/>
      <c r="O43" s="17"/>
      <c r="P43" s="18"/>
      <c r="Q43" s="19"/>
      <c r="R43" s="20">
        <f>SUM(G43+M43)</f>
        <v>0</v>
      </c>
      <c r="S43" s="66">
        <f>SUM(R43:R49)</f>
        <v>0</v>
      </c>
      <c r="U43" s="39" t="s">
        <v>13</v>
      </c>
      <c r="V43" s="43" t="s">
        <v>14</v>
      </c>
      <c r="W43" s="43"/>
      <c r="Y43" s="36"/>
      <c r="Z43" s="43" t="s">
        <v>28</v>
      </c>
      <c r="AA43" s="43"/>
    </row>
    <row r="44" spans="1:27">
      <c r="A44" s="77">
        <v>42710</v>
      </c>
      <c r="B44" s="13"/>
      <c r="C44" s="13"/>
      <c r="D44" s="13"/>
      <c r="E44" s="14">
        <f t="shared" si="37"/>
        <v>0</v>
      </c>
      <c r="F44" s="13"/>
      <c r="G44" s="15">
        <f t="shared" si="38"/>
        <v>0</v>
      </c>
      <c r="H44" s="13"/>
      <c r="I44" s="13"/>
      <c r="J44" s="13"/>
      <c r="K44" s="14">
        <f t="shared" si="39"/>
        <v>0</v>
      </c>
      <c r="L44" s="13"/>
      <c r="M44" s="15">
        <f t="shared" si="40"/>
        <v>0</v>
      </c>
      <c r="N44" s="17"/>
      <c r="O44" s="17"/>
      <c r="P44" s="18"/>
      <c r="Q44" s="19"/>
      <c r="R44" s="20">
        <f t="shared" ref="R44:R49" si="41">SUM(G44+M44)</f>
        <v>0</v>
      </c>
      <c r="S44" s="66"/>
      <c r="U44" s="22" t="s">
        <v>15</v>
      </c>
      <c r="V44" s="22" t="s">
        <v>29</v>
      </c>
      <c r="W44" s="22" t="s">
        <v>17</v>
      </c>
      <c r="Z44" s="22" t="s">
        <v>16</v>
      </c>
      <c r="AA44" s="22" t="s">
        <v>17</v>
      </c>
    </row>
    <row r="45" spans="1:27">
      <c r="A45" s="77">
        <v>42711</v>
      </c>
      <c r="B45" s="13"/>
      <c r="C45" s="13"/>
      <c r="D45" s="13"/>
      <c r="E45" s="14">
        <f t="shared" si="37"/>
        <v>0</v>
      </c>
      <c r="F45" s="13"/>
      <c r="G45" s="15">
        <f t="shared" si="38"/>
        <v>0</v>
      </c>
      <c r="H45" s="13"/>
      <c r="I45" s="13"/>
      <c r="J45" s="13"/>
      <c r="K45" s="14">
        <f t="shared" si="39"/>
        <v>0</v>
      </c>
      <c r="L45" s="13"/>
      <c r="M45" s="15">
        <f>IF(L45&lt;H45,L45+1-H45-K45,L45-H45-K45)</f>
        <v>0</v>
      </c>
      <c r="N45" s="17"/>
      <c r="O45" s="17"/>
      <c r="P45" s="18"/>
      <c r="Q45" s="19"/>
      <c r="R45" s="20">
        <f t="shared" si="41"/>
        <v>0</v>
      </c>
      <c r="S45" s="66"/>
      <c r="U45" s="33">
        <v>0</v>
      </c>
      <c r="V45" s="23">
        <v>0</v>
      </c>
      <c r="W45" s="23">
        <v>0</v>
      </c>
      <c r="Y45" s="22" t="s">
        <v>17</v>
      </c>
      <c r="Z45" s="34" t="s">
        <v>27</v>
      </c>
      <c r="AA45" s="23">
        <f>+W47</f>
        <v>0</v>
      </c>
    </row>
    <row r="46" spans="1:27">
      <c r="A46" s="77">
        <v>42712</v>
      </c>
      <c r="B46" s="13"/>
      <c r="C46" s="13"/>
      <c r="D46" s="13"/>
      <c r="E46" s="14">
        <f t="shared" si="37"/>
        <v>0</v>
      </c>
      <c r="F46" s="13"/>
      <c r="G46" s="15">
        <f t="shared" si="38"/>
        <v>0</v>
      </c>
      <c r="H46" s="13"/>
      <c r="I46" s="13"/>
      <c r="J46" s="13"/>
      <c r="K46" s="14">
        <f t="shared" si="39"/>
        <v>0</v>
      </c>
      <c r="L46" s="13"/>
      <c r="M46" s="15">
        <f t="shared" ref="M46:M49" si="42">IF(L46&lt;H46,L46+1-H46-K46,L46-H46-K46)</f>
        <v>0</v>
      </c>
      <c r="N46" s="17"/>
      <c r="O46" s="17"/>
      <c r="P46" s="18"/>
      <c r="Q46" s="19"/>
      <c r="R46" s="20">
        <f t="shared" si="41"/>
        <v>0</v>
      </c>
      <c r="S46" s="66"/>
      <c r="U46" s="22" t="s">
        <v>18</v>
      </c>
      <c r="V46" s="22" t="s">
        <v>18</v>
      </c>
      <c r="W46" s="22" t="s">
        <v>18</v>
      </c>
      <c r="Y46" s="22" t="s">
        <v>16</v>
      </c>
      <c r="Z46" s="23">
        <f>+V47</f>
        <v>0</v>
      </c>
      <c r="AA46" s="23">
        <f>+(AA45*1.5)/1.25</f>
        <v>0</v>
      </c>
    </row>
    <row r="47" spans="1:27">
      <c r="A47" s="77">
        <v>42713</v>
      </c>
      <c r="B47" s="13"/>
      <c r="C47" s="13"/>
      <c r="D47" s="13"/>
      <c r="E47" s="14">
        <f t="shared" si="37"/>
        <v>0</v>
      </c>
      <c r="F47" s="13"/>
      <c r="G47" s="15">
        <f t="shared" si="38"/>
        <v>0</v>
      </c>
      <c r="H47" s="13"/>
      <c r="I47" s="13"/>
      <c r="J47" s="13"/>
      <c r="K47" s="14">
        <f t="shared" si="39"/>
        <v>0</v>
      </c>
      <c r="L47" s="13"/>
      <c r="M47" s="15">
        <f t="shared" si="42"/>
        <v>0</v>
      </c>
      <c r="N47" s="17"/>
      <c r="O47" s="17"/>
      <c r="P47" s="18"/>
      <c r="Q47" s="19"/>
      <c r="R47" s="20">
        <f t="shared" si="41"/>
        <v>0</v>
      </c>
      <c r="S47" s="66"/>
      <c r="U47" s="33">
        <f>+U39+U45-(Z41*1.25)</f>
        <v>0</v>
      </c>
      <c r="V47" s="23">
        <f>+V39-V45-V41+(AA41*1.5)/1.25-Z41</f>
        <v>0</v>
      </c>
      <c r="W47" s="23">
        <f>+W39+W45-W41-AA41</f>
        <v>0</v>
      </c>
      <c r="Y47" s="22" t="s">
        <v>15</v>
      </c>
      <c r="Z47" s="23">
        <f>+Z46*1.25</f>
        <v>0</v>
      </c>
      <c r="AA47" s="34" t="s">
        <v>27</v>
      </c>
    </row>
    <row r="48" spans="1:27">
      <c r="A48" s="77">
        <v>42714</v>
      </c>
      <c r="B48" s="13"/>
      <c r="C48" s="13"/>
      <c r="D48" s="13"/>
      <c r="E48" s="14">
        <f t="shared" si="37"/>
        <v>0</v>
      </c>
      <c r="F48" s="13"/>
      <c r="G48" s="15">
        <f t="shared" si="38"/>
        <v>0</v>
      </c>
      <c r="H48" s="13"/>
      <c r="I48" s="13"/>
      <c r="J48" s="13"/>
      <c r="K48" s="14">
        <f t="shared" si="39"/>
        <v>0</v>
      </c>
      <c r="L48" s="13"/>
      <c r="M48" s="15">
        <f t="shared" si="42"/>
        <v>0</v>
      </c>
      <c r="N48" s="17"/>
      <c r="O48" s="17"/>
      <c r="P48" s="18"/>
      <c r="Q48" s="19"/>
      <c r="R48" s="20">
        <f t="shared" si="41"/>
        <v>0</v>
      </c>
      <c r="S48" s="66"/>
      <c r="V48" s="22" t="s">
        <v>16</v>
      </c>
      <c r="W48" s="22" t="s">
        <v>17</v>
      </c>
      <c r="Z48" s="22" t="s">
        <v>16</v>
      </c>
      <c r="AA48" s="22" t="s">
        <v>17</v>
      </c>
    </row>
    <row r="49" spans="1:27">
      <c r="A49" s="77">
        <v>42715</v>
      </c>
      <c r="B49" s="13"/>
      <c r="C49" s="13"/>
      <c r="D49" s="13"/>
      <c r="E49" s="14">
        <f t="shared" si="37"/>
        <v>0</v>
      </c>
      <c r="F49" s="13"/>
      <c r="G49" s="15">
        <f t="shared" si="38"/>
        <v>0</v>
      </c>
      <c r="H49" s="13"/>
      <c r="I49" s="13"/>
      <c r="J49" s="13"/>
      <c r="K49" s="14">
        <f t="shared" si="39"/>
        <v>0</v>
      </c>
      <c r="L49" s="13"/>
      <c r="M49" s="15">
        <f t="shared" si="42"/>
        <v>0</v>
      </c>
      <c r="N49" s="17"/>
      <c r="O49" s="17"/>
      <c r="P49" s="18"/>
      <c r="Q49" s="19"/>
      <c r="R49" s="20">
        <f t="shared" si="41"/>
        <v>0</v>
      </c>
      <c r="S49" s="66"/>
      <c r="U49" s="42" t="s">
        <v>19</v>
      </c>
      <c r="V49" s="35">
        <v>0</v>
      </c>
      <c r="W49" s="35">
        <v>0</v>
      </c>
      <c r="Y49" s="42" t="s">
        <v>26</v>
      </c>
      <c r="Z49" s="35">
        <v>0</v>
      </c>
      <c r="AA49" s="35">
        <v>0</v>
      </c>
    </row>
    <row r="50" spans="1:27" ht="6" customHeight="1">
      <c r="N50" s="37"/>
      <c r="O50" s="37"/>
      <c r="P50" s="37"/>
      <c r="Q50" s="37"/>
    </row>
    <row r="51" spans="1:27">
      <c r="A51" s="77">
        <v>42716</v>
      </c>
      <c r="B51" s="13"/>
      <c r="C51" s="13"/>
      <c r="D51" s="13"/>
      <c r="E51" s="14">
        <f t="shared" ref="E51:E57" si="43">+D51-C51</f>
        <v>0</v>
      </c>
      <c r="F51" s="13"/>
      <c r="G51" s="15">
        <f t="shared" ref="G51:G57" si="44">IF(F51&lt;B51,F51+1-B51-E51,F51-B51-E51)</f>
        <v>0</v>
      </c>
      <c r="H51" s="13"/>
      <c r="I51" s="13"/>
      <c r="J51" s="13"/>
      <c r="K51" s="14">
        <f t="shared" ref="K51:K57" si="45">+J51-I51</f>
        <v>0</v>
      </c>
      <c r="L51" s="13"/>
      <c r="M51" s="15">
        <f t="shared" ref="M51:M52" si="46">IF(L51&lt;H51,L51+1-H51-K51,L51-H51-K51)</f>
        <v>0</v>
      </c>
      <c r="N51" s="17"/>
      <c r="O51" s="17"/>
      <c r="P51" s="18"/>
      <c r="Q51" s="19"/>
      <c r="R51" s="20">
        <f>SUM(G51+M51)</f>
        <v>0</v>
      </c>
      <c r="S51" s="66">
        <f>SUM(R51:R57)</f>
        <v>0</v>
      </c>
      <c r="U51" s="39" t="s">
        <v>13</v>
      </c>
      <c r="V51" s="43" t="s">
        <v>14</v>
      </c>
      <c r="W51" s="43"/>
      <c r="Y51" s="36"/>
      <c r="Z51" s="43" t="s">
        <v>28</v>
      </c>
      <c r="AA51" s="43"/>
    </row>
    <row r="52" spans="1:27">
      <c r="A52" s="77">
        <v>42717</v>
      </c>
      <c r="B52" s="13"/>
      <c r="C52" s="13"/>
      <c r="D52" s="13"/>
      <c r="E52" s="14">
        <f t="shared" si="43"/>
        <v>0</v>
      </c>
      <c r="F52" s="13"/>
      <c r="G52" s="15">
        <f t="shared" si="44"/>
        <v>0</v>
      </c>
      <c r="H52" s="13"/>
      <c r="I52" s="13"/>
      <c r="J52" s="13"/>
      <c r="K52" s="14">
        <f t="shared" si="45"/>
        <v>0</v>
      </c>
      <c r="L52" s="13"/>
      <c r="M52" s="15">
        <f t="shared" si="46"/>
        <v>0</v>
      </c>
      <c r="N52" s="17"/>
      <c r="O52" s="17"/>
      <c r="P52" s="18"/>
      <c r="Q52" s="19"/>
      <c r="R52" s="20">
        <f t="shared" ref="R52:R57" si="47">SUM(G52+M52)</f>
        <v>0</v>
      </c>
      <c r="S52" s="66"/>
      <c r="U52" s="22" t="s">
        <v>15</v>
      </c>
      <c r="V52" s="22" t="s">
        <v>29</v>
      </c>
      <c r="W52" s="22" t="s">
        <v>17</v>
      </c>
      <c r="Z52" s="22" t="s">
        <v>16</v>
      </c>
      <c r="AA52" s="22" t="s">
        <v>17</v>
      </c>
    </row>
    <row r="53" spans="1:27">
      <c r="A53" s="77">
        <v>42718</v>
      </c>
      <c r="B53" s="13"/>
      <c r="C53" s="13"/>
      <c r="D53" s="13"/>
      <c r="E53" s="14">
        <f t="shared" si="43"/>
        <v>0</v>
      </c>
      <c r="F53" s="13"/>
      <c r="G53" s="15">
        <f t="shared" si="44"/>
        <v>0</v>
      </c>
      <c r="H53" s="13"/>
      <c r="I53" s="13"/>
      <c r="J53" s="13"/>
      <c r="K53" s="14">
        <f t="shared" si="45"/>
        <v>0</v>
      </c>
      <c r="L53" s="13"/>
      <c r="M53" s="15">
        <f>IF(L53&lt;H53,L53+1-H53-K53,L53-H53-K53)</f>
        <v>0</v>
      </c>
      <c r="N53" s="17"/>
      <c r="O53" s="17"/>
      <c r="P53" s="18"/>
      <c r="Q53" s="19"/>
      <c r="R53" s="20">
        <f t="shared" si="47"/>
        <v>0</v>
      </c>
      <c r="S53" s="66"/>
      <c r="U53" s="33">
        <v>0</v>
      </c>
      <c r="V53" s="23">
        <v>0</v>
      </c>
      <c r="W53" s="23">
        <v>0</v>
      </c>
      <c r="Y53" s="22" t="s">
        <v>17</v>
      </c>
      <c r="Z53" s="34" t="s">
        <v>27</v>
      </c>
      <c r="AA53" s="23">
        <f>+W55</f>
        <v>0</v>
      </c>
    </row>
    <row r="54" spans="1:27">
      <c r="A54" s="77">
        <v>42719</v>
      </c>
      <c r="B54" s="13"/>
      <c r="C54" s="13"/>
      <c r="D54" s="13"/>
      <c r="E54" s="14">
        <f t="shared" si="43"/>
        <v>0</v>
      </c>
      <c r="F54" s="13"/>
      <c r="G54" s="15">
        <f t="shared" si="44"/>
        <v>0</v>
      </c>
      <c r="H54" s="13"/>
      <c r="I54" s="13"/>
      <c r="J54" s="13"/>
      <c r="K54" s="14">
        <f t="shared" si="45"/>
        <v>0</v>
      </c>
      <c r="L54" s="13"/>
      <c r="M54" s="15">
        <f t="shared" ref="M54:M57" si="48">IF(L54&lt;H54,L54+1-H54-K54,L54-H54-K54)</f>
        <v>0</v>
      </c>
      <c r="N54" s="17"/>
      <c r="O54" s="17"/>
      <c r="P54" s="18"/>
      <c r="Q54" s="19"/>
      <c r="R54" s="20">
        <f t="shared" si="47"/>
        <v>0</v>
      </c>
      <c r="S54" s="66"/>
      <c r="U54" s="22" t="s">
        <v>18</v>
      </c>
      <c r="V54" s="22" t="s">
        <v>18</v>
      </c>
      <c r="W54" s="22" t="s">
        <v>18</v>
      </c>
      <c r="Y54" s="22" t="s">
        <v>16</v>
      </c>
      <c r="Z54" s="23">
        <f>+V55</f>
        <v>0</v>
      </c>
      <c r="AA54" s="23">
        <f>+(AA53*1.5)/1.25</f>
        <v>0</v>
      </c>
    </row>
    <row r="55" spans="1:27">
      <c r="A55" s="77">
        <v>42720</v>
      </c>
      <c r="B55" s="13"/>
      <c r="C55" s="13"/>
      <c r="D55" s="13"/>
      <c r="E55" s="14">
        <f t="shared" si="43"/>
        <v>0</v>
      </c>
      <c r="F55" s="13"/>
      <c r="G55" s="15">
        <f t="shared" si="44"/>
        <v>0</v>
      </c>
      <c r="H55" s="13"/>
      <c r="I55" s="13"/>
      <c r="J55" s="13"/>
      <c r="K55" s="14">
        <f t="shared" si="45"/>
        <v>0</v>
      </c>
      <c r="L55" s="13"/>
      <c r="M55" s="15">
        <f t="shared" si="48"/>
        <v>0</v>
      </c>
      <c r="N55" s="17"/>
      <c r="O55" s="17"/>
      <c r="P55" s="18"/>
      <c r="Q55" s="19"/>
      <c r="R55" s="20">
        <f t="shared" si="47"/>
        <v>0</v>
      </c>
      <c r="S55" s="66"/>
      <c r="U55" s="33">
        <f>+U47+U53-(Z49*1.25)</f>
        <v>0</v>
      </c>
      <c r="V55" s="23">
        <f>+V47+V53-V49+(AA49*1.5)/1.25-Z49</f>
        <v>0</v>
      </c>
      <c r="W55" s="23">
        <f>+W47+W53-W49-AA49</f>
        <v>0</v>
      </c>
      <c r="Y55" s="22" t="s">
        <v>15</v>
      </c>
      <c r="Z55" s="23">
        <f>+Z54*1.25</f>
        <v>0</v>
      </c>
      <c r="AA55" s="34" t="s">
        <v>27</v>
      </c>
    </row>
    <row r="56" spans="1:27">
      <c r="A56" s="77">
        <v>42721</v>
      </c>
      <c r="B56" s="13"/>
      <c r="C56" s="13"/>
      <c r="D56" s="13"/>
      <c r="E56" s="14">
        <f t="shared" si="43"/>
        <v>0</v>
      </c>
      <c r="F56" s="13"/>
      <c r="G56" s="15">
        <f t="shared" si="44"/>
        <v>0</v>
      </c>
      <c r="H56" s="13"/>
      <c r="I56" s="13"/>
      <c r="J56" s="13"/>
      <c r="K56" s="14">
        <f t="shared" si="45"/>
        <v>0</v>
      </c>
      <c r="L56" s="13"/>
      <c r="M56" s="15">
        <f t="shared" si="48"/>
        <v>0</v>
      </c>
      <c r="N56" s="17"/>
      <c r="O56" s="17"/>
      <c r="P56" s="18"/>
      <c r="Q56" s="19"/>
      <c r="R56" s="20">
        <f t="shared" si="47"/>
        <v>0</v>
      </c>
      <c r="S56" s="66"/>
      <c r="V56" s="22" t="s">
        <v>16</v>
      </c>
      <c r="W56" s="22" t="s">
        <v>17</v>
      </c>
      <c r="Z56" s="22" t="s">
        <v>16</v>
      </c>
      <c r="AA56" s="22" t="s">
        <v>17</v>
      </c>
    </row>
    <row r="57" spans="1:27">
      <c r="A57" s="77">
        <v>42722</v>
      </c>
      <c r="B57" s="13"/>
      <c r="C57" s="13"/>
      <c r="D57" s="13"/>
      <c r="E57" s="14">
        <f t="shared" si="43"/>
        <v>0</v>
      </c>
      <c r="F57" s="13"/>
      <c r="G57" s="15">
        <f t="shared" si="44"/>
        <v>0</v>
      </c>
      <c r="H57" s="13"/>
      <c r="I57" s="13"/>
      <c r="J57" s="13"/>
      <c r="K57" s="14">
        <f t="shared" si="45"/>
        <v>0</v>
      </c>
      <c r="L57" s="13"/>
      <c r="M57" s="15">
        <f t="shared" si="48"/>
        <v>0</v>
      </c>
      <c r="N57" s="17"/>
      <c r="O57" s="17"/>
      <c r="P57" s="18"/>
      <c r="Q57" s="19"/>
      <c r="R57" s="20">
        <f t="shared" si="47"/>
        <v>0</v>
      </c>
      <c r="S57" s="66"/>
      <c r="U57" s="42" t="s">
        <v>19</v>
      </c>
      <c r="V57" s="35">
        <v>0</v>
      </c>
      <c r="W57" s="35">
        <v>0</v>
      </c>
      <c r="Y57" s="42" t="s">
        <v>26</v>
      </c>
      <c r="Z57" s="35">
        <v>0</v>
      </c>
      <c r="AA57" s="35">
        <v>0</v>
      </c>
    </row>
    <row r="58" spans="1:27" ht="6" customHeight="1">
      <c r="N58" s="37"/>
      <c r="O58" s="37"/>
      <c r="P58" s="37"/>
      <c r="Q58" s="37"/>
    </row>
    <row r="59" spans="1:27">
      <c r="A59" s="77">
        <v>42723</v>
      </c>
      <c r="B59" s="13"/>
      <c r="C59" s="13"/>
      <c r="D59" s="13"/>
      <c r="E59" s="14">
        <f t="shared" ref="E59:E65" si="49">+D59-C59</f>
        <v>0</v>
      </c>
      <c r="F59" s="13"/>
      <c r="G59" s="15">
        <f t="shared" ref="G59:G65" si="50">IF(F59&lt;B59,F59+1-B59-E59,F59-B59-E59)</f>
        <v>0</v>
      </c>
      <c r="H59" s="13"/>
      <c r="I59" s="13"/>
      <c r="J59" s="13"/>
      <c r="K59" s="14">
        <f t="shared" ref="K59:K65" si="51">+J59-I59</f>
        <v>0</v>
      </c>
      <c r="L59" s="13"/>
      <c r="M59" s="15">
        <f t="shared" ref="M59:M60" si="52">IF(L59&lt;H59,L59+1-H59-K59,L59-H59-K59)</f>
        <v>0</v>
      </c>
      <c r="N59" s="17"/>
      <c r="O59" s="17"/>
      <c r="P59" s="18"/>
      <c r="Q59" s="19"/>
      <c r="R59" s="20">
        <f>SUM(G59+M59)</f>
        <v>0</v>
      </c>
      <c r="S59" s="66">
        <f>SUM(R59:R65)</f>
        <v>0</v>
      </c>
      <c r="U59" s="39" t="s">
        <v>13</v>
      </c>
      <c r="V59" s="43" t="s">
        <v>14</v>
      </c>
      <c r="W59" s="43"/>
      <c r="Y59" s="36"/>
      <c r="Z59" s="43" t="s">
        <v>28</v>
      </c>
      <c r="AA59" s="43"/>
    </row>
    <row r="60" spans="1:27">
      <c r="A60" s="77">
        <v>42724</v>
      </c>
      <c r="B60" s="13"/>
      <c r="C60" s="13"/>
      <c r="D60" s="13"/>
      <c r="E60" s="14">
        <f t="shared" si="49"/>
        <v>0</v>
      </c>
      <c r="F60" s="13"/>
      <c r="G60" s="15">
        <f t="shared" si="50"/>
        <v>0</v>
      </c>
      <c r="H60" s="13"/>
      <c r="I60" s="13"/>
      <c r="J60" s="13"/>
      <c r="K60" s="14">
        <f t="shared" si="51"/>
        <v>0</v>
      </c>
      <c r="L60" s="13"/>
      <c r="M60" s="15">
        <f t="shared" si="52"/>
        <v>0</v>
      </c>
      <c r="N60" s="17"/>
      <c r="O60" s="17"/>
      <c r="P60" s="18"/>
      <c r="Q60" s="19"/>
      <c r="R60" s="20">
        <f t="shared" ref="R60:R65" si="53">SUM(G60+M60)</f>
        <v>0</v>
      </c>
      <c r="S60" s="66"/>
      <c r="U60" s="22" t="s">
        <v>15</v>
      </c>
      <c r="V60" s="22" t="s">
        <v>29</v>
      </c>
      <c r="W60" s="22" t="s">
        <v>17</v>
      </c>
      <c r="Z60" s="22" t="s">
        <v>16</v>
      </c>
      <c r="AA60" s="22" t="s">
        <v>17</v>
      </c>
    </row>
    <row r="61" spans="1:27">
      <c r="A61" s="77">
        <v>42725</v>
      </c>
      <c r="B61" s="13"/>
      <c r="C61" s="13"/>
      <c r="D61" s="13"/>
      <c r="E61" s="14">
        <f t="shared" si="49"/>
        <v>0</v>
      </c>
      <c r="F61" s="13"/>
      <c r="G61" s="15">
        <f t="shared" si="50"/>
        <v>0</v>
      </c>
      <c r="H61" s="13"/>
      <c r="I61" s="13"/>
      <c r="J61" s="13"/>
      <c r="K61" s="14">
        <f t="shared" si="51"/>
        <v>0</v>
      </c>
      <c r="L61" s="13"/>
      <c r="M61" s="15">
        <f>IF(L61&lt;H61,L61+1-H61-K61,L61-H61-K61)</f>
        <v>0</v>
      </c>
      <c r="N61" s="17"/>
      <c r="O61" s="17"/>
      <c r="P61" s="18"/>
      <c r="Q61" s="19"/>
      <c r="R61" s="20">
        <f t="shared" si="53"/>
        <v>0</v>
      </c>
      <c r="S61" s="66"/>
      <c r="U61" s="33">
        <v>0</v>
      </c>
      <c r="V61" s="23">
        <v>0</v>
      </c>
      <c r="W61" s="23">
        <v>0</v>
      </c>
      <c r="Y61" s="22" t="s">
        <v>17</v>
      </c>
      <c r="Z61" s="34" t="s">
        <v>27</v>
      </c>
      <c r="AA61" s="23">
        <f>+W63</f>
        <v>0</v>
      </c>
    </row>
    <row r="62" spans="1:27">
      <c r="A62" s="77">
        <v>42726</v>
      </c>
      <c r="B62" s="13"/>
      <c r="C62" s="13"/>
      <c r="D62" s="13"/>
      <c r="E62" s="14">
        <f t="shared" si="49"/>
        <v>0</v>
      </c>
      <c r="F62" s="13"/>
      <c r="G62" s="15">
        <f t="shared" si="50"/>
        <v>0</v>
      </c>
      <c r="H62" s="13"/>
      <c r="I62" s="13"/>
      <c r="J62" s="13"/>
      <c r="K62" s="14">
        <f t="shared" si="51"/>
        <v>0</v>
      </c>
      <c r="L62" s="13"/>
      <c r="M62" s="15">
        <f t="shared" ref="M62:M65" si="54">IF(L62&lt;H62,L62+1-H62-K62,L62-H62-K62)</f>
        <v>0</v>
      </c>
      <c r="N62" s="17"/>
      <c r="O62" s="17"/>
      <c r="P62" s="18"/>
      <c r="Q62" s="19"/>
      <c r="R62" s="20">
        <f t="shared" si="53"/>
        <v>0</v>
      </c>
      <c r="S62" s="66"/>
      <c r="U62" s="22" t="s">
        <v>18</v>
      </c>
      <c r="V62" s="22" t="s">
        <v>18</v>
      </c>
      <c r="W62" s="22" t="s">
        <v>18</v>
      </c>
      <c r="Y62" s="22" t="s">
        <v>16</v>
      </c>
      <c r="Z62" s="23">
        <f>+V63</f>
        <v>0</v>
      </c>
      <c r="AA62" s="23">
        <f>+(AA61*1.5)/1.25</f>
        <v>0</v>
      </c>
    </row>
    <row r="63" spans="1:27">
      <c r="A63" s="77">
        <v>42727</v>
      </c>
      <c r="B63" s="13"/>
      <c r="C63" s="13"/>
      <c r="D63" s="13"/>
      <c r="E63" s="14">
        <f t="shared" si="49"/>
        <v>0</v>
      </c>
      <c r="F63" s="13"/>
      <c r="G63" s="15">
        <f t="shared" si="50"/>
        <v>0</v>
      </c>
      <c r="H63" s="13"/>
      <c r="I63" s="13"/>
      <c r="J63" s="13"/>
      <c r="K63" s="14">
        <f t="shared" si="51"/>
        <v>0</v>
      </c>
      <c r="L63" s="13"/>
      <c r="M63" s="15">
        <f t="shared" si="54"/>
        <v>0</v>
      </c>
      <c r="N63" s="17"/>
      <c r="O63" s="17"/>
      <c r="P63" s="18"/>
      <c r="Q63" s="19"/>
      <c r="R63" s="20">
        <f t="shared" si="53"/>
        <v>0</v>
      </c>
      <c r="S63" s="66"/>
      <c r="U63" s="33">
        <f>+U55+U61-(Z57*1.25)</f>
        <v>0</v>
      </c>
      <c r="V63" s="23">
        <f>+V55+V61-V57+(AA57*1.5)/1.25-Z57</f>
        <v>0</v>
      </c>
      <c r="W63" s="23">
        <f>+W55+W61-W57-AA57</f>
        <v>0</v>
      </c>
      <c r="Y63" s="22" t="s">
        <v>15</v>
      </c>
      <c r="Z63" s="23">
        <f>+Z62*1.25</f>
        <v>0</v>
      </c>
      <c r="AA63" s="34" t="s">
        <v>27</v>
      </c>
    </row>
    <row r="64" spans="1:27">
      <c r="A64" s="77">
        <v>42728</v>
      </c>
      <c r="B64" s="13"/>
      <c r="C64" s="13"/>
      <c r="D64" s="13"/>
      <c r="E64" s="14">
        <f t="shared" si="49"/>
        <v>0</v>
      </c>
      <c r="F64" s="13"/>
      <c r="G64" s="15">
        <f t="shared" si="50"/>
        <v>0</v>
      </c>
      <c r="H64" s="13"/>
      <c r="I64" s="13"/>
      <c r="J64" s="13"/>
      <c r="K64" s="14">
        <f t="shared" si="51"/>
        <v>0</v>
      </c>
      <c r="L64" s="13"/>
      <c r="M64" s="15">
        <f t="shared" si="54"/>
        <v>0</v>
      </c>
      <c r="N64" s="17"/>
      <c r="O64" s="17"/>
      <c r="P64" s="18"/>
      <c r="Q64" s="19"/>
      <c r="R64" s="20">
        <f t="shared" si="53"/>
        <v>0</v>
      </c>
      <c r="S64" s="66"/>
      <c r="V64" s="22" t="s">
        <v>16</v>
      </c>
      <c r="W64" s="22" t="s">
        <v>17</v>
      </c>
      <c r="Z64" s="22" t="s">
        <v>16</v>
      </c>
      <c r="AA64" s="22" t="s">
        <v>17</v>
      </c>
    </row>
    <row r="65" spans="1:27">
      <c r="A65" s="77">
        <v>42729</v>
      </c>
      <c r="B65" s="13"/>
      <c r="C65" s="13"/>
      <c r="D65" s="13"/>
      <c r="E65" s="14">
        <f t="shared" si="49"/>
        <v>0</v>
      </c>
      <c r="F65" s="13"/>
      <c r="G65" s="15">
        <f t="shared" si="50"/>
        <v>0</v>
      </c>
      <c r="H65" s="13"/>
      <c r="I65" s="13"/>
      <c r="J65" s="13"/>
      <c r="K65" s="14">
        <f t="shared" si="51"/>
        <v>0</v>
      </c>
      <c r="L65" s="13"/>
      <c r="M65" s="15">
        <f t="shared" si="54"/>
        <v>0</v>
      </c>
      <c r="N65" s="17"/>
      <c r="O65" s="17"/>
      <c r="P65" s="18"/>
      <c r="Q65" s="19"/>
      <c r="R65" s="20">
        <f t="shared" si="53"/>
        <v>0</v>
      </c>
      <c r="S65" s="66"/>
      <c r="U65" s="42" t="s">
        <v>19</v>
      </c>
      <c r="V65" s="35">
        <v>0</v>
      </c>
      <c r="W65" s="35">
        <v>0</v>
      </c>
      <c r="Y65" s="42" t="s">
        <v>26</v>
      </c>
      <c r="Z65" s="35">
        <v>0</v>
      </c>
      <c r="AA65" s="35">
        <v>0</v>
      </c>
    </row>
    <row r="66" spans="1:27" ht="6" customHeight="1">
      <c r="N66" s="37"/>
      <c r="O66" s="37"/>
      <c r="P66" s="37"/>
      <c r="Q66" s="37"/>
    </row>
    <row r="67" spans="1:27">
      <c r="A67" s="77">
        <v>42730</v>
      </c>
      <c r="B67" s="13"/>
      <c r="C67" s="13"/>
      <c r="D67" s="13"/>
      <c r="E67" s="14">
        <f t="shared" ref="E67:E73" si="55">+D67-C67</f>
        <v>0</v>
      </c>
      <c r="F67" s="13"/>
      <c r="G67" s="15">
        <f t="shared" ref="G67:G73" si="56">IF(F67&lt;B67,F67+1-B67-E67,F67-B67-E67)</f>
        <v>0</v>
      </c>
      <c r="H67" s="13"/>
      <c r="I67" s="13"/>
      <c r="J67" s="13"/>
      <c r="K67" s="14">
        <f t="shared" ref="K67:K73" si="57">+J67-I67</f>
        <v>0</v>
      </c>
      <c r="L67" s="13"/>
      <c r="M67" s="15">
        <f t="shared" ref="M67:M68" si="58">IF(L67&lt;H67,L67+1-H67-K67,L67-H67-K67)</f>
        <v>0</v>
      </c>
      <c r="N67" s="17"/>
      <c r="O67" s="17"/>
      <c r="P67" s="18"/>
      <c r="Q67" s="19"/>
      <c r="R67" s="20">
        <f>SUM(G67+M67)</f>
        <v>0</v>
      </c>
      <c r="S67" s="66">
        <f>SUM(R67:R73)</f>
        <v>0</v>
      </c>
      <c r="U67" s="39" t="s">
        <v>13</v>
      </c>
      <c r="V67" s="43" t="s">
        <v>14</v>
      </c>
      <c r="W67" s="43"/>
      <c r="Y67" s="36"/>
      <c r="Z67" s="43" t="s">
        <v>28</v>
      </c>
      <c r="AA67" s="43"/>
    </row>
    <row r="68" spans="1:27">
      <c r="A68" s="77">
        <v>42731</v>
      </c>
      <c r="B68" s="13"/>
      <c r="C68" s="13"/>
      <c r="D68" s="13"/>
      <c r="E68" s="14">
        <f t="shared" si="55"/>
        <v>0</v>
      </c>
      <c r="F68" s="13"/>
      <c r="G68" s="15">
        <f t="shared" si="56"/>
        <v>0</v>
      </c>
      <c r="H68" s="13"/>
      <c r="I68" s="13"/>
      <c r="J68" s="13"/>
      <c r="K68" s="14">
        <f t="shared" si="57"/>
        <v>0</v>
      </c>
      <c r="L68" s="13"/>
      <c r="M68" s="15">
        <f t="shared" si="58"/>
        <v>0</v>
      </c>
      <c r="N68" s="17"/>
      <c r="O68" s="17"/>
      <c r="P68" s="18"/>
      <c r="Q68" s="19"/>
      <c r="R68" s="20">
        <f t="shared" ref="R68:R73" si="59">SUM(G68+M68)</f>
        <v>0</v>
      </c>
      <c r="S68" s="66"/>
      <c r="U68" s="22" t="s">
        <v>15</v>
      </c>
      <c r="V68" s="22" t="s">
        <v>29</v>
      </c>
      <c r="W68" s="22" t="s">
        <v>17</v>
      </c>
      <c r="Z68" s="22" t="s">
        <v>16</v>
      </c>
      <c r="AA68" s="22" t="s">
        <v>17</v>
      </c>
    </row>
    <row r="69" spans="1:27">
      <c r="A69" s="77">
        <v>42732</v>
      </c>
      <c r="B69" s="13"/>
      <c r="C69" s="13"/>
      <c r="D69" s="13"/>
      <c r="E69" s="14">
        <f t="shared" si="55"/>
        <v>0</v>
      </c>
      <c r="F69" s="13"/>
      <c r="G69" s="15">
        <f t="shared" si="56"/>
        <v>0</v>
      </c>
      <c r="H69" s="13"/>
      <c r="I69" s="13"/>
      <c r="J69" s="13"/>
      <c r="K69" s="14">
        <f t="shared" si="57"/>
        <v>0</v>
      </c>
      <c r="L69" s="13"/>
      <c r="M69" s="15">
        <f>IF(L69&lt;H69,L69+1-H69-K69,L69-H69-K69)</f>
        <v>0</v>
      </c>
      <c r="N69" s="17"/>
      <c r="O69" s="17"/>
      <c r="P69" s="18"/>
      <c r="Q69" s="19"/>
      <c r="R69" s="20">
        <f t="shared" si="59"/>
        <v>0</v>
      </c>
      <c r="S69" s="66"/>
      <c r="U69" s="33">
        <v>0</v>
      </c>
      <c r="V69" s="23">
        <v>0</v>
      </c>
      <c r="W69" s="23">
        <v>0</v>
      </c>
      <c r="Y69" s="22" t="s">
        <v>17</v>
      </c>
      <c r="Z69" s="34" t="s">
        <v>27</v>
      </c>
      <c r="AA69" s="23">
        <f>+W71</f>
        <v>0</v>
      </c>
    </row>
    <row r="70" spans="1:27">
      <c r="A70" s="77">
        <v>42733</v>
      </c>
      <c r="B70" s="13"/>
      <c r="C70" s="13"/>
      <c r="D70" s="13"/>
      <c r="E70" s="14">
        <f t="shared" si="55"/>
        <v>0</v>
      </c>
      <c r="F70" s="13"/>
      <c r="G70" s="15">
        <f t="shared" si="56"/>
        <v>0</v>
      </c>
      <c r="H70" s="13"/>
      <c r="I70" s="13"/>
      <c r="J70" s="13"/>
      <c r="K70" s="14">
        <f t="shared" si="57"/>
        <v>0</v>
      </c>
      <c r="L70" s="13"/>
      <c r="M70" s="15">
        <f t="shared" ref="M70:M73" si="60">IF(L70&lt;H70,L70+1-H70-K70,L70-H70-K70)</f>
        <v>0</v>
      </c>
      <c r="N70" s="17"/>
      <c r="O70" s="17"/>
      <c r="P70" s="18"/>
      <c r="Q70" s="19"/>
      <c r="R70" s="20">
        <f t="shared" si="59"/>
        <v>0</v>
      </c>
      <c r="S70" s="66"/>
      <c r="U70" s="22" t="s">
        <v>18</v>
      </c>
      <c r="V70" s="22" t="s">
        <v>18</v>
      </c>
      <c r="W70" s="22" t="s">
        <v>18</v>
      </c>
      <c r="Y70" s="22" t="s">
        <v>16</v>
      </c>
      <c r="Z70" s="23">
        <f>+V71</f>
        <v>0</v>
      </c>
      <c r="AA70" s="23">
        <f>+(AA69*1.5)/1.25</f>
        <v>0</v>
      </c>
    </row>
    <row r="71" spans="1:27">
      <c r="A71" s="77">
        <v>42734</v>
      </c>
      <c r="B71" s="13"/>
      <c r="C71" s="13"/>
      <c r="D71" s="13"/>
      <c r="E71" s="14">
        <f t="shared" si="55"/>
        <v>0</v>
      </c>
      <c r="F71" s="13"/>
      <c r="G71" s="15">
        <f t="shared" si="56"/>
        <v>0</v>
      </c>
      <c r="H71" s="13"/>
      <c r="I71" s="13"/>
      <c r="J71" s="13"/>
      <c r="K71" s="14">
        <f t="shared" si="57"/>
        <v>0</v>
      </c>
      <c r="L71" s="13"/>
      <c r="M71" s="15">
        <f t="shared" si="60"/>
        <v>0</v>
      </c>
      <c r="N71" s="17"/>
      <c r="O71" s="17"/>
      <c r="P71" s="18"/>
      <c r="Q71" s="19"/>
      <c r="R71" s="20">
        <f t="shared" si="59"/>
        <v>0</v>
      </c>
      <c r="S71" s="66"/>
      <c r="U71" s="33">
        <f>+U63+U69-(Z65*1.25)</f>
        <v>0</v>
      </c>
      <c r="V71" s="23">
        <f>+V63+V69-V65+(AA65*1.5)/1.25-Z65</f>
        <v>0</v>
      </c>
      <c r="W71" s="23">
        <f>+W63+W69-W65-AA65</f>
        <v>0</v>
      </c>
      <c r="Y71" s="22" t="s">
        <v>15</v>
      </c>
      <c r="Z71" s="23">
        <f>+Z70*1.25</f>
        <v>0</v>
      </c>
      <c r="AA71" s="34" t="s">
        <v>27</v>
      </c>
    </row>
    <row r="72" spans="1:27">
      <c r="A72" s="77">
        <v>42735</v>
      </c>
      <c r="B72" s="13"/>
      <c r="C72" s="13"/>
      <c r="D72" s="13"/>
      <c r="E72" s="14">
        <f t="shared" si="55"/>
        <v>0</v>
      </c>
      <c r="F72" s="13"/>
      <c r="G72" s="15">
        <f t="shared" si="56"/>
        <v>0</v>
      </c>
      <c r="H72" s="13"/>
      <c r="I72" s="13"/>
      <c r="J72" s="13"/>
      <c r="K72" s="14">
        <f t="shared" si="57"/>
        <v>0</v>
      </c>
      <c r="L72" s="13"/>
      <c r="M72" s="15">
        <f t="shared" si="60"/>
        <v>0</v>
      </c>
      <c r="N72" s="17"/>
      <c r="O72" s="17"/>
      <c r="P72" s="18"/>
      <c r="Q72" s="19"/>
      <c r="R72" s="20">
        <f t="shared" si="59"/>
        <v>0</v>
      </c>
      <c r="S72" s="66"/>
      <c r="V72" s="22" t="s">
        <v>16</v>
      </c>
      <c r="W72" s="22" t="s">
        <v>17</v>
      </c>
      <c r="Z72" s="22" t="s">
        <v>16</v>
      </c>
      <c r="AA72" s="22" t="s">
        <v>17</v>
      </c>
    </row>
    <row r="73" spans="1:27">
      <c r="A73" s="77">
        <v>42736</v>
      </c>
      <c r="B73" s="13"/>
      <c r="C73" s="13"/>
      <c r="D73" s="13"/>
      <c r="E73" s="14">
        <f t="shared" si="55"/>
        <v>0</v>
      </c>
      <c r="F73" s="13"/>
      <c r="G73" s="15">
        <f t="shared" si="56"/>
        <v>0</v>
      </c>
      <c r="H73" s="13"/>
      <c r="I73" s="13"/>
      <c r="J73" s="13"/>
      <c r="K73" s="14">
        <f t="shared" si="57"/>
        <v>0</v>
      </c>
      <c r="L73" s="13"/>
      <c r="M73" s="15">
        <f t="shared" si="60"/>
        <v>0</v>
      </c>
      <c r="N73" s="17"/>
      <c r="O73" s="17"/>
      <c r="P73" s="18"/>
      <c r="Q73" s="19"/>
      <c r="R73" s="20">
        <f t="shared" si="59"/>
        <v>0</v>
      </c>
      <c r="S73" s="66"/>
      <c r="U73" s="42" t="s">
        <v>19</v>
      </c>
      <c r="V73" s="35">
        <v>0</v>
      </c>
      <c r="W73" s="35">
        <v>0</v>
      </c>
      <c r="Y73" s="42" t="s">
        <v>26</v>
      </c>
      <c r="Z73" s="35">
        <v>0</v>
      </c>
      <c r="AA73" s="35">
        <v>0</v>
      </c>
    </row>
    <row r="74" spans="1:27" ht="6" customHeight="1">
      <c r="N74" s="37"/>
      <c r="O74" s="37"/>
      <c r="P74" s="37"/>
      <c r="Q74" s="37"/>
    </row>
    <row r="75" spans="1:27">
      <c r="A75" s="77">
        <v>42737</v>
      </c>
      <c r="B75" s="13"/>
      <c r="C75" s="13"/>
      <c r="D75" s="13"/>
      <c r="E75" s="14">
        <f t="shared" ref="E75:E81" si="61">+D75-C75</f>
        <v>0</v>
      </c>
      <c r="F75" s="13"/>
      <c r="G75" s="15">
        <f t="shared" ref="G75:G81" si="62">IF(F75&lt;B75,F75+1-B75-E75,F75-B75-E75)</f>
        <v>0</v>
      </c>
      <c r="H75" s="13"/>
      <c r="I75" s="13"/>
      <c r="J75" s="13"/>
      <c r="K75" s="14">
        <f t="shared" ref="K75:K81" si="63">+J75-I75</f>
        <v>0</v>
      </c>
      <c r="L75" s="13"/>
      <c r="M75" s="15">
        <f t="shared" ref="M75:M76" si="64">IF(L75&lt;H75,L75+1-H75-K75,L75-H75-K75)</f>
        <v>0</v>
      </c>
      <c r="N75" s="17"/>
      <c r="O75" s="17"/>
      <c r="P75" s="18"/>
      <c r="Q75" s="19"/>
      <c r="R75" s="20">
        <f>SUM(G75+M75)</f>
        <v>0</v>
      </c>
      <c r="S75" s="66">
        <f>SUM(R75:R81)</f>
        <v>0</v>
      </c>
      <c r="U75" s="39" t="s">
        <v>13</v>
      </c>
      <c r="V75" s="43" t="s">
        <v>14</v>
      </c>
      <c r="W75" s="43"/>
      <c r="Y75" s="36"/>
      <c r="Z75" s="43" t="s">
        <v>28</v>
      </c>
      <c r="AA75" s="43"/>
    </row>
    <row r="76" spans="1:27">
      <c r="A76" s="77">
        <v>42738</v>
      </c>
      <c r="B76" s="13"/>
      <c r="C76" s="13"/>
      <c r="D76" s="13"/>
      <c r="E76" s="14">
        <f t="shared" si="61"/>
        <v>0</v>
      </c>
      <c r="F76" s="13"/>
      <c r="G76" s="15">
        <f t="shared" si="62"/>
        <v>0</v>
      </c>
      <c r="H76" s="13"/>
      <c r="I76" s="13"/>
      <c r="J76" s="13"/>
      <c r="K76" s="14">
        <f t="shared" si="63"/>
        <v>0</v>
      </c>
      <c r="L76" s="13"/>
      <c r="M76" s="15">
        <f t="shared" si="64"/>
        <v>0</v>
      </c>
      <c r="N76" s="17"/>
      <c r="O76" s="17"/>
      <c r="P76" s="18"/>
      <c r="Q76" s="19"/>
      <c r="R76" s="20">
        <f t="shared" ref="R76:R81" si="65">SUM(G76+M76)</f>
        <v>0</v>
      </c>
      <c r="S76" s="66"/>
      <c r="U76" s="22" t="s">
        <v>15</v>
      </c>
      <c r="V76" s="22" t="s">
        <v>29</v>
      </c>
      <c r="W76" s="22" t="s">
        <v>17</v>
      </c>
      <c r="Z76" s="22" t="s">
        <v>16</v>
      </c>
      <c r="AA76" s="22" t="s">
        <v>17</v>
      </c>
    </row>
    <row r="77" spans="1:27">
      <c r="A77" s="77">
        <v>42739</v>
      </c>
      <c r="B77" s="13"/>
      <c r="C77" s="13"/>
      <c r="D77" s="13"/>
      <c r="E77" s="14">
        <f t="shared" si="61"/>
        <v>0</v>
      </c>
      <c r="F77" s="13"/>
      <c r="G77" s="15">
        <f t="shared" si="62"/>
        <v>0</v>
      </c>
      <c r="H77" s="13"/>
      <c r="I77" s="13"/>
      <c r="J77" s="13"/>
      <c r="K77" s="14">
        <f t="shared" si="63"/>
        <v>0</v>
      </c>
      <c r="L77" s="13"/>
      <c r="M77" s="15">
        <f>IF(L77&lt;H77,L77+1-H77-K77,L77-H77-K77)</f>
        <v>0</v>
      </c>
      <c r="N77" s="17"/>
      <c r="O77" s="17"/>
      <c r="P77" s="18"/>
      <c r="Q77" s="19"/>
      <c r="R77" s="20">
        <f t="shared" si="65"/>
        <v>0</v>
      </c>
      <c r="S77" s="66"/>
      <c r="U77" s="33">
        <v>0</v>
      </c>
      <c r="V77" s="23">
        <v>0</v>
      </c>
      <c r="W77" s="23">
        <v>0</v>
      </c>
      <c r="Y77" s="22" t="s">
        <v>17</v>
      </c>
      <c r="Z77" s="34" t="s">
        <v>27</v>
      </c>
      <c r="AA77" s="23">
        <f>+W79</f>
        <v>0</v>
      </c>
    </row>
    <row r="78" spans="1:27">
      <c r="A78" s="77">
        <v>42740</v>
      </c>
      <c r="B78" s="13"/>
      <c r="C78" s="13"/>
      <c r="D78" s="13"/>
      <c r="E78" s="14">
        <f t="shared" si="61"/>
        <v>0</v>
      </c>
      <c r="F78" s="13"/>
      <c r="G78" s="15">
        <f t="shared" si="62"/>
        <v>0</v>
      </c>
      <c r="H78" s="13"/>
      <c r="I78" s="13"/>
      <c r="J78" s="13"/>
      <c r="K78" s="14">
        <f t="shared" si="63"/>
        <v>0</v>
      </c>
      <c r="L78" s="13"/>
      <c r="M78" s="15">
        <f t="shared" ref="M78:M81" si="66">IF(L78&lt;H78,L78+1-H78-K78,L78-H78-K78)</f>
        <v>0</v>
      </c>
      <c r="N78" s="17"/>
      <c r="O78" s="17"/>
      <c r="P78" s="18"/>
      <c r="Q78" s="19"/>
      <c r="R78" s="20">
        <f t="shared" si="65"/>
        <v>0</v>
      </c>
      <c r="S78" s="66"/>
      <c r="U78" s="22" t="s">
        <v>18</v>
      </c>
      <c r="V78" s="22" t="s">
        <v>18</v>
      </c>
      <c r="W78" s="22" t="s">
        <v>18</v>
      </c>
      <c r="Y78" s="22" t="s">
        <v>16</v>
      </c>
      <c r="Z78" s="23">
        <f>+V79</f>
        <v>0</v>
      </c>
      <c r="AA78" s="23">
        <f>+(AA77*1.5)/1.25</f>
        <v>0</v>
      </c>
    </row>
    <row r="79" spans="1:27">
      <c r="A79" s="77">
        <v>42741</v>
      </c>
      <c r="B79" s="13"/>
      <c r="C79" s="13"/>
      <c r="D79" s="13"/>
      <c r="E79" s="14">
        <f t="shared" si="61"/>
        <v>0</v>
      </c>
      <c r="F79" s="13"/>
      <c r="G79" s="15">
        <f t="shared" si="62"/>
        <v>0</v>
      </c>
      <c r="H79" s="13"/>
      <c r="I79" s="13"/>
      <c r="J79" s="13"/>
      <c r="K79" s="14">
        <f t="shared" si="63"/>
        <v>0</v>
      </c>
      <c r="L79" s="13"/>
      <c r="M79" s="15">
        <f t="shared" si="66"/>
        <v>0</v>
      </c>
      <c r="N79" s="17"/>
      <c r="O79" s="17"/>
      <c r="P79" s="18"/>
      <c r="Q79" s="19"/>
      <c r="R79" s="20">
        <f t="shared" si="65"/>
        <v>0</v>
      </c>
      <c r="S79" s="66"/>
      <c r="U79" s="33">
        <f>+U71+U77-(Z73*1.25)</f>
        <v>0</v>
      </c>
      <c r="V79" s="23">
        <f>+V71-V77-V73+(AA73*1.5)/1.25-Z73</f>
        <v>0</v>
      </c>
      <c r="W79" s="23">
        <f>+W71+W77-W73-AA73</f>
        <v>0</v>
      </c>
      <c r="Y79" s="22" t="s">
        <v>15</v>
      </c>
      <c r="Z79" s="23">
        <f>+Z78*1.25</f>
        <v>0</v>
      </c>
      <c r="AA79" s="34" t="s">
        <v>27</v>
      </c>
    </row>
    <row r="80" spans="1:27">
      <c r="A80" s="77">
        <v>42742</v>
      </c>
      <c r="B80" s="13"/>
      <c r="C80" s="13"/>
      <c r="D80" s="13"/>
      <c r="E80" s="14">
        <f t="shared" si="61"/>
        <v>0</v>
      </c>
      <c r="F80" s="13"/>
      <c r="G80" s="15">
        <f t="shared" si="62"/>
        <v>0</v>
      </c>
      <c r="H80" s="13"/>
      <c r="I80" s="13"/>
      <c r="J80" s="13"/>
      <c r="K80" s="14">
        <f t="shared" si="63"/>
        <v>0</v>
      </c>
      <c r="L80" s="13"/>
      <c r="M80" s="15">
        <f t="shared" si="66"/>
        <v>0</v>
      </c>
      <c r="N80" s="17"/>
      <c r="O80" s="17"/>
      <c r="P80" s="18"/>
      <c r="Q80" s="19"/>
      <c r="R80" s="20">
        <f t="shared" si="65"/>
        <v>0</v>
      </c>
      <c r="S80" s="66"/>
      <c r="V80" s="22" t="s">
        <v>16</v>
      </c>
      <c r="W80" s="22" t="s">
        <v>17</v>
      </c>
      <c r="Z80" s="22" t="s">
        <v>16</v>
      </c>
      <c r="AA80" s="22" t="s">
        <v>17</v>
      </c>
    </row>
    <row r="81" spans="1:27">
      <c r="A81" s="77">
        <v>42743</v>
      </c>
      <c r="B81" s="13"/>
      <c r="C81" s="13"/>
      <c r="D81" s="13"/>
      <c r="E81" s="14">
        <f t="shared" si="61"/>
        <v>0</v>
      </c>
      <c r="F81" s="13"/>
      <c r="G81" s="15">
        <f t="shared" si="62"/>
        <v>0</v>
      </c>
      <c r="H81" s="13"/>
      <c r="I81" s="13"/>
      <c r="J81" s="13"/>
      <c r="K81" s="14">
        <f t="shared" si="63"/>
        <v>0</v>
      </c>
      <c r="L81" s="13"/>
      <c r="M81" s="15">
        <f t="shared" si="66"/>
        <v>0</v>
      </c>
      <c r="N81" s="17"/>
      <c r="O81" s="17"/>
      <c r="P81" s="18"/>
      <c r="Q81" s="19"/>
      <c r="R81" s="20">
        <f t="shared" si="65"/>
        <v>0</v>
      </c>
      <c r="S81" s="66"/>
      <c r="U81" s="42" t="s">
        <v>19</v>
      </c>
      <c r="V81" s="35">
        <v>0</v>
      </c>
      <c r="W81" s="35">
        <v>0</v>
      </c>
      <c r="Y81" s="42" t="s">
        <v>26</v>
      </c>
      <c r="Z81" s="35">
        <v>0</v>
      </c>
      <c r="AA81" s="35">
        <v>0</v>
      </c>
    </row>
    <row r="82" spans="1:27" ht="6" customHeight="1">
      <c r="N82" s="37"/>
      <c r="O82" s="37"/>
      <c r="P82" s="37"/>
      <c r="Q82" s="37"/>
    </row>
    <row r="83" spans="1:27">
      <c r="A83" s="77">
        <v>42744</v>
      </c>
      <c r="B83" s="13"/>
      <c r="C83" s="13"/>
      <c r="D83" s="13"/>
      <c r="E83" s="14">
        <f t="shared" ref="E83:E89" si="67">+D83-C83</f>
        <v>0</v>
      </c>
      <c r="F83" s="13"/>
      <c r="G83" s="15">
        <f t="shared" ref="G83:G89" si="68">IF(F83&lt;B83,F83+1-B83-E83,F83-B83-E83)</f>
        <v>0</v>
      </c>
      <c r="H83" s="13"/>
      <c r="I83" s="13"/>
      <c r="J83" s="13"/>
      <c r="K83" s="14">
        <f t="shared" ref="K83:K89" si="69">+J83-I83</f>
        <v>0</v>
      </c>
      <c r="L83" s="13"/>
      <c r="M83" s="15">
        <f t="shared" ref="M83:M84" si="70">IF(L83&lt;H83,L83+1-H83-K83,L83-H83-K83)</f>
        <v>0</v>
      </c>
      <c r="N83" s="17"/>
      <c r="O83" s="17"/>
      <c r="P83" s="18"/>
      <c r="Q83" s="19"/>
      <c r="R83" s="20">
        <f>SUM(G83+M83)</f>
        <v>0</v>
      </c>
      <c r="S83" s="66">
        <f>SUM(R83:R89)</f>
        <v>0</v>
      </c>
      <c r="U83" s="39" t="s">
        <v>13</v>
      </c>
      <c r="V83" s="43" t="s">
        <v>14</v>
      </c>
      <c r="W83" s="43"/>
      <c r="Y83" s="36"/>
      <c r="Z83" s="43" t="s">
        <v>28</v>
      </c>
      <c r="AA83" s="43"/>
    </row>
    <row r="84" spans="1:27">
      <c r="A84" s="77">
        <v>42745</v>
      </c>
      <c r="B84" s="13"/>
      <c r="C84" s="13"/>
      <c r="D84" s="13"/>
      <c r="E84" s="14">
        <f t="shared" si="67"/>
        <v>0</v>
      </c>
      <c r="F84" s="13"/>
      <c r="G84" s="15">
        <f t="shared" si="68"/>
        <v>0</v>
      </c>
      <c r="H84" s="13"/>
      <c r="I84" s="13"/>
      <c r="J84" s="13"/>
      <c r="K84" s="14">
        <f t="shared" si="69"/>
        <v>0</v>
      </c>
      <c r="L84" s="13"/>
      <c r="M84" s="15">
        <f t="shared" si="70"/>
        <v>0</v>
      </c>
      <c r="N84" s="17"/>
      <c r="O84" s="17"/>
      <c r="P84" s="18"/>
      <c r="Q84" s="19"/>
      <c r="R84" s="20">
        <f t="shared" ref="R84:R89" si="71">SUM(G84+M84)</f>
        <v>0</v>
      </c>
      <c r="S84" s="66"/>
      <c r="U84" s="22" t="s">
        <v>15</v>
      </c>
      <c r="V84" s="22" t="s">
        <v>29</v>
      </c>
      <c r="W84" s="22" t="s">
        <v>17</v>
      </c>
      <c r="Z84" s="22" t="s">
        <v>16</v>
      </c>
      <c r="AA84" s="22" t="s">
        <v>17</v>
      </c>
    </row>
    <row r="85" spans="1:27">
      <c r="A85" s="77">
        <v>42746</v>
      </c>
      <c r="B85" s="13"/>
      <c r="C85" s="13"/>
      <c r="D85" s="13"/>
      <c r="E85" s="14">
        <f t="shared" si="67"/>
        <v>0</v>
      </c>
      <c r="F85" s="13"/>
      <c r="G85" s="15">
        <f t="shared" si="68"/>
        <v>0</v>
      </c>
      <c r="H85" s="13"/>
      <c r="I85" s="13"/>
      <c r="J85" s="13"/>
      <c r="K85" s="14">
        <f t="shared" si="69"/>
        <v>0</v>
      </c>
      <c r="L85" s="13"/>
      <c r="M85" s="15">
        <f>IF(L85&lt;H85,L85+1-H85-K85,L85-H85-K85)</f>
        <v>0</v>
      </c>
      <c r="N85" s="17"/>
      <c r="O85" s="17"/>
      <c r="P85" s="18"/>
      <c r="Q85" s="19"/>
      <c r="R85" s="20">
        <f t="shared" si="71"/>
        <v>0</v>
      </c>
      <c r="S85" s="66"/>
      <c r="U85" s="33">
        <v>0</v>
      </c>
      <c r="V85" s="23">
        <v>0</v>
      </c>
      <c r="W85" s="23">
        <v>0</v>
      </c>
      <c r="Y85" s="22" t="s">
        <v>17</v>
      </c>
      <c r="Z85" s="34" t="s">
        <v>27</v>
      </c>
      <c r="AA85" s="23">
        <f>+W87</f>
        <v>0</v>
      </c>
    </row>
    <row r="86" spans="1:27">
      <c r="A86" s="77">
        <v>42747</v>
      </c>
      <c r="B86" s="13"/>
      <c r="C86" s="13"/>
      <c r="D86" s="13"/>
      <c r="E86" s="14">
        <f t="shared" si="67"/>
        <v>0</v>
      </c>
      <c r="F86" s="13"/>
      <c r="G86" s="15">
        <f t="shared" si="68"/>
        <v>0</v>
      </c>
      <c r="H86" s="13"/>
      <c r="I86" s="13"/>
      <c r="J86" s="13"/>
      <c r="K86" s="14">
        <f t="shared" si="69"/>
        <v>0</v>
      </c>
      <c r="L86" s="13"/>
      <c r="M86" s="15">
        <f t="shared" ref="M86:M89" si="72">IF(L86&lt;H86,L86+1-H86-K86,L86-H86-K86)</f>
        <v>0</v>
      </c>
      <c r="N86" s="17"/>
      <c r="O86" s="17"/>
      <c r="P86" s="18"/>
      <c r="Q86" s="19"/>
      <c r="R86" s="20">
        <f t="shared" si="71"/>
        <v>0</v>
      </c>
      <c r="S86" s="66"/>
      <c r="U86" s="22" t="s">
        <v>18</v>
      </c>
      <c r="V86" s="22" t="s">
        <v>18</v>
      </c>
      <c r="W86" s="22" t="s">
        <v>18</v>
      </c>
      <c r="Y86" s="22" t="s">
        <v>16</v>
      </c>
      <c r="Z86" s="23">
        <f>+V87</f>
        <v>0</v>
      </c>
      <c r="AA86" s="23">
        <f>+(AA85*1.5)/1.25</f>
        <v>0</v>
      </c>
    </row>
    <row r="87" spans="1:27">
      <c r="A87" s="77">
        <v>42748</v>
      </c>
      <c r="B87" s="13"/>
      <c r="C87" s="13"/>
      <c r="D87" s="13"/>
      <c r="E87" s="14">
        <f t="shared" si="67"/>
        <v>0</v>
      </c>
      <c r="F87" s="13"/>
      <c r="G87" s="15">
        <f t="shared" si="68"/>
        <v>0</v>
      </c>
      <c r="H87" s="13"/>
      <c r="I87" s="13"/>
      <c r="J87" s="13"/>
      <c r="K87" s="14">
        <f t="shared" si="69"/>
        <v>0</v>
      </c>
      <c r="L87" s="13"/>
      <c r="M87" s="15">
        <f t="shared" si="72"/>
        <v>0</v>
      </c>
      <c r="N87" s="17"/>
      <c r="O87" s="17"/>
      <c r="P87" s="18"/>
      <c r="Q87" s="19"/>
      <c r="R87" s="20">
        <f t="shared" si="71"/>
        <v>0</v>
      </c>
      <c r="S87" s="66"/>
      <c r="U87" s="33">
        <f>+U79+U85-(Z81*1.25)</f>
        <v>0</v>
      </c>
      <c r="V87" s="23">
        <f>+V79-V85-V81+(AA81*1.5)/1.25-Z81</f>
        <v>0</v>
      </c>
      <c r="W87" s="23">
        <f>+W79+W85-W81-AA81</f>
        <v>0</v>
      </c>
      <c r="Y87" s="22" t="s">
        <v>15</v>
      </c>
      <c r="Z87" s="23">
        <f>+Z86*1.25</f>
        <v>0</v>
      </c>
      <c r="AA87" s="34" t="s">
        <v>27</v>
      </c>
    </row>
    <row r="88" spans="1:27">
      <c r="A88" s="77">
        <v>42749</v>
      </c>
      <c r="B88" s="13"/>
      <c r="C88" s="13"/>
      <c r="D88" s="13"/>
      <c r="E88" s="14">
        <f t="shared" si="67"/>
        <v>0</v>
      </c>
      <c r="F88" s="13"/>
      <c r="G88" s="15">
        <f t="shared" si="68"/>
        <v>0</v>
      </c>
      <c r="H88" s="13"/>
      <c r="I88" s="13"/>
      <c r="J88" s="13"/>
      <c r="K88" s="14">
        <f t="shared" si="69"/>
        <v>0</v>
      </c>
      <c r="L88" s="13"/>
      <c r="M88" s="15">
        <f t="shared" si="72"/>
        <v>0</v>
      </c>
      <c r="N88" s="17"/>
      <c r="O88" s="17"/>
      <c r="P88" s="18"/>
      <c r="Q88" s="19"/>
      <c r="R88" s="20">
        <f t="shared" si="71"/>
        <v>0</v>
      </c>
      <c r="S88" s="66"/>
      <c r="V88" s="22" t="s">
        <v>16</v>
      </c>
      <c r="W88" s="22" t="s">
        <v>17</v>
      </c>
      <c r="Z88" s="22" t="s">
        <v>16</v>
      </c>
      <c r="AA88" s="22" t="s">
        <v>17</v>
      </c>
    </row>
    <row r="89" spans="1:27">
      <c r="A89" s="77">
        <v>42750</v>
      </c>
      <c r="B89" s="13"/>
      <c r="C89" s="13"/>
      <c r="D89" s="13"/>
      <c r="E89" s="14">
        <f t="shared" si="67"/>
        <v>0</v>
      </c>
      <c r="F89" s="13"/>
      <c r="G89" s="15">
        <f t="shared" si="68"/>
        <v>0</v>
      </c>
      <c r="H89" s="13"/>
      <c r="I89" s="13"/>
      <c r="J89" s="13"/>
      <c r="K89" s="14">
        <f t="shared" si="69"/>
        <v>0</v>
      </c>
      <c r="L89" s="13"/>
      <c r="M89" s="15">
        <f t="shared" si="72"/>
        <v>0</v>
      </c>
      <c r="N89" s="17"/>
      <c r="O89" s="17"/>
      <c r="P89" s="18"/>
      <c r="Q89" s="19"/>
      <c r="R89" s="20">
        <f t="shared" si="71"/>
        <v>0</v>
      </c>
      <c r="S89" s="66"/>
      <c r="U89" s="42" t="s">
        <v>19</v>
      </c>
      <c r="V89" s="35">
        <v>0</v>
      </c>
      <c r="W89" s="35">
        <v>0</v>
      </c>
      <c r="Y89" s="42" t="s">
        <v>26</v>
      </c>
      <c r="Z89" s="35">
        <v>0</v>
      </c>
      <c r="AA89" s="35">
        <v>0</v>
      </c>
    </row>
    <row r="90" spans="1:27" ht="6" customHeight="1">
      <c r="N90" s="37"/>
      <c r="O90" s="37"/>
      <c r="P90" s="37"/>
      <c r="Q90" s="37"/>
    </row>
    <row r="91" spans="1:27">
      <c r="A91" s="77">
        <v>42751</v>
      </c>
      <c r="B91" s="13"/>
      <c r="C91" s="13"/>
      <c r="D91" s="13"/>
      <c r="E91" s="14">
        <f t="shared" ref="E91:E97" si="73">+D91-C91</f>
        <v>0</v>
      </c>
      <c r="F91" s="13"/>
      <c r="G91" s="15">
        <f t="shared" ref="G91:G97" si="74">IF(F91&lt;B91,F91+1-B91-E91,F91-B91-E91)</f>
        <v>0</v>
      </c>
      <c r="H91" s="13"/>
      <c r="I91" s="13"/>
      <c r="J91" s="13"/>
      <c r="K91" s="14">
        <f t="shared" ref="K91:K97" si="75">+J91-I91</f>
        <v>0</v>
      </c>
      <c r="L91" s="13"/>
      <c r="M91" s="15">
        <f t="shared" ref="M91:M92" si="76">IF(L91&lt;H91,L91+1-H91-K91,L91-H91-K91)</f>
        <v>0</v>
      </c>
      <c r="N91" s="17"/>
      <c r="O91" s="17"/>
      <c r="P91" s="18"/>
      <c r="Q91" s="19"/>
      <c r="R91" s="20">
        <f>SUM(G91+M91)</f>
        <v>0</v>
      </c>
      <c r="S91" s="66">
        <f>SUM(R91:R97)</f>
        <v>0</v>
      </c>
      <c r="U91" s="39" t="s">
        <v>13</v>
      </c>
      <c r="V91" s="43" t="s">
        <v>14</v>
      </c>
      <c r="W91" s="43"/>
      <c r="Y91" s="36"/>
      <c r="Z91" s="43" t="s">
        <v>28</v>
      </c>
      <c r="AA91" s="43"/>
    </row>
    <row r="92" spans="1:27">
      <c r="A92" s="77">
        <v>42752</v>
      </c>
      <c r="B92" s="13"/>
      <c r="C92" s="13"/>
      <c r="D92" s="13"/>
      <c r="E92" s="14">
        <f t="shared" si="73"/>
        <v>0</v>
      </c>
      <c r="F92" s="13"/>
      <c r="G92" s="15">
        <f t="shared" si="74"/>
        <v>0</v>
      </c>
      <c r="H92" s="13"/>
      <c r="I92" s="13"/>
      <c r="J92" s="13"/>
      <c r="K92" s="14">
        <f t="shared" si="75"/>
        <v>0</v>
      </c>
      <c r="L92" s="13"/>
      <c r="M92" s="15">
        <f t="shared" si="76"/>
        <v>0</v>
      </c>
      <c r="N92" s="17"/>
      <c r="O92" s="17"/>
      <c r="P92" s="18"/>
      <c r="Q92" s="19"/>
      <c r="R92" s="20">
        <f t="shared" ref="R92:R97" si="77">SUM(G92+M92)</f>
        <v>0</v>
      </c>
      <c r="S92" s="66"/>
      <c r="U92" s="22" t="s">
        <v>15</v>
      </c>
      <c r="V92" s="22" t="s">
        <v>29</v>
      </c>
      <c r="W92" s="22" t="s">
        <v>17</v>
      </c>
      <c r="Z92" s="22" t="s">
        <v>16</v>
      </c>
      <c r="AA92" s="22" t="s">
        <v>17</v>
      </c>
    </row>
    <row r="93" spans="1:27">
      <c r="A93" s="77">
        <v>42753</v>
      </c>
      <c r="B93" s="13"/>
      <c r="C93" s="13"/>
      <c r="D93" s="13"/>
      <c r="E93" s="14">
        <f t="shared" si="73"/>
        <v>0</v>
      </c>
      <c r="F93" s="13"/>
      <c r="G93" s="15">
        <f t="shared" si="74"/>
        <v>0</v>
      </c>
      <c r="H93" s="13"/>
      <c r="I93" s="13"/>
      <c r="J93" s="13"/>
      <c r="K93" s="14">
        <f t="shared" si="75"/>
        <v>0</v>
      </c>
      <c r="L93" s="13"/>
      <c r="M93" s="15">
        <f>IF(L93&lt;H93,L93+1-H93-K93,L93-H93-K93)</f>
        <v>0</v>
      </c>
      <c r="N93" s="17"/>
      <c r="O93" s="17"/>
      <c r="P93" s="18"/>
      <c r="Q93" s="19"/>
      <c r="R93" s="20">
        <f t="shared" si="77"/>
        <v>0</v>
      </c>
      <c r="S93" s="66"/>
      <c r="U93" s="33">
        <v>0</v>
      </c>
      <c r="V93" s="23">
        <v>0</v>
      </c>
      <c r="W93" s="23">
        <v>0</v>
      </c>
      <c r="Y93" s="22" t="s">
        <v>17</v>
      </c>
      <c r="Z93" s="34" t="s">
        <v>27</v>
      </c>
      <c r="AA93" s="23">
        <f>+W95</f>
        <v>0</v>
      </c>
    </row>
    <row r="94" spans="1:27">
      <c r="A94" s="77">
        <v>42754</v>
      </c>
      <c r="B94" s="13"/>
      <c r="C94" s="13"/>
      <c r="D94" s="13"/>
      <c r="E94" s="14">
        <f t="shared" si="73"/>
        <v>0</v>
      </c>
      <c r="F94" s="13"/>
      <c r="G94" s="15">
        <f t="shared" si="74"/>
        <v>0</v>
      </c>
      <c r="H94" s="13"/>
      <c r="I94" s="13"/>
      <c r="J94" s="13"/>
      <c r="K94" s="14">
        <f t="shared" si="75"/>
        <v>0</v>
      </c>
      <c r="L94" s="13"/>
      <c r="M94" s="15">
        <f t="shared" ref="M94:M97" si="78">IF(L94&lt;H94,L94+1-H94-K94,L94-H94-K94)</f>
        <v>0</v>
      </c>
      <c r="N94" s="17"/>
      <c r="O94" s="17"/>
      <c r="P94" s="18"/>
      <c r="Q94" s="19"/>
      <c r="R94" s="20">
        <f t="shared" si="77"/>
        <v>0</v>
      </c>
      <c r="S94" s="66"/>
      <c r="U94" s="22" t="s">
        <v>18</v>
      </c>
      <c r="V94" s="22" t="s">
        <v>18</v>
      </c>
      <c r="W94" s="22" t="s">
        <v>18</v>
      </c>
      <c r="Y94" s="22" t="s">
        <v>16</v>
      </c>
      <c r="Z94" s="23">
        <f>+V95</f>
        <v>0</v>
      </c>
      <c r="AA94" s="23">
        <f>+(AA93*1.5)/1.25</f>
        <v>0</v>
      </c>
    </row>
    <row r="95" spans="1:27">
      <c r="A95" s="77">
        <v>42755</v>
      </c>
      <c r="B95" s="13"/>
      <c r="C95" s="13"/>
      <c r="D95" s="13"/>
      <c r="E95" s="14">
        <f t="shared" si="73"/>
        <v>0</v>
      </c>
      <c r="F95" s="13"/>
      <c r="G95" s="15">
        <f t="shared" si="74"/>
        <v>0</v>
      </c>
      <c r="H95" s="13"/>
      <c r="I95" s="13"/>
      <c r="J95" s="13"/>
      <c r="K95" s="14">
        <f t="shared" si="75"/>
        <v>0</v>
      </c>
      <c r="L95" s="13"/>
      <c r="M95" s="15">
        <f t="shared" si="78"/>
        <v>0</v>
      </c>
      <c r="N95" s="17"/>
      <c r="O95" s="17"/>
      <c r="P95" s="18"/>
      <c r="Q95" s="19"/>
      <c r="R95" s="20">
        <f t="shared" si="77"/>
        <v>0</v>
      </c>
      <c r="S95" s="66"/>
      <c r="U95" s="33">
        <f>+U87+U93-(Z89*1.25)</f>
        <v>0</v>
      </c>
      <c r="V95" s="23">
        <f>+V87+V93-V89+(AA89*1.5)/1.25-Z89</f>
        <v>0</v>
      </c>
      <c r="W95" s="23">
        <f>+W87+W93-W89-AA89</f>
        <v>0</v>
      </c>
      <c r="Y95" s="22" t="s">
        <v>15</v>
      </c>
      <c r="Z95" s="23">
        <f>+Z94*1.25</f>
        <v>0</v>
      </c>
      <c r="AA95" s="34" t="s">
        <v>27</v>
      </c>
    </row>
    <row r="96" spans="1:27">
      <c r="A96" s="77">
        <v>42756</v>
      </c>
      <c r="B96" s="13"/>
      <c r="C96" s="13"/>
      <c r="D96" s="13"/>
      <c r="E96" s="14">
        <f t="shared" si="73"/>
        <v>0</v>
      </c>
      <c r="F96" s="13"/>
      <c r="G96" s="15">
        <f t="shared" si="74"/>
        <v>0</v>
      </c>
      <c r="H96" s="13"/>
      <c r="I96" s="13"/>
      <c r="J96" s="13"/>
      <c r="K96" s="14">
        <f t="shared" si="75"/>
        <v>0</v>
      </c>
      <c r="L96" s="13"/>
      <c r="M96" s="15">
        <f t="shared" si="78"/>
        <v>0</v>
      </c>
      <c r="N96" s="17"/>
      <c r="O96" s="17"/>
      <c r="P96" s="18"/>
      <c r="Q96" s="19"/>
      <c r="R96" s="20">
        <f t="shared" si="77"/>
        <v>0</v>
      </c>
      <c r="S96" s="66"/>
      <c r="V96" s="22" t="s">
        <v>16</v>
      </c>
      <c r="W96" s="22" t="s">
        <v>17</v>
      </c>
      <c r="Z96" s="22" t="s">
        <v>16</v>
      </c>
      <c r="AA96" s="22" t="s">
        <v>17</v>
      </c>
    </row>
    <row r="97" spans="1:27">
      <c r="A97" s="77">
        <v>42757</v>
      </c>
      <c r="B97" s="13"/>
      <c r="C97" s="13"/>
      <c r="D97" s="13"/>
      <c r="E97" s="14">
        <f t="shared" si="73"/>
        <v>0</v>
      </c>
      <c r="F97" s="13"/>
      <c r="G97" s="15">
        <f t="shared" si="74"/>
        <v>0</v>
      </c>
      <c r="H97" s="13"/>
      <c r="I97" s="13"/>
      <c r="J97" s="13"/>
      <c r="K97" s="14">
        <f t="shared" si="75"/>
        <v>0</v>
      </c>
      <c r="L97" s="13"/>
      <c r="M97" s="15">
        <f t="shared" si="78"/>
        <v>0</v>
      </c>
      <c r="N97" s="17"/>
      <c r="O97" s="17"/>
      <c r="P97" s="18"/>
      <c r="Q97" s="19"/>
      <c r="R97" s="20">
        <f t="shared" si="77"/>
        <v>0</v>
      </c>
      <c r="S97" s="66"/>
      <c r="U97" s="42" t="s">
        <v>19</v>
      </c>
      <c r="V97" s="35">
        <v>0</v>
      </c>
      <c r="W97" s="35">
        <v>0</v>
      </c>
      <c r="Y97" s="42" t="s">
        <v>26</v>
      </c>
      <c r="Z97" s="35">
        <v>0</v>
      </c>
      <c r="AA97" s="35">
        <v>0</v>
      </c>
    </row>
    <row r="98" spans="1:27" ht="6" customHeight="1">
      <c r="N98" s="37"/>
      <c r="O98" s="37"/>
      <c r="P98" s="37"/>
      <c r="Q98" s="37"/>
    </row>
    <row r="99" spans="1:27">
      <c r="A99" s="77">
        <v>42758</v>
      </c>
      <c r="B99" s="13"/>
      <c r="C99" s="13"/>
      <c r="D99" s="13"/>
      <c r="E99" s="14">
        <f t="shared" ref="E99:E105" si="79">+D99-C99</f>
        <v>0</v>
      </c>
      <c r="F99" s="13"/>
      <c r="G99" s="15">
        <f t="shared" ref="G99:G105" si="80">IF(F99&lt;B99,F99+1-B99-E99,F99-B99-E99)</f>
        <v>0</v>
      </c>
      <c r="H99" s="13"/>
      <c r="I99" s="13"/>
      <c r="J99" s="13"/>
      <c r="K99" s="14">
        <f t="shared" ref="K99:K105" si="81">+J99-I99</f>
        <v>0</v>
      </c>
      <c r="L99" s="13"/>
      <c r="M99" s="15">
        <f t="shared" ref="M99:M100" si="82">IF(L99&lt;H99,L99+1-H99-K99,L99-H99-K99)</f>
        <v>0</v>
      </c>
      <c r="N99" s="17"/>
      <c r="O99" s="17"/>
      <c r="P99" s="18"/>
      <c r="Q99" s="19"/>
      <c r="R99" s="20">
        <f>SUM(G99+M99)</f>
        <v>0</v>
      </c>
      <c r="S99" s="66">
        <f>SUM(R99:R105)</f>
        <v>0</v>
      </c>
      <c r="U99" s="39" t="s">
        <v>13</v>
      </c>
      <c r="V99" s="43" t="s">
        <v>14</v>
      </c>
      <c r="W99" s="43"/>
      <c r="Y99" s="36"/>
      <c r="Z99" s="43" t="s">
        <v>28</v>
      </c>
      <c r="AA99" s="43"/>
    </row>
    <row r="100" spans="1:27">
      <c r="A100" s="77">
        <v>42759</v>
      </c>
      <c r="B100" s="13"/>
      <c r="C100" s="13"/>
      <c r="D100" s="13"/>
      <c r="E100" s="14">
        <f t="shared" si="79"/>
        <v>0</v>
      </c>
      <c r="F100" s="13"/>
      <c r="G100" s="15">
        <f t="shared" si="80"/>
        <v>0</v>
      </c>
      <c r="H100" s="13"/>
      <c r="I100" s="13"/>
      <c r="J100" s="13"/>
      <c r="K100" s="14">
        <f t="shared" si="81"/>
        <v>0</v>
      </c>
      <c r="L100" s="13"/>
      <c r="M100" s="15">
        <f t="shared" si="82"/>
        <v>0</v>
      </c>
      <c r="N100" s="17"/>
      <c r="O100" s="17"/>
      <c r="P100" s="18"/>
      <c r="Q100" s="19"/>
      <c r="R100" s="20">
        <f t="shared" ref="R100:R105" si="83">SUM(G100+M100)</f>
        <v>0</v>
      </c>
      <c r="S100" s="66"/>
      <c r="U100" s="22" t="s">
        <v>15</v>
      </c>
      <c r="V100" s="22" t="s">
        <v>29</v>
      </c>
      <c r="W100" s="22" t="s">
        <v>17</v>
      </c>
      <c r="Z100" s="22" t="s">
        <v>16</v>
      </c>
      <c r="AA100" s="22" t="s">
        <v>17</v>
      </c>
    </row>
    <row r="101" spans="1:27">
      <c r="A101" s="77">
        <v>42760</v>
      </c>
      <c r="B101" s="13"/>
      <c r="C101" s="13"/>
      <c r="D101" s="13"/>
      <c r="E101" s="14">
        <f t="shared" si="79"/>
        <v>0</v>
      </c>
      <c r="F101" s="13"/>
      <c r="G101" s="15">
        <f t="shared" si="80"/>
        <v>0</v>
      </c>
      <c r="H101" s="13"/>
      <c r="I101" s="13"/>
      <c r="J101" s="13"/>
      <c r="K101" s="14">
        <f t="shared" si="81"/>
        <v>0</v>
      </c>
      <c r="L101" s="13"/>
      <c r="M101" s="15">
        <f>IF(L101&lt;H101,L101+1-H101-K101,L101-H101-K101)</f>
        <v>0</v>
      </c>
      <c r="N101" s="17"/>
      <c r="O101" s="17"/>
      <c r="P101" s="18"/>
      <c r="Q101" s="19"/>
      <c r="R101" s="20">
        <f t="shared" si="83"/>
        <v>0</v>
      </c>
      <c r="S101" s="66"/>
      <c r="U101" s="33">
        <v>0</v>
      </c>
      <c r="V101" s="23">
        <v>0</v>
      </c>
      <c r="W101" s="23">
        <v>0</v>
      </c>
      <c r="Y101" s="22" t="s">
        <v>17</v>
      </c>
      <c r="Z101" s="34" t="s">
        <v>27</v>
      </c>
      <c r="AA101" s="23">
        <f>+W103</f>
        <v>0</v>
      </c>
    </row>
    <row r="102" spans="1:27">
      <c r="A102" s="77">
        <v>42761</v>
      </c>
      <c r="B102" s="13"/>
      <c r="C102" s="13"/>
      <c r="D102" s="13"/>
      <c r="E102" s="14">
        <f t="shared" si="79"/>
        <v>0</v>
      </c>
      <c r="F102" s="13"/>
      <c r="G102" s="15">
        <f t="shared" si="80"/>
        <v>0</v>
      </c>
      <c r="H102" s="13"/>
      <c r="I102" s="13"/>
      <c r="J102" s="13"/>
      <c r="K102" s="14">
        <f t="shared" si="81"/>
        <v>0</v>
      </c>
      <c r="L102" s="13"/>
      <c r="M102" s="15">
        <f t="shared" ref="M102:M105" si="84">IF(L102&lt;H102,L102+1-H102-K102,L102-H102-K102)</f>
        <v>0</v>
      </c>
      <c r="N102" s="17"/>
      <c r="O102" s="17"/>
      <c r="P102" s="18"/>
      <c r="Q102" s="19"/>
      <c r="R102" s="20">
        <f t="shared" si="83"/>
        <v>0</v>
      </c>
      <c r="S102" s="66"/>
      <c r="U102" s="22" t="s">
        <v>18</v>
      </c>
      <c r="V102" s="22" t="s">
        <v>18</v>
      </c>
      <c r="W102" s="22" t="s">
        <v>18</v>
      </c>
      <c r="Y102" s="22" t="s">
        <v>16</v>
      </c>
      <c r="Z102" s="23">
        <f>+V103</f>
        <v>0</v>
      </c>
      <c r="AA102" s="23">
        <f>+(AA101*1.5)/1.25</f>
        <v>0</v>
      </c>
    </row>
    <row r="103" spans="1:27">
      <c r="A103" s="77">
        <v>42762</v>
      </c>
      <c r="B103" s="13"/>
      <c r="C103" s="13"/>
      <c r="D103" s="13"/>
      <c r="E103" s="14">
        <f t="shared" si="79"/>
        <v>0</v>
      </c>
      <c r="F103" s="13"/>
      <c r="G103" s="15">
        <f t="shared" si="80"/>
        <v>0</v>
      </c>
      <c r="H103" s="13"/>
      <c r="I103" s="13"/>
      <c r="J103" s="13"/>
      <c r="K103" s="14">
        <f t="shared" si="81"/>
        <v>0</v>
      </c>
      <c r="L103" s="13"/>
      <c r="M103" s="15">
        <f t="shared" si="84"/>
        <v>0</v>
      </c>
      <c r="N103" s="17"/>
      <c r="O103" s="17"/>
      <c r="P103" s="18"/>
      <c r="Q103" s="19"/>
      <c r="R103" s="20">
        <f t="shared" si="83"/>
        <v>0</v>
      </c>
      <c r="S103" s="66"/>
      <c r="U103" s="33">
        <f>+U95+U101-(Z97*1.25)</f>
        <v>0</v>
      </c>
      <c r="V103" s="23">
        <f>+V95+V101-V97+(AA97*1.5)/1.25-Z97</f>
        <v>0</v>
      </c>
      <c r="W103" s="23">
        <f>+W95+W101-W97-AA97</f>
        <v>0</v>
      </c>
      <c r="Y103" s="22" t="s">
        <v>15</v>
      </c>
      <c r="Z103" s="23">
        <f>+Z102*1.25</f>
        <v>0</v>
      </c>
      <c r="AA103" s="34" t="s">
        <v>27</v>
      </c>
    </row>
    <row r="104" spans="1:27">
      <c r="A104" s="77">
        <v>42763</v>
      </c>
      <c r="B104" s="13"/>
      <c r="C104" s="13"/>
      <c r="D104" s="13"/>
      <c r="E104" s="14">
        <f t="shared" si="79"/>
        <v>0</v>
      </c>
      <c r="F104" s="13"/>
      <c r="G104" s="15">
        <f t="shared" si="80"/>
        <v>0</v>
      </c>
      <c r="H104" s="13"/>
      <c r="I104" s="13"/>
      <c r="J104" s="13"/>
      <c r="K104" s="14">
        <f t="shared" si="81"/>
        <v>0</v>
      </c>
      <c r="L104" s="13"/>
      <c r="M104" s="15">
        <f t="shared" si="84"/>
        <v>0</v>
      </c>
      <c r="N104" s="17"/>
      <c r="O104" s="17"/>
      <c r="P104" s="18"/>
      <c r="Q104" s="19"/>
      <c r="R104" s="20">
        <f t="shared" si="83"/>
        <v>0</v>
      </c>
      <c r="S104" s="66"/>
      <c r="V104" s="22" t="s">
        <v>16</v>
      </c>
      <c r="W104" s="22" t="s">
        <v>17</v>
      </c>
      <c r="Z104" s="22" t="s">
        <v>16</v>
      </c>
      <c r="AA104" s="22" t="s">
        <v>17</v>
      </c>
    </row>
    <row r="105" spans="1:27">
      <c r="A105" s="77">
        <v>42764</v>
      </c>
      <c r="B105" s="13"/>
      <c r="C105" s="13"/>
      <c r="D105" s="13"/>
      <c r="E105" s="14">
        <f t="shared" si="79"/>
        <v>0</v>
      </c>
      <c r="F105" s="13"/>
      <c r="G105" s="15">
        <f t="shared" si="80"/>
        <v>0</v>
      </c>
      <c r="H105" s="13"/>
      <c r="I105" s="13"/>
      <c r="J105" s="13"/>
      <c r="K105" s="14">
        <f t="shared" si="81"/>
        <v>0</v>
      </c>
      <c r="L105" s="13"/>
      <c r="M105" s="15">
        <f t="shared" si="84"/>
        <v>0</v>
      </c>
      <c r="N105" s="17"/>
      <c r="O105" s="17"/>
      <c r="P105" s="18"/>
      <c r="Q105" s="19"/>
      <c r="R105" s="20">
        <f t="shared" si="83"/>
        <v>0</v>
      </c>
      <c r="S105" s="66"/>
      <c r="U105" s="42" t="s">
        <v>19</v>
      </c>
      <c r="V105" s="35">
        <v>0</v>
      </c>
      <c r="W105" s="35">
        <v>0</v>
      </c>
      <c r="Y105" s="42" t="s">
        <v>26</v>
      </c>
      <c r="Z105" s="35">
        <v>0</v>
      </c>
      <c r="AA105" s="35">
        <v>0</v>
      </c>
    </row>
    <row r="106" spans="1:27" ht="6" customHeight="1">
      <c r="N106" s="37"/>
      <c r="O106" s="37"/>
      <c r="P106" s="37"/>
      <c r="Q106" s="37"/>
    </row>
    <row r="107" spans="1:27">
      <c r="A107" s="77">
        <v>42765</v>
      </c>
      <c r="B107" s="13"/>
      <c r="C107" s="13"/>
      <c r="D107" s="13"/>
      <c r="E107" s="14">
        <f t="shared" ref="E107:E113" si="85">+D107-C107</f>
        <v>0</v>
      </c>
      <c r="F107" s="13"/>
      <c r="G107" s="15">
        <f t="shared" ref="G107:G113" si="86">IF(F107&lt;B107,F107+1-B107-E107,F107-B107-E107)</f>
        <v>0</v>
      </c>
      <c r="H107" s="13"/>
      <c r="I107" s="13"/>
      <c r="J107" s="13"/>
      <c r="K107" s="14">
        <f t="shared" ref="K107:K113" si="87">+J107-I107</f>
        <v>0</v>
      </c>
      <c r="L107" s="13"/>
      <c r="M107" s="15">
        <f t="shared" ref="M107:M108" si="88">IF(L107&lt;H107,L107+1-H107-K107,L107-H107-K107)</f>
        <v>0</v>
      </c>
      <c r="N107" s="17"/>
      <c r="O107" s="17"/>
      <c r="P107" s="18"/>
      <c r="Q107" s="19"/>
      <c r="R107" s="20">
        <f>SUM(G107+M107)</f>
        <v>0</v>
      </c>
      <c r="S107" s="66">
        <f>SUM(R107:R113)</f>
        <v>0</v>
      </c>
      <c r="U107" s="39" t="s">
        <v>13</v>
      </c>
      <c r="V107" s="43" t="s">
        <v>14</v>
      </c>
      <c r="W107" s="43"/>
      <c r="Y107" s="36"/>
      <c r="Z107" s="43" t="s">
        <v>28</v>
      </c>
      <c r="AA107" s="43"/>
    </row>
    <row r="108" spans="1:27">
      <c r="A108" s="77">
        <v>42766</v>
      </c>
      <c r="B108" s="13"/>
      <c r="C108" s="13"/>
      <c r="D108" s="13"/>
      <c r="E108" s="14">
        <f t="shared" si="85"/>
        <v>0</v>
      </c>
      <c r="F108" s="13"/>
      <c r="G108" s="15">
        <f t="shared" si="86"/>
        <v>0</v>
      </c>
      <c r="H108" s="13"/>
      <c r="I108" s="13"/>
      <c r="J108" s="13"/>
      <c r="K108" s="14">
        <f t="shared" si="87"/>
        <v>0</v>
      </c>
      <c r="L108" s="13"/>
      <c r="M108" s="15">
        <f t="shared" si="88"/>
        <v>0</v>
      </c>
      <c r="N108" s="17"/>
      <c r="O108" s="17"/>
      <c r="P108" s="18"/>
      <c r="Q108" s="19"/>
      <c r="R108" s="20">
        <f t="shared" ref="R108:R113" si="89">SUM(G108+M108)</f>
        <v>0</v>
      </c>
      <c r="S108" s="66"/>
      <c r="U108" s="22" t="s">
        <v>15</v>
      </c>
      <c r="V108" s="22" t="s">
        <v>29</v>
      </c>
      <c r="W108" s="22" t="s">
        <v>17</v>
      </c>
      <c r="Z108" s="22" t="s">
        <v>16</v>
      </c>
      <c r="AA108" s="22" t="s">
        <v>17</v>
      </c>
    </row>
    <row r="109" spans="1:27">
      <c r="A109" s="77">
        <v>42767</v>
      </c>
      <c r="B109" s="13"/>
      <c r="C109" s="13"/>
      <c r="D109" s="13"/>
      <c r="E109" s="14">
        <f t="shared" si="85"/>
        <v>0</v>
      </c>
      <c r="F109" s="13"/>
      <c r="G109" s="15">
        <f t="shared" si="86"/>
        <v>0</v>
      </c>
      <c r="H109" s="13"/>
      <c r="I109" s="13"/>
      <c r="J109" s="13"/>
      <c r="K109" s="14">
        <f t="shared" si="87"/>
        <v>0</v>
      </c>
      <c r="L109" s="13"/>
      <c r="M109" s="15">
        <f>IF(L109&lt;H109,L109+1-H109-K109,L109-H109-K109)</f>
        <v>0</v>
      </c>
      <c r="N109" s="17"/>
      <c r="O109" s="17"/>
      <c r="P109" s="18"/>
      <c r="Q109" s="19"/>
      <c r="R109" s="20">
        <f t="shared" si="89"/>
        <v>0</v>
      </c>
      <c r="S109" s="66"/>
      <c r="U109" s="33">
        <v>0</v>
      </c>
      <c r="V109" s="23">
        <v>0</v>
      </c>
      <c r="W109" s="23">
        <v>0</v>
      </c>
      <c r="Y109" s="22" t="s">
        <v>17</v>
      </c>
      <c r="Z109" s="34" t="s">
        <v>27</v>
      </c>
      <c r="AA109" s="23">
        <f>+W111</f>
        <v>0</v>
      </c>
    </row>
    <row r="110" spans="1:27">
      <c r="A110" s="77">
        <v>42768</v>
      </c>
      <c r="B110" s="13"/>
      <c r="C110" s="13"/>
      <c r="D110" s="13"/>
      <c r="E110" s="14">
        <f t="shared" si="85"/>
        <v>0</v>
      </c>
      <c r="F110" s="13"/>
      <c r="G110" s="15">
        <f t="shared" si="86"/>
        <v>0</v>
      </c>
      <c r="H110" s="13"/>
      <c r="I110" s="13"/>
      <c r="J110" s="13"/>
      <c r="K110" s="14">
        <f t="shared" si="87"/>
        <v>0</v>
      </c>
      <c r="L110" s="13"/>
      <c r="M110" s="15">
        <f t="shared" ref="M110:M113" si="90">IF(L110&lt;H110,L110+1-H110-K110,L110-H110-K110)</f>
        <v>0</v>
      </c>
      <c r="N110" s="17"/>
      <c r="O110" s="17"/>
      <c r="P110" s="18"/>
      <c r="Q110" s="19"/>
      <c r="R110" s="20">
        <f t="shared" si="89"/>
        <v>0</v>
      </c>
      <c r="S110" s="66"/>
      <c r="U110" s="22" t="s">
        <v>18</v>
      </c>
      <c r="V110" s="22" t="s">
        <v>18</v>
      </c>
      <c r="W110" s="22" t="s">
        <v>18</v>
      </c>
      <c r="Y110" s="22" t="s">
        <v>16</v>
      </c>
      <c r="Z110" s="23">
        <f>+V111</f>
        <v>0</v>
      </c>
      <c r="AA110" s="23">
        <f>+(AA109*1.5)/1.25</f>
        <v>0</v>
      </c>
    </row>
    <row r="111" spans="1:27">
      <c r="A111" s="77">
        <v>42769</v>
      </c>
      <c r="B111" s="13"/>
      <c r="C111" s="13"/>
      <c r="D111" s="13"/>
      <c r="E111" s="14">
        <f t="shared" si="85"/>
        <v>0</v>
      </c>
      <c r="F111" s="13"/>
      <c r="G111" s="15">
        <f t="shared" si="86"/>
        <v>0</v>
      </c>
      <c r="H111" s="13"/>
      <c r="I111" s="13"/>
      <c r="J111" s="13"/>
      <c r="K111" s="14">
        <f t="shared" si="87"/>
        <v>0</v>
      </c>
      <c r="L111" s="13"/>
      <c r="M111" s="15">
        <f t="shared" si="90"/>
        <v>0</v>
      </c>
      <c r="N111" s="17"/>
      <c r="O111" s="17"/>
      <c r="P111" s="18"/>
      <c r="Q111" s="19"/>
      <c r="R111" s="20">
        <f t="shared" si="89"/>
        <v>0</v>
      </c>
      <c r="S111" s="66"/>
      <c r="U111" s="33">
        <f>+U103+U109-(Z105*1.25)</f>
        <v>0</v>
      </c>
      <c r="V111" s="23">
        <f>+V103+V109-V105+(AA105*1.5)/1.25-Z105</f>
        <v>0</v>
      </c>
      <c r="W111" s="23">
        <f>+W103+W109-W105-AA105</f>
        <v>0</v>
      </c>
      <c r="Y111" s="22" t="s">
        <v>15</v>
      </c>
      <c r="Z111" s="23">
        <f>+Z110*1.25</f>
        <v>0</v>
      </c>
      <c r="AA111" s="34" t="s">
        <v>27</v>
      </c>
    </row>
    <row r="112" spans="1:27">
      <c r="A112" s="77">
        <v>42770</v>
      </c>
      <c r="B112" s="13"/>
      <c r="C112" s="13"/>
      <c r="D112" s="13"/>
      <c r="E112" s="14">
        <f t="shared" si="85"/>
        <v>0</v>
      </c>
      <c r="F112" s="13"/>
      <c r="G112" s="15">
        <f t="shared" si="86"/>
        <v>0</v>
      </c>
      <c r="H112" s="13"/>
      <c r="I112" s="13"/>
      <c r="J112" s="13"/>
      <c r="K112" s="14">
        <f t="shared" si="87"/>
        <v>0</v>
      </c>
      <c r="L112" s="13"/>
      <c r="M112" s="15">
        <f t="shared" si="90"/>
        <v>0</v>
      </c>
      <c r="N112" s="17"/>
      <c r="O112" s="17"/>
      <c r="P112" s="18"/>
      <c r="Q112" s="19"/>
      <c r="R112" s="20">
        <f t="shared" si="89"/>
        <v>0</v>
      </c>
      <c r="S112" s="66"/>
      <c r="V112" s="22" t="s">
        <v>16</v>
      </c>
      <c r="W112" s="22" t="s">
        <v>17</v>
      </c>
      <c r="Z112" s="22" t="s">
        <v>16</v>
      </c>
      <c r="AA112" s="22" t="s">
        <v>17</v>
      </c>
    </row>
    <row r="113" spans="1:27">
      <c r="A113" s="77">
        <v>42771</v>
      </c>
      <c r="B113" s="13"/>
      <c r="C113" s="13"/>
      <c r="D113" s="13"/>
      <c r="E113" s="14">
        <f t="shared" si="85"/>
        <v>0</v>
      </c>
      <c r="F113" s="13"/>
      <c r="G113" s="15">
        <f t="shared" si="86"/>
        <v>0</v>
      </c>
      <c r="H113" s="13"/>
      <c r="I113" s="13"/>
      <c r="J113" s="13"/>
      <c r="K113" s="14">
        <f t="shared" si="87"/>
        <v>0</v>
      </c>
      <c r="L113" s="13"/>
      <c r="M113" s="15">
        <f t="shared" si="90"/>
        <v>0</v>
      </c>
      <c r="N113" s="17"/>
      <c r="O113" s="17"/>
      <c r="P113" s="18"/>
      <c r="Q113" s="19"/>
      <c r="R113" s="20">
        <f t="shared" si="89"/>
        <v>0</v>
      </c>
      <c r="S113" s="66"/>
      <c r="U113" s="42" t="s">
        <v>19</v>
      </c>
      <c r="V113" s="35">
        <v>0</v>
      </c>
      <c r="W113" s="35">
        <v>0</v>
      </c>
      <c r="Y113" s="42" t="s">
        <v>26</v>
      </c>
      <c r="Z113" s="35">
        <v>0</v>
      </c>
      <c r="AA113" s="35">
        <v>0</v>
      </c>
    </row>
    <row r="114" spans="1:27" ht="6" customHeight="1">
      <c r="N114" s="37"/>
      <c r="O114" s="37"/>
      <c r="P114" s="37"/>
      <c r="Q114" s="37"/>
    </row>
    <row r="115" spans="1:27">
      <c r="A115" s="77">
        <v>42772</v>
      </c>
      <c r="B115" s="13"/>
      <c r="C115" s="13"/>
      <c r="D115" s="13"/>
      <c r="E115" s="14">
        <f t="shared" ref="E115:E121" si="91">+D115-C115</f>
        <v>0</v>
      </c>
      <c r="F115" s="13"/>
      <c r="G115" s="15">
        <f t="shared" ref="G115:G121" si="92">IF(F115&lt;B115,F115+1-B115-E115,F115-B115-E115)</f>
        <v>0</v>
      </c>
      <c r="H115" s="13"/>
      <c r="I115" s="13"/>
      <c r="J115" s="13"/>
      <c r="K115" s="14">
        <f t="shared" ref="K115:K121" si="93">+J115-I115</f>
        <v>0</v>
      </c>
      <c r="L115" s="13"/>
      <c r="M115" s="15">
        <f t="shared" ref="M115:M116" si="94">IF(L115&lt;H115,L115+1-H115-K115,L115-H115-K115)</f>
        <v>0</v>
      </c>
      <c r="N115" s="17"/>
      <c r="O115" s="17"/>
      <c r="P115" s="18"/>
      <c r="Q115" s="19"/>
      <c r="R115" s="20">
        <f>SUM(G115+M115)</f>
        <v>0</v>
      </c>
      <c r="S115" s="66">
        <f>SUM(R115:R121)</f>
        <v>0</v>
      </c>
      <c r="U115" s="39" t="s">
        <v>13</v>
      </c>
      <c r="V115" s="43" t="s">
        <v>14</v>
      </c>
      <c r="W115" s="43"/>
      <c r="Y115" s="36"/>
      <c r="Z115" s="43" t="s">
        <v>28</v>
      </c>
      <c r="AA115" s="43"/>
    </row>
    <row r="116" spans="1:27">
      <c r="A116" s="77">
        <v>42773</v>
      </c>
      <c r="B116" s="13"/>
      <c r="C116" s="13"/>
      <c r="D116" s="13"/>
      <c r="E116" s="14">
        <f t="shared" si="91"/>
        <v>0</v>
      </c>
      <c r="F116" s="13"/>
      <c r="G116" s="15">
        <f t="shared" si="92"/>
        <v>0</v>
      </c>
      <c r="H116" s="13"/>
      <c r="I116" s="13"/>
      <c r="J116" s="13"/>
      <c r="K116" s="14">
        <f t="shared" si="93"/>
        <v>0</v>
      </c>
      <c r="L116" s="13"/>
      <c r="M116" s="15">
        <f t="shared" si="94"/>
        <v>0</v>
      </c>
      <c r="N116" s="17"/>
      <c r="O116" s="17"/>
      <c r="P116" s="18"/>
      <c r="Q116" s="19"/>
      <c r="R116" s="20">
        <f t="shared" ref="R116:R121" si="95">SUM(G116+M116)</f>
        <v>0</v>
      </c>
      <c r="S116" s="66"/>
      <c r="U116" s="22" t="s">
        <v>15</v>
      </c>
      <c r="V116" s="22" t="s">
        <v>29</v>
      </c>
      <c r="W116" s="22" t="s">
        <v>17</v>
      </c>
      <c r="Z116" s="22" t="s">
        <v>16</v>
      </c>
      <c r="AA116" s="22" t="s">
        <v>17</v>
      </c>
    </row>
    <row r="117" spans="1:27">
      <c r="A117" s="77">
        <v>42774</v>
      </c>
      <c r="B117" s="13"/>
      <c r="C117" s="13"/>
      <c r="D117" s="13"/>
      <c r="E117" s="14">
        <f t="shared" si="91"/>
        <v>0</v>
      </c>
      <c r="F117" s="13"/>
      <c r="G117" s="15">
        <f t="shared" si="92"/>
        <v>0</v>
      </c>
      <c r="H117" s="13"/>
      <c r="I117" s="13"/>
      <c r="J117" s="13"/>
      <c r="K117" s="14">
        <f t="shared" si="93"/>
        <v>0</v>
      </c>
      <c r="L117" s="13"/>
      <c r="M117" s="15">
        <f>IF(L117&lt;H117,L117+1-H117-K117,L117-H117-K117)</f>
        <v>0</v>
      </c>
      <c r="N117" s="17"/>
      <c r="O117" s="17"/>
      <c r="P117" s="18"/>
      <c r="Q117" s="19"/>
      <c r="R117" s="20">
        <f t="shared" si="95"/>
        <v>0</v>
      </c>
      <c r="S117" s="66"/>
      <c r="U117" s="33">
        <v>0</v>
      </c>
      <c r="V117" s="23">
        <v>0</v>
      </c>
      <c r="W117" s="23">
        <v>0</v>
      </c>
      <c r="Y117" s="22" t="s">
        <v>17</v>
      </c>
      <c r="Z117" s="34" t="s">
        <v>27</v>
      </c>
      <c r="AA117" s="23">
        <f>+W119</f>
        <v>0</v>
      </c>
    </row>
    <row r="118" spans="1:27">
      <c r="A118" s="77">
        <v>42775</v>
      </c>
      <c r="B118" s="13"/>
      <c r="C118" s="13"/>
      <c r="D118" s="13"/>
      <c r="E118" s="14">
        <f t="shared" si="91"/>
        <v>0</v>
      </c>
      <c r="F118" s="13"/>
      <c r="G118" s="15">
        <f t="shared" si="92"/>
        <v>0</v>
      </c>
      <c r="H118" s="13"/>
      <c r="I118" s="13"/>
      <c r="J118" s="13"/>
      <c r="K118" s="14">
        <f t="shared" si="93"/>
        <v>0</v>
      </c>
      <c r="L118" s="13"/>
      <c r="M118" s="15">
        <f t="shared" ref="M118:M121" si="96">IF(L118&lt;H118,L118+1-H118-K118,L118-H118-K118)</f>
        <v>0</v>
      </c>
      <c r="N118" s="17"/>
      <c r="O118" s="17"/>
      <c r="P118" s="18"/>
      <c r="Q118" s="19"/>
      <c r="R118" s="20">
        <f t="shared" si="95"/>
        <v>0</v>
      </c>
      <c r="S118" s="66"/>
      <c r="U118" s="22" t="s">
        <v>18</v>
      </c>
      <c r="V118" s="22" t="s">
        <v>18</v>
      </c>
      <c r="W118" s="22" t="s">
        <v>18</v>
      </c>
      <c r="Y118" s="22" t="s">
        <v>16</v>
      </c>
      <c r="Z118" s="23">
        <f>+V119</f>
        <v>0</v>
      </c>
      <c r="AA118" s="23">
        <f>+(AA117*1.5)/1.25</f>
        <v>0</v>
      </c>
    </row>
    <row r="119" spans="1:27">
      <c r="A119" s="77">
        <v>42776</v>
      </c>
      <c r="B119" s="13"/>
      <c r="C119" s="13"/>
      <c r="D119" s="13"/>
      <c r="E119" s="14">
        <f t="shared" si="91"/>
        <v>0</v>
      </c>
      <c r="F119" s="13"/>
      <c r="G119" s="15">
        <f t="shared" si="92"/>
        <v>0</v>
      </c>
      <c r="H119" s="13"/>
      <c r="I119" s="13"/>
      <c r="J119" s="13"/>
      <c r="K119" s="14">
        <f t="shared" si="93"/>
        <v>0</v>
      </c>
      <c r="L119" s="13"/>
      <c r="M119" s="15">
        <f t="shared" si="96"/>
        <v>0</v>
      </c>
      <c r="N119" s="17"/>
      <c r="O119" s="17"/>
      <c r="P119" s="18"/>
      <c r="Q119" s="19"/>
      <c r="R119" s="20">
        <f t="shared" si="95"/>
        <v>0</v>
      </c>
      <c r="S119" s="66"/>
      <c r="U119" s="33">
        <f>+U111+U117-(Z113*1.25)</f>
        <v>0</v>
      </c>
      <c r="V119" s="23">
        <f>+V111+V117-V113+(AA113*1.5)/1.25-Z113</f>
        <v>0</v>
      </c>
      <c r="W119" s="23">
        <f>+W111+W117-W113-AA113</f>
        <v>0</v>
      </c>
      <c r="Y119" s="22" t="s">
        <v>15</v>
      </c>
      <c r="Z119" s="23">
        <f>+Z118*1.25</f>
        <v>0</v>
      </c>
      <c r="AA119" s="34" t="s">
        <v>27</v>
      </c>
    </row>
    <row r="120" spans="1:27">
      <c r="A120" s="77">
        <v>42777</v>
      </c>
      <c r="B120" s="13"/>
      <c r="C120" s="13"/>
      <c r="D120" s="13"/>
      <c r="E120" s="14">
        <f t="shared" si="91"/>
        <v>0</v>
      </c>
      <c r="F120" s="13"/>
      <c r="G120" s="15">
        <f t="shared" si="92"/>
        <v>0</v>
      </c>
      <c r="H120" s="13"/>
      <c r="I120" s="13"/>
      <c r="J120" s="13"/>
      <c r="K120" s="14">
        <f t="shared" si="93"/>
        <v>0</v>
      </c>
      <c r="L120" s="13"/>
      <c r="M120" s="15">
        <f t="shared" si="96"/>
        <v>0</v>
      </c>
      <c r="N120" s="17"/>
      <c r="O120" s="17"/>
      <c r="P120" s="18"/>
      <c r="Q120" s="19"/>
      <c r="R120" s="20">
        <f t="shared" si="95"/>
        <v>0</v>
      </c>
      <c r="S120" s="66"/>
      <c r="V120" s="22" t="s">
        <v>16</v>
      </c>
      <c r="W120" s="22" t="s">
        <v>17</v>
      </c>
      <c r="Z120" s="22" t="s">
        <v>16</v>
      </c>
      <c r="AA120" s="22" t="s">
        <v>17</v>
      </c>
    </row>
    <row r="121" spans="1:27">
      <c r="A121" s="77">
        <v>42778</v>
      </c>
      <c r="B121" s="13"/>
      <c r="C121" s="13"/>
      <c r="D121" s="13"/>
      <c r="E121" s="14">
        <f t="shared" si="91"/>
        <v>0</v>
      </c>
      <c r="F121" s="13"/>
      <c r="G121" s="15">
        <f t="shared" si="92"/>
        <v>0</v>
      </c>
      <c r="H121" s="13"/>
      <c r="I121" s="13"/>
      <c r="J121" s="13"/>
      <c r="K121" s="14">
        <f t="shared" si="93"/>
        <v>0</v>
      </c>
      <c r="L121" s="13"/>
      <c r="M121" s="15">
        <f t="shared" si="96"/>
        <v>0</v>
      </c>
      <c r="N121" s="17"/>
      <c r="O121" s="17"/>
      <c r="P121" s="18"/>
      <c r="Q121" s="19"/>
      <c r="R121" s="20">
        <f t="shared" si="95"/>
        <v>0</v>
      </c>
      <c r="S121" s="66"/>
      <c r="U121" s="42" t="s">
        <v>19</v>
      </c>
      <c r="V121" s="35">
        <v>0</v>
      </c>
      <c r="W121" s="35">
        <v>0</v>
      </c>
      <c r="Y121" s="42" t="s">
        <v>26</v>
      </c>
      <c r="Z121" s="35">
        <v>0</v>
      </c>
      <c r="AA121" s="35">
        <v>0</v>
      </c>
    </row>
    <row r="122" spans="1:27" ht="6" customHeight="1">
      <c r="N122" s="37"/>
      <c r="O122" s="37"/>
      <c r="P122" s="37"/>
      <c r="Q122" s="37"/>
    </row>
    <row r="123" spans="1:27">
      <c r="A123" s="77">
        <v>42779</v>
      </c>
      <c r="B123" s="13"/>
      <c r="C123" s="13"/>
      <c r="D123" s="13"/>
      <c r="E123" s="14">
        <f t="shared" ref="E123:E129" si="97">+D123-C123</f>
        <v>0</v>
      </c>
      <c r="F123" s="13"/>
      <c r="G123" s="15">
        <f t="shared" ref="G123:G129" si="98">IF(F123&lt;B123,F123+1-B123-E123,F123-B123-E123)</f>
        <v>0</v>
      </c>
      <c r="H123" s="13"/>
      <c r="I123" s="13"/>
      <c r="J123" s="13"/>
      <c r="K123" s="14">
        <f t="shared" ref="K123:K129" si="99">+J123-I123</f>
        <v>0</v>
      </c>
      <c r="L123" s="13"/>
      <c r="M123" s="15">
        <f t="shared" ref="M123:M124" si="100">IF(L123&lt;H123,L123+1-H123-K123,L123-H123-K123)</f>
        <v>0</v>
      </c>
      <c r="N123" s="17"/>
      <c r="O123" s="17"/>
      <c r="P123" s="18"/>
      <c r="Q123" s="19"/>
      <c r="R123" s="20">
        <f>SUM(G123+M123)</f>
        <v>0</v>
      </c>
      <c r="S123" s="66">
        <f>SUM(R123:R129)</f>
        <v>0</v>
      </c>
      <c r="U123" s="39" t="s">
        <v>13</v>
      </c>
      <c r="V123" s="43" t="s">
        <v>14</v>
      </c>
      <c r="W123" s="43"/>
      <c r="Y123" s="36"/>
      <c r="Z123" s="43" t="s">
        <v>28</v>
      </c>
      <c r="AA123" s="43"/>
    </row>
    <row r="124" spans="1:27">
      <c r="A124" s="77">
        <v>42780</v>
      </c>
      <c r="B124" s="13"/>
      <c r="C124" s="13"/>
      <c r="D124" s="13"/>
      <c r="E124" s="14">
        <f t="shared" si="97"/>
        <v>0</v>
      </c>
      <c r="F124" s="13"/>
      <c r="G124" s="15">
        <f t="shared" si="98"/>
        <v>0</v>
      </c>
      <c r="H124" s="13"/>
      <c r="I124" s="13"/>
      <c r="J124" s="13"/>
      <c r="K124" s="14">
        <f t="shared" si="99"/>
        <v>0</v>
      </c>
      <c r="L124" s="13"/>
      <c r="M124" s="15">
        <f t="shared" si="100"/>
        <v>0</v>
      </c>
      <c r="N124" s="17"/>
      <c r="O124" s="17"/>
      <c r="P124" s="18"/>
      <c r="Q124" s="19"/>
      <c r="R124" s="20">
        <f t="shared" ref="R124:R129" si="101">SUM(G124+M124)</f>
        <v>0</v>
      </c>
      <c r="S124" s="66"/>
      <c r="U124" s="22" t="s">
        <v>15</v>
      </c>
      <c r="V124" s="22" t="s">
        <v>29</v>
      </c>
      <c r="W124" s="22" t="s">
        <v>17</v>
      </c>
      <c r="Z124" s="22" t="s">
        <v>16</v>
      </c>
      <c r="AA124" s="22" t="s">
        <v>17</v>
      </c>
    </row>
    <row r="125" spans="1:27">
      <c r="A125" s="77">
        <v>42781</v>
      </c>
      <c r="B125" s="13"/>
      <c r="C125" s="13"/>
      <c r="D125" s="13"/>
      <c r="E125" s="14">
        <f t="shared" si="97"/>
        <v>0</v>
      </c>
      <c r="F125" s="13"/>
      <c r="G125" s="15">
        <f t="shared" si="98"/>
        <v>0</v>
      </c>
      <c r="H125" s="13"/>
      <c r="I125" s="13"/>
      <c r="J125" s="13"/>
      <c r="K125" s="14">
        <f t="shared" si="99"/>
        <v>0</v>
      </c>
      <c r="L125" s="13"/>
      <c r="M125" s="15">
        <f>IF(L125&lt;H125,L125+1-H125-K125,L125-H125-K125)</f>
        <v>0</v>
      </c>
      <c r="N125" s="17"/>
      <c r="O125" s="17"/>
      <c r="P125" s="18"/>
      <c r="Q125" s="19"/>
      <c r="R125" s="20">
        <f t="shared" si="101"/>
        <v>0</v>
      </c>
      <c r="S125" s="66"/>
      <c r="U125" s="33">
        <v>0</v>
      </c>
      <c r="V125" s="23">
        <v>0</v>
      </c>
      <c r="W125" s="23">
        <v>0</v>
      </c>
      <c r="Y125" s="22" t="s">
        <v>17</v>
      </c>
      <c r="Z125" s="34" t="s">
        <v>27</v>
      </c>
      <c r="AA125" s="23">
        <f>+W127</f>
        <v>0</v>
      </c>
    </row>
    <row r="126" spans="1:27">
      <c r="A126" s="77">
        <v>42782</v>
      </c>
      <c r="B126" s="13"/>
      <c r="C126" s="13"/>
      <c r="D126" s="13"/>
      <c r="E126" s="14">
        <f t="shared" si="97"/>
        <v>0</v>
      </c>
      <c r="F126" s="13"/>
      <c r="G126" s="15">
        <f t="shared" si="98"/>
        <v>0</v>
      </c>
      <c r="H126" s="13"/>
      <c r="I126" s="13"/>
      <c r="J126" s="13"/>
      <c r="K126" s="14">
        <f t="shared" si="99"/>
        <v>0</v>
      </c>
      <c r="L126" s="13"/>
      <c r="M126" s="15">
        <f t="shared" ref="M126:M129" si="102">IF(L126&lt;H126,L126+1-H126-K126,L126-H126-K126)</f>
        <v>0</v>
      </c>
      <c r="N126" s="17"/>
      <c r="O126" s="17"/>
      <c r="P126" s="18"/>
      <c r="Q126" s="19"/>
      <c r="R126" s="20">
        <f t="shared" si="101"/>
        <v>0</v>
      </c>
      <c r="S126" s="66"/>
      <c r="U126" s="22" t="s">
        <v>18</v>
      </c>
      <c r="V126" s="22" t="s">
        <v>18</v>
      </c>
      <c r="W126" s="22" t="s">
        <v>18</v>
      </c>
      <c r="Y126" s="22" t="s">
        <v>16</v>
      </c>
      <c r="Z126" s="23">
        <f>+V127</f>
        <v>0</v>
      </c>
      <c r="AA126" s="23">
        <f>+(AA125*1.5)/1.25</f>
        <v>0</v>
      </c>
    </row>
    <row r="127" spans="1:27">
      <c r="A127" s="77">
        <v>42783</v>
      </c>
      <c r="B127" s="13"/>
      <c r="C127" s="13"/>
      <c r="D127" s="13"/>
      <c r="E127" s="14">
        <f t="shared" si="97"/>
        <v>0</v>
      </c>
      <c r="F127" s="13"/>
      <c r="G127" s="15">
        <f t="shared" si="98"/>
        <v>0</v>
      </c>
      <c r="H127" s="13"/>
      <c r="I127" s="13"/>
      <c r="J127" s="13"/>
      <c r="K127" s="14">
        <f t="shared" si="99"/>
        <v>0</v>
      </c>
      <c r="L127" s="13"/>
      <c r="M127" s="15">
        <f t="shared" si="102"/>
        <v>0</v>
      </c>
      <c r="N127" s="17"/>
      <c r="O127" s="17"/>
      <c r="P127" s="18"/>
      <c r="Q127" s="19"/>
      <c r="R127" s="20">
        <f t="shared" si="101"/>
        <v>0</v>
      </c>
      <c r="S127" s="66"/>
      <c r="U127" s="33">
        <f>+U119+U125-(Z121*1.25)</f>
        <v>0</v>
      </c>
      <c r="V127" s="23">
        <f>+V119+V125-V121+(AA121*1.5)/1.25-Z121</f>
        <v>0</v>
      </c>
      <c r="W127" s="23">
        <f>+W119+W125-W121-AA121</f>
        <v>0</v>
      </c>
      <c r="Y127" s="22" t="s">
        <v>15</v>
      </c>
      <c r="Z127" s="23">
        <f>+Z126*1.25</f>
        <v>0</v>
      </c>
      <c r="AA127" s="34" t="s">
        <v>27</v>
      </c>
    </row>
    <row r="128" spans="1:27">
      <c r="A128" s="77">
        <v>42784</v>
      </c>
      <c r="B128" s="13"/>
      <c r="C128" s="13"/>
      <c r="D128" s="13"/>
      <c r="E128" s="14">
        <f t="shared" si="97"/>
        <v>0</v>
      </c>
      <c r="F128" s="13"/>
      <c r="G128" s="15">
        <f t="shared" si="98"/>
        <v>0</v>
      </c>
      <c r="H128" s="13"/>
      <c r="I128" s="13"/>
      <c r="J128" s="13"/>
      <c r="K128" s="14">
        <f t="shared" si="99"/>
        <v>0</v>
      </c>
      <c r="L128" s="13"/>
      <c r="M128" s="15">
        <f t="shared" si="102"/>
        <v>0</v>
      </c>
      <c r="N128" s="17"/>
      <c r="O128" s="17"/>
      <c r="P128" s="18"/>
      <c r="Q128" s="19"/>
      <c r="R128" s="20">
        <f t="shared" si="101"/>
        <v>0</v>
      </c>
      <c r="S128" s="66"/>
      <c r="V128" s="22" t="s">
        <v>16</v>
      </c>
      <c r="W128" s="22" t="s">
        <v>17</v>
      </c>
      <c r="Z128" s="22" t="s">
        <v>16</v>
      </c>
      <c r="AA128" s="22" t="s">
        <v>17</v>
      </c>
    </row>
    <row r="129" spans="1:27">
      <c r="A129" s="77">
        <v>42785</v>
      </c>
      <c r="B129" s="13"/>
      <c r="C129" s="13"/>
      <c r="D129" s="13"/>
      <c r="E129" s="14">
        <f t="shared" si="97"/>
        <v>0</v>
      </c>
      <c r="F129" s="13"/>
      <c r="G129" s="15">
        <f t="shared" si="98"/>
        <v>0</v>
      </c>
      <c r="H129" s="13"/>
      <c r="I129" s="13"/>
      <c r="J129" s="13"/>
      <c r="K129" s="14">
        <f t="shared" si="99"/>
        <v>0</v>
      </c>
      <c r="L129" s="13"/>
      <c r="M129" s="15">
        <f t="shared" si="102"/>
        <v>0</v>
      </c>
      <c r="N129" s="17"/>
      <c r="O129" s="17"/>
      <c r="P129" s="18"/>
      <c r="Q129" s="19"/>
      <c r="R129" s="20">
        <f t="shared" si="101"/>
        <v>0</v>
      </c>
      <c r="S129" s="66"/>
      <c r="U129" s="42" t="s">
        <v>19</v>
      </c>
      <c r="V129" s="35">
        <v>0</v>
      </c>
      <c r="W129" s="35">
        <v>0</v>
      </c>
      <c r="Y129" s="42" t="s">
        <v>26</v>
      </c>
      <c r="Z129" s="35">
        <v>0</v>
      </c>
      <c r="AA129" s="35">
        <v>0</v>
      </c>
    </row>
    <row r="130" spans="1:27" ht="6" customHeight="1">
      <c r="N130" s="37"/>
      <c r="O130" s="37"/>
      <c r="P130" s="37"/>
      <c r="Q130" s="37"/>
    </row>
    <row r="131" spans="1:27">
      <c r="A131" s="77">
        <v>42786</v>
      </c>
      <c r="B131" s="13"/>
      <c r="C131" s="13"/>
      <c r="D131" s="13"/>
      <c r="E131" s="14">
        <f t="shared" ref="E131:E137" si="103">+D131-C131</f>
        <v>0</v>
      </c>
      <c r="F131" s="13"/>
      <c r="G131" s="15">
        <f t="shared" ref="G131:G137" si="104">IF(F131&lt;B131,F131+1-B131-E131,F131-B131-E131)</f>
        <v>0</v>
      </c>
      <c r="H131" s="13"/>
      <c r="I131" s="13"/>
      <c r="J131" s="13"/>
      <c r="K131" s="14">
        <f t="shared" ref="K131:K137" si="105">+J131-I131</f>
        <v>0</v>
      </c>
      <c r="L131" s="13"/>
      <c r="M131" s="15">
        <f t="shared" ref="M131:M132" si="106">IF(L131&lt;H131,L131+1-H131-K131,L131-H131-K131)</f>
        <v>0</v>
      </c>
      <c r="N131" s="17"/>
      <c r="O131" s="17"/>
      <c r="P131" s="18"/>
      <c r="Q131" s="19"/>
      <c r="R131" s="20">
        <f>SUM(G131+M131)</f>
        <v>0</v>
      </c>
      <c r="S131" s="66">
        <f>SUM(R131:R137)</f>
        <v>0</v>
      </c>
      <c r="U131" s="39" t="s">
        <v>13</v>
      </c>
      <c r="V131" s="43" t="s">
        <v>14</v>
      </c>
      <c r="W131" s="43"/>
      <c r="Y131" s="36"/>
      <c r="Z131" s="43" t="s">
        <v>28</v>
      </c>
      <c r="AA131" s="43"/>
    </row>
    <row r="132" spans="1:27">
      <c r="A132" s="77">
        <v>42787</v>
      </c>
      <c r="B132" s="13"/>
      <c r="C132" s="13"/>
      <c r="D132" s="13"/>
      <c r="E132" s="14">
        <f t="shared" si="103"/>
        <v>0</v>
      </c>
      <c r="F132" s="13"/>
      <c r="G132" s="15">
        <f t="shared" si="104"/>
        <v>0</v>
      </c>
      <c r="H132" s="13"/>
      <c r="I132" s="13"/>
      <c r="J132" s="13"/>
      <c r="K132" s="14">
        <f t="shared" si="105"/>
        <v>0</v>
      </c>
      <c r="L132" s="13"/>
      <c r="M132" s="15">
        <f t="shared" si="106"/>
        <v>0</v>
      </c>
      <c r="N132" s="17"/>
      <c r="O132" s="17"/>
      <c r="P132" s="18"/>
      <c r="Q132" s="19"/>
      <c r="R132" s="20">
        <f t="shared" ref="R132:R137" si="107">SUM(G132+M132)</f>
        <v>0</v>
      </c>
      <c r="S132" s="66"/>
      <c r="U132" s="22" t="s">
        <v>15</v>
      </c>
      <c r="V132" s="22" t="s">
        <v>29</v>
      </c>
      <c r="W132" s="22" t="s">
        <v>17</v>
      </c>
      <c r="Z132" s="22" t="s">
        <v>16</v>
      </c>
      <c r="AA132" s="22" t="s">
        <v>17</v>
      </c>
    </row>
    <row r="133" spans="1:27">
      <c r="A133" s="77">
        <v>42788</v>
      </c>
      <c r="B133" s="13"/>
      <c r="C133" s="13"/>
      <c r="D133" s="13"/>
      <c r="E133" s="14">
        <f t="shared" si="103"/>
        <v>0</v>
      </c>
      <c r="F133" s="13"/>
      <c r="G133" s="15">
        <f t="shared" si="104"/>
        <v>0</v>
      </c>
      <c r="H133" s="13"/>
      <c r="I133" s="13"/>
      <c r="J133" s="13"/>
      <c r="K133" s="14">
        <f t="shared" si="105"/>
        <v>0</v>
      </c>
      <c r="L133" s="13"/>
      <c r="M133" s="15">
        <f>IF(L133&lt;H133,L133+1-H133-K133,L133-H133-K133)</f>
        <v>0</v>
      </c>
      <c r="N133" s="17"/>
      <c r="O133" s="17"/>
      <c r="P133" s="18"/>
      <c r="Q133" s="19"/>
      <c r="R133" s="20">
        <f t="shared" si="107"/>
        <v>0</v>
      </c>
      <c r="S133" s="66"/>
      <c r="U133" s="33">
        <v>0</v>
      </c>
      <c r="V133" s="23">
        <v>0</v>
      </c>
      <c r="W133" s="23">
        <v>0</v>
      </c>
      <c r="Y133" s="22" t="s">
        <v>17</v>
      </c>
      <c r="Z133" s="34" t="s">
        <v>27</v>
      </c>
      <c r="AA133" s="23">
        <f>+W135</f>
        <v>0</v>
      </c>
    </row>
    <row r="134" spans="1:27">
      <c r="A134" s="77">
        <v>42789</v>
      </c>
      <c r="B134" s="13"/>
      <c r="C134" s="13"/>
      <c r="D134" s="13"/>
      <c r="E134" s="14">
        <f t="shared" si="103"/>
        <v>0</v>
      </c>
      <c r="F134" s="13"/>
      <c r="G134" s="15">
        <f t="shared" si="104"/>
        <v>0</v>
      </c>
      <c r="H134" s="13"/>
      <c r="I134" s="13"/>
      <c r="J134" s="13"/>
      <c r="K134" s="14">
        <f t="shared" si="105"/>
        <v>0</v>
      </c>
      <c r="L134" s="13"/>
      <c r="M134" s="15">
        <f t="shared" ref="M134:M137" si="108">IF(L134&lt;H134,L134+1-H134-K134,L134-H134-K134)</f>
        <v>0</v>
      </c>
      <c r="N134" s="17"/>
      <c r="O134" s="17"/>
      <c r="P134" s="18"/>
      <c r="Q134" s="19"/>
      <c r="R134" s="20">
        <f t="shared" si="107"/>
        <v>0</v>
      </c>
      <c r="S134" s="66"/>
      <c r="U134" s="22" t="s">
        <v>18</v>
      </c>
      <c r="V134" s="22" t="s">
        <v>18</v>
      </c>
      <c r="W134" s="22" t="s">
        <v>18</v>
      </c>
      <c r="Y134" s="22" t="s">
        <v>16</v>
      </c>
      <c r="Z134" s="23">
        <f>+V135</f>
        <v>0</v>
      </c>
      <c r="AA134" s="23">
        <f>+(AA133*1.5)/1.25</f>
        <v>0</v>
      </c>
    </row>
    <row r="135" spans="1:27">
      <c r="A135" s="77">
        <v>42790</v>
      </c>
      <c r="B135" s="13"/>
      <c r="C135" s="13"/>
      <c r="D135" s="13"/>
      <c r="E135" s="14">
        <f t="shared" si="103"/>
        <v>0</v>
      </c>
      <c r="F135" s="13"/>
      <c r="G135" s="15">
        <f t="shared" si="104"/>
        <v>0</v>
      </c>
      <c r="H135" s="13"/>
      <c r="I135" s="13"/>
      <c r="J135" s="13"/>
      <c r="K135" s="14">
        <f t="shared" si="105"/>
        <v>0</v>
      </c>
      <c r="L135" s="13"/>
      <c r="M135" s="15">
        <f t="shared" si="108"/>
        <v>0</v>
      </c>
      <c r="N135" s="17"/>
      <c r="O135" s="17"/>
      <c r="P135" s="18"/>
      <c r="Q135" s="19"/>
      <c r="R135" s="20">
        <f t="shared" si="107"/>
        <v>0</v>
      </c>
      <c r="S135" s="66"/>
      <c r="U135" s="33">
        <f>+U127+U133-(Z129*1.25)</f>
        <v>0</v>
      </c>
      <c r="V135" s="23">
        <f>+V127+V133-V129+(AA129*1.5)/1.25-Z129</f>
        <v>0</v>
      </c>
      <c r="W135" s="23">
        <f>+W127+W133-W129-AA129</f>
        <v>0</v>
      </c>
      <c r="Y135" s="22" t="s">
        <v>15</v>
      </c>
      <c r="Z135" s="23">
        <f>+Z134*1.25</f>
        <v>0</v>
      </c>
      <c r="AA135" s="34" t="s">
        <v>27</v>
      </c>
    </row>
    <row r="136" spans="1:27">
      <c r="A136" s="77">
        <v>42791</v>
      </c>
      <c r="B136" s="13"/>
      <c r="C136" s="13"/>
      <c r="D136" s="13"/>
      <c r="E136" s="14">
        <f t="shared" si="103"/>
        <v>0</v>
      </c>
      <c r="F136" s="13"/>
      <c r="G136" s="15">
        <f t="shared" si="104"/>
        <v>0</v>
      </c>
      <c r="H136" s="13"/>
      <c r="I136" s="13"/>
      <c r="J136" s="13"/>
      <c r="K136" s="14">
        <f t="shared" si="105"/>
        <v>0</v>
      </c>
      <c r="L136" s="13"/>
      <c r="M136" s="15">
        <f t="shared" si="108"/>
        <v>0</v>
      </c>
      <c r="N136" s="17"/>
      <c r="O136" s="17"/>
      <c r="P136" s="18"/>
      <c r="Q136" s="19"/>
      <c r="R136" s="20">
        <f t="shared" si="107"/>
        <v>0</v>
      </c>
      <c r="S136" s="66"/>
      <c r="V136" s="22" t="s">
        <v>16</v>
      </c>
      <c r="W136" s="22" t="s">
        <v>17</v>
      </c>
      <c r="Z136" s="22" t="s">
        <v>16</v>
      </c>
      <c r="AA136" s="22" t="s">
        <v>17</v>
      </c>
    </row>
    <row r="137" spans="1:27">
      <c r="A137" s="77">
        <v>42792</v>
      </c>
      <c r="B137" s="13"/>
      <c r="C137" s="13"/>
      <c r="D137" s="13"/>
      <c r="E137" s="14">
        <f t="shared" si="103"/>
        <v>0</v>
      </c>
      <c r="F137" s="13"/>
      <c r="G137" s="15">
        <f t="shared" si="104"/>
        <v>0</v>
      </c>
      <c r="H137" s="13"/>
      <c r="I137" s="13"/>
      <c r="J137" s="13"/>
      <c r="K137" s="14">
        <f t="shared" si="105"/>
        <v>0</v>
      </c>
      <c r="L137" s="13"/>
      <c r="M137" s="15">
        <f t="shared" si="108"/>
        <v>0</v>
      </c>
      <c r="N137" s="17"/>
      <c r="O137" s="17"/>
      <c r="P137" s="18"/>
      <c r="Q137" s="19"/>
      <c r="R137" s="20">
        <f t="shared" si="107"/>
        <v>0</v>
      </c>
      <c r="S137" s="66"/>
      <c r="U137" s="42" t="s">
        <v>19</v>
      </c>
      <c r="V137" s="35">
        <v>0</v>
      </c>
      <c r="W137" s="35">
        <v>0</v>
      </c>
      <c r="Y137" s="42" t="s">
        <v>26</v>
      </c>
      <c r="Z137" s="35">
        <v>0</v>
      </c>
      <c r="AA137" s="35">
        <v>0</v>
      </c>
    </row>
    <row r="138" spans="1:27" ht="6" customHeight="1">
      <c r="N138" s="37"/>
      <c r="O138" s="37"/>
      <c r="P138" s="37"/>
      <c r="Q138" s="37"/>
    </row>
    <row r="139" spans="1:27">
      <c r="A139" s="77">
        <v>42793</v>
      </c>
      <c r="B139" s="13"/>
      <c r="C139" s="13"/>
      <c r="D139" s="13"/>
      <c r="E139" s="14">
        <f t="shared" ref="E139:E145" si="109">+D139-C139</f>
        <v>0</v>
      </c>
      <c r="F139" s="13"/>
      <c r="G139" s="15">
        <f t="shared" ref="G139:G145" si="110">IF(F139&lt;B139,F139+1-B139-E139,F139-B139-E139)</f>
        <v>0</v>
      </c>
      <c r="H139" s="13"/>
      <c r="I139" s="13"/>
      <c r="J139" s="13"/>
      <c r="K139" s="14">
        <f t="shared" ref="K139:K145" si="111">+J139-I139</f>
        <v>0</v>
      </c>
      <c r="L139" s="13"/>
      <c r="M139" s="15">
        <f t="shared" ref="M139:M140" si="112">IF(L139&lt;H139,L139+1-H139-K139,L139-H139-K139)</f>
        <v>0</v>
      </c>
      <c r="N139" s="17"/>
      <c r="O139" s="17"/>
      <c r="P139" s="18"/>
      <c r="Q139" s="19"/>
      <c r="R139" s="20">
        <f>SUM(G139+M139)</f>
        <v>0</v>
      </c>
      <c r="S139" s="66">
        <f>SUM(R139:R145)</f>
        <v>0</v>
      </c>
      <c r="U139" s="39" t="s">
        <v>13</v>
      </c>
      <c r="V139" s="43" t="s">
        <v>14</v>
      </c>
      <c r="W139" s="43"/>
      <c r="Y139" s="36"/>
      <c r="Z139" s="43" t="s">
        <v>28</v>
      </c>
      <c r="AA139" s="43"/>
    </row>
    <row r="140" spans="1:27">
      <c r="A140" s="77">
        <v>42794</v>
      </c>
      <c r="B140" s="13"/>
      <c r="C140" s="13"/>
      <c r="D140" s="13"/>
      <c r="E140" s="14">
        <f t="shared" si="109"/>
        <v>0</v>
      </c>
      <c r="F140" s="13"/>
      <c r="G140" s="15">
        <f t="shared" si="110"/>
        <v>0</v>
      </c>
      <c r="H140" s="13"/>
      <c r="I140" s="13"/>
      <c r="J140" s="13"/>
      <c r="K140" s="14">
        <f t="shared" si="111"/>
        <v>0</v>
      </c>
      <c r="L140" s="13"/>
      <c r="M140" s="15">
        <f t="shared" si="112"/>
        <v>0</v>
      </c>
      <c r="N140" s="17"/>
      <c r="O140" s="17"/>
      <c r="P140" s="18"/>
      <c r="Q140" s="19"/>
      <c r="R140" s="20">
        <f t="shared" ref="R140:R145" si="113">SUM(G140+M140)</f>
        <v>0</v>
      </c>
      <c r="S140" s="66"/>
      <c r="U140" s="22" t="s">
        <v>15</v>
      </c>
      <c r="V140" s="22" t="s">
        <v>29</v>
      </c>
      <c r="W140" s="22" t="s">
        <v>17</v>
      </c>
      <c r="Z140" s="22" t="s">
        <v>16</v>
      </c>
      <c r="AA140" s="22" t="s">
        <v>17</v>
      </c>
    </row>
    <row r="141" spans="1:27">
      <c r="A141" s="77">
        <v>42795</v>
      </c>
      <c r="B141" s="13"/>
      <c r="C141" s="13"/>
      <c r="D141" s="13"/>
      <c r="E141" s="14">
        <f t="shared" si="109"/>
        <v>0</v>
      </c>
      <c r="F141" s="13"/>
      <c r="G141" s="15">
        <f t="shared" si="110"/>
        <v>0</v>
      </c>
      <c r="H141" s="13"/>
      <c r="I141" s="13"/>
      <c r="J141" s="13"/>
      <c r="K141" s="14">
        <f t="shared" si="111"/>
        <v>0</v>
      </c>
      <c r="L141" s="13"/>
      <c r="M141" s="15">
        <f>IF(L141&lt;H141,L141+1-H141-K141,L141-H141-K141)</f>
        <v>0</v>
      </c>
      <c r="N141" s="17"/>
      <c r="O141" s="17"/>
      <c r="P141" s="18"/>
      <c r="Q141" s="19"/>
      <c r="R141" s="20">
        <f t="shared" si="113"/>
        <v>0</v>
      </c>
      <c r="S141" s="66"/>
      <c r="U141" s="33">
        <v>0</v>
      </c>
      <c r="V141" s="23">
        <v>0</v>
      </c>
      <c r="W141" s="23">
        <v>0</v>
      </c>
      <c r="Y141" s="22" t="s">
        <v>17</v>
      </c>
      <c r="Z141" s="34" t="s">
        <v>27</v>
      </c>
      <c r="AA141" s="23">
        <f>+W143</f>
        <v>0</v>
      </c>
    </row>
    <row r="142" spans="1:27">
      <c r="A142" s="77">
        <v>42796</v>
      </c>
      <c r="B142" s="13"/>
      <c r="C142" s="13"/>
      <c r="D142" s="13"/>
      <c r="E142" s="14">
        <f t="shared" si="109"/>
        <v>0</v>
      </c>
      <c r="F142" s="13"/>
      <c r="G142" s="15">
        <f t="shared" si="110"/>
        <v>0</v>
      </c>
      <c r="H142" s="13"/>
      <c r="I142" s="13"/>
      <c r="J142" s="13"/>
      <c r="K142" s="14">
        <f t="shared" si="111"/>
        <v>0</v>
      </c>
      <c r="L142" s="13"/>
      <c r="M142" s="15">
        <f t="shared" ref="M142:M145" si="114">IF(L142&lt;H142,L142+1-H142-K142,L142-H142-K142)</f>
        <v>0</v>
      </c>
      <c r="N142" s="17"/>
      <c r="O142" s="17"/>
      <c r="P142" s="18"/>
      <c r="Q142" s="19"/>
      <c r="R142" s="20">
        <f t="shared" si="113"/>
        <v>0</v>
      </c>
      <c r="S142" s="66"/>
      <c r="U142" s="22" t="s">
        <v>18</v>
      </c>
      <c r="V142" s="22" t="s">
        <v>18</v>
      </c>
      <c r="W142" s="22" t="s">
        <v>18</v>
      </c>
      <c r="Y142" s="22" t="s">
        <v>16</v>
      </c>
      <c r="Z142" s="23">
        <f>+V143</f>
        <v>0</v>
      </c>
      <c r="AA142" s="23">
        <f>+(AA141*1.5)/1.25</f>
        <v>0</v>
      </c>
    </row>
    <row r="143" spans="1:27">
      <c r="A143" s="77">
        <v>42797</v>
      </c>
      <c r="B143" s="13"/>
      <c r="C143" s="13"/>
      <c r="D143" s="13"/>
      <c r="E143" s="14">
        <f t="shared" si="109"/>
        <v>0</v>
      </c>
      <c r="F143" s="13"/>
      <c r="G143" s="15">
        <f t="shared" si="110"/>
        <v>0</v>
      </c>
      <c r="H143" s="13"/>
      <c r="I143" s="13"/>
      <c r="J143" s="13"/>
      <c r="K143" s="14">
        <f t="shared" si="111"/>
        <v>0</v>
      </c>
      <c r="L143" s="13"/>
      <c r="M143" s="15">
        <f t="shared" si="114"/>
        <v>0</v>
      </c>
      <c r="N143" s="17"/>
      <c r="O143" s="17"/>
      <c r="P143" s="18"/>
      <c r="Q143" s="19"/>
      <c r="R143" s="20">
        <f t="shared" si="113"/>
        <v>0</v>
      </c>
      <c r="S143" s="66"/>
      <c r="U143" s="33">
        <f>+U135+U141-(Z137*1.25)</f>
        <v>0</v>
      </c>
      <c r="V143" s="23">
        <f>+V135-V141-V137+(AA137*1.5)/1.25-Z137</f>
        <v>0</v>
      </c>
      <c r="W143" s="23">
        <f>+W135+W141-W137-AA137</f>
        <v>0</v>
      </c>
      <c r="Y143" s="22" t="s">
        <v>15</v>
      </c>
      <c r="Z143" s="23">
        <f>+Z142*1.25</f>
        <v>0</v>
      </c>
      <c r="AA143" s="34" t="s">
        <v>27</v>
      </c>
    </row>
    <row r="144" spans="1:27">
      <c r="A144" s="77">
        <v>42798</v>
      </c>
      <c r="B144" s="13"/>
      <c r="C144" s="13"/>
      <c r="D144" s="13"/>
      <c r="E144" s="14">
        <f t="shared" si="109"/>
        <v>0</v>
      </c>
      <c r="F144" s="13"/>
      <c r="G144" s="15">
        <f t="shared" si="110"/>
        <v>0</v>
      </c>
      <c r="H144" s="13"/>
      <c r="I144" s="13"/>
      <c r="J144" s="13"/>
      <c r="K144" s="14">
        <f t="shared" si="111"/>
        <v>0</v>
      </c>
      <c r="L144" s="13"/>
      <c r="M144" s="15">
        <f t="shared" si="114"/>
        <v>0</v>
      </c>
      <c r="N144" s="17"/>
      <c r="O144" s="17"/>
      <c r="P144" s="18"/>
      <c r="Q144" s="19"/>
      <c r="R144" s="20">
        <f t="shared" si="113"/>
        <v>0</v>
      </c>
      <c r="S144" s="66"/>
      <c r="V144" s="22" t="s">
        <v>16</v>
      </c>
      <c r="W144" s="22" t="s">
        <v>17</v>
      </c>
      <c r="Z144" s="22" t="s">
        <v>16</v>
      </c>
      <c r="AA144" s="22" t="s">
        <v>17</v>
      </c>
    </row>
    <row r="145" spans="1:27">
      <c r="A145" s="77">
        <v>42799</v>
      </c>
      <c r="B145" s="13"/>
      <c r="C145" s="13"/>
      <c r="D145" s="13"/>
      <c r="E145" s="14">
        <f t="shared" si="109"/>
        <v>0</v>
      </c>
      <c r="F145" s="13"/>
      <c r="G145" s="15">
        <f t="shared" si="110"/>
        <v>0</v>
      </c>
      <c r="H145" s="13"/>
      <c r="I145" s="13"/>
      <c r="J145" s="13"/>
      <c r="K145" s="14">
        <f t="shared" si="111"/>
        <v>0</v>
      </c>
      <c r="L145" s="13"/>
      <c r="M145" s="15">
        <f t="shared" si="114"/>
        <v>0</v>
      </c>
      <c r="N145" s="17"/>
      <c r="O145" s="17"/>
      <c r="P145" s="18"/>
      <c r="Q145" s="19"/>
      <c r="R145" s="20">
        <f t="shared" si="113"/>
        <v>0</v>
      </c>
      <c r="S145" s="66"/>
      <c r="U145" s="42" t="s">
        <v>19</v>
      </c>
      <c r="V145" s="35">
        <v>0</v>
      </c>
      <c r="W145" s="35">
        <v>0</v>
      </c>
      <c r="Y145" s="42" t="s">
        <v>26</v>
      </c>
      <c r="Z145" s="35">
        <v>0</v>
      </c>
      <c r="AA145" s="35">
        <v>0</v>
      </c>
    </row>
    <row r="146" spans="1:27" ht="6" customHeight="1">
      <c r="N146" s="37"/>
      <c r="O146" s="37"/>
      <c r="P146" s="37"/>
      <c r="Q146" s="37"/>
    </row>
    <row r="147" spans="1:27">
      <c r="A147" s="77">
        <v>42800</v>
      </c>
      <c r="B147" s="13"/>
      <c r="C147" s="13"/>
      <c r="D147" s="13"/>
      <c r="E147" s="14">
        <f t="shared" ref="E147:E153" si="115">+D147-C147</f>
        <v>0</v>
      </c>
      <c r="F147" s="13"/>
      <c r="G147" s="15">
        <f t="shared" ref="G147:G153" si="116">IF(F147&lt;B147,F147+1-B147-E147,F147-B147-E147)</f>
        <v>0</v>
      </c>
      <c r="H147" s="13"/>
      <c r="I147" s="13"/>
      <c r="J147" s="13"/>
      <c r="K147" s="14">
        <f t="shared" ref="K147:K153" si="117">+J147-I147</f>
        <v>0</v>
      </c>
      <c r="L147" s="13"/>
      <c r="M147" s="15">
        <f t="shared" ref="M147:M148" si="118">IF(L147&lt;H147,L147+1-H147-K147,L147-H147-K147)</f>
        <v>0</v>
      </c>
      <c r="N147" s="17"/>
      <c r="O147" s="17"/>
      <c r="P147" s="18"/>
      <c r="Q147" s="19"/>
      <c r="R147" s="20">
        <f>SUM(G147+M147)</f>
        <v>0</v>
      </c>
      <c r="S147" s="66">
        <f>SUM(R147:R153)</f>
        <v>0</v>
      </c>
      <c r="U147" s="39" t="s">
        <v>13</v>
      </c>
      <c r="V147" s="43" t="s">
        <v>14</v>
      </c>
      <c r="W147" s="43"/>
      <c r="Y147" s="36"/>
      <c r="Z147" s="43" t="s">
        <v>28</v>
      </c>
      <c r="AA147" s="43"/>
    </row>
    <row r="148" spans="1:27">
      <c r="A148" s="77">
        <v>42801</v>
      </c>
      <c r="B148" s="13"/>
      <c r="C148" s="13"/>
      <c r="D148" s="13"/>
      <c r="E148" s="14">
        <f t="shared" si="115"/>
        <v>0</v>
      </c>
      <c r="F148" s="13"/>
      <c r="G148" s="15">
        <f t="shared" si="116"/>
        <v>0</v>
      </c>
      <c r="H148" s="13"/>
      <c r="I148" s="13"/>
      <c r="J148" s="13"/>
      <c r="K148" s="14">
        <f t="shared" si="117"/>
        <v>0</v>
      </c>
      <c r="L148" s="13"/>
      <c r="M148" s="15">
        <f t="shared" si="118"/>
        <v>0</v>
      </c>
      <c r="N148" s="17"/>
      <c r="O148" s="17"/>
      <c r="P148" s="18"/>
      <c r="Q148" s="19"/>
      <c r="R148" s="20">
        <f t="shared" ref="R148:R153" si="119">SUM(G148+M148)</f>
        <v>0</v>
      </c>
      <c r="S148" s="66"/>
      <c r="U148" s="22" t="s">
        <v>15</v>
      </c>
      <c r="V148" s="22" t="s">
        <v>29</v>
      </c>
      <c r="W148" s="22" t="s">
        <v>17</v>
      </c>
      <c r="Z148" s="22" t="s">
        <v>16</v>
      </c>
      <c r="AA148" s="22" t="s">
        <v>17</v>
      </c>
    </row>
    <row r="149" spans="1:27">
      <c r="A149" s="77">
        <v>42802</v>
      </c>
      <c r="B149" s="13"/>
      <c r="C149" s="13"/>
      <c r="D149" s="13"/>
      <c r="E149" s="14">
        <f t="shared" si="115"/>
        <v>0</v>
      </c>
      <c r="F149" s="13"/>
      <c r="G149" s="15">
        <f t="shared" si="116"/>
        <v>0</v>
      </c>
      <c r="H149" s="13"/>
      <c r="I149" s="13"/>
      <c r="J149" s="13"/>
      <c r="K149" s="14">
        <f t="shared" si="117"/>
        <v>0</v>
      </c>
      <c r="L149" s="13"/>
      <c r="M149" s="15">
        <f>IF(L149&lt;H149,L149+1-H149-K149,L149-H149-K149)</f>
        <v>0</v>
      </c>
      <c r="N149" s="17"/>
      <c r="O149" s="17"/>
      <c r="P149" s="18"/>
      <c r="Q149" s="19"/>
      <c r="R149" s="20">
        <f t="shared" si="119"/>
        <v>0</v>
      </c>
      <c r="S149" s="66"/>
      <c r="U149" s="33">
        <v>0</v>
      </c>
      <c r="V149" s="23">
        <v>0</v>
      </c>
      <c r="W149" s="23">
        <v>0</v>
      </c>
      <c r="Y149" s="22" t="s">
        <v>17</v>
      </c>
      <c r="Z149" s="34" t="s">
        <v>27</v>
      </c>
      <c r="AA149" s="23">
        <f>+W151</f>
        <v>0</v>
      </c>
    </row>
    <row r="150" spans="1:27">
      <c r="A150" s="77">
        <v>42803</v>
      </c>
      <c r="B150" s="13"/>
      <c r="C150" s="13"/>
      <c r="D150" s="13"/>
      <c r="E150" s="14">
        <f t="shared" si="115"/>
        <v>0</v>
      </c>
      <c r="F150" s="13"/>
      <c r="G150" s="15">
        <f t="shared" si="116"/>
        <v>0</v>
      </c>
      <c r="H150" s="13"/>
      <c r="I150" s="13"/>
      <c r="J150" s="13"/>
      <c r="K150" s="14">
        <f t="shared" si="117"/>
        <v>0</v>
      </c>
      <c r="L150" s="13"/>
      <c r="M150" s="15">
        <f t="shared" ref="M150:M153" si="120">IF(L150&lt;H150,L150+1-H150-K150,L150-H150-K150)</f>
        <v>0</v>
      </c>
      <c r="N150" s="17"/>
      <c r="O150" s="17"/>
      <c r="P150" s="18"/>
      <c r="Q150" s="19"/>
      <c r="R150" s="20">
        <f t="shared" si="119"/>
        <v>0</v>
      </c>
      <c r="S150" s="66"/>
      <c r="U150" s="22" t="s">
        <v>18</v>
      </c>
      <c r="V150" s="22" t="s">
        <v>18</v>
      </c>
      <c r="W150" s="22" t="s">
        <v>18</v>
      </c>
      <c r="Y150" s="22" t="s">
        <v>16</v>
      </c>
      <c r="Z150" s="23">
        <f>+V151</f>
        <v>0</v>
      </c>
      <c r="AA150" s="23">
        <f>+(AA149*1.5)/1.25</f>
        <v>0</v>
      </c>
    </row>
    <row r="151" spans="1:27">
      <c r="A151" s="77">
        <v>42804</v>
      </c>
      <c r="B151" s="13"/>
      <c r="C151" s="13"/>
      <c r="D151" s="13"/>
      <c r="E151" s="14">
        <f t="shared" si="115"/>
        <v>0</v>
      </c>
      <c r="F151" s="13"/>
      <c r="G151" s="15">
        <f t="shared" si="116"/>
        <v>0</v>
      </c>
      <c r="H151" s="13"/>
      <c r="I151" s="13"/>
      <c r="J151" s="13"/>
      <c r="K151" s="14">
        <f t="shared" si="117"/>
        <v>0</v>
      </c>
      <c r="L151" s="13"/>
      <c r="M151" s="15">
        <f t="shared" si="120"/>
        <v>0</v>
      </c>
      <c r="N151" s="17"/>
      <c r="O151" s="17"/>
      <c r="P151" s="18"/>
      <c r="Q151" s="19"/>
      <c r="R151" s="20">
        <f t="shared" si="119"/>
        <v>0</v>
      </c>
      <c r="S151" s="66"/>
      <c r="U151" s="33">
        <f>+U143+U149-(Z145*1.25)</f>
        <v>0</v>
      </c>
      <c r="V151" s="23">
        <f>+V143-V149-V145+(AA145*1.5)/1.25-Z145</f>
        <v>0</v>
      </c>
      <c r="W151" s="23">
        <f>+W143+W149-W145-AA145</f>
        <v>0</v>
      </c>
      <c r="Y151" s="22" t="s">
        <v>15</v>
      </c>
      <c r="Z151" s="23">
        <f>+Z150*1.25</f>
        <v>0</v>
      </c>
      <c r="AA151" s="34" t="s">
        <v>27</v>
      </c>
    </row>
    <row r="152" spans="1:27">
      <c r="A152" s="77">
        <v>42805</v>
      </c>
      <c r="B152" s="13"/>
      <c r="C152" s="13"/>
      <c r="D152" s="13"/>
      <c r="E152" s="14">
        <f t="shared" si="115"/>
        <v>0</v>
      </c>
      <c r="F152" s="13"/>
      <c r="G152" s="15">
        <f t="shared" si="116"/>
        <v>0</v>
      </c>
      <c r="H152" s="13"/>
      <c r="I152" s="13"/>
      <c r="J152" s="13"/>
      <c r="K152" s="14">
        <f t="shared" si="117"/>
        <v>0</v>
      </c>
      <c r="L152" s="13"/>
      <c r="M152" s="15">
        <f t="shared" si="120"/>
        <v>0</v>
      </c>
      <c r="N152" s="17"/>
      <c r="O152" s="17"/>
      <c r="P152" s="18"/>
      <c r="Q152" s="19"/>
      <c r="R152" s="20">
        <f t="shared" si="119"/>
        <v>0</v>
      </c>
      <c r="S152" s="66"/>
      <c r="V152" s="22" t="s">
        <v>16</v>
      </c>
      <c r="W152" s="22" t="s">
        <v>17</v>
      </c>
      <c r="Z152" s="22" t="s">
        <v>16</v>
      </c>
      <c r="AA152" s="22" t="s">
        <v>17</v>
      </c>
    </row>
    <row r="153" spans="1:27">
      <c r="A153" s="77">
        <v>42806</v>
      </c>
      <c r="B153" s="13"/>
      <c r="C153" s="13"/>
      <c r="D153" s="13"/>
      <c r="E153" s="14">
        <f t="shared" si="115"/>
        <v>0</v>
      </c>
      <c r="F153" s="13"/>
      <c r="G153" s="15">
        <f t="shared" si="116"/>
        <v>0</v>
      </c>
      <c r="H153" s="13"/>
      <c r="I153" s="13"/>
      <c r="J153" s="13"/>
      <c r="K153" s="14">
        <f t="shared" si="117"/>
        <v>0</v>
      </c>
      <c r="L153" s="13"/>
      <c r="M153" s="15">
        <f t="shared" si="120"/>
        <v>0</v>
      </c>
      <c r="N153" s="17"/>
      <c r="O153" s="17"/>
      <c r="P153" s="18"/>
      <c r="Q153" s="19"/>
      <c r="R153" s="20">
        <f t="shared" si="119"/>
        <v>0</v>
      </c>
      <c r="S153" s="66"/>
      <c r="U153" s="42" t="s">
        <v>19</v>
      </c>
      <c r="V153" s="35">
        <v>0</v>
      </c>
      <c r="W153" s="35">
        <v>0</v>
      </c>
      <c r="Y153" s="42" t="s">
        <v>26</v>
      </c>
      <c r="Z153" s="35">
        <v>0</v>
      </c>
      <c r="AA153" s="35">
        <v>0</v>
      </c>
    </row>
    <row r="154" spans="1:27" ht="6" customHeight="1">
      <c r="N154" s="37"/>
      <c r="O154" s="37"/>
      <c r="P154" s="37"/>
      <c r="Q154" s="37"/>
    </row>
    <row r="155" spans="1:27">
      <c r="A155" s="77">
        <v>42807</v>
      </c>
      <c r="B155" s="13"/>
      <c r="C155" s="13"/>
      <c r="D155" s="13"/>
      <c r="E155" s="14">
        <f t="shared" ref="E155:E161" si="121">+D155-C155</f>
        <v>0</v>
      </c>
      <c r="F155" s="13"/>
      <c r="G155" s="15">
        <f t="shared" ref="G155:G161" si="122">IF(F155&lt;B155,F155+1-B155-E155,F155-B155-E155)</f>
        <v>0</v>
      </c>
      <c r="H155" s="13"/>
      <c r="I155" s="13"/>
      <c r="J155" s="13"/>
      <c r="K155" s="14">
        <f t="shared" ref="K155:K161" si="123">+J155-I155</f>
        <v>0</v>
      </c>
      <c r="L155" s="13"/>
      <c r="M155" s="15">
        <f t="shared" ref="M155:M156" si="124">IF(L155&lt;H155,L155+1-H155-K155,L155-H155-K155)</f>
        <v>0</v>
      </c>
      <c r="N155" s="17"/>
      <c r="O155" s="17"/>
      <c r="P155" s="18"/>
      <c r="Q155" s="19"/>
      <c r="R155" s="20">
        <f>SUM(G155+M155)</f>
        <v>0</v>
      </c>
      <c r="S155" s="66">
        <f>SUM(R155:R161)</f>
        <v>0</v>
      </c>
      <c r="U155" s="39" t="s">
        <v>13</v>
      </c>
      <c r="V155" s="43" t="s">
        <v>14</v>
      </c>
      <c r="W155" s="43"/>
      <c r="Y155" s="36"/>
      <c r="Z155" s="43" t="s">
        <v>28</v>
      </c>
      <c r="AA155" s="43"/>
    </row>
    <row r="156" spans="1:27">
      <c r="A156" s="77">
        <v>42808</v>
      </c>
      <c r="B156" s="13"/>
      <c r="C156" s="13"/>
      <c r="D156" s="13"/>
      <c r="E156" s="14">
        <f t="shared" si="121"/>
        <v>0</v>
      </c>
      <c r="F156" s="13"/>
      <c r="G156" s="15">
        <f t="shared" si="122"/>
        <v>0</v>
      </c>
      <c r="H156" s="13"/>
      <c r="I156" s="13"/>
      <c r="J156" s="13"/>
      <c r="K156" s="14">
        <f t="shared" si="123"/>
        <v>0</v>
      </c>
      <c r="L156" s="13"/>
      <c r="M156" s="15">
        <f t="shared" si="124"/>
        <v>0</v>
      </c>
      <c r="N156" s="17"/>
      <c r="O156" s="17"/>
      <c r="P156" s="18"/>
      <c r="Q156" s="19"/>
      <c r="R156" s="20">
        <f t="shared" ref="R156:R161" si="125">SUM(G156+M156)</f>
        <v>0</v>
      </c>
      <c r="S156" s="66"/>
      <c r="U156" s="22" t="s">
        <v>15</v>
      </c>
      <c r="V156" s="22" t="s">
        <v>29</v>
      </c>
      <c r="W156" s="22" t="s">
        <v>17</v>
      </c>
      <c r="Z156" s="22" t="s">
        <v>16</v>
      </c>
      <c r="AA156" s="22" t="s">
        <v>17</v>
      </c>
    </row>
    <row r="157" spans="1:27">
      <c r="A157" s="77">
        <v>42809</v>
      </c>
      <c r="B157" s="13"/>
      <c r="C157" s="13"/>
      <c r="D157" s="13"/>
      <c r="E157" s="14">
        <f t="shared" si="121"/>
        <v>0</v>
      </c>
      <c r="F157" s="13"/>
      <c r="G157" s="15">
        <f t="shared" si="122"/>
        <v>0</v>
      </c>
      <c r="H157" s="13"/>
      <c r="I157" s="13"/>
      <c r="J157" s="13"/>
      <c r="K157" s="14">
        <f t="shared" si="123"/>
        <v>0</v>
      </c>
      <c r="L157" s="13"/>
      <c r="M157" s="15">
        <f>IF(L157&lt;H157,L157+1-H157-K157,L157-H157-K157)</f>
        <v>0</v>
      </c>
      <c r="N157" s="17"/>
      <c r="O157" s="17"/>
      <c r="P157" s="18"/>
      <c r="Q157" s="19"/>
      <c r="R157" s="20">
        <f t="shared" si="125"/>
        <v>0</v>
      </c>
      <c r="S157" s="66"/>
      <c r="U157" s="33">
        <v>0</v>
      </c>
      <c r="V157" s="23">
        <v>0</v>
      </c>
      <c r="W157" s="23">
        <v>0</v>
      </c>
      <c r="Y157" s="22" t="s">
        <v>17</v>
      </c>
      <c r="Z157" s="34" t="s">
        <v>27</v>
      </c>
      <c r="AA157" s="23">
        <f>+W159</f>
        <v>0</v>
      </c>
    </row>
    <row r="158" spans="1:27">
      <c r="A158" s="77">
        <v>42810</v>
      </c>
      <c r="B158" s="13"/>
      <c r="C158" s="13"/>
      <c r="D158" s="13"/>
      <c r="E158" s="14">
        <f t="shared" si="121"/>
        <v>0</v>
      </c>
      <c r="F158" s="13"/>
      <c r="G158" s="15">
        <f t="shared" si="122"/>
        <v>0</v>
      </c>
      <c r="H158" s="13"/>
      <c r="I158" s="13"/>
      <c r="J158" s="13"/>
      <c r="K158" s="14">
        <f t="shared" si="123"/>
        <v>0</v>
      </c>
      <c r="L158" s="13"/>
      <c r="M158" s="15">
        <f t="shared" ref="M158:M161" si="126">IF(L158&lt;H158,L158+1-H158-K158,L158-H158-K158)</f>
        <v>0</v>
      </c>
      <c r="N158" s="17"/>
      <c r="O158" s="17"/>
      <c r="P158" s="18"/>
      <c r="Q158" s="19"/>
      <c r="R158" s="20">
        <f t="shared" si="125"/>
        <v>0</v>
      </c>
      <c r="S158" s="66"/>
      <c r="U158" s="22" t="s">
        <v>18</v>
      </c>
      <c r="V158" s="22" t="s">
        <v>18</v>
      </c>
      <c r="W158" s="22" t="s">
        <v>18</v>
      </c>
      <c r="Y158" s="22" t="s">
        <v>16</v>
      </c>
      <c r="Z158" s="23">
        <f>+V159</f>
        <v>0</v>
      </c>
      <c r="AA158" s="23">
        <f>+(AA157*1.5)/1.25</f>
        <v>0</v>
      </c>
    </row>
    <row r="159" spans="1:27">
      <c r="A159" s="77">
        <v>42811</v>
      </c>
      <c r="B159" s="13"/>
      <c r="C159" s="13"/>
      <c r="D159" s="13"/>
      <c r="E159" s="14">
        <f t="shared" si="121"/>
        <v>0</v>
      </c>
      <c r="F159" s="13"/>
      <c r="G159" s="15">
        <f t="shared" si="122"/>
        <v>0</v>
      </c>
      <c r="H159" s="13"/>
      <c r="I159" s="13"/>
      <c r="J159" s="13"/>
      <c r="K159" s="14">
        <f t="shared" si="123"/>
        <v>0</v>
      </c>
      <c r="L159" s="13"/>
      <c r="M159" s="15">
        <f t="shared" si="126"/>
        <v>0</v>
      </c>
      <c r="N159" s="17"/>
      <c r="O159" s="17"/>
      <c r="P159" s="18"/>
      <c r="Q159" s="19"/>
      <c r="R159" s="20">
        <f t="shared" si="125"/>
        <v>0</v>
      </c>
      <c r="S159" s="66"/>
      <c r="U159" s="33">
        <f>+U151+U157-(Z153*1.25)</f>
        <v>0</v>
      </c>
      <c r="V159" s="23">
        <f>+V151+V157-V153+(AA153*1.5)/1.25-Z153</f>
        <v>0</v>
      </c>
      <c r="W159" s="23">
        <f>+W151+W157-W153-AA153</f>
        <v>0</v>
      </c>
      <c r="Y159" s="22" t="s">
        <v>15</v>
      </c>
      <c r="Z159" s="23">
        <f>+Z158*1.25</f>
        <v>0</v>
      </c>
      <c r="AA159" s="34" t="s">
        <v>27</v>
      </c>
    </row>
    <row r="160" spans="1:27">
      <c r="A160" s="77">
        <v>42812</v>
      </c>
      <c r="B160" s="13"/>
      <c r="C160" s="13"/>
      <c r="D160" s="13"/>
      <c r="E160" s="14">
        <f t="shared" si="121"/>
        <v>0</v>
      </c>
      <c r="F160" s="13"/>
      <c r="G160" s="15">
        <f t="shared" si="122"/>
        <v>0</v>
      </c>
      <c r="H160" s="13"/>
      <c r="I160" s="13"/>
      <c r="J160" s="13"/>
      <c r="K160" s="14">
        <f t="shared" si="123"/>
        <v>0</v>
      </c>
      <c r="L160" s="13"/>
      <c r="M160" s="15">
        <f t="shared" si="126"/>
        <v>0</v>
      </c>
      <c r="N160" s="17"/>
      <c r="O160" s="17"/>
      <c r="P160" s="18"/>
      <c r="Q160" s="19"/>
      <c r="R160" s="20">
        <f t="shared" si="125"/>
        <v>0</v>
      </c>
      <c r="S160" s="66"/>
      <c r="V160" s="22" t="s">
        <v>16</v>
      </c>
      <c r="W160" s="22" t="s">
        <v>17</v>
      </c>
      <c r="Z160" s="22" t="s">
        <v>16</v>
      </c>
      <c r="AA160" s="22" t="s">
        <v>17</v>
      </c>
    </row>
    <row r="161" spans="1:27">
      <c r="A161" s="77">
        <v>42813</v>
      </c>
      <c r="B161" s="13"/>
      <c r="C161" s="13"/>
      <c r="D161" s="13"/>
      <c r="E161" s="14">
        <f t="shared" si="121"/>
        <v>0</v>
      </c>
      <c r="F161" s="13"/>
      <c r="G161" s="15">
        <f t="shared" si="122"/>
        <v>0</v>
      </c>
      <c r="H161" s="13"/>
      <c r="I161" s="13"/>
      <c r="J161" s="13"/>
      <c r="K161" s="14">
        <f t="shared" si="123"/>
        <v>0</v>
      </c>
      <c r="L161" s="13"/>
      <c r="M161" s="15">
        <f t="shared" si="126"/>
        <v>0</v>
      </c>
      <c r="N161" s="17"/>
      <c r="O161" s="17"/>
      <c r="P161" s="18"/>
      <c r="Q161" s="19"/>
      <c r="R161" s="20">
        <f t="shared" si="125"/>
        <v>0</v>
      </c>
      <c r="S161" s="66"/>
      <c r="U161" s="42" t="s">
        <v>19</v>
      </c>
      <c r="V161" s="35">
        <v>0</v>
      </c>
      <c r="W161" s="35">
        <v>0</v>
      </c>
      <c r="Y161" s="42" t="s">
        <v>26</v>
      </c>
      <c r="Z161" s="35">
        <v>0</v>
      </c>
      <c r="AA161" s="35">
        <v>0</v>
      </c>
    </row>
    <row r="162" spans="1:27" ht="6" customHeight="1">
      <c r="N162" s="37"/>
      <c r="O162" s="37"/>
      <c r="P162" s="37"/>
      <c r="Q162" s="37"/>
    </row>
    <row r="163" spans="1:27">
      <c r="A163" s="77">
        <v>42814</v>
      </c>
      <c r="B163" s="13"/>
      <c r="C163" s="13"/>
      <c r="D163" s="13"/>
      <c r="E163" s="14">
        <f t="shared" ref="E163:E169" si="127">+D163-C163</f>
        <v>0</v>
      </c>
      <c r="F163" s="13"/>
      <c r="G163" s="15">
        <f t="shared" ref="G163:G169" si="128">IF(F163&lt;B163,F163+1-B163-E163,F163-B163-E163)</f>
        <v>0</v>
      </c>
      <c r="H163" s="13"/>
      <c r="I163" s="13"/>
      <c r="J163" s="13"/>
      <c r="K163" s="14">
        <f t="shared" ref="K163:K169" si="129">+J163-I163</f>
        <v>0</v>
      </c>
      <c r="L163" s="13"/>
      <c r="M163" s="15">
        <f t="shared" ref="M163:M164" si="130">IF(L163&lt;H163,L163+1-H163-K163,L163-H163-K163)</f>
        <v>0</v>
      </c>
      <c r="N163" s="17"/>
      <c r="O163" s="17"/>
      <c r="P163" s="18"/>
      <c r="Q163" s="19"/>
      <c r="R163" s="20">
        <f>SUM(G163+M163)</f>
        <v>0</v>
      </c>
      <c r="S163" s="66">
        <f>SUM(R163:R169)</f>
        <v>0</v>
      </c>
      <c r="U163" s="39" t="s">
        <v>13</v>
      </c>
      <c r="V163" s="43" t="s">
        <v>14</v>
      </c>
      <c r="W163" s="43"/>
      <c r="Y163" s="36"/>
      <c r="Z163" s="43" t="s">
        <v>28</v>
      </c>
      <c r="AA163" s="43"/>
    </row>
    <row r="164" spans="1:27">
      <c r="A164" s="77">
        <v>42815</v>
      </c>
      <c r="B164" s="13"/>
      <c r="C164" s="13"/>
      <c r="D164" s="13"/>
      <c r="E164" s="14">
        <f t="shared" si="127"/>
        <v>0</v>
      </c>
      <c r="F164" s="13"/>
      <c r="G164" s="15">
        <f t="shared" si="128"/>
        <v>0</v>
      </c>
      <c r="H164" s="13"/>
      <c r="I164" s="13"/>
      <c r="J164" s="13"/>
      <c r="K164" s="14">
        <f t="shared" si="129"/>
        <v>0</v>
      </c>
      <c r="L164" s="13"/>
      <c r="M164" s="15">
        <f t="shared" si="130"/>
        <v>0</v>
      </c>
      <c r="N164" s="17"/>
      <c r="O164" s="17"/>
      <c r="P164" s="18"/>
      <c r="Q164" s="19"/>
      <c r="R164" s="20">
        <f t="shared" ref="R164:R169" si="131">SUM(G164+M164)</f>
        <v>0</v>
      </c>
      <c r="S164" s="66"/>
      <c r="U164" s="22" t="s">
        <v>15</v>
      </c>
      <c r="V164" s="22" t="s">
        <v>29</v>
      </c>
      <c r="W164" s="22" t="s">
        <v>17</v>
      </c>
      <c r="Z164" s="22" t="s">
        <v>16</v>
      </c>
      <c r="AA164" s="22" t="s">
        <v>17</v>
      </c>
    </row>
    <row r="165" spans="1:27">
      <c r="A165" s="77">
        <v>42816</v>
      </c>
      <c r="B165" s="13"/>
      <c r="C165" s="13"/>
      <c r="D165" s="13"/>
      <c r="E165" s="14">
        <f t="shared" si="127"/>
        <v>0</v>
      </c>
      <c r="F165" s="13"/>
      <c r="G165" s="15">
        <f t="shared" si="128"/>
        <v>0</v>
      </c>
      <c r="H165" s="13"/>
      <c r="I165" s="13"/>
      <c r="J165" s="13"/>
      <c r="K165" s="14">
        <f t="shared" si="129"/>
        <v>0</v>
      </c>
      <c r="L165" s="13"/>
      <c r="M165" s="15">
        <f>IF(L165&lt;H165,L165+1-H165-K165,L165-H165-K165)</f>
        <v>0</v>
      </c>
      <c r="N165" s="17"/>
      <c r="O165" s="17"/>
      <c r="P165" s="18"/>
      <c r="Q165" s="19"/>
      <c r="R165" s="20">
        <f t="shared" si="131"/>
        <v>0</v>
      </c>
      <c r="S165" s="66"/>
      <c r="U165" s="33">
        <v>0</v>
      </c>
      <c r="V165" s="23">
        <v>0</v>
      </c>
      <c r="W165" s="23">
        <v>0</v>
      </c>
      <c r="Y165" s="22" t="s">
        <v>17</v>
      </c>
      <c r="Z165" s="34" t="s">
        <v>27</v>
      </c>
      <c r="AA165" s="23">
        <f>+W167</f>
        <v>0</v>
      </c>
    </row>
    <row r="166" spans="1:27">
      <c r="A166" s="77">
        <v>42817</v>
      </c>
      <c r="B166" s="13"/>
      <c r="C166" s="13"/>
      <c r="D166" s="13"/>
      <c r="E166" s="14">
        <f t="shared" si="127"/>
        <v>0</v>
      </c>
      <c r="F166" s="13"/>
      <c r="G166" s="15">
        <f t="shared" si="128"/>
        <v>0</v>
      </c>
      <c r="H166" s="13"/>
      <c r="I166" s="13"/>
      <c r="J166" s="13"/>
      <c r="K166" s="14">
        <f t="shared" si="129"/>
        <v>0</v>
      </c>
      <c r="L166" s="13"/>
      <c r="M166" s="15">
        <f t="shared" ref="M166:M169" si="132">IF(L166&lt;H166,L166+1-H166-K166,L166-H166-K166)</f>
        <v>0</v>
      </c>
      <c r="N166" s="17"/>
      <c r="O166" s="17"/>
      <c r="P166" s="18"/>
      <c r="Q166" s="19"/>
      <c r="R166" s="20">
        <f t="shared" si="131"/>
        <v>0</v>
      </c>
      <c r="S166" s="66"/>
      <c r="U166" s="22" t="s">
        <v>18</v>
      </c>
      <c r="V166" s="22" t="s">
        <v>18</v>
      </c>
      <c r="W166" s="22" t="s">
        <v>18</v>
      </c>
      <c r="Y166" s="22" t="s">
        <v>16</v>
      </c>
      <c r="Z166" s="23">
        <f>+V167</f>
        <v>0</v>
      </c>
      <c r="AA166" s="23">
        <f>+(AA165*1.5)/1.25</f>
        <v>0</v>
      </c>
    </row>
    <row r="167" spans="1:27">
      <c r="A167" s="77">
        <v>42818</v>
      </c>
      <c r="B167" s="13"/>
      <c r="C167" s="13"/>
      <c r="D167" s="13"/>
      <c r="E167" s="14">
        <f t="shared" si="127"/>
        <v>0</v>
      </c>
      <c r="F167" s="13"/>
      <c r="G167" s="15">
        <f t="shared" si="128"/>
        <v>0</v>
      </c>
      <c r="H167" s="13"/>
      <c r="I167" s="13"/>
      <c r="J167" s="13"/>
      <c r="K167" s="14">
        <f t="shared" si="129"/>
        <v>0</v>
      </c>
      <c r="L167" s="13"/>
      <c r="M167" s="15">
        <f t="shared" si="132"/>
        <v>0</v>
      </c>
      <c r="N167" s="17"/>
      <c r="O167" s="17"/>
      <c r="P167" s="18"/>
      <c r="Q167" s="19"/>
      <c r="R167" s="20">
        <f t="shared" si="131"/>
        <v>0</v>
      </c>
      <c r="S167" s="66"/>
      <c r="U167" s="33">
        <f>+U159+U165-(Z161*1.25)</f>
        <v>0</v>
      </c>
      <c r="V167" s="23">
        <f>+V159+V165-V161+(AA161*1.5)/1.25-Z161</f>
        <v>0</v>
      </c>
      <c r="W167" s="23">
        <f>+W159+W165-W161-AA161</f>
        <v>0</v>
      </c>
      <c r="Y167" s="22" t="s">
        <v>15</v>
      </c>
      <c r="Z167" s="23">
        <f>+Z166*1.25</f>
        <v>0</v>
      </c>
      <c r="AA167" s="34" t="s">
        <v>27</v>
      </c>
    </row>
    <row r="168" spans="1:27">
      <c r="A168" s="77">
        <v>42819</v>
      </c>
      <c r="B168" s="13"/>
      <c r="C168" s="13"/>
      <c r="D168" s="13"/>
      <c r="E168" s="14">
        <f t="shared" si="127"/>
        <v>0</v>
      </c>
      <c r="F168" s="13"/>
      <c r="G168" s="15">
        <f t="shared" si="128"/>
        <v>0</v>
      </c>
      <c r="H168" s="13"/>
      <c r="I168" s="13"/>
      <c r="J168" s="13"/>
      <c r="K168" s="14">
        <f t="shared" si="129"/>
        <v>0</v>
      </c>
      <c r="L168" s="13"/>
      <c r="M168" s="15">
        <f t="shared" si="132"/>
        <v>0</v>
      </c>
      <c r="N168" s="17"/>
      <c r="O168" s="17"/>
      <c r="P168" s="18"/>
      <c r="Q168" s="19"/>
      <c r="R168" s="20">
        <f t="shared" si="131"/>
        <v>0</v>
      </c>
      <c r="S168" s="66"/>
      <c r="V168" s="22" t="s">
        <v>16</v>
      </c>
      <c r="W168" s="22" t="s">
        <v>17</v>
      </c>
      <c r="Z168" s="22" t="s">
        <v>16</v>
      </c>
      <c r="AA168" s="22" t="s">
        <v>17</v>
      </c>
    </row>
    <row r="169" spans="1:27">
      <c r="A169" s="77">
        <v>42820</v>
      </c>
      <c r="B169" s="13"/>
      <c r="C169" s="13"/>
      <c r="D169" s="13"/>
      <c r="E169" s="14">
        <f t="shared" si="127"/>
        <v>0</v>
      </c>
      <c r="F169" s="13"/>
      <c r="G169" s="15">
        <f t="shared" si="128"/>
        <v>0</v>
      </c>
      <c r="H169" s="13"/>
      <c r="I169" s="13"/>
      <c r="J169" s="13"/>
      <c r="K169" s="14">
        <f t="shared" si="129"/>
        <v>0</v>
      </c>
      <c r="L169" s="13"/>
      <c r="M169" s="15">
        <f t="shared" si="132"/>
        <v>0</v>
      </c>
      <c r="N169" s="17"/>
      <c r="O169" s="17"/>
      <c r="P169" s="18"/>
      <c r="Q169" s="19"/>
      <c r="R169" s="20">
        <f t="shared" si="131"/>
        <v>0</v>
      </c>
      <c r="S169" s="66"/>
      <c r="U169" s="42" t="s">
        <v>19</v>
      </c>
      <c r="V169" s="35">
        <v>0</v>
      </c>
      <c r="W169" s="35">
        <v>0</v>
      </c>
      <c r="Y169" s="42" t="s">
        <v>26</v>
      </c>
      <c r="Z169" s="35">
        <v>0</v>
      </c>
      <c r="AA169" s="35">
        <v>0</v>
      </c>
    </row>
    <row r="170" spans="1:27" ht="6" customHeight="1">
      <c r="N170" s="37"/>
      <c r="O170" s="37"/>
      <c r="P170" s="37"/>
      <c r="Q170" s="37"/>
    </row>
    <row r="171" spans="1:27">
      <c r="A171" s="77">
        <v>42821</v>
      </c>
      <c r="B171" s="13"/>
      <c r="C171" s="13"/>
      <c r="D171" s="13"/>
      <c r="E171" s="14">
        <f t="shared" ref="E171:E177" si="133">+D171-C171</f>
        <v>0</v>
      </c>
      <c r="F171" s="13"/>
      <c r="G171" s="15">
        <f t="shared" ref="G171:G177" si="134">IF(F171&lt;B171,F171+1-B171-E171,F171-B171-E171)</f>
        <v>0</v>
      </c>
      <c r="H171" s="13"/>
      <c r="I171" s="13"/>
      <c r="J171" s="13"/>
      <c r="K171" s="14">
        <f t="shared" ref="K171:K177" si="135">+J171-I171</f>
        <v>0</v>
      </c>
      <c r="L171" s="13"/>
      <c r="M171" s="15">
        <f t="shared" ref="M171:M172" si="136">IF(L171&lt;H171,L171+1-H171-K171,L171-H171-K171)</f>
        <v>0</v>
      </c>
      <c r="N171" s="17"/>
      <c r="O171" s="17"/>
      <c r="P171" s="18"/>
      <c r="Q171" s="19"/>
      <c r="R171" s="20">
        <f>SUM(G171+M171)</f>
        <v>0</v>
      </c>
      <c r="S171" s="66">
        <f>SUM(R171:R177)</f>
        <v>0</v>
      </c>
      <c r="U171" s="39" t="s">
        <v>13</v>
      </c>
      <c r="V171" s="43" t="s">
        <v>14</v>
      </c>
      <c r="W171" s="43"/>
      <c r="Y171" s="36"/>
      <c r="Z171" s="43" t="s">
        <v>28</v>
      </c>
      <c r="AA171" s="43"/>
    </row>
    <row r="172" spans="1:27">
      <c r="A172" s="77">
        <v>42822</v>
      </c>
      <c r="B172" s="13"/>
      <c r="C172" s="13"/>
      <c r="D172" s="13"/>
      <c r="E172" s="14">
        <f t="shared" si="133"/>
        <v>0</v>
      </c>
      <c r="F172" s="13"/>
      <c r="G172" s="15">
        <f t="shared" si="134"/>
        <v>0</v>
      </c>
      <c r="H172" s="13"/>
      <c r="I172" s="13"/>
      <c r="J172" s="13"/>
      <c r="K172" s="14">
        <f t="shared" si="135"/>
        <v>0</v>
      </c>
      <c r="L172" s="13"/>
      <c r="M172" s="15">
        <f t="shared" si="136"/>
        <v>0</v>
      </c>
      <c r="N172" s="17"/>
      <c r="O172" s="17"/>
      <c r="P172" s="18"/>
      <c r="Q172" s="19"/>
      <c r="R172" s="20">
        <f t="shared" ref="R172:R177" si="137">SUM(G172+M172)</f>
        <v>0</v>
      </c>
      <c r="S172" s="66"/>
      <c r="U172" s="22" t="s">
        <v>15</v>
      </c>
      <c r="V172" s="22" t="s">
        <v>29</v>
      </c>
      <c r="W172" s="22" t="s">
        <v>17</v>
      </c>
      <c r="Z172" s="22" t="s">
        <v>16</v>
      </c>
      <c r="AA172" s="22" t="s">
        <v>17</v>
      </c>
    </row>
    <row r="173" spans="1:27">
      <c r="A173" s="77">
        <v>42823</v>
      </c>
      <c r="B173" s="13"/>
      <c r="C173" s="13"/>
      <c r="D173" s="13"/>
      <c r="E173" s="14">
        <f t="shared" si="133"/>
        <v>0</v>
      </c>
      <c r="F173" s="13"/>
      <c r="G173" s="15">
        <f t="shared" si="134"/>
        <v>0</v>
      </c>
      <c r="H173" s="13"/>
      <c r="I173" s="13"/>
      <c r="J173" s="13"/>
      <c r="K173" s="14">
        <f t="shared" si="135"/>
        <v>0</v>
      </c>
      <c r="L173" s="13"/>
      <c r="M173" s="15">
        <f>IF(L173&lt;H173,L173+1-H173-K173,L173-H173-K173)</f>
        <v>0</v>
      </c>
      <c r="N173" s="17"/>
      <c r="O173" s="17"/>
      <c r="P173" s="18"/>
      <c r="Q173" s="19"/>
      <c r="R173" s="20">
        <f t="shared" si="137"/>
        <v>0</v>
      </c>
      <c r="S173" s="66"/>
      <c r="U173" s="33">
        <v>0</v>
      </c>
      <c r="V173" s="23">
        <v>0</v>
      </c>
      <c r="W173" s="23">
        <v>0</v>
      </c>
      <c r="Y173" s="22" t="s">
        <v>17</v>
      </c>
      <c r="Z173" s="34" t="s">
        <v>27</v>
      </c>
      <c r="AA173" s="23">
        <f>+W175</f>
        <v>0</v>
      </c>
    </row>
    <row r="174" spans="1:27">
      <c r="A174" s="77">
        <v>42824</v>
      </c>
      <c r="B174" s="13"/>
      <c r="C174" s="13"/>
      <c r="D174" s="13"/>
      <c r="E174" s="14">
        <f t="shared" si="133"/>
        <v>0</v>
      </c>
      <c r="F174" s="13"/>
      <c r="G174" s="15">
        <f t="shared" si="134"/>
        <v>0</v>
      </c>
      <c r="H174" s="13"/>
      <c r="I174" s="13"/>
      <c r="J174" s="13"/>
      <c r="K174" s="14">
        <f t="shared" si="135"/>
        <v>0</v>
      </c>
      <c r="L174" s="13"/>
      <c r="M174" s="15">
        <f t="shared" ref="M174:M177" si="138">IF(L174&lt;H174,L174+1-H174-K174,L174-H174-K174)</f>
        <v>0</v>
      </c>
      <c r="N174" s="17"/>
      <c r="O174" s="17"/>
      <c r="P174" s="18"/>
      <c r="Q174" s="19"/>
      <c r="R174" s="20">
        <f t="shared" si="137"/>
        <v>0</v>
      </c>
      <c r="S174" s="66"/>
      <c r="U174" s="22" t="s">
        <v>18</v>
      </c>
      <c r="V174" s="22" t="s">
        <v>18</v>
      </c>
      <c r="W174" s="22" t="s">
        <v>18</v>
      </c>
      <c r="Y174" s="22" t="s">
        <v>16</v>
      </c>
      <c r="Z174" s="23">
        <f>+V175</f>
        <v>0</v>
      </c>
      <c r="AA174" s="23">
        <f>+(AA173*1.5)/1.25</f>
        <v>0</v>
      </c>
    </row>
    <row r="175" spans="1:27">
      <c r="A175" s="77">
        <v>42825</v>
      </c>
      <c r="B175" s="13"/>
      <c r="C175" s="13"/>
      <c r="D175" s="13"/>
      <c r="E175" s="14">
        <f t="shared" si="133"/>
        <v>0</v>
      </c>
      <c r="F175" s="13"/>
      <c r="G175" s="15">
        <f t="shared" si="134"/>
        <v>0</v>
      </c>
      <c r="H175" s="13"/>
      <c r="I175" s="13"/>
      <c r="J175" s="13"/>
      <c r="K175" s="14">
        <f t="shared" si="135"/>
        <v>0</v>
      </c>
      <c r="L175" s="13"/>
      <c r="M175" s="15">
        <f t="shared" si="138"/>
        <v>0</v>
      </c>
      <c r="N175" s="17"/>
      <c r="O175" s="17"/>
      <c r="P175" s="18"/>
      <c r="Q175" s="19"/>
      <c r="R175" s="20">
        <f t="shared" si="137"/>
        <v>0</v>
      </c>
      <c r="S175" s="66"/>
      <c r="U175" s="33">
        <f>+U167+U173-(Z169*1.25)</f>
        <v>0</v>
      </c>
      <c r="V175" s="23">
        <f>+V167+V173-V169+(AA169*1.5)/1.25-Z169</f>
        <v>0</v>
      </c>
      <c r="W175" s="23">
        <f>+W167+W173-W169-AA169</f>
        <v>0</v>
      </c>
      <c r="Y175" s="22" t="s">
        <v>15</v>
      </c>
      <c r="Z175" s="23">
        <f>+Z174*1.25</f>
        <v>0</v>
      </c>
      <c r="AA175" s="34" t="s">
        <v>27</v>
      </c>
    </row>
    <row r="176" spans="1:27">
      <c r="A176" s="77">
        <v>42826</v>
      </c>
      <c r="B176" s="13"/>
      <c r="C176" s="13"/>
      <c r="D176" s="13"/>
      <c r="E176" s="14">
        <f t="shared" si="133"/>
        <v>0</v>
      </c>
      <c r="F176" s="13"/>
      <c r="G176" s="15">
        <f t="shared" si="134"/>
        <v>0</v>
      </c>
      <c r="H176" s="13"/>
      <c r="I176" s="13"/>
      <c r="J176" s="13"/>
      <c r="K176" s="14">
        <f t="shared" si="135"/>
        <v>0</v>
      </c>
      <c r="L176" s="13"/>
      <c r="M176" s="15">
        <f t="shared" si="138"/>
        <v>0</v>
      </c>
      <c r="N176" s="17"/>
      <c r="O176" s="17"/>
      <c r="P176" s="18"/>
      <c r="Q176" s="19"/>
      <c r="R176" s="20">
        <f t="shared" si="137"/>
        <v>0</v>
      </c>
      <c r="S176" s="66"/>
      <c r="V176" s="22" t="s">
        <v>16</v>
      </c>
      <c r="W176" s="22" t="s">
        <v>17</v>
      </c>
      <c r="Z176" s="22" t="s">
        <v>16</v>
      </c>
      <c r="AA176" s="22" t="s">
        <v>17</v>
      </c>
    </row>
    <row r="177" spans="1:27">
      <c r="A177" s="77">
        <v>42827</v>
      </c>
      <c r="B177" s="13"/>
      <c r="C177" s="13"/>
      <c r="D177" s="13"/>
      <c r="E177" s="14">
        <f t="shared" si="133"/>
        <v>0</v>
      </c>
      <c r="F177" s="13"/>
      <c r="G177" s="15">
        <f t="shared" si="134"/>
        <v>0</v>
      </c>
      <c r="H177" s="13"/>
      <c r="I177" s="13"/>
      <c r="J177" s="13"/>
      <c r="K177" s="14">
        <f t="shared" si="135"/>
        <v>0</v>
      </c>
      <c r="L177" s="13"/>
      <c r="M177" s="15">
        <f t="shared" si="138"/>
        <v>0</v>
      </c>
      <c r="N177" s="17"/>
      <c r="O177" s="17"/>
      <c r="P177" s="18"/>
      <c r="Q177" s="19"/>
      <c r="R177" s="20">
        <f t="shared" si="137"/>
        <v>0</v>
      </c>
      <c r="S177" s="66"/>
      <c r="U177" s="42" t="s">
        <v>19</v>
      </c>
      <c r="V177" s="35">
        <v>0</v>
      </c>
      <c r="W177" s="35">
        <v>0</v>
      </c>
      <c r="Y177" s="42" t="s">
        <v>26</v>
      </c>
      <c r="Z177" s="35">
        <v>0</v>
      </c>
      <c r="AA177" s="35">
        <v>0</v>
      </c>
    </row>
    <row r="178" spans="1:27" ht="6" customHeight="1">
      <c r="N178" s="37"/>
      <c r="O178" s="37"/>
      <c r="P178" s="37"/>
      <c r="Q178" s="37"/>
    </row>
    <row r="179" spans="1:27">
      <c r="A179" s="77">
        <v>42828</v>
      </c>
      <c r="B179" s="13"/>
      <c r="C179" s="13"/>
      <c r="D179" s="13"/>
      <c r="E179" s="14">
        <f t="shared" ref="E179:E185" si="139">+D179-C179</f>
        <v>0</v>
      </c>
      <c r="F179" s="13"/>
      <c r="G179" s="15">
        <f t="shared" ref="G179:G185" si="140">IF(F179&lt;B179,F179+1-B179-E179,F179-B179-E179)</f>
        <v>0</v>
      </c>
      <c r="H179" s="13"/>
      <c r="I179" s="13"/>
      <c r="J179" s="13"/>
      <c r="K179" s="14">
        <f t="shared" ref="K179:K185" si="141">+J179-I179</f>
        <v>0</v>
      </c>
      <c r="L179" s="13"/>
      <c r="M179" s="15">
        <f t="shared" ref="M179:M180" si="142">IF(L179&lt;H179,L179+1-H179-K179,L179-H179-K179)</f>
        <v>0</v>
      </c>
      <c r="N179" s="17"/>
      <c r="O179" s="17"/>
      <c r="P179" s="18"/>
      <c r="Q179" s="19"/>
      <c r="R179" s="20">
        <f>SUM(G179+M179)</f>
        <v>0</v>
      </c>
      <c r="S179" s="66">
        <f>SUM(R179:R185)</f>
        <v>0</v>
      </c>
      <c r="U179" s="39" t="s">
        <v>13</v>
      </c>
      <c r="V179" s="43" t="s">
        <v>14</v>
      </c>
      <c r="W179" s="43"/>
      <c r="Y179" s="36"/>
      <c r="Z179" s="43" t="s">
        <v>28</v>
      </c>
      <c r="AA179" s="43"/>
    </row>
    <row r="180" spans="1:27">
      <c r="A180" s="77">
        <v>42829</v>
      </c>
      <c r="B180" s="13"/>
      <c r="C180" s="13"/>
      <c r="D180" s="13"/>
      <c r="E180" s="14">
        <f t="shared" si="139"/>
        <v>0</v>
      </c>
      <c r="F180" s="13"/>
      <c r="G180" s="15">
        <f t="shared" si="140"/>
        <v>0</v>
      </c>
      <c r="H180" s="13"/>
      <c r="I180" s="13"/>
      <c r="J180" s="13"/>
      <c r="K180" s="14">
        <f t="shared" si="141"/>
        <v>0</v>
      </c>
      <c r="L180" s="13"/>
      <c r="M180" s="15">
        <f t="shared" si="142"/>
        <v>0</v>
      </c>
      <c r="N180" s="17"/>
      <c r="O180" s="17"/>
      <c r="P180" s="18"/>
      <c r="Q180" s="19"/>
      <c r="R180" s="20">
        <f t="shared" ref="R180:R185" si="143">SUM(G180+M180)</f>
        <v>0</v>
      </c>
      <c r="S180" s="66"/>
      <c r="U180" s="22" t="s">
        <v>15</v>
      </c>
      <c r="V180" s="22" t="s">
        <v>29</v>
      </c>
      <c r="W180" s="22" t="s">
        <v>17</v>
      </c>
      <c r="Z180" s="22" t="s">
        <v>16</v>
      </c>
      <c r="AA180" s="22" t="s">
        <v>17</v>
      </c>
    </row>
    <row r="181" spans="1:27">
      <c r="A181" s="77">
        <v>42830</v>
      </c>
      <c r="B181" s="13"/>
      <c r="C181" s="13"/>
      <c r="D181" s="13"/>
      <c r="E181" s="14">
        <f t="shared" si="139"/>
        <v>0</v>
      </c>
      <c r="F181" s="13"/>
      <c r="G181" s="15">
        <f t="shared" si="140"/>
        <v>0</v>
      </c>
      <c r="H181" s="13"/>
      <c r="I181" s="13"/>
      <c r="J181" s="13"/>
      <c r="K181" s="14">
        <f t="shared" si="141"/>
        <v>0</v>
      </c>
      <c r="L181" s="13"/>
      <c r="M181" s="15">
        <f>IF(L181&lt;H181,L181+1-H181-K181,L181-H181-K181)</f>
        <v>0</v>
      </c>
      <c r="N181" s="17"/>
      <c r="O181" s="17"/>
      <c r="P181" s="18"/>
      <c r="Q181" s="19"/>
      <c r="R181" s="20">
        <f t="shared" si="143"/>
        <v>0</v>
      </c>
      <c r="S181" s="66"/>
      <c r="U181" s="33">
        <v>0</v>
      </c>
      <c r="V181" s="23">
        <v>0</v>
      </c>
      <c r="W181" s="23">
        <v>0</v>
      </c>
      <c r="Y181" s="22" t="s">
        <v>17</v>
      </c>
      <c r="Z181" s="34" t="s">
        <v>27</v>
      </c>
      <c r="AA181" s="23">
        <f>+W183</f>
        <v>0</v>
      </c>
    </row>
    <row r="182" spans="1:27">
      <c r="A182" s="77">
        <v>42831</v>
      </c>
      <c r="B182" s="13"/>
      <c r="C182" s="13"/>
      <c r="D182" s="13"/>
      <c r="E182" s="14">
        <f t="shared" si="139"/>
        <v>0</v>
      </c>
      <c r="F182" s="13"/>
      <c r="G182" s="15">
        <f t="shared" si="140"/>
        <v>0</v>
      </c>
      <c r="H182" s="13"/>
      <c r="I182" s="13"/>
      <c r="J182" s="13"/>
      <c r="K182" s="14">
        <f t="shared" si="141"/>
        <v>0</v>
      </c>
      <c r="L182" s="13"/>
      <c r="M182" s="15">
        <f t="shared" ref="M182:M185" si="144">IF(L182&lt;H182,L182+1-H182-K182,L182-H182-K182)</f>
        <v>0</v>
      </c>
      <c r="N182" s="17"/>
      <c r="O182" s="17"/>
      <c r="P182" s="18"/>
      <c r="Q182" s="19"/>
      <c r="R182" s="20">
        <f t="shared" si="143"/>
        <v>0</v>
      </c>
      <c r="S182" s="66"/>
      <c r="U182" s="22" t="s">
        <v>18</v>
      </c>
      <c r="V182" s="22" t="s">
        <v>18</v>
      </c>
      <c r="W182" s="22" t="s">
        <v>18</v>
      </c>
      <c r="Y182" s="22" t="s">
        <v>16</v>
      </c>
      <c r="Z182" s="23">
        <f>+V183</f>
        <v>0</v>
      </c>
      <c r="AA182" s="23">
        <f>+(AA181*1.5)/1.25</f>
        <v>0</v>
      </c>
    </row>
    <row r="183" spans="1:27">
      <c r="A183" s="77">
        <v>42832</v>
      </c>
      <c r="B183" s="13"/>
      <c r="C183" s="13"/>
      <c r="D183" s="13"/>
      <c r="E183" s="14">
        <f t="shared" si="139"/>
        <v>0</v>
      </c>
      <c r="F183" s="13"/>
      <c r="G183" s="15">
        <f t="shared" si="140"/>
        <v>0</v>
      </c>
      <c r="H183" s="13"/>
      <c r="I183" s="13"/>
      <c r="J183" s="13"/>
      <c r="K183" s="14">
        <f t="shared" si="141"/>
        <v>0</v>
      </c>
      <c r="L183" s="13"/>
      <c r="M183" s="15">
        <f t="shared" si="144"/>
        <v>0</v>
      </c>
      <c r="N183" s="17"/>
      <c r="O183" s="17"/>
      <c r="P183" s="18"/>
      <c r="Q183" s="19"/>
      <c r="R183" s="20">
        <f t="shared" si="143"/>
        <v>0</v>
      </c>
      <c r="S183" s="66"/>
      <c r="U183" s="33">
        <f>+U175+U181-(Z177*1.25)</f>
        <v>0</v>
      </c>
      <c r="V183" s="23">
        <f>+V175+V181-V177+(AA177*1.5)/1.25-Z177</f>
        <v>0</v>
      </c>
      <c r="W183" s="23">
        <f>+W175+W181-W177-AA177</f>
        <v>0</v>
      </c>
      <c r="Y183" s="22" t="s">
        <v>15</v>
      </c>
      <c r="Z183" s="23">
        <f>+Z182*1.25</f>
        <v>0</v>
      </c>
      <c r="AA183" s="34" t="s">
        <v>27</v>
      </c>
    </row>
    <row r="184" spans="1:27">
      <c r="A184" s="77">
        <v>42833</v>
      </c>
      <c r="B184" s="13"/>
      <c r="C184" s="13"/>
      <c r="D184" s="13"/>
      <c r="E184" s="14">
        <f t="shared" si="139"/>
        <v>0</v>
      </c>
      <c r="F184" s="13"/>
      <c r="G184" s="15">
        <f t="shared" si="140"/>
        <v>0</v>
      </c>
      <c r="H184" s="13"/>
      <c r="I184" s="13"/>
      <c r="J184" s="13"/>
      <c r="K184" s="14">
        <f t="shared" si="141"/>
        <v>0</v>
      </c>
      <c r="L184" s="13"/>
      <c r="M184" s="15">
        <f t="shared" si="144"/>
        <v>0</v>
      </c>
      <c r="N184" s="17"/>
      <c r="O184" s="17"/>
      <c r="P184" s="18"/>
      <c r="Q184" s="19"/>
      <c r="R184" s="20">
        <f t="shared" si="143"/>
        <v>0</v>
      </c>
      <c r="S184" s="66"/>
      <c r="V184" s="22" t="s">
        <v>16</v>
      </c>
      <c r="W184" s="22" t="s">
        <v>17</v>
      </c>
      <c r="Z184" s="22" t="s">
        <v>16</v>
      </c>
      <c r="AA184" s="22" t="s">
        <v>17</v>
      </c>
    </row>
    <row r="185" spans="1:27">
      <c r="A185" s="77">
        <v>42834</v>
      </c>
      <c r="B185" s="13"/>
      <c r="C185" s="13"/>
      <c r="D185" s="13"/>
      <c r="E185" s="14">
        <f t="shared" si="139"/>
        <v>0</v>
      </c>
      <c r="F185" s="13"/>
      <c r="G185" s="15">
        <f t="shared" si="140"/>
        <v>0</v>
      </c>
      <c r="H185" s="13"/>
      <c r="I185" s="13"/>
      <c r="J185" s="13"/>
      <c r="K185" s="14">
        <f t="shared" si="141"/>
        <v>0</v>
      </c>
      <c r="L185" s="13"/>
      <c r="M185" s="15">
        <f t="shared" si="144"/>
        <v>0</v>
      </c>
      <c r="N185" s="17"/>
      <c r="O185" s="17"/>
      <c r="P185" s="18"/>
      <c r="Q185" s="19"/>
      <c r="R185" s="20">
        <f t="shared" si="143"/>
        <v>0</v>
      </c>
      <c r="S185" s="66"/>
      <c r="U185" s="42" t="s">
        <v>19</v>
      </c>
      <c r="V185" s="35">
        <v>0</v>
      </c>
      <c r="W185" s="35">
        <v>0</v>
      </c>
      <c r="Y185" s="42" t="s">
        <v>26</v>
      </c>
      <c r="Z185" s="35">
        <v>0</v>
      </c>
      <c r="AA185" s="35">
        <v>0</v>
      </c>
    </row>
    <row r="186" spans="1:27" ht="6" customHeight="1">
      <c r="N186" s="37"/>
      <c r="O186" s="37"/>
      <c r="P186" s="37"/>
      <c r="Q186" s="37"/>
    </row>
    <row r="187" spans="1:27">
      <c r="A187" s="77">
        <v>42835</v>
      </c>
      <c r="B187" s="13"/>
      <c r="C187" s="13"/>
      <c r="D187" s="13"/>
      <c r="E187" s="14">
        <f t="shared" ref="E187:E193" si="145">+D187-C187</f>
        <v>0</v>
      </c>
      <c r="F187" s="13"/>
      <c r="G187" s="15">
        <f t="shared" ref="G187:G193" si="146">IF(F187&lt;B187,F187+1-B187-E187,F187-B187-E187)</f>
        <v>0</v>
      </c>
      <c r="H187" s="13"/>
      <c r="I187" s="13"/>
      <c r="J187" s="13"/>
      <c r="K187" s="14">
        <f t="shared" ref="K187:K193" si="147">+J187-I187</f>
        <v>0</v>
      </c>
      <c r="L187" s="13"/>
      <c r="M187" s="15">
        <f t="shared" ref="M187:M188" si="148">IF(L187&lt;H187,L187+1-H187-K187,L187-H187-K187)</f>
        <v>0</v>
      </c>
      <c r="N187" s="17"/>
      <c r="O187" s="17"/>
      <c r="P187" s="18"/>
      <c r="Q187" s="19"/>
      <c r="R187" s="20">
        <f>SUM(G187+M187)</f>
        <v>0</v>
      </c>
      <c r="S187" s="66">
        <f>SUM(R187:R193)</f>
        <v>0</v>
      </c>
      <c r="U187" s="39" t="s">
        <v>13</v>
      </c>
      <c r="V187" s="43" t="s">
        <v>14</v>
      </c>
      <c r="W187" s="43"/>
      <c r="Y187" s="36"/>
      <c r="Z187" s="43" t="s">
        <v>28</v>
      </c>
      <c r="AA187" s="43"/>
    </row>
    <row r="188" spans="1:27">
      <c r="A188" s="77">
        <v>42836</v>
      </c>
      <c r="B188" s="13"/>
      <c r="C188" s="13"/>
      <c r="D188" s="13"/>
      <c r="E188" s="14">
        <f t="shared" si="145"/>
        <v>0</v>
      </c>
      <c r="F188" s="13"/>
      <c r="G188" s="15">
        <f t="shared" si="146"/>
        <v>0</v>
      </c>
      <c r="H188" s="13"/>
      <c r="I188" s="13"/>
      <c r="J188" s="13"/>
      <c r="K188" s="14">
        <f t="shared" si="147"/>
        <v>0</v>
      </c>
      <c r="L188" s="13"/>
      <c r="M188" s="15">
        <f t="shared" si="148"/>
        <v>0</v>
      </c>
      <c r="N188" s="17"/>
      <c r="O188" s="17"/>
      <c r="P188" s="18"/>
      <c r="Q188" s="19"/>
      <c r="R188" s="20">
        <f t="shared" ref="R188:R193" si="149">SUM(G188+M188)</f>
        <v>0</v>
      </c>
      <c r="S188" s="66"/>
      <c r="U188" s="22" t="s">
        <v>15</v>
      </c>
      <c r="V188" s="22" t="s">
        <v>29</v>
      </c>
      <c r="W188" s="22" t="s">
        <v>17</v>
      </c>
      <c r="Z188" s="22" t="s">
        <v>16</v>
      </c>
      <c r="AA188" s="22" t="s">
        <v>17</v>
      </c>
    </row>
    <row r="189" spans="1:27">
      <c r="A189" s="77">
        <v>42837</v>
      </c>
      <c r="B189" s="13"/>
      <c r="C189" s="13"/>
      <c r="D189" s="13"/>
      <c r="E189" s="14">
        <f t="shared" si="145"/>
        <v>0</v>
      </c>
      <c r="F189" s="13"/>
      <c r="G189" s="15">
        <f t="shared" si="146"/>
        <v>0</v>
      </c>
      <c r="H189" s="13"/>
      <c r="I189" s="13"/>
      <c r="J189" s="13"/>
      <c r="K189" s="14">
        <f t="shared" si="147"/>
        <v>0</v>
      </c>
      <c r="L189" s="13"/>
      <c r="M189" s="15">
        <f>IF(L189&lt;H189,L189+1-H189-K189,L189-H189-K189)</f>
        <v>0</v>
      </c>
      <c r="N189" s="17"/>
      <c r="O189" s="17"/>
      <c r="P189" s="18"/>
      <c r="Q189" s="19"/>
      <c r="R189" s="20">
        <f t="shared" si="149"/>
        <v>0</v>
      </c>
      <c r="S189" s="66"/>
      <c r="U189" s="33">
        <v>0</v>
      </c>
      <c r="V189" s="23">
        <v>0</v>
      </c>
      <c r="W189" s="23">
        <v>0</v>
      </c>
      <c r="Y189" s="22" t="s">
        <v>17</v>
      </c>
      <c r="Z189" s="34" t="s">
        <v>27</v>
      </c>
      <c r="AA189" s="23">
        <f>+W191</f>
        <v>0</v>
      </c>
    </row>
    <row r="190" spans="1:27">
      <c r="A190" s="77">
        <v>42838</v>
      </c>
      <c r="B190" s="13"/>
      <c r="C190" s="13"/>
      <c r="D190" s="13"/>
      <c r="E190" s="14">
        <f t="shared" si="145"/>
        <v>0</v>
      </c>
      <c r="F190" s="13"/>
      <c r="G190" s="15">
        <f t="shared" si="146"/>
        <v>0</v>
      </c>
      <c r="H190" s="13"/>
      <c r="I190" s="13"/>
      <c r="J190" s="13"/>
      <c r="K190" s="14">
        <f t="shared" si="147"/>
        <v>0</v>
      </c>
      <c r="L190" s="13"/>
      <c r="M190" s="15">
        <f t="shared" ref="M190:M193" si="150">IF(L190&lt;H190,L190+1-H190-K190,L190-H190-K190)</f>
        <v>0</v>
      </c>
      <c r="N190" s="17"/>
      <c r="O190" s="17"/>
      <c r="P190" s="18"/>
      <c r="Q190" s="19"/>
      <c r="R190" s="20">
        <f t="shared" si="149"/>
        <v>0</v>
      </c>
      <c r="S190" s="66"/>
      <c r="U190" s="22" t="s">
        <v>18</v>
      </c>
      <c r="V190" s="22" t="s">
        <v>18</v>
      </c>
      <c r="W190" s="22" t="s">
        <v>18</v>
      </c>
      <c r="Y190" s="22" t="s">
        <v>16</v>
      </c>
      <c r="Z190" s="23">
        <f>+V191</f>
        <v>0</v>
      </c>
      <c r="AA190" s="23">
        <f>+(AA189*1.5)/1.25</f>
        <v>0</v>
      </c>
    </row>
    <row r="191" spans="1:27">
      <c r="A191" s="77">
        <v>42839</v>
      </c>
      <c r="B191" s="13"/>
      <c r="C191" s="13"/>
      <c r="D191" s="13"/>
      <c r="E191" s="14">
        <f t="shared" si="145"/>
        <v>0</v>
      </c>
      <c r="F191" s="13"/>
      <c r="G191" s="15">
        <f t="shared" si="146"/>
        <v>0</v>
      </c>
      <c r="H191" s="13"/>
      <c r="I191" s="13"/>
      <c r="J191" s="13"/>
      <c r="K191" s="14">
        <f t="shared" si="147"/>
        <v>0</v>
      </c>
      <c r="L191" s="13"/>
      <c r="M191" s="15">
        <f t="shared" si="150"/>
        <v>0</v>
      </c>
      <c r="N191" s="17"/>
      <c r="O191" s="17"/>
      <c r="P191" s="18"/>
      <c r="Q191" s="19"/>
      <c r="R191" s="20">
        <f t="shared" si="149"/>
        <v>0</v>
      </c>
      <c r="S191" s="66"/>
      <c r="U191" s="33">
        <f>+U183+U189-(Z185*1.25)</f>
        <v>0</v>
      </c>
      <c r="V191" s="23">
        <f>+V183+V189-V185+(AA185*1.5)/1.25-Z185</f>
        <v>0</v>
      </c>
      <c r="W191" s="23">
        <f>+W183+W189-W185-AA185</f>
        <v>0</v>
      </c>
      <c r="Y191" s="22" t="s">
        <v>15</v>
      </c>
      <c r="Z191" s="23">
        <f>+Z190*1.25</f>
        <v>0</v>
      </c>
      <c r="AA191" s="34" t="s">
        <v>27</v>
      </c>
    </row>
    <row r="192" spans="1:27">
      <c r="A192" s="77">
        <v>42840</v>
      </c>
      <c r="B192" s="13"/>
      <c r="C192" s="13"/>
      <c r="D192" s="13"/>
      <c r="E192" s="14">
        <f t="shared" si="145"/>
        <v>0</v>
      </c>
      <c r="F192" s="13"/>
      <c r="G192" s="15">
        <f t="shared" si="146"/>
        <v>0</v>
      </c>
      <c r="H192" s="13"/>
      <c r="I192" s="13"/>
      <c r="J192" s="13"/>
      <c r="K192" s="14">
        <f t="shared" si="147"/>
        <v>0</v>
      </c>
      <c r="L192" s="13"/>
      <c r="M192" s="15">
        <f t="shared" si="150"/>
        <v>0</v>
      </c>
      <c r="N192" s="17"/>
      <c r="O192" s="17"/>
      <c r="P192" s="18"/>
      <c r="Q192" s="19"/>
      <c r="R192" s="20">
        <f t="shared" si="149"/>
        <v>0</v>
      </c>
      <c r="S192" s="66"/>
      <c r="V192" s="22" t="s">
        <v>16</v>
      </c>
      <c r="W192" s="22" t="s">
        <v>17</v>
      </c>
      <c r="Z192" s="22" t="s">
        <v>16</v>
      </c>
      <c r="AA192" s="22" t="s">
        <v>17</v>
      </c>
    </row>
    <row r="193" spans="1:27">
      <c r="A193" s="77">
        <v>42841</v>
      </c>
      <c r="B193" s="13"/>
      <c r="C193" s="13"/>
      <c r="D193" s="13"/>
      <c r="E193" s="14">
        <f t="shared" si="145"/>
        <v>0</v>
      </c>
      <c r="F193" s="13"/>
      <c r="G193" s="15">
        <f t="shared" si="146"/>
        <v>0</v>
      </c>
      <c r="H193" s="13"/>
      <c r="I193" s="13"/>
      <c r="J193" s="13"/>
      <c r="K193" s="14">
        <f t="shared" si="147"/>
        <v>0</v>
      </c>
      <c r="L193" s="13"/>
      <c r="M193" s="15">
        <f t="shared" si="150"/>
        <v>0</v>
      </c>
      <c r="N193" s="17"/>
      <c r="O193" s="17"/>
      <c r="P193" s="18"/>
      <c r="Q193" s="19"/>
      <c r="R193" s="20">
        <f t="shared" si="149"/>
        <v>0</v>
      </c>
      <c r="S193" s="66"/>
      <c r="U193" s="42" t="s">
        <v>19</v>
      </c>
      <c r="V193" s="35">
        <v>0</v>
      </c>
      <c r="W193" s="35">
        <v>0</v>
      </c>
      <c r="Y193" s="42" t="s">
        <v>26</v>
      </c>
      <c r="Z193" s="35">
        <v>0</v>
      </c>
      <c r="AA193" s="35">
        <v>0</v>
      </c>
    </row>
    <row r="194" spans="1:27" ht="6" customHeight="1">
      <c r="N194" s="37"/>
      <c r="O194" s="37"/>
      <c r="P194" s="37"/>
      <c r="Q194" s="37"/>
    </row>
    <row r="195" spans="1:27">
      <c r="A195" s="77">
        <v>42842</v>
      </c>
      <c r="B195" s="13"/>
      <c r="C195" s="13"/>
      <c r="D195" s="13"/>
      <c r="E195" s="14">
        <f t="shared" ref="E195:E201" si="151">+D195-C195</f>
        <v>0</v>
      </c>
      <c r="F195" s="13"/>
      <c r="G195" s="15">
        <f t="shared" ref="G195:G201" si="152">IF(F195&lt;B195,F195+1-B195-E195,F195-B195-E195)</f>
        <v>0</v>
      </c>
      <c r="H195" s="13"/>
      <c r="I195" s="13"/>
      <c r="J195" s="13"/>
      <c r="K195" s="14">
        <f t="shared" ref="K195:K201" si="153">+J195-I195</f>
        <v>0</v>
      </c>
      <c r="L195" s="13"/>
      <c r="M195" s="15">
        <f t="shared" ref="M195:M196" si="154">IF(L195&lt;H195,L195+1-H195-K195,L195-H195-K195)</f>
        <v>0</v>
      </c>
      <c r="N195" s="17"/>
      <c r="O195" s="17"/>
      <c r="P195" s="18"/>
      <c r="Q195" s="19"/>
      <c r="R195" s="20">
        <f>SUM(G195+M195)</f>
        <v>0</v>
      </c>
      <c r="S195" s="66">
        <f>SUM(R195:R201)</f>
        <v>0</v>
      </c>
      <c r="U195" s="39" t="s">
        <v>13</v>
      </c>
      <c r="V195" s="43" t="s">
        <v>14</v>
      </c>
      <c r="W195" s="43"/>
      <c r="Y195" s="36"/>
      <c r="Z195" s="43" t="s">
        <v>28</v>
      </c>
      <c r="AA195" s="43"/>
    </row>
    <row r="196" spans="1:27">
      <c r="A196" s="77">
        <v>42843</v>
      </c>
      <c r="B196" s="13"/>
      <c r="C196" s="13"/>
      <c r="D196" s="13"/>
      <c r="E196" s="14">
        <f t="shared" si="151"/>
        <v>0</v>
      </c>
      <c r="F196" s="13"/>
      <c r="G196" s="15">
        <f t="shared" si="152"/>
        <v>0</v>
      </c>
      <c r="H196" s="13"/>
      <c r="I196" s="13"/>
      <c r="J196" s="13"/>
      <c r="K196" s="14">
        <f t="shared" si="153"/>
        <v>0</v>
      </c>
      <c r="L196" s="13"/>
      <c r="M196" s="15">
        <f t="shared" si="154"/>
        <v>0</v>
      </c>
      <c r="N196" s="17"/>
      <c r="O196" s="17"/>
      <c r="P196" s="18"/>
      <c r="Q196" s="19"/>
      <c r="R196" s="20">
        <f t="shared" ref="R196:R201" si="155">SUM(G196+M196)</f>
        <v>0</v>
      </c>
      <c r="S196" s="66"/>
      <c r="U196" s="22" t="s">
        <v>15</v>
      </c>
      <c r="V196" s="22" t="s">
        <v>29</v>
      </c>
      <c r="W196" s="22" t="s">
        <v>17</v>
      </c>
      <c r="Z196" s="22" t="s">
        <v>16</v>
      </c>
      <c r="AA196" s="22" t="s">
        <v>17</v>
      </c>
    </row>
    <row r="197" spans="1:27">
      <c r="A197" s="77">
        <v>42844</v>
      </c>
      <c r="B197" s="13"/>
      <c r="C197" s="13"/>
      <c r="D197" s="13"/>
      <c r="E197" s="14">
        <f t="shared" si="151"/>
        <v>0</v>
      </c>
      <c r="F197" s="13"/>
      <c r="G197" s="15">
        <f t="shared" si="152"/>
        <v>0</v>
      </c>
      <c r="H197" s="13"/>
      <c r="I197" s="13"/>
      <c r="J197" s="13"/>
      <c r="K197" s="14">
        <f t="shared" si="153"/>
        <v>0</v>
      </c>
      <c r="L197" s="13"/>
      <c r="M197" s="15">
        <f>IF(L197&lt;H197,L197+1-H197-K197,L197-H197-K197)</f>
        <v>0</v>
      </c>
      <c r="N197" s="17"/>
      <c r="O197" s="17"/>
      <c r="P197" s="18"/>
      <c r="Q197" s="19"/>
      <c r="R197" s="20">
        <f t="shared" si="155"/>
        <v>0</v>
      </c>
      <c r="S197" s="66"/>
      <c r="U197" s="33">
        <v>0</v>
      </c>
      <c r="V197" s="23">
        <v>0</v>
      </c>
      <c r="W197" s="23">
        <v>0</v>
      </c>
      <c r="Y197" s="22" t="s">
        <v>17</v>
      </c>
      <c r="Z197" s="34" t="s">
        <v>27</v>
      </c>
      <c r="AA197" s="23">
        <f>+W199</f>
        <v>0</v>
      </c>
    </row>
    <row r="198" spans="1:27">
      <c r="A198" s="77">
        <v>42845</v>
      </c>
      <c r="B198" s="13"/>
      <c r="C198" s="13"/>
      <c r="D198" s="13"/>
      <c r="E198" s="14">
        <f t="shared" si="151"/>
        <v>0</v>
      </c>
      <c r="F198" s="13"/>
      <c r="G198" s="15">
        <f t="shared" si="152"/>
        <v>0</v>
      </c>
      <c r="H198" s="13"/>
      <c r="I198" s="13"/>
      <c r="J198" s="13"/>
      <c r="K198" s="14">
        <f t="shared" si="153"/>
        <v>0</v>
      </c>
      <c r="L198" s="13"/>
      <c r="M198" s="15">
        <f t="shared" ref="M198:M201" si="156">IF(L198&lt;H198,L198+1-H198-K198,L198-H198-K198)</f>
        <v>0</v>
      </c>
      <c r="N198" s="17"/>
      <c r="O198" s="17"/>
      <c r="P198" s="18"/>
      <c r="Q198" s="19"/>
      <c r="R198" s="20">
        <f t="shared" si="155"/>
        <v>0</v>
      </c>
      <c r="S198" s="66"/>
      <c r="U198" s="22" t="s">
        <v>18</v>
      </c>
      <c r="V198" s="22" t="s">
        <v>18</v>
      </c>
      <c r="W198" s="22" t="s">
        <v>18</v>
      </c>
      <c r="Y198" s="22" t="s">
        <v>16</v>
      </c>
      <c r="Z198" s="23">
        <f>+V199</f>
        <v>0</v>
      </c>
      <c r="AA198" s="23">
        <f>+(AA197*1.5)/1.25</f>
        <v>0</v>
      </c>
    </row>
    <row r="199" spans="1:27">
      <c r="A199" s="77">
        <v>42846</v>
      </c>
      <c r="B199" s="13"/>
      <c r="C199" s="13"/>
      <c r="D199" s="13"/>
      <c r="E199" s="14">
        <f t="shared" si="151"/>
        <v>0</v>
      </c>
      <c r="F199" s="13"/>
      <c r="G199" s="15">
        <f t="shared" si="152"/>
        <v>0</v>
      </c>
      <c r="H199" s="13"/>
      <c r="I199" s="13"/>
      <c r="J199" s="13"/>
      <c r="K199" s="14">
        <f t="shared" si="153"/>
        <v>0</v>
      </c>
      <c r="L199" s="13"/>
      <c r="M199" s="15">
        <f t="shared" si="156"/>
        <v>0</v>
      </c>
      <c r="N199" s="17"/>
      <c r="O199" s="17"/>
      <c r="P199" s="18"/>
      <c r="Q199" s="19"/>
      <c r="R199" s="20">
        <f t="shared" si="155"/>
        <v>0</v>
      </c>
      <c r="S199" s="66"/>
      <c r="U199" s="33">
        <f>+U191+U197-(Z193*1.25)</f>
        <v>0</v>
      </c>
      <c r="V199" s="23">
        <f>+V191-V197-V193+(AA193*1.5)/1.25-Z193</f>
        <v>0</v>
      </c>
      <c r="W199" s="23">
        <f>+W191+W197-W193-AA193</f>
        <v>0</v>
      </c>
      <c r="Y199" s="22" t="s">
        <v>15</v>
      </c>
      <c r="Z199" s="23">
        <f>+Z198*1.25</f>
        <v>0</v>
      </c>
      <c r="AA199" s="34" t="s">
        <v>27</v>
      </c>
    </row>
    <row r="200" spans="1:27">
      <c r="A200" s="77">
        <v>42847</v>
      </c>
      <c r="B200" s="13"/>
      <c r="C200" s="13"/>
      <c r="D200" s="13"/>
      <c r="E200" s="14">
        <f t="shared" si="151"/>
        <v>0</v>
      </c>
      <c r="F200" s="13"/>
      <c r="G200" s="15">
        <f t="shared" si="152"/>
        <v>0</v>
      </c>
      <c r="H200" s="13"/>
      <c r="I200" s="13"/>
      <c r="J200" s="13"/>
      <c r="K200" s="14">
        <f t="shared" si="153"/>
        <v>0</v>
      </c>
      <c r="L200" s="13"/>
      <c r="M200" s="15">
        <f t="shared" si="156"/>
        <v>0</v>
      </c>
      <c r="N200" s="17"/>
      <c r="O200" s="17"/>
      <c r="P200" s="18"/>
      <c r="Q200" s="19"/>
      <c r="R200" s="20">
        <f t="shared" si="155"/>
        <v>0</v>
      </c>
      <c r="S200" s="66"/>
      <c r="V200" s="22" t="s">
        <v>16</v>
      </c>
      <c r="W200" s="22" t="s">
        <v>17</v>
      </c>
      <c r="Z200" s="22" t="s">
        <v>16</v>
      </c>
      <c r="AA200" s="22" t="s">
        <v>17</v>
      </c>
    </row>
    <row r="201" spans="1:27">
      <c r="A201" s="77">
        <v>42848</v>
      </c>
      <c r="B201" s="13"/>
      <c r="C201" s="13"/>
      <c r="D201" s="13"/>
      <c r="E201" s="14">
        <f t="shared" si="151"/>
        <v>0</v>
      </c>
      <c r="F201" s="13"/>
      <c r="G201" s="15">
        <f t="shared" si="152"/>
        <v>0</v>
      </c>
      <c r="H201" s="13"/>
      <c r="I201" s="13"/>
      <c r="J201" s="13"/>
      <c r="K201" s="14">
        <f t="shared" si="153"/>
        <v>0</v>
      </c>
      <c r="L201" s="13"/>
      <c r="M201" s="15">
        <f t="shared" si="156"/>
        <v>0</v>
      </c>
      <c r="N201" s="17"/>
      <c r="O201" s="17"/>
      <c r="P201" s="18"/>
      <c r="Q201" s="19"/>
      <c r="R201" s="20">
        <f t="shared" si="155"/>
        <v>0</v>
      </c>
      <c r="S201" s="66"/>
      <c r="U201" s="42" t="s">
        <v>19</v>
      </c>
      <c r="V201" s="35">
        <v>0</v>
      </c>
      <c r="W201" s="35">
        <v>0</v>
      </c>
      <c r="Y201" s="42" t="s">
        <v>26</v>
      </c>
      <c r="Z201" s="35">
        <v>0</v>
      </c>
      <c r="AA201" s="35">
        <v>0</v>
      </c>
    </row>
    <row r="202" spans="1:27" ht="6" customHeight="1">
      <c r="N202" s="37"/>
      <c r="O202" s="37"/>
      <c r="P202" s="37"/>
      <c r="Q202" s="37"/>
    </row>
    <row r="203" spans="1:27">
      <c r="A203" s="77">
        <v>42849</v>
      </c>
      <c r="B203" s="13"/>
      <c r="C203" s="13"/>
      <c r="D203" s="13"/>
      <c r="E203" s="14">
        <f t="shared" ref="E203:E209" si="157">+D203-C203</f>
        <v>0</v>
      </c>
      <c r="F203" s="13"/>
      <c r="G203" s="15">
        <f t="shared" ref="G203:G209" si="158">IF(F203&lt;B203,F203+1-B203-E203,F203-B203-E203)</f>
        <v>0</v>
      </c>
      <c r="H203" s="13"/>
      <c r="I203" s="13"/>
      <c r="J203" s="13"/>
      <c r="K203" s="14">
        <f t="shared" ref="K203:K209" si="159">+J203-I203</f>
        <v>0</v>
      </c>
      <c r="L203" s="13"/>
      <c r="M203" s="15">
        <f t="shared" ref="M203:M204" si="160">IF(L203&lt;H203,L203+1-H203-K203,L203-H203-K203)</f>
        <v>0</v>
      </c>
      <c r="N203" s="17"/>
      <c r="O203" s="17"/>
      <c r="P203" s="18"/>
      <c r="Q203" s="19"/>
      <c r="R203" s="20">
        <f>SUM(G203+M203)</f>
        <v>0</v>
      </c>
      <c r="S203" s="66">
        <f>SUM(R203:R209)</f>
        <v>0</v>
      </c>
      <c r="U203" s="39" t="s">
        <v>13</v>
      </c>
      <c r="V203" s="43" t="s">
        <v>14</v>
      </c>
      <c r="W203" s="43"/>
      <c r="Y203" s="36"/>
      <c r="Z203" s="43" t="s">
        <v>28</v>
      </c>
      <c r="AA203" s="43"/>
    </row>
    <row r="204" spans="1:27">
      <c r="A204" s="77">
        <v>42850</v>
      </c>
      <c r="B204" s="13"/>
      <c r="C204" s="13"/>
      <c r="D204" s="13"/>
      <c r="E204" s="14">
        <f t="shared" si="157"/>
        <v>0</v>
      </c>
      <c r="F204" s="13"/>
      <c r="G204" s="15">
        <f t="shared" si="158"/>
        <v>0</v>
      </c>
      <c r="H204" s="13"/>
      <c r="I204" s="13"/>
      <c r="J204" s="13"/>
      <c r="K204" s="14">
        <f t="shared" si="159"/>
        <v>0</v>
      </c>
      <c r="L204" s="13"/>
      <c r="M204" s="15">
        <f t="shared" si="160"/>
        <v>0</v>
      </c>
      <c r="N204" s="17"/>
      <c r="O204" s="17"/>
      <c r="P204" s="18"/>
      <c r="Q204" s="19"/>
      <c r="R204" s="20">
        <f t="shared" ref="R204:R209" si="161">SUM(G204+M204)</f>
        <v>0</v>
      </c>
      <c r="S204" s="66"/>
      <c r="U204" s="22" t="s">
        <v>15</v>
      </c>
      <c r="V204" s="22" t="s">
        <v>29</v>
      </c>
      <c r="W204" s="22" t="s">
        <v>17</v>
      </c>
      <c r="Z204" s="22" t="s">
        <v>16</v>
      </c>
      <c r="AA204" s="22" t="s">
        <v>17</v>
      </c>
    </row>
    <row r="205" spans="1:27">
      <c r="A205" s="77">
        <v>42851</v>
      </c>
      <c r="B205" s="13"/>
      <c r="C205" s="13"/>
      <c r="D205" s="13"/>
      <c r="E205" s="14">
        <f t="shared" si="157"/>
        <v>0</v>
      </c>
      <c r="F205" s="13"/>
      <c r="G205" s="15">
        <f t="shared" si="158"/>
        <v>0</v>
      </c>
      <c r="H205" s="13"/>
      <c r="I205" s="13"/>
      <c r="J205" s="13"/>
      <c r="K205" s="14">
        <f t="shared" si="159"/>
        <v>0</v>
      </c>
      <c r="L205" s="13"/>
      <c r="M205" s="15">
        <f>IF(L205&lt;H205,L205+1-H205-K205,L205-H205-K205)</f>
        <v>0</v>
      </c>
      <c r="N205" s="17"/>
      <c r="O205" s="17"/>
      <c r="P205" s="18"/>
      <c r="Q205" s="19"/>
      <c r="R205" s="20">
        <f t="shared" si="161"/>
        <v>0</v>
      </c>
      <c r="S205" s="66"/>
      <c r="U205" s="33">
        <v>0</v>
      </c>
      <c r="V205" s="23">
        <v>0</v>
      </c>
      <c r="W205" s="23">
        <v>0</v>
      </c>
      <c r="Y205" s="22" t="s">
        <v>17</v>
      </c>
      <c r="Z205" s="34" t="s">
        <v>27</v>
      </c>
      <c r="AA205" s="23">
        <f>+W207</f>
        <v>0</v>
      </c>
    </row>
    <row r="206" spans="1:27">
      <c r="A206" s="77">
        <v>42852</v>
      </c>
      <c r="B206" s="13"/>
      <c r="C206" s="13"/>
      <c r="D206" s="13"/>
      <c r="E206" s="14">
        <f t="shared" si="157"/>
        <v>0</v>
      </c>
      <c r="F206" s="13"/>
      <c r="G206" s="15">
        <f t="shared" si="158"/>
        <v>0</v>
      </c>
      <c r="H206" s="13"/>
      <c r="I206" s="13"/>
      <c r="J206" s="13"/>
      <c r="K206" s="14">
        <f t="shared" si="159"/>
        <v>0</v>
      </c>
      <c r="L206" s="13"/>
      <c r="M206" s="15">
        <f t="shared" ref="M206:M209" si="162">IF(L206&lt;H206,L206+1-H206-K206,L206-H206-K206)</f>
        <v>0</v>
      </c>
      <c r="N206" s="17"/>
      <c r="O206" s="17"/>
      <c r="P206" s="18"/>
      <c r="Q206" s="19"/>
      <c r="R206" s="20">
        <f t="shared" si="161"/>
        <v>0</v>
      </c>
      <c r="S206" s="66"/>
      <c r="U206" s="22" t="s">
        <v>18</v>
      </c>
      <c r="V206" s="22" t="s">
        <v>18</v>
      </c>
      <c r="W206" s="22" t="s">
        <v>18</v>
      </c>
      <c r="Y206" s="22" t="s">
        <v>16</v>
      </c>
      <c r="Z206" s="23">
        <f>+V207</f>
        <v>0</v>
      </c>
      <c r="AA206" s="23">
        <f>+(AA205*1.5)/1.25</f>
        <v>0</v>
      </c>
    </row>
    <row r="207" spans="1:27">
      <c r="A207" s="77">
        <v>42853</v>
      </c>
      <c r="B207" s="13"/>
      <c r="C207" s="13"/>
      <c r="D207" s="13"/>
      <c r="E207" s="14">
        <f t="shared" si="157"/>
        <v>0</v>
      </c>
      <c r="F207" s="13"/>
      <c r="G207" s="15">
        <f t="shared" si="158"/>
        <v>0</v>
      </c>
      <c r="H207" s="13"/>
      <c r="I207" s="13"/>
      <c r="J207" s="13"/>
      <c r="K207" s="14">
        <f t="shared" si="159"/>
        <v>0</v>
      </c>
      <c r="L207" s="13"/>
      <c r="M207" s="15">
        <f t="shared" si="162"/>
        <v>0</v>
      </c>
      <c r="N207" s="17"/>
      <c r="O207" s="17"/>
      <c r="P207" s="18"/>
      <c r="Q207" s="19"/>
      <c r="R207" s="20">
        <f t="shared" si="161"/>
        <v>0</v>
      </c>
      <c r="S207" s="66"/>
      <c r="U207" s="33">
        <f>+U199+U205-(Z201*1.25)</f>
        <v>0</v>
      </c>
      <c r="V207" s="23">
        <f>+V199-V205-V201+(AA201*1.5)/1.25-Z201</f>
        <v>0</v>
      </c>
      <c r="W207" s="23">
        <f>+W199+W205-W201-AA201</f>
        <v>0</v>
      </c>
      <c r="Y207" s="22" t="s">
        <v>15</v>
      </c>
      <c r="Z207" s="23">
        <f>+Z206*1.25</f>
        <v>0</v>
      </c>
      <c r="AA207" s="34" t="s">
        <v>27</v>
      </c>
    </row>
    <row r="208" spans="1:27">
      <c r="A208" s="77">
        <v>42854</v>
      </c>
      <c r="B208" s="13"/>
      <c r="C208" s="13"/>
      <c r="D208" s="13"/>
      <c r="E208" s="14">
        <f t="shared" si="157"/>
        <v>0</v>
      </c>
      <c r="F208" s="13"/>
      <c r="G208" s="15">
        <f t="shared" si="158"/>
        <v>0</v>
      </c>
      <c r="H208" s="13"/>
      <c r="I208" s="13"/>
      <c r="J208" s="13"/>
      <c r="K208" s="14">
        <f t="shared" si="159"/>
        <v>0</v>
      </c>
      <c r="L208" s="13"/>
      <c r="M208" s="15">
        <f t="shared" si="162"/>
        <v>0</v>
      </c>
      <c r="N208" s="17"/>
      <c r="O208" s="17"/>
      <c r="P208" s="18"/>
      <c r="Q208" s="19"/>
      <c r="R208" s="20">
        <f t="shared" si="161"/>
        <v>0</v>
      </c>
      <c r="S208" s="66"/>
      <c r="V208" s="22" t="s">
        <v>16</v>
      </c>
      <c r="W208" s="22" t="s">
        <v>17</v>
      </c>
      <c r="Z208" s="22" t="s">
        <v>16</v>
      </c>
      <c r="AA208" s="22" t="s">
        <v>17</v>
      </c>
    </row>
    <row r="209" spans="1:27">
      <c r="A209" s="77">
        <v>42855</v>
      </c>
      <c r="B209" s="13"/>
      <c r="C209" s="13"/>
      <c r="D209" s="13"/>
      <c r="E209" s="14">
        <f t="shared" si="157"/>
        <v>0</v>
      </c>
      <c r="F209" s="13"/>
      <c r="G209" s="15">
        <f t="shared" si="158"/>
        <v>0</v>
      </c>
      <c r="H209" s="13"/>
      <c r="I209" s="13"/>
      <c r="J209" s="13"/>
      <c r="K209" s="14">
        <f t="shared" si="159"/>
        <v>0</v>
      </c>
      <c r="L209" s="13"/>
      <c r="M209" s="15">
        <f t="shared" si="162"/>
        <v>0</v>
      </c>
      <c r="N209" s="17"/>
      <c r="O209" s="17"/>
      <c r="P209" s="18"/>
      <c r="Q209" s="19"/>
      <c r="R209" s="20">
        <f t="shared" si="161"/>
        <v>0</v>
      </c>
      <c r="S209" s="66"/>
      <c r="U209" s="42" t="s">
        <v>19</v>
      </c>
      <c r="V209" s="35">
        <v>0</v>
      </c>
      <c r="W209" s="35">
        <v>0</v>
      </c>
      <c r="Y209" s="42" t="s">
        <v>26</v>
      </c>
      <c r="Z209" s="35">
        <v>0</v>
      </c>
      <c r="AA209" s="35">
        <v>0</v>
      </c>
    </row>
    <row r="210" spans="1:27" ht="6" customHeight="1">
      <c r="N210" s="37"/>
      <c r="O210" s="37"/>
      <c r="P210" s="37"/>
      <c r="Q210" s="37"/>
    </row>
    <row r="211" spans="1:27">
      <c r="A211" s="77">
        <v>42856</v>
      </c>
      <c r="B211" s="13"/>
      <c r="C211" s="13"/>
      <c r="D211" s="13"/>
      <c r="E211" s="14">
        <f t="shared" ref="E211:E217" si="163">+D211-C211</f>
        <v>0</v>
      </c>
      <c r="F211" s="13"/>
      <c r="G211" s="15">
        <f t="shared" ref="G211:G217" si="164">IF(F211&lt;B211,F211+1-B211-E211,F211-B211-E211)</f>
        <v>0</v>
      </c>
      <c r="H211" s="13"/>
      <c r="I211" s="13"/>
      <c r="J211" s="13"/>
      <c r="K211" s="14">
        <f t="shared" ref="K211:K217" si="165">+J211-I211</f>
        <v>0</v>
      </c>
      <c r="L211" s="13"/>
      <c r="M211" s="15">
        <f t="shared" ref="M211:M212" si="166">IF(L211&lt;H211,L211+1-H211-K211,L211-H211-K211)</f>
        <v>0</v>
      </c>
      <c r="N211" s="17"/>
      <c r="O211" s="17"/>
      <c r="P211" s="18"/>
      <c r="Q211" s="19"/>
      <c r="R211" s="20">
        <f>SUM(G211+M211)</f>
        <v>0</v>
      </c>
      <c r="S211" s="66">
        <f>SUM(R211:R217)</f>
        <v>0</v>
      </c>
      <c r="U211" s="39" t="s">
        <v>13</v>
      </c>
      <c r="V211" s="43" t="s">
        <v>14</v>
      </c>
      <c r="W211" s="43"/>
      <c r="Y211" s="36"/>
      <c r="Z211" s="43" t="s">
        <v>28</v>
      </c>
      <c r="AA211" s="43"/>
    </row>
    <row r="212" spans="1:27">
      <c r="A212" s="77">
        <v>42857</v>
      </c>
      <c r="B212" s="13"/>
      <c r="C212" s="13"/>
      <c r="D212" s="13"/>
      <c r="E212" s="14">
        <f t="shared" si="163"/>
        <v>0</v>
      </c>
      <c r="F212" s="13"/>
      <c r="G212" s="15">
        <f t="shared" si="164"/>
        <v>0</v>
      </c>
      <c r="H212" s="13"/>
      <c r="I212" s="13"/>
      <c r="J212" s="13"/>
      <c r="K212" s="14">
        <f t="shared" si="165"/>
        <v>0</v>
      </c>
      <c r="L212" s="13"/>
      <c r="M212" s="15">
        <f t="shared" si="166"/>
        <v>0</v>
      </c>
      <c r="N212" s="17"/>
      <c r="O212" s="17"/>
      <c r="P212" s="18"/>
      <c r="Q212" s="19"/>
      <c r="R212" s="20">
        <f t="shared" ref="R212:R217" si="167">SUM(G212+M212)</f>
        <v>0</v>
      </c>
      <c r="S212" s="66"/>
      <c r="U212" s="22" t="s">
        <v>15</v>
      </c>
      <c r="V212" s="22" t="s">
        <v>29</v>
      </c>
      <c r="W212" s="22" t="s">
        <v>17</v>
      </c>
      <c r="Z212" s="22" t="s">
        <v>16</v>
      </c>
      <c r="AA212" s="22" t="s">
        <v>17</v>
      </c>
    </row>
    <row r="213" spans="1:27">
      <c r="A213" s="77">
        <v>42858</v>
      </c>
      <c r="B213" s="13"/>
      <c r="C213" s="13"/>
      <c r="D213" s="13"/>
      <c r="E213" s="14">
        <f t="shared" si="163"/>
        <v>0</v>
      </c>
      <c r="F213" s="13"/>
      <c r="G213" s="15">
        <f t="shared" si="164"/>
        <v>0</v>
      </c>
      <c r="H213" s="13"/>
      <c r="I213" s="13"/>
      <c r="J213" s="13"/>
      <c r="K213" s="14">
        <f t="shared" si="165"/>
        <v>0</v>
      </c>
      <c r="L213" s="13"/>
      <c r="M213" s="15">
        <f>IF(L213&lt;H213,L213+1-H213-K213,L213-H213-K213)</f>
        <v>0</v>
      </c>
      <c r="N213" s="17"/>
      <c r="O213" s="17"/>
      <c r="P213" s="18"/>
      <c r="Q213" s="19"/>
      <c r="R213" s="20">
        <f t="shared" si="167"/>
        <v>0</v>
      </c>
      <c r="S213" s="66"/>
      <c r="U213" s="33">
        <v>0</v>
      </c>
      <c r="V213" s="23">
        <v>0</v>
      </c>
      <c r="W213" s="23">
        <v>0</v>
      </c>
      <c r="Y213" s="22" t="s">
        <v>17</v>
      </c>
      <c r="Z213" s="34" t="s">
        <v>27</v>
      </c>
      <c r="AA213" s="23">
        <f>+W215</f>
        <v>0</v>
      </c>
    </row>
    <row r="214" spans="1:27">
      <c r="A214" s="77">
        <v>42859</v>
      </c>
      <c r="B214" s="13"/>
      <c r="C214" s="13"/>
      <c r="D214" s="13"/>
      <c r="E214" s="14">
        <f t="shared" si="163"/>
        <v>0</v>
      </c>
      <c r="F214" s="13"/>
      <c r="G214" s="15">
        <f t="shared" si="164"/>
        <v>0</v>
      </c>
      <c r="H214" s="13"/>
      <c r="I214" s="13"/>
      <c r="J214" s="13"/>
      <c r="K214" s="14">
        <f t="shared" si="165"/>
        <v>0</v>
      </c>
      <c r="L214" s="13"/>
      <c r="M214" s="15">
        <f t="shared" ref="M214:M217" si="168">IF(L214&lt;H214,L214+1-H214-K214,L214-H214-K214)</f>
        <v>0</v>
      </c>
      <c r="N214" s="17"/>
      <c r="O214" s="17"/>
      <c r="P214" s="18"/>
      <c r="Q214" s="19"/>
      <c r="R214" s="20">
        <f t="shared" si="167"/>
        <v>0</v>
      </c>
      <c r="S214" s="66"/>
      <c r="U214" s="22" t="s">
        <v>18</v>
      </c>
      <c r="V214" s="22" t="s">
        <v>18</v>
      </c>
      <c r="W214" s="22" t="s">
        <v>18</v>
      </c>
      <c r="Y214" s="22" t="s">
        <v>16</v>
      </c>
      <c r="Z214" s="23">
        <f>+V215</f>
        <v>0</v>
      </c>
      <c r="AA214" s="23">
        <f>+(AA213*1.5)/1.25</f>
        <v>0</v>
      </c>
    </row>
    <row r="215" spans="1:27">
      <c r="A215" s="77">
        <v>42860</v>
      </c>
      <c r="B215" s="13"/>
      <c r="C215" s="13"/>
      <c r="D215" s="13"/>
      <c r="E215" s="14">
        <f t="shared" si="163"/>
        <v>0</v>
      </c>
      <c r="F215" s="13"/>
      <c r="G215" s="15">
        <f t="shared" si="164"/>
        <v>0</v>
      </c>
      <c r="H215" s="13"/>
      <c r="I215" s="13"/>
      <c r="J215" s="13"/>
      <c r="K215" s="14">
        <f t="shared" si="165"/>
        <v>0</v>
      </c>
      <c r="L215" s="13"/>
      <c r="M215" s="15">
        <f t="shared" si="168"/>
        <v>0</v>
      </c>
      <c r="N215" s="17"/>
      <c r="O215" s="17"/>
      <c r="P215" s="18"/>
      <c r="Q215" s="19"/>
      <c r="R215" s="20">
        <f t="shared" si="167"/>
        <v>0</v>
      </c>
      <c r="S215" s="66"/>
      <c r="U215" s="33">
        <f>+U207+U213-(Z209*1.25)</f>
        <v>0</v>
      </c>
      <c r="V215" s="23">
        <f>+V207+V213-V209+(AA209*1.5)/1.25-Z209</f>
        <v>0</v>
      </c>
      <c r="W215" s="23">
        <f>+W207+W213-W209-AA209</f>
        <v>0</v>
      </c>
      <c r="Y215" s="22" t="s">
        <v>15</v>
      </c>
      <c r="Z215" s="23">
        <f>+Z214*1.25</f>
        <v>0</v>
      </c>
      <c r="AA215" s="34" t="s">
        <v>27</v>
      </c>
    </row>
    <row r="216" spans="1:27">
      <c r="A216" s="77">
        <v>42861</v>
      </c>
      <c r="B216" s="13"/>
      <c r="C216" s="13"/>
      <c r="D216" s="13"/>
      <c r="E216" s="14">
        <f t="shared" si="163"/>
        <v>0</v>
      </c>
      <c r="F216" s="13"/>
      <c r="G216" s="15">
        <f t="shared" si="164"/>
        <v>0</v>
      </c>
      <c r="H216" s="13"/>
      <c r="I216" s="13"/>
      <c r="J216" s="13"/>
      <c r="K216" s="14">
        <f t="shared" si="165"/>
        <v>0</v>
      </c>
      <c r="L216" s="13"/>
      <c r="M216" s="15">
        <f t="shared" si="168"/>
        <v>0</v>
      </c>
      <c r="N216" s="17"/>
      <c r="O216" s="17"/>
      <c r="P216" s="18"/>
      <c r="Q216" s="19"/>
      <c r="R216" s="20">
        <f t="shared" si="167"/>
        <v>0</v>
      </c>
      <c r="S216" s="66"/>
      <c r="V216" s="22" t="s">
        <v>16</v>
      </c>
      <c r="W216" s="22" t="s">
        <v>17</v>
      </c>
      <c r="Z216" s="22" t="s">
        <v>16</v>
      </c>
      <c r="AA216" s="22" t="s">
        <v>17</v>
      </c>
    </row>
    <row r="217" spans="1:27">
      <c r="A217" s="77">
        <v>42862</v>
      </c>
      <c r="B217" s="13"/>
      <c r="C217" s="13"/>
      <c r="D217" s="13"/>
      <c r="E217" s="14">
        <f t="shared" si="163"/>
        <v>0</v>
      </c>
      <c r="F217" s="13"/>
      <c r="G217" s="15">
        <f t="shared" si="164"/>
        <v>0</v>
      </c>
      <c r="H217" s="13"/>
      <c r="I217" s="13"/>
      <c r="J217" s="13"/>
      <c r="K217" s="14">
        <f t="shared" si="165"/>
        <v>0</v>
      </c>
      <c r="L217" s="13"/>
      <c r="M217" s="15">
        <f t="shared" si="168"/>
        <v>0</v>
      </c>
      <c r="N217" s="17"/>
      <c r="O217" s="17"/>
      <c r="P217" s="18"/>
      <c r="Q217" s="19"/>
      <c r="R217" s="20">
        <f t="shared" si="167"/>
        <v>0</v>
      </c>
      <c r="S217" s="66"/>
      <c r="U217" s="42" t="s">
        <v>19</v>
      </c>
      <c r="V217" s="35">
        <v>0</v>
      </c>
      <c r="W217" s="35">
        <v>0</v>
      </c>
      <c r="Y217" s="42" t="s">
        <v>26</v>
      </c>
      <c r="Z217" s="35">
        <v>0</v>
      </c>
      <c r="AA217" s="35">
        <v>0</v>
      </c>
    </row>
    <row r="218" spans="1:27" ht="6" customHeight="1">
      <c r="N218" s="37"/>
      <c r="O218" s="37"/>
      <c r="P218" s="37"/>
      <c r="Q218" s="37"/>
    </row>
    <row r="219" spans="1:27">
      <c r="A219" s="77">
        <v>42863</v>
      </c>
      <c r="B219" s="13"/>
      <c r="C219" s="13"/>
      <c r="D219" s="13"/>
      <c r="E219" s="14">
        <f t="shared" ref="E219:E225" si="169">+D219-C219</f>
        <v>0</v>
      </c>
      <c r="F219" s="13"/>
      <c r="G219" s="15">
        <f t="shared" ref="G219:G225" si="170">IF(F219&lt;B219,F219+1-B219-E219,F219-B219-E219)</f>
        <v>0</v>
      </c>
      <c r="H219" s="13"/>
      <c r="I219" s="13"/>
      <c r="J219" s="13"/>
      <c r="K219" s="14">
        <f t="shared" ref="K219:K225" si="171">+J219-I219</f>
        <v>0</v>
      </c>
      <c r="L219" s="13"/>
      <c r="M219" s="15">
        <f t="shared" ref="M219:M220" si="172">IF(L219&lt;H219,L219+1-H219-K219,L219-H219-K219)</f>
        <v>0</v>
      </c>
      <c r="N219" s="17"/>
      <c r="O219" s="17"/>
      <c r="P219" s="18"/>
      <c r="Q219" s="19"/>
      <c r="R219" s="20">
        <f>SUM(G219+M219)</f>
        <v>0</v>
      </c>
      <c r="S219" s="66">
        <f>SUM(R219:R225)</f>
        <v>0</v>
      </c>
      <c r="U219" s="39" t="s">
        <v>13</v>
      </c>
      <c r="V219" s="43" t="s">
        <v>14</v>
      </c>
      <c r="W219" s="43"/>
      <c r="Y219" s="36"/>
      <c r="Z219" s="43" t="s">
        <v>28</v>
      </c>
      <c r="AA219" s="43"/>
    </row>
    <row r="220" spans="1:27">
      <c r="A220" s="77">
        <v>42864</v>
      </c>
      <c r="B220" s="13"/>
      <c r="C220" s="13"/>
      <c r="D220" s="13"/>
      <c r="E220" s="14">
        <f t="shared" si="169"/>
        <v>0</v>
      </c>
      <c r="F220" s="13"/>
      <c r="G220" s="15">
        <f t="shared" si="170"/>
        <v>0</v>
      </c>
      <c r="H220" s="13"/>
      <c r="I220" s="13"/>
      <c r="J220" s="13"/>
      <c r="K220" s="14">
        <f t="shared" si="171"/>
        <v>0</v>
      </c>
      <c r="L220" s="13"/>
      <c r="M220" s="15">
        <f t="shared" si="172"/>
        <v>0</v>
      </c>
      <c r="N220" s="17"/>
      <c r="O220" s="17"/>
      <c r="P220" s="18"/>
      <c r="Q220" s="19"/>
      <c r="R220" s="20">
        <f t="shared" ref="R220:R225" si="173">SUM(G220+M220)</f>
        <v>0</v>
      </c>
      <c r="S220" s="66"/>
      <c r="U220" s="22" t="s">
        <v>15</v>
      </c>
      <c r="V220" s="22" t="s">
        <v>29</v>
      </c>
      <c r="W220" s="22" t="s">
        <v>17</v>
      </c>
      <c r="Z220" s="22" t="s">
        <v>16</v>
      </c>
      <c r="AA220" s="22" t="s">
        <v>17</v>
      </c>
    </row>
    <row r="221" spans="1:27">
      <c r="A221" s="77">
        <v>42865</v>
      </c>
      <c r="B221" s="13"/>
      <c r="C221" s="13"/>
      <c r="D221" s="13"/>
      <c r="E221" s="14">
        <f t="shared" si="169"/>
        <v>0</v>
      </c>
      <c r="F221" s="13"/>
      <c r="G221" s="15">
        <f t="shared" si="170"/>
        <v>0</v>
      </c>
      <c r="H221" s="13"/>
      <c r="I221" s="13"/>
      <c r="J221" s="13"/>
      <c r="K221" s="14">
        <f t="shared" si="171"/>
        <v>0</v>
      </c>
      <c r="L221" s="13"/>
      <c r="M221" s="15">
        <f>IF(L221&lt;H221,L221+1-H221-K221,L221-H221-K221)</f>
        <v>0</v>
      </c>
      <c r="N221" s="17"/>
      <c r="O221" s="17"/>
      <c r="P221" s="18"/>
      <c r="Q221" s="19"/>
      <c r="R221" s="20">
        <f t="shared" si="173"/>
        <v>0</v>
      </c>
      <c r="S221" s="66"/>
      <c r="U221" s="33">
        <v>0</v>
      </c>
      <c r="V221" s="23">
        <v>0</v>
      </c>
      <c r="W221" s="23">
        <v>0</v>
      </c>
      <c r="Y221" s="22" t="s">
        <v>17</v>
      </c>
      <c r="Z221" s="34" t="s">
        <v>27</v>
      </c>
      <c r="AA221" s="23">
        <f>+W223</f>
        <v>0</v>
      </c>
    </row>
    <row r="222" spans="1:27">
      <c r="A222" s="77">
        <v>42866</v>
      </c>
      <c r="B222" s="13"/>
      <c r="C222" s="13"/>
      <c r="D222" s="13"/>
      <c r="E222" s="14">
        <f t="shared" si="169"/>
        <v>0</v>
      </c>
      <c r="F222" s="13"/>
      <c r="G222" s="15">
        <f t="shared" si="170"/>
        <v>0</v>
      </c>
      <c r="H222" s="13"/>
      <c r="I222" s="13"/>
      <c r="J222" s="13"/>
      <c r="K222" s="14">
        <f t="shared" si="171"/>
        <v>0</v>
      </c>
      <c r="L222" s="13"/>
      <c r="M222" s="15">
        <f t="shared" ref="M222:M225" si="174">IF(L222&lt;H222,L222+1-H222-K222,L222-H222-K222)</f>
        <v>0</v>
      </c>
      <c r="N222" s="17"/>
      <c r="O222" s="17"/>
      <c r="P222" s="18"/>
      <c r="Q222" s="19"/>
      <c r="R222" s="20">
        <f t="shared" si="173"/>
        <v>0</v>
      </c>
      <c r="S222" s="66"/>
      <c r="U222" s="22" t="s">
        <v>18</v>
      </c>
      <c r="V222" s="22" t="s">
        <v>18</v>
      </c>
      <c r="W222" s="22" t="s">
        <v>18</v>
      </c>
      <c r="Y222" s="22" t="s">
        <v>16</v>
      </c>
      <c r="Z222" s="23">
        <f>+V223</f>
        <v>0</v>
      </c>
      <c r="AA222" s="23">
        <f>+(AA221*1.5)/1.25</f>
        <v>0</v>
      </c>
    </row>
    <row r="223" spans="1:27">
      <c r="A223" s="77">
        <v>42867</v>
      </c>
      <c r="B223" s="13"/>
      <c r="C223" s="13"/>
      <c r="D223" s="13"/>
      <c r="E223" s="14">
        <f t="shared" si="169"/>
        <v>0</v>
      </c>
      <c r="F223" s="13"/>
      <c r="G223" s="15">
        <f t="shared" si="170"/>
        <v>0</v>
      </c>
      <c r="H223" s="13"/>
      <c r="I223" s="13"/>
      <c r="J223" s="13"/>
      <c r="K223" s="14">
        <f t="shared" si="171"/>
        <v>0</v>
      </c>
      <c r="L223" s="13"/>
      <c r="M223" s="15">
        <f t="shared" si="174"/>
        <v>0</v>
      </c>
      <c r="N223" s="17"/>
      <c r="O223" s="17"/>
      <c r="P223" s="18"/>
      <c r="Q223" s="19"/>
      <c r="R223" s="20">
        <f t="shared" si="173"/>
        <v>0</v>
      </c>
      <c r="S223" s="66"/>
      <c r="U223" s="33">
        <f>+U215+U221-(Z217*1.25)</f>
        <v>0</v>
      </c>
      <c r="V223" s="23">
        <f>+V215+V221-V217+(AA217*1.5)/1.25-Z217</f>
        <v>0</v>
      </c>
      <c r="W223" s="23">
        <f>+W215+W221-W217-AA217</f>
        <v>0</v>
      </c>
      <c r="Y223" s="22" t="s">
        <v>15</v>
      </c>
      <c r="Z223" s="23">
        <f>+Z222*1.25</f>
        <v>0</v>
      </c>
      <c r="AA223" s="34" t="s">
        <v>27</v>
      </c>
    </row>
    <row r="224" spans="1:27">
      <c r="A224" s="77">
        <v>42868</v>
      </c>
      <c r="B224" s="13"/>
      <c r="C224" s="13"/>
      <c r="D224" s="13"/>
      <c r="E224" s="14">
        <f t="shared" si="169"/>
        <v>0</v>
      </c>
      <c r="F224" s="13"/>
      <c r="G224" s="15">
        <f t="shared" si="170"/>
        <v>0</v>
      </c>
      <c r="H224" s="13"/>
      <c r="I224" s="13"/>
      <c r="J224" s="13"/>
      <c r="K224" s="14">
        <f t="shared" si="171"/>
        <v>0</v>
      </c>
      <c r="L224" s="13"/>
      <c r="M224" s="15">
        <f t="shared" si="174"/>
        <v>0</v>
      </c>
      <c r="N224" s="17"/>
      <c r="O224" s="17"/>
      <c r="P224" s="18"/>
      <c r="Q224" s="19"/>
      <c r="R224" s="20">
        <f t="shared" si="173"/>
        <v>0</v>
      </c>
      <c r="S224" s="66"/>
      <c r="V224" s="22" t="s">
        <v>16</v>
      </c>
      <c r="W224" s="22" t="s">
        <v>17</v>
      </c>
      <c r="Z224" s="22" t="s">
        <v>16</v>
      </c>
      <c r="AA224" s="22" t="s">
        <v>17</v>
      </c>
    </row>
    <row r="225" spans="1:27">
      <c r="A225" s="77">
        <v>42869</v>
      </c>
      <c r="B225" s="13"/>
      <c r="C225" s="13"/>
      <c r="D225" s="13"/>
      <c r="E225" s="14">
        <f t="shared" si="169"/>
        <v>0</v>
      </c>
      <c r="F225" s="13"/>
      <c r="G225" s="15">
        <f t="shared" si="170"/>
        <v>0</v>
      </c>
      <c r="H225" s="13"/>
      <c r="I225" s="13"/>
      <c r="J225" s="13"/>
      <c r="K225" s="14">
        <f t="shared" si="171"/>
        <v>0</v>
      </c>
      <c r="L225" s="13"/>
      <c r="M225" s="15">
        <f t="shared" si="174"/>
        <v>0</v>
      </c>
      <c r="N225" s="17"/>
      <c r="O225" s="17"/>
      <c r="P225" s="18"/>
      <c r="Q225" s="19"/>
      <c r="R225" s="20">
        <f t="shared" si="173"/>
        <v>0</v>
      </c>
      <c r="S225" s="66"/>
      <c r="U225" s="42" t="s">
        <v>19</v>
      </c>
      <c r="V225" s="35">
        <v>0</v>
      </c>
      <c r="W225" s="35">
        <v>0</v>
      </c>
      <c r="Y225" s="42" t="s">
        <v>26</v>
      </c>
      <c r="Z225" s="35">
        <v>0</v>
      </c>
      <c r="AA225" s="35">
        <v>0</v>
      </c>
    </row>
    <row r="226" spans="1:27" ht="6" customHeight="1">
      <c r="N226" s="37"/>
      <c r="O226" s="37"/>
      <c r="P226" s="37"/>
      <c r="Q226" s="37"/>
    </row>
    <row r="227" spans="1:27">
      <c r="A227" s="77">
        <v>42870</v>
      </c>
      <c r="B227" s="13"/>
      <c r="C227" s="13"/>
      <c r="D227" s="13"/>
      <c r="E227" s="14">
        <f t="shared" ref="E227:E233" si="175">+D227-C227</f>
        <v>0</v>
      </c>
      <c r="F227" s="13"/>
      <c r="G227" s="15">
        <f t="shared" ref="G227:G233" si="176">IF(F227&lt;B227,F227+1-B227-E227,F227-B227-E227)</f>
        <v>0</v>
      </c>
      <c r="H227" s="13"/>
      <c r="I227" s="13"/>
      <c r="J227" s="13"/>
      <c r="K227" s="14">
        <f t="shared" ref="K227:K233" si="177">+J227-I227</f>
        <v>0</v>
      </c>
      <c r="L227" s="13"/>
      <c r="M227" s="15">
        <f t="shared" ref="M227:M228" si="178">IF(L227&lt;H227,L227+1-H227-K227,L227-H227-K227)</f>
        <v>0</v>
      </c>
      <c r="N227" s="17"/>
      <c r="O227" s="17"/>
      <c r="P227" s="18"/>
      <c r="Q227" s="19"/>
      <c r="R227" s="20">
        <f>SUM(G227+M227)</f>
        <v>0</v>
      </c>
      <c r="S227" s="66">
        <f>SUM(R227:R233)</f>
        <v>0</v>
      </c>
      <c r="U227" s="39" t="s">
        <v>13</v>
      </c>
      <c r="V227" s="43" t="s">
        <v>14</v>
      </c>
      <c r="W227" s="43"/>
      <c r="Y227" s="36"/>
      <c r="Z227" s="43" t="s">
        <v>28</v>
      </c>
      <c r="AA227" s="43"/>
    </row>
    <row r="228" spans="1:27">
      <c r="A228" s="77">
        <v>42871</v>
      </c>
      <c r="B228" s="13"/>
      <c r="C228" s="13"/>
      <c r="D228" s="13"/>
      <c r="E228" s="14">
        <f t="shared" si="175"/>
        <v>0</v>
      </c>
      <c r="F228" s="13"/>
      <c r="G228" s="15">
        <f t="shared" si="176"/>
        <v>0</v>
      </c>
      <c r="H228" s="13"/>
      <c r="I228" s="13"/>
      <c r="J228" s="13"/>
      <c r="K228" s="14">
        <f t="shared" si="177"/>
        <v>0</v>
      </c>
      <c r="L228" s="13"/>
      <c r="M228" s="15">
        <f t="shared" si="178"/>
        <v>0</v>
      </c>
      <c r="N228" s="17"/>
      <c r="O228" s="17"/>
      <c r="P228" s="18"/>
      <c r="Q228" s="19"/>
      <c r="R228" s="20">
        <f t="shared" ref="R228:R233" si="179">SUM(G228+M228)</f>
        <v>0</v>
      </c>
      <c r="S228" s="66"/>
      <c r="U228" s="22" t="s">
        <v>15</v>
      </c>
      <c r="V228" s="22" t="s">
        <v>29</v>
      </c>
      <c r="W228" s="22" t="s">
        <v>17</v>
      </c>
      <c r="Z228" s="22" t="s">
        <v>16</v>
      </c>
      <c r="AA228" s="22" t="s">
        <v>17</v>
      </c>
    </row>
    <row r="229" spans="1:27">
      <c r="A229" s="77">
        <v>42872</v>
      </c>
      <c r="B229" s="13"/>
      <c r="C229" s="13"/>
      <c r="D229" s="13"/>
      <c r="E229" s="14">
        <f t="shared" si="175"/>
        <v>0</v>
      </c>
      <c r="F229" s="13"/>
      <c r="G229" s="15">
        <f t="shared" si="176"/>
        <v>0</v>
      </c>
      <c r="H229" s="13"/>
      <c r="I229" s="13"/>
      <c r="J229" s="13"/>
      <c r="K229" s="14">
        <f t="shared" si="177"/>
        <v>0</v>
      </c>
      <c r="L229" s="13"/>
      <c r="M229" s="15">
        <f>IF(L229&lt;H229,L229+1-H229-K229,L229-H229-K229)</f>
        <v>0</v>
      </c>
      <c r="N229" s="17"/>
      <c r="O229" s="17"/>
      <c r="P229" s="18"/>
      <c r="Q229" s="19"/>
      <c r="R229" s="20">
        <f t="shared" si="179"/>
        <v>0</v>
      </c>
      <c r="S229" s="66"/>
      <c r="U229" s="33">
        <v>0</v>
      </c>
      <c r="V229" s="23">
        <v>0</v>
      </c>
      <c r="W229" s="23">
        <v>0</v>
      </c>
      <c r="Y229" s="22" t="s">
        <v>17</v>
      </c>
      <c r="Z229" s="34" t="s">
        <v>27</v>
      </c>
      <c r="AA229" s="23">
        <f>+W231</f>
        <v>0</v>
      </c>
    </row>
    <row r="230" spans="1:27">
      <c r="A230" s="77">
        <v>42873</v>
      </c>
      <c r="B230" s="13"/>
      <c r="C230" s="13"/>
      <c r="D230" s="13"/>
      <c r="E230" s="14">
        <f t="shared" si="175"/>
        <v>0</v>
      </c>
      <c r="F230" s="13"/>
      <c r="G230" s="15">
        <f t="shared" si="176"/>
        <v>0</v>
      </c>
      <c r="H230" s="13"/>
      <c r="I230" s="13"/>
      <c r="J230" s="13"/>
      <c r="K230" s="14">
        <f t="shared" si="177"/>
        <v>0</v>
      </c>
      <c r="L230" s="13"/>
      <c r="M230" s="15">
        <f t="shared" ref="M230:M233" si="180">IF(L230&lt;H230,L230+1-H230-K230,L230-H230-K230)</f>
        <v>0</v>
      </c>
      <c r="N230" s="17"/>
      <c r="O230" s="17"/>
      <c r="P230" s="18"/>
      <c r="Q230" s="19"/>
      <c r="R230" s="20">
        <f t="shared" si="179"/>
        <v>0</v>
      </c>
      <c r="S230" s="66"/>
      <c r="U230" s="22" t="s">
        <v>18</v>
      </c>
      <c r="V230" s="22" t="s">
        <v>18</v>
      </c>
      <c r="W230" s="22" t="s">
        <v>18</v>
      </c>
      <c r="Y230" s="22" t="s">
        <v>16</v>
      </c>
      <c r="Z230" s="23">
        <f>+V231</f>
        <v>0</v>
      </c>
      <c r="AA230" s="23">
        <f>+(AA229*1.5)/1.25</f>
        <v>0</v>
      </c>
    </row>
    <row r="231" spans="1:27">
      <c r="A231" s="77">
        <v>42874</v>
      </c>
      <c r="B231" s="13"/>
      <c r="C231" s="13"/>
      <c r="D231" s="13"/>
      <c r="E231" s="14">
        <f t="shared" si="175"/>
        <v>0</v>
      </c>
      <c r="F231" s="13"/>
      <c r="G231" s="15">
        <f t="shared" si="176"/>
        <v>0</v>
      </c>
      <c r="H231" s="13"/>
      <c r="I231" s="13"/>
      <c r="J231" s="13"/>
      <c r="K231" s="14">
        <f t="shared" si="177"/>
        <v>0</v>
      </c>
      <c r="L231" s="13"/>
      <c r="M231" s="15">
        <f t="shared" si="180"/>
        <v>0</v>
      </c>
      <c r="N231" s="17"/>
      <c r="O231" s="17"/>
      <c r="P231" s="18"/>
      <c r="Q231" s="19"/>
      <c r="R231" s="20">
        <f t="shared" si="179"/>
        <v>0</v>
      </c>
      <c r="S231" s="66"/>
      <c r="U231" s="33">
        <f>+U223+U229-(Z225*1.25)</f>
        <v>0</v>
      </c>
      <c r="V231" s="23">
        <f>+V223+V229-V225+(AA225*1.5)/1.25-Z225</f>
        <v>0</v>
      </c>
      <c r="W231" s="23">
        <f>+W223+W229-W225-AA225</f>
        <v>0</v>
      </c>
      <c r="Y231" s="22" t="s">
        <v>15</v>
      </c>
      <c r="Z231" s="23">
        <f>+Z230*1.25</f>
        <v>0</v>
      </c>
      <c r="AA231" s="34" t="s">
        <v>27</v>
      </c>
    </row>
    <row r="232" spans="1:27">
      <c r="A232" s="77">
        <v>42875</v>
      </c>
      <c r="B232" s="13"/>
      <c r="C232" s="13"/>
      <c r="D232" s="13"/>
      <c r="E232" s="14">
        <f t="shared" si="175"/>
        <v>0</v>
      </c>
      <c r="F232" s="13"/>
      <c r="G232" s="15">
        <f t="shared" si="176"/>
        <v>0</v>
      </c>
      <c r="H232" s="13"/>
      <c r="I232" s="13"/>
      <c r="J232" s="13"/>
      <c r="K232" s="14">
        <f t="shared" si="177"/>
        <v>0</v>
      </c>
      <c r="L232" s="13"/>
      <c r="M232" s="15">
        <f t="shared" si="180"/>
        <v>0</v>
      </c>
      <c r="N232" s="17"/>
      <c r="O232" s="17"/>
      <c r="P232" s="18"/>
      <c r="Q232" s="19"/>
      <c r="R232" s="20">
        <f t="shared" si="179"/>
        <v>0</v>
      </c>
      <c r="S232" s="66"/>
      <c r="V232" s="22" t="s">
        <v>16</v>
      </c>
      <c r="W232" s="22" t="s">
        <v>17</v>
      </c>
      <c r="Z232" s="22" t="s">
        <v>16</v>
      </c>
      <c r="AA232" s="22" t="s">
        <v>17</v>
      </c>
    </row>
    <row r="233" spans="1:27">
      <c r="A233" s="77">
        <v>42876</v>
      </c>
      <c r="B233" s="13"/>
      <c r="C233" s="13"/>
      <c r="D233" s="13"/>
      <c r="E233" s="14">
        <f t="shared" si="175"/>
        <v>0</v>
      </c>
      <c r="F233" s="13"/>
      <c r="G233" s="15">
        <f t="shared" si="176"/>
        <v>0</v>
      </c>
      <c r="H233" s="13"/>
      <c r="I233" s="13"/>
      <c r="J233" s="13"/>
      <c r="K233" s="14">
        <f t="shared" si="177"/>
        <v>0</v>
      </c>
      <c r="L233" s="13"/>
      <c r="M233" s="15">
        <f t="shared" si="180"/>
        <v>0</v>
      </c>
      <c r="N233" s="17"/>
      <c r="O233" s="17"/>
      <c r="P233" s="18"/>
      <c r="Q233" s="19"/>
      <c r="R233" s="20">
        <f t="shared" si="179"/>
        <v>0</v>
      </c>
      <c r="S233" s="66"/>
      <c r="U233" s="42" t="s">
        <v>19</v>
      </c>
      <c r="V233" s="35">
        <v>0</v>
      </c>
      <c r="W233" s="35">
        <v>0</v>
      </c>
      <c r="Y233" s="42" t="s">
        <v>26</v>
      </c>
      <c r="Z233" s="35">
        <v>0</v>
      </c>
      <c r="AA233" s="35">
        <v>0</v>
      </c>
    </row>
    <row r="234" spans="1:27" ht="6" customHeight="1">
      <c r="N234" s="37"/>
      <c r="O234" s="37"/>
      <c r="P234" s="37"/>
      <c r="Q234" s="37"/>
    </row>
    <row r="235" spans="1:27">
      <c r="A235" s="77">
        <v>42877</v>
      </c>
      <c r="B235" s="13"/>
      <c r="C235" s="13"/>
      <c r="D235" s="13"/>
      <c r="E235" s="14">
        <f t="shared" ref="E235:E241" si="181">+D235-C235</f>
        <v>0</v>
      </c>
      <c r="F235" s="13"/>
      <c r="G235" s="15">
        <f t="shared" ref="G235:G241" si="182">IF(F235&lt;B235,F235+1-B235-E235,F235-B235-E235)</f>
        <v>0</v>
      </c>
      <c r="H235" s="13"/>
      <c r="I235" s="13"/>
      <c r="J235" s="13"/>
      <c r="K235" s="14">
        <f t="shared" ref="K235:K241" si="183">+J235-I235</f>
        <v>0</v>
      </c>
      <c r="L235" s="13"/>
      <c r="M235" s="15">
        <f t="shared" ref="M235:M236" si="184">IF(L235&lt;H235,L235+1-H235-K235,L235-H235-K235)</f>
        <v>0</v>
      </c>
      <c r="N235" s="17"/>
      <c r="O235" s="17"/>
      <c r="P235" s="18"/>
      <c r="Q235" s="19"/>
      <c r="R235" s="20">
        <f>SUM(G235+M235)</f>
        <v>0</v>
      </c>
      <c r="S235" s="66">
        <f>SUM(R235:R241)</f>
        <v>0</v>
      </c>
      <c r="U235" s="39" t="s">
        <v>13</v>
      </c>
      <c r="V235" s="43" t="s">
        <v>14</v>
      </c>
      <c r="W235" s="43"/>
      <c r="Y235" s="36"/>
      <c r="Z235" s="43" t="s">
        <v>28</v>
      </c>
      <c r="AA235" s="43"/>
    </row>
    <row r="236" spans="1:27">
      <c r="A236" s="77">
        <v>42878</v>
      </c>
      <c r="B236" s="13"/>
      <c r="C236" s="13"/>
      <c r="D236" s="13"/>
      <c r="E236" s="14">
        <f t="shared" si="181"/>
        <v>0</v>
      </c>
      <c r="F236" s="13"/>
      <c r="G236" s="15">
        <f t="shared" si="182"/>
        <v>0</v>
      </c>
      <c r="H236" s="13"/>
      <c r="I236" s="13"/>
      <c r="J236" s="13"/>
      <c r="K236" s="14">
        <f t="shared" si="183"/>
        <v>0</v>
      </c>
      <c r="L236" s="13"/>
      <c r="M236" s="15">
        <f t="shared" si="184"/>
        <v>0</v>
      </c>
      <c r="N236" s="17"/>
      <c r="O236" s="17"/>
      <c r="P236" s="18"/>
      <c r="Q236" s="19"/>
      <c r="R236" s="20">
        <f t="shared" ref="R236:R241" si="185">SUM(G236+M236)</f>
        <v>0</v>
      </c>
      <c r="S236" s="66"/>
      <c r="U236" s="22" t="s">
        <v>15</v>
      </c>
      <c r="V236" s="22" t="s">
        <v>29</v>
      </c>
      <c r="W236" s="22" t="s">
        <v>17</v>
      </c>
      <c r="Z236" s="22" t="s">
        <v>16</v>
      </c>
      <c r="AA236" s="22" t="s">
        <v>17</v>
      </c>
    </row>
    <row r="237" spans="1:27">
      <c r="A237" s="77">
        <v>42879</v>
      </c>
      <c r="B237" s="13"/>
      <c r="C237" s="13"/>
      <c r="D237" s="13"/>
      <c r="E237" s="14">
        <f t="shared" si="181"/>
        <v>0</v>
      </c>
      <c r="F237" s="13"/>
      <c r="G237" s="15">
        <f t="shared" si="182"/>
        <v>0</v>
      </c>
      <c r="H237" s="13"/>
      <c r="I237" s="13"/>
      <c r="J237" s="13"/>
      <c r="K237" s="14">
        <f t="shared" si="183"/>
        <v>0</v>
      </c>
      <c r="L237" s="13"/>
      <c r="M237" s="15">
        <f>IF(L237&lt;H237,L237+1-H237-K237,L237-H237-K237)</f>
        <v>0</v>
      </c>
      <c r="N237" s="17"/>
      <c r="O237" s="17"/>
      <c r="P237" s="18"/>
      <c r="Q237" s="19"/>
      <c r="R237" s="20">
        <f t="shared" si="185"/>
        <v>0</v>
      </c>
      <c r="S237" s="66"/>
      <c r="U237" s="33">
        <v>0</v>
      </c>
      <c r="V237" s="23">
        <v>0</v>
      </c>
      <c r="W237" s="23">
        <v>0</v>
      </c>
      <c r="Y237" s="22" t="s">
        <v>17</v>
      </c>
      <c r="Z237" s="34" t="s">
        <v>27</v>
      </c>
      <c r="AA237" s="23">
        <f>+W239</f>
        <v>0</v>
      </c>
    </row>
    <row r="238" spans="1:27">
      <c r="A238" s="77">
        <v>42880</v>
      </c>
      <c r="B238" s="13"/>
      <c r="C238" s="13"/>
      <c r="D238" s="13"/>
      <c r="E238" s="14">
        <f t="shared" si="181"/>
        <v>0</v>
      </c>
      <c r="F238" s="13"/>
      <c r="G238" s="15">
        <f t="shared" si="182"/>
        <v>0</v>
      </c>
      <c r="H238" s="13"/>
      <c r="I238" s="13"/>
      <c r="J238" s="13"/>
      <c r="K238" s="14">
        <f t="shared" si="183"/>
        <v>0</v>
      </c>
      <c r="L238" s="13"/>
      <c r="M238" s="15">
        <f t="shared" ref="M238:M241" si="186">IF(L238&lt;H238,L238+1-H238-K238,L238-H238-K238)</f>
        <v>0</v>
      </c>
      <c r="N238" s="17"/>
      <c r="O238" s="17"/>
      <c r="P238" s="18"/>
      <c r="Q238" s="19"/>
      <c r="R238" s="20">
        <f t="shared" si="185"/>
        <v>0</v>
      </c>
      <c r="S238" s="66"/>
      <c r="U238" s="22" t="s">
        <v>18</v>
      </c>
      <c r="V238" s="22" t="s">
        <v>18</v>
      </c>
      <c r="W238" s="22" t="s">
        <v>18</v>
      </c>
      <c r="Y238" s="22" t="s">
        <v>16</v>
      </c>
      <c r="Z238" s="23">
        <f>+V239</f>
        <v>0</v>
      </c>
      <c r="AA238" s="23">
        <f>+(AA237*1.5)/1.25</f>
        <v>0</v>
      </c>
    </row>
    <row r="239" spans="1:27">
      <c r="A239" s="77">
        <v>42881</v>
      </c>
      <c r="B239" s="13"/>
      <c r="C239" s="13"/>
      <c r="D239" s="13"/>
      <c r="E239" s="14">
        <f t="shared" si="181"/>
        <v>0</v>
      </c>
      <c r="F239" s="13"/>
      <c r="G239" s="15">
        <f t="shared" si="182"/>
        <v>0</v>
      </c>
      <c r="H239" s="13"/>
      <c r="I239" s="13"/>
      <c r="J239" s="13"/>
      <c r="K239" s="14">
        <f t="shared" si="183"/>
        <v>0</v>
      </c>
      <c r="L239" s="13"/>
      <c r="M239" s="15">
        <f t="shared" si="186"/>
        <v>0</v>
      </c>
      <c r="N239" s="17"/>
      <c r="O239" s="17"/>
      <c r="P239" s="18"/>
      <c r="Q239" s="19"/>
      <c r="R239" s="20">
        <f t="shared" si="185"/>
        <v>0</v>
      </c>
      <c r="S239" s="66"/>
      <c r="U239" s="33">
        <f>+U231+U237-(Z233*1.25)</f>
        <v>0</v>
      </c>
      <c r="V239" s="23">
        <f>+V231+V237-V233+(AA233*1.5)/1.25-Z233</f>
        <v>0</v>
      </c>
      <c r="W239" s="23">
        <f>+W231+W237-W233-AA233</f>
        <v>0</v>
      </c>
      <c r="Y239" s="22" t="s">
        <v>15</v>
      </c>
      <c r="Z239" s="23">
        <f>+Z238*1.25</f>
        <v>0</v>
      </c>
      <c r="AA239" s="34" t="s">
        <v>27</v>
      </c>
    </row>
    <row r="240" spans="1:27">
      <c r="A240" s="77">
        <v>42882</v>
      </c>
      <c r="B240" s="13"/>
      <c r="C240" s="13"/>
      <c r="D240" s="13"/>
      <c r="E240" s="14">
        <f t="shared" si="181"/>
        <v>0</v>
      </c>
      <c r="F240" s="13"/>
      <c r="G240" s="15">
        <f t="shared" si="182"/>
        <v>0</v>
      </c>
      <c r="H240" s="13"/>
      <c r="I240" s="13"/>
      <c r="J240" s="13"/>
      <c r="K240" s="14">
        <f t="shared" si="183"/>
        <v>0</v>
      </c>
      <c r="L240" s="13"/>
      <c r="M240" s="15">
        <f t="shared" si="186"/>
        <v>0</v>
      </c>
      <c r="N240" s="17"/>
      <c r="O240" s="17"/>
      <c r="P240" s="18"/>
      <c r="Q240" s="19"/>
      <c r="R240" s="20">
        <f t="shared" si="185"/>
        <v>0</v>
      </c>
      <c r="S240" s="66"/>
      <c r="V240" s="22" t="s">
        <v>16</v>
      </c>
      <c r="W240" s="22" t="s">
        <v>17</v>
      </c>
      <c r="Z240" s="22" t="s">
        <v>16</v>
      </c>
      <c r="AA240" s="22" t="s">
        <v>17</v>
      </c>
    </row>
    <row r="241" spans="1:27">
      <c r="A241" s="77">
        <v>42883</v>
      </c>
      <c r="B241" s="13"/>
      <c r="C241" s="13"/>
      <c r="D241" s="13"/>
      <c r="E241" s="14">
        <f t="shared" si="181"/>
        <v>0</v>
      </c>
      <c r="F241" s="13"/>
      <c r="G241" s="15">
        <f t="shared" si="182"/>
        <v>0</v>
      </c>
      <c r="H241" s="13"/>
      <c r="I241" s="13"/>
      <c r="J241" s="13"/>
      <c r="K241" s="14">
        <f t="shared" si="183"/>
        <v>0</v>
      </c>
      <c r="L241" s="13"/>
      <c r="M241" s="15">
        <f t="shared" si="186"/>
        <v>0</v>
      </c>
      <c r="N241" s="17"/>
      <c r="O241" s="17"/>
      <c r="P241" s="18"/>
      <c r="Q241" s="19"/>
      <c r="R241" s="20">
        <f t="shared" si="185"/>
        <v>0</v>
      </c>
      <c r="S241" s="66"/>
      <c r="U241" s="42" t="s">
        <v>19</v>
      </c>
      <c r="V241" s="35">
        <v>0</v>
      </c>
      <c r="W241" s="35">
        <v>0</v>
      </c>
      <c r="Y241" s="42" t="s">
        <v>26</v>
      </c>
      <c r="Z241" s="35">
        <v>0</v>
      </c>
      <c r="AA241" s="35">
        <v>0</v>
      </c>
    </row>
    <row r="242" spans="1:27" ht="6" customHeight="1">
      <c r="N242" s="37"/>
      <c r="O242" s="37"/>
      <c r="P242" s="37"/>
      <c r="Q242" s="37"/>
    </row>
    <row r="243" spans="1:27">
      <c r="A243" s="77">
        <v>42884</v>
      </c>
      <c r="B243" s="13"/>
      <c r="C243" s="13"/>
      <c r="D243" s="13"/>
      <c r="E243" s="14">
        <f t="shared" ref="E243:E249" si="187">+D243-C243</f>
        <v>0</v>
      </c>
      <c r="F243" s="13"/>
      <c r="G243" s="15">
        <f t="shared" ref="G243:G249" si="188">IF(F243&lt;B243,F243+1-B243-E243,F243-B243-E243)</f>
        <v>0</v>
      </c>
      <c r="H243" s="13"/>
      <c r="I243" s="13"/>
      <c r="J243" s="13"/>
      <c r="K243" s="14">
        <f t="shared" ref="K243:K249" si="189">+J243-I243</f>
        <v>0</v>
      </c>
      <c r="L243" s="13"/>
      <c r="M243" s="15">
        <f t="shared" ref="M243:M244" si="190">IF(L243&lt;H243,L243+1-H243-K243,L243-H243-K243)</f>
        <v>0</v>
      </c>
      <c r="N243" s="17"/>
      <c r="O243" s="17"/>
      <c r="P243" s="18"/>
      <c r="Q243" s="19"/>
      <c r="R243" s="20">
        <f>SUM(G243+M243)</f>
        <v>0</v>
      </c>
      <c r="S243" s="66">
        <f>SUM(R243:R249)</f>
        <v>0</v>
      </c>
      <c r="U243" s="39" t="s">
        <v>13</v>
      </c>
      <c r="V243" s="43" t="s">
        <v>14</v>
      </c>
      <c r="W243" s="43"/>
      <c r="Y243" s="36"/>
      <c r="Z243" s="43" t="s">
        <v>28</v>
      </c>
      <c r="AA243" s="43"/>
    </row>
    <row r="244" spans="1:27">
      <c r="A244" s="77">
        <v>42885</v>
      </c>
      <c r="B244" s="13"/>
      <c r="C244" s="13"/>
      <c r="D244" s="13"/>
      <c r="E244" s="14">
        <f t="shared" si="187"/>
        <v>0</v>
      </c>
      <c r="F244" s="13"/>
      <c r="G244" s="15">
        <f t="shared" si="188"/>
        <v>0</v>
      </c>
      <c r="H244" s="13"/>
      <c r="I244" s="13"/>
      <c r="J244" s="13"/>
      <c r="K244" s="14">
        <f t="shared" si="189"/>
        <v>0</v>
      </c>
      <c r="L244" s="13"/>
      <c r="M244" s="15">
        <f t="shared" si="190"/>
        <v>0</v>
      </c>
      <c r="N244" s="17"/>
      <c r="O244" s="17"/>
      <c r="P244" s="18"/>
      <c r="Q244" s="19"/>
      <c r="R244" s="20">
        <f t="shared" ref="R244:R249" si="191">SUM(G244+M244)</f>
        <v>0</v>
      </c>
      <c r="S244" s="66"/>
      <c r="U244" s="22" t="s">
        <v>15</v>
      </c>
      <c r="V244" s="22" t="s">
        <v>29</v>
      </c>
      <c r="W244" s="22" t="s">
        <v>17</v>
      </c>
      <c r="Z244" s="22" t="s">
        <v>16</v>
      </c>
      <c r="AA244" s="22" t="s">
        <v>17</v>
      </c>
    </row>
    <row r="245" spans="1:27">
      <c r="A245" s="77">
        <v>42886</v>
      </c>
      <c r="B245" s="13"/>
      <c r="C245" s="13"/>
      <c r="D245" s="13"/>
      <c r="E245" s="14">
        <f t="shared" si="187"/>
        <v>0</v>
      </c>
      <c r="F245" s="13"/>
      <c r="G245" s="15">
        <f t="shared" si="188"/>
        <v>0</v>
      </c>
      <c r="H245" s="13"/>
      <c r="I245" s="13"/>
      <c r="J245" s="13"/>
      <c r="K245" s="14">
        <f t="shared" si="189"/>
        <v>0</v>
      </c>
      <c r="L245" s="13"/>
      <c r="M245" s="15">
        <f>IF(L245&lt;H245,L245+1-H245-K245,L245-H245-K245)</f>
        <v>0</v>
      </c>
      <c r="N245" s="17"/>
      <c r="O245" s="17"/>
      <c r="P245" s="18"/>
      <c r="Q245" s="19"/>
      <c r="R245" s="20">
        <f t="shared" si="191"/>
        <v>0</v>
      </c>
      <c r="S245" s="66"/>
      <c r="U245" s="33">
        <v>0</v>
      </c>
      <c r="V245" s="23">
        <v>0</v>
      </c>
      <c r="W245" s="23">
        <v>0</v>
      </c>
      <c r="Y245" s="22" t="s">
        <v>17</v>
      </c>
      <c r="Z245" s="34" t="s">
        <v>27</v>
      </c>
      <c r="AA245" s="23">
        <f>+W247</f>
        <v>0</v>
      </c>
    </row>
    <row r="246" spans="1:27">
      <c r="A246" s="77">
        <v>42887</v>
      </c>
      <c r="B246" s="13"/>
      <c r="C246" s="13"/>
      <c r="D246" s="13"/>
      <c r="E246" s="14">
        <f t="shared" si="187"/>
        <v>0</v>
      </c>
      <c r="F246" s="13"/>
      <c r="G246" s="15">
        <f t="shared" si="188"/>
        <v>0</v>
      </c>
      <c r="H246" s="13"/>
      <c r="I246" s="13"/>
      <c r="J246" s="13"/>
      <c r="K246" s="14">
        <f t="shared" si="189"/>
        <v>0</v>
      </c>
      <c r="L246" s="13"/>
      <c r="M246" s="15">
        <f t="shared" ref="M246:M249" si="192">IF(L246&lt;H246,L246+1-H246-K246,L246-H246-K246)</f>
        <v>0</v>
      </c>
      <c r="N246" s="17"/>
      <c r="O246" s="17"/>
      <c r="P246" s="18"/>
      <c r="Q246" s="19"/>
      <c r="R246" s="20">
        <f t="shared" si="191"/>
        <v>0</v>
      </c>
      <c r="S246" s="66"/>
      <c r="U246" s="22" t="s">
        <v>18</v>
      </c>
      <c r="V246" s="22" t="s">
        <v>18</v>
      </c>
      <c r="W246" s="22" t="s">
        <v>18</v>
      </c>
      <c r="Y246" s="22" t="s">
        <v>16</v>
      </c>
      <c r="Z246" s="23">
        <f>+V247</f>
        <v>0</v>
      </c>
      <c r="AA246" s="23">
        <f>+(AA245*1.5)/1.25</f>
        <v>0</v>
      </c>
    </row>
    <row r="247" spans="1:27">
      <c r="A247" s="77">
        <v>42888</v>
      </c>
      <c r="B247" s="13"/>
      <c r="C247" s="13"/>
      <c r="D247" s="13"/>
      <c r="E247" s="14">
        <f t="shared" si="187"/>
        <v>0</v>
      </c>
      <c r="F247" s="13"/>
      <c r="G247" s="15">
        <f t="shared" si="188"/>
        <v>0</v>
      </c>
      <c r="H247" s="13"/>
      <c r="I247" s="13"/>
      <c r="J247" s="13"/>
      <c r="K247" s="14">
        <f t="shared" si="189"/>
        <v>0</v>
      </c>
      <c r="L247" s="13"/>
      <c r="M247" s="15">
        <f t="shared" si="192"/>
        <v>0</v>
      </c>
      <c r="N247" s="17"/>
      <c r="O247" s="17"/>
      <c r="P247" s="18"/>
      <c r="Q247" s="19"/>
      <c r="R247" s="20">
        <f t="shared" si="191"/>
        <v>0</v>
      </c>
      <c r="S247" s="66"/>
      <c r="U247" s="33">
        <f>+U239+U245-(Z241*1.25)</f>
        <v>0</v>
      </c>
      <c r="V247" s="23">
        <f>+V239+V245-V241+(AA241*1.5)/1.25-Z241</f>
        <v>0</v>
      </c>
      <c r="W247" s="23">
        <f>+W239+W245-W241-AA241</f>
        <v>0</v>
      </c>
      <c r="Y247" s="22" t="s">
        <v>15</v>
      </c>
      <c r="Z247" s="23">
        <f>+Z246*1.25</f>
        <v>0</v>
      </c>
      <c r="AA247" s="34" t="s">
        <v>27</v>
      </c>
    </row>
    <row r="248" spans="1:27">
      <c r="A248" s="77">
        <v>42889</v>
      </c>
      <c r="B248" s="13"/>
      <c r="C248" s="13"/>
      <c r="D248" s="13"/>
      <c r="E248" s="14">
        <f t="shared" si="187"/>
        <v>0</v>
      </c>
      <c r="F248" s="13"/>
      <c r="G248" s="15">
        <f t="shared" si="188"/>
        <v>0</v>
      </c>
      <c r="H248" s="13"/>
      <c r="I248" s="13"/>
      <c r="J248" s="13"/>
      <c r="K248" s="14">
        <f t="shared" si="189"/>
        <v>0</v>
      </c>
      <c r="L248" s="13"/>
      <c r="M248" s="15">
        <f t="shared" si="192"/>
        <v>0</v>
      </c>
      <c r="N248" s="17"/>
      <c r="O248" s="17"/>
      <c r="P248" s="18"/>
      <c r="Q248" s="19"/>
      <c r="R248" s="20">
        <f t="shared" si="191"/>
        <v>0</v>
      </c>
      <c r="S248" s="66"/>
      <c r="V248" s="22" t="s">
        <v>16</v>
      </c>
      <c r="W248" s="22" t="s">
        <v>17</v>
      </c>
      <c r="Z248" s="22" t="s">
        <v>16</v>
      </c>
      <c r="AA248" s="22" t="s">
        <v>17</v>
      </c>
    </row>
    <row r="249" spans="1:27">
      <c r="A249" s="77">
        <v>42890</v>
      </c>
      <c r="B249" s="13"/>
      <c r="C249" s="13"/>
      <c r="D249" s="13"/>
      <c r="E249" s="14">
        <f t="shared" si="187"/>
        <v>0</v>
      </c>
      <c r="F249" s="13"/>
      <c r="G249" s="15">
        <f t="shared" si="188"/>
        <v>0</v>
      </c>
      <c r="H249" s="13"/>
      <c r="I249" s="13"/>
      <c r="J249" s="13"/>
      <c r="K249" s="14">
        <f t="shared" si="189"/>
        <v>0</v>
      </c>
      <c r="L249" s="13"/>
      <c r="M249" s="15">
        <f t="shared" si="192"/>
        <v>0</v>
      </c>
      <c r="N249" s="17"/>
      <c r="O249" s="17"/>
      <c r="P249" s="18"/>
      <c r="Q249" s="19"/>
      <c r="R249" s="20">
        <f t="shared" si="191"/>
        <v>0</v>
      </c>
      <c r="S249" s="66"/>
      <c r="U249" s="42" t="s">
        <v>19</v>
      </c>
      <c r="V249" s="35">
        <v>0</v>
      </c>
      <c r="W249" s="35">
        <v>0</v>
      </c>
      <c r="Y249" s="42" t="s">
        <v>26</v>
      </c>
      <c r="Z249" s="35">
        <v>0</v>
      </c>
      <c r="AA249" s="35">
        <v>0</v>
      </c>
    </row>
    <row r="250" spans="1:27" ht="6" customHeight="1">
      <c r="N250" s="37"/>
      <c r="O250" s="37"/>
      <c r="P250" s="37"/>
      <c r="Q250" s="37"/>
    </row>
    <row r="251" spans="1:27">
      <c r="A251" s="77">
        <v>42891</v>
      </c>
      <c r="B251" s="13"/>
      <c r="C251" s="13"/>
      <c r="D251" s="13"/>
      <c r="E251" s="14">
        <f t="shared" ref="E251:E257" si="193">+D251-C251</f>
        <v>0</v>
      </c>
      <c r="F251" s="13"/>
      <c r="G251" s="15">
        <f t="shared" ref="G251:G257" si="194">IF(F251&lt;B251,F251+1-B251-E251,F251-B251-E251)</f>
        <v>0</v>
      </c>
      <c r="H251" s="13"/>
      <c r="I251" s="13"/>
      <c r="J251" s="13"/>
      <c r="K251" s="14">
        <f t="shared" ref="K251:K257" si="195">+J251-I251</f>
        <v>0</v>
      </c>
      <c r="L251" s="13"/>
      <c r="M251" s="15">
        <f t="shared" ref="M251:M252" si="196">IF(L251&lt;H251,L251+1-H251-K251,L251-H251-K251)</f>
        <v>0</v>
      </c>
      <c r="N251" s="17"/>
      <c r="O251" s="17"/>
      <c r="P251" s="18"/>
      <c r="Q251" s="19"/>
      <c r="R251" s="20">
        <f>SUM(G251+M251)</f>
        <v>0</v>
      </c>
      <c r="S251" s="66">
        <f>SUM(R251:R257)</f>
        <v>0</v>
      </c>
      <c r="U251" s="39" t="s">
        <v>13</v>
      </c>
      <c r="V251" s="43" t="s">
        <v>14</v>
      </c>
      <c r="W251" s="43"/>
      <c r="Y251" s="36"/>
      <c r="Z251" s="43" t="s">
        <v>28</v>
      </c>
      <c r="AA251" s="43"/>
    </row>
    <row r="252" spans="1:27">
      <c r="A252" s="77">
        <v>42892</v>
      </c>
      <c r="B252" s="13"/>
      <c r="C252" s="13"/>
      <c r="D252" s="13"/>
      <c r="E252" s="14">
        <f t="shared" si="193"/>
        <v>0</v>
      </c>
      <c r="F252" s="13"/>
      <c r="G252" s="15">
        <f t="shared" si="194"/>
        <v>0</v>
      </c>
      <c r="H252" s="13"/>
      <c r="I252" s="13"/>
      <c r="J252" s="13"/>
      <c r="K252" s="14">
        <f t="shared" si="195"/>
        <v>0</v>
      </c>
      <c r="L252" s="13"/>
      <c r="M252" s="15">
        <f t="shared" si="196"/>
        <v>0</v>
      </c>
      <c r="N252" s="17"/>
      <c r="O252" s="17"/>
      <c r="P252" s="18"/>
      <c r="Q252" s="19"/>
      <c r="R252" s="20">
        <f t="shared" ref="R252:R257" si="197">SUM(G252+M252)</f>
        <v>0</v>
      </c>
      <c r="S252" s="66"/>
      <c r="U252" s="22" t="s">
        <v>15</v>
      </c>
      <c r="V252" s="22" t="s">
        <v>29</v>
      </c>
      <c r="W252" s="22" t="s">
        <v>17</v>
      </c>
      <c r="Z252" s="22" t="s">
        <v>16</v>
      </c>
      <c r="AA252" s="22" t="s">
        <v>17</v>
      </c>
    </row>
    <row r="253" spans="1:27">
      <c r="A253" s="77">
        <v>42893</v>
      </c>
      <c r="B253" s="13"/>
      <c r="C253" s="13"/>
      <c r="D253" s="13"/>
      <c r="E253" s="14">
        <f t="shared" si="193"/>
        <v>0</v>
      </c>
      <c r="F253" s="13"/>
      <c r="G253" s="15">
        <f t="shared" si="194"/>
        <v>0</v>
      </c>
      <c r="H253" s="13"/>
      <c r="I253" s="13"/>
      <c r="J253" s="13"/>
      <c r="K253" s="14">
        <f t="shared" si="195"/>
        <v>0</v>
      </c>
      <c r="L253" s="13"/>
      <c r="M253" s="15">
        <f>IF(L253&lt;H253,L253+1-H253-K253,L253-H253-K253)</f>
        <v>0</v>
      </c>
      <c r="N253" s="17"/>
      <c r="O253" s="17"/>
      <c r="P253" s="18"/>
      <c r="Q253" s="19"/>
      <c r="R253" s="20">
        <f t="shared" si="197"/>
        <v>0</v>
      </c>
      <c r="S253" s="66"/>
      <c r="U253" s="33">
        <v>0</v>
      </c>
      <c r="V253" s="23">
        <v>0</v>
      </c>
      <c r="W253" s="23">
        <v>0</v>
      </c>
      <c r="Y253" s="22" t="s">
        <v>17</v>
      </c>
      <c r="Z253" s="34" t="s">
        <v>27</v>
      </c>
      <c r="AA253" s="23">
        <f>+W255</f>
        <v>0</v>
      </c>
    </row>
    <row r="254" spans="1:27">
      <c r="A254" s="77">
        <v>42894</v>
      </c>
      <c r="B254" s="13"/>
      <c r="C254" s="13"/>
      <c r="D254" s="13"/>
      <c r="E254" s="14">
        <f t="shared" si="193"/>
        <v>0</v>
      </c>
      <c r="F254" s="13"/>
      <c r="G254" s="15">
        <f t="shared" si="194"/>
        <v>0</v>
      </c>
      <c r="H254" s="13"/>
      <c r="I254" s="13"/>
      <c r="J254" s="13"/>
      <c r="K254" s="14">
        <f t="shared" si="195"/>
        <v>0</v>
      </c>
      <c r="L254" s="13"/>
      <c r="M254" s="15">
        <f t="shared" ref="M254:M257" si="198">IF(L254&lt;H254,L254+1-H254-K254,L254-H254-K254)</f>
        <v>0</v>
      </c>
      <c r="N254" s="17"/>
      <c r="O254" s="17"/>
      <c r="P254" s="18"/>
      <c r="Q254" s="19"/>
      <c r="R254" s="20">
        <f t="shared" si="197"/>
        <v>0</v>
      </c>
      <c r="S254" s="66"/>
      <c r="U254" s="22" t="s">
        <v>18</v>
      </c>
      <c r="V254" s="22" t="s">
        <v>18</v>
      </c>
      <c r="W254" s="22" t="s">
        <v>18</v>
      </c>
      <c r="Y254" s="22" t="s">
        <v>16</v>
      </c>
      <c r="Z254" s="23">
        <f>+V255</f>
        <v>0</v>
      </c>
      <c r="AA254" s="23">
        <f>+(AA253*1.5)/1.25</f>
        <v>0</v>
      </c>
    </row>
    <row r="255" spans="1:27">
      <c r="A255" s="77">
        <v>42895</v>
      </c>
      <c r="B255" s="13"/>
      <c r="C255" s="13"/>
      <c r="D255" s="13"/>
      <c r="E255" s="14">
        <f t="shared" si="193"/>
        <v>0</v>
      </c>
      <c r="F255" s="13"/>
      <c r="G255" s="15">
        <f t="shared" si="194"/>
        <v>0</v>
      </c>
      <c r="H255" s="13"/>
      <c r="I255" s="13"/>
      <c r="J255" s="13"/>
      <c r="K255" s="14">
        <f t="shared" si="195"/>
        <v>0</v>
      </c>
      <c r="L255" s="13"/>
      <c r="M255" s="15">
        <f t="shared" si="198"/>
        <v>0</v>
      </c>
      <c r="N255" s="17"/>
      <c r="O255" s="17"/>
      <c r="P255" s="18"/>
      <c r="Q255" s="19"/>
      <c r="R255" s="20">
        <f t="shared" si="197"/>
        <v>0</v>
      </c>
      <c r="S255" s="66"/>
      <c r="U255" s="33">
        <f>+U247+U253-(Z249*1.25)</f>
        <v>0</v>
      </c>
      <c r="V255" s="23">
        <f>+V247+V253-V249+(AA249*1.5)/1.25-Z249</f>
        <v>0</v>
      </c>
      <c r="W255" s="23">
        <f>+W247+W253-W249-AA249</f>
        <v>0</v>
      </c>
      <c r="Y255" s="22" t="s">
        <v>15</v>
      </c>
      <c r="Z255" s="23">
        <f>+Z254*1.25</f>
        <v>0</v>
      </c>
      <c r="AA255" s="34" t="s">
        <v>27</v>
      </c>
    </row>
    <row r="256" spans="1:27">
      <c r="A256" s="77">
        <v>42896</v>
      </c>
      <c r="B256" s="13"/>
      <c r="C256" s="13"/>
      <c r="D256" s="13"/>
      <c r="E256" s="14">
        <f t="shared" si="193"/>
        <v>0</v>
      </c>
      <c r="F256" s="13"/>
      <c r="G256" s="15">
        <f t="shared" si="194"/>
        <v>0</v>
      </c>
      <c r="H256" s="13"/>
      <c r="I256" s="13"/>
      <c r="J256" s="13"/>
      <c r="K256" s="14">
        <f t="shared" si="195"/>
        <v>0</v>
      </c>
      <c r="L256" s="13"/>
      <c r="M256" s="15">
        <f t="shared" si="198"/>
        <v>0</v>
      </c>
      <c r="N256" s="17"/>
      <c r="O256" s="17"/>
      <c r="P256" s="18"/>
      <c r="Q256" s="19"/>
      <c r="R256" s="20">
        <f t="shared" si="197"/>
        <v>0</v>
      </c>
      <c r="S256" s="66"/>
      <c r="V256" s="22" t="s">
        <v>16</v>
      </c>
      <c r="W256" s="22" t="s">
        <v>17</v>
      </c>
      <c r="Z256" s="22" t="s">
        <v>16</v>
      </c>
      <c r="AA256" s="22" t="s">
        <v>17</v>
      </c>
    </row>
    <row r="257" spans="1:27">
      <c r="A257" s="77">
        <v>42897</v>
      </c>
      <c r="B257" s="13"/>
      <c r="C257" s="13"/>
      <c r="D257" s="13"/>
      <c r="E257" s="14">
        <f t="shared" si="193"/>
        <v>0</v>
      </c>
      <c r="F257" s="13"/>
      <c r="G257" s="15">
        <f t="shared" si="194"/>
        <v>0</v>
      </c>
      <c r="H257" s="13"/>
      <c r="I257" s="13"/>
      <c r="J257" s="13"/>
      <c r="K257" s="14">
        <f t="shared" si="195"/>
        <v>0</v>
      </c>
      <c r="L257" s="13"/>
      <c r="M257" s="15">
        <f t="shared" si="198"/>
        <v>0</v>
      </c>
      <c r="N257" s="17"/>
      <c r="O257" s="17"/>
      <c r="P257" s="18"/>
      <c r="Q257" s="19"/>
      <c r="R257" s="20">
        <f t="shared" si="197"/>
        <v>0</v>
      </c>
      <c r="S257" s="66"/>
      <c r="U257" s="42" t="s">
        <v>19</v>
      </c>
      <c r="V257" s="35">
        <v>0</v>
      </c>
      <c r="W257" s="35">
        <v>0</v>
      </c>
      <c r="Y257" s="42" t="s">
        <v>26</v>
      </c>
      <c r="Z257" s="35">
        <v>0</v>
      </c>
      <c r="AA257" s="35">
        <v>0</v>
      </c>
    </row>
    <row r="258" spans="1:27" ht="6" customHeight="1">
      <c r="N258" s="37"/>
      <c r="O258" s="37"/>
      <c r="P258" s="37"/>
      <c r="Q258" s="37"/>
    </row>
    <row r="259" spans="1:27">
      <c r="A259" s="77">
        <v>42898</v>
      </c>
      <c r="B259" s="13"/>
      <c r="C259" s="13"/>
      <c r="D259" s="13"/>
      <c r="E259" s="14">
        <f t="shared" ref="E259:E265" si="199">+D259-C259</f>
        <v>0</v>
      </c>
      <c r="F259" s="13"/>
      <c r="G259" s="15">
        <f t="shared" ref="G259:G265" si="200">IF(F259&lt;B259,F259+1-B259-E259,F259-B259-E259)</f>
        <v>0</v>
      </c>
      <c r="H259" s="13"/>
      <c r="I259" s="13"/>
      <c r="J259" s="13"/>
      <c r="K259" s="14">
        <f t="shared" ref="K259:K265" si="201">+J259-I259</f>
        <v>0</v>
      </c>
      <c r="L259" s="13"/>
      <c r="M259" s="15">
        <f t="shared" ref="M259:M260" si="202">IF(L259&lt;H259,L259+1-H259-K259,L259-H259-K259)</f>
        <v>0</v>
      </c>
      <c r="N259" s="17"/>
      <c r="O259" s="17"/>
      <c r="P259" s="18"/>
      <c r="Q259" s="19"/>
      <c r="R259" s="20">
        <f>SUM(G259+M259)</f>
        <v>0</v>
      </c>
      <c r="S259" s="66">
        <f>SUM(R259:R265)</f>
        <v>0</v>
      </c>
      <c r="U259" s="39" t="s">
        <v>13</v>
      </c>
      <c r="V259" s="43" t="s">
        <v>14</v>
      </c>
      <c r="W259" s="43"/>
      <c r="Y259" s="36"/>
      <c r="Z259" s="43" t="s">
        <v>28</v>
      </c>
      <c r="AA259" s="43"/>
    </row>
    <row r="260" spans="1:27">
      <c r="A260" s="77">
        <v>42899</v>
      </c>
      <c r="B260" s="13"/>
      <c r="C260" s="13"/>
      <c r="D260" s="13"/>
      <c r="E260" s="14">
        <f t="shared" si="199"/>
        <v>0</v>
      </c>
      <c r="F260" s="13"/>
      <c r="G260" s="15">
        <f t="shared" si="200"/>
        <v>0</v>
      </c>
      <c r="H260" s="13"/>
      <c r="I260" s="13"/>
      <c r="J260" s="13"/>
      <c r="K260" s="14">
        <f t="shared" si="201"/>
        <v>0</v>
      </c>
      <c r="L260" s="13"/>
      <c r="M260" s="15">
        <f t="shared" si="202"/>
        <v>0</v>
      </c>
      <c r="N260" s="17"/>
      <c r="O260" s="17"/>
      <c r="P260" s="18"/>
      <c r="Q260" s="19"/>
      <c r="R260" s="20">
        <f t="shared" ref="R260:R265" si="203">SUM(G260+M260)</f>
        <v>0</v>
      </c>
      <c r="S260" s="66"/>
      <c r="U260" s="22" t="s">
        <v>15</v>
      </c>
      <c r="V260" s="22" t="s">
        <v>29</v>
      </c>
      <c r="W260" s="22" t="s">
        <v>17</v>
      </c>
      <c r="Z260" s="22" t="s">
        <v>16</v>
      </c>
      <c r="AA260" s="22" t="s">
        <v>17</v>
      </c>
    </row>
    <row r="261" spans="1:27">
      <c r="A261" s="77">
        <v>42900</v>
      </c>
      <c r="B261" s="13"/>
      <c r="C261" s="13"/>
      <c r="D261" s="13"/>
      <c r="E261" s="14">
        <f t="shared" si="199"/>
        <v>0</v>
      </c>
      <c r="F261" s="13"/>
      <c r="G261" s="15">
        <f t="shared" si="200"/>
        <v>0</v>
      </c>
      <c r="H261" s="13"/>
      <c r="I261" s="13"/>
      <c r="J261" s="13"/>
      <c r="K261" s="14">
        <f t="shared" si="201"/>
        <v>0</v>
      </c>
      <c r="L261" s="13"/>
      <c r="M261" s="15">
        <f>IF(L261&lt;H261,L261+1-H261-K261,L261-H261-K261)</f>
        <v>0</v>
      </c>
      <c r="N261" s="17"/>
      <c r="O261" s="17"/>
      <c r="P261" s="18"/>
      <c r="Q261" s="19"/>
      <c r="R261" s="20">
        <f t="shared" si="203"/>
        <v>0</v>
      </c>
      <c r="S261" s="66"/>
      <c r="U261" s="33">
        <v>0</v>
      </c>
      <c r="V261" s="23">
        <v>0</v>
      </c>
      <c r="W261" s="23">
        <v>0</v>
      </c>
      <c r="Y261" s="22" t="s">
        <v>17</v>
      </c>
      <c r="Z261" s="34" t="s">
        <v>27</v>
      </c>
      <c r="AA261" s="23">
        <f>+W263</f>
        <v>0</v>
      </c>
    </row>
    <row r="262" spans="1:27">
      <c r="A262" s="77">
        <v>42901</v>
      </c>
      <c r="B262" s="13"/>
      <c r="C262" s="13"/>
      <c r="D262" s="13"/>
      <c r="E262" s="14">
        <f t="shared" si="199"/>
        <v>0</v>
      </c>
      <c r="F262" s="13"/>
      <c r="G262" s="15">
        <f t="shared" si="200"/>
        <v>0</v>
      </c>
      <c r="H262" s="13"/>
      <c r="I262" s="13"/>
      <c r="J262" s="13"/>
      <c r="K262" s="14">
        <f t="shared" si="201"/>
        <v>0</v>
      </c>
      <c r="L262" s="13"/>
      <c r="M262" s="15">
        <f t="shared" ref="M262:M265" si="204">IF(L262&lt;H262,L262+1-H262-K262,L262-H262-K262)</f>
        <v>0</v>
      </c>
      <c r="N262" s="17"/>
      <c r="O262" s="17"/>
      <c r="P262" s="18"/>
      <c r="Q262" s="19"/>
      <c r="R262" s="20">
        <f t="shared" si="203"/>
        <v>0</v>
      </c>
      <c r="S262" s="66"/>
      <c r="U262" s="22" t="s">
        <v>18</v>
      </c>
      <c r="V262" s="22" t="s">
        <v>18</v>
      </c>
      <c r="W262" s="22" t="s">
        <v>18</v>
      </c>
      <c r="Y262" s="22" t="s">
        <v>16</v>
      </c>
      <c r="Z262" s="23">
        <f>+V263</f>
        <v>0</v>
      </c>
      <c r="AA262" s="23">
        <f>+(AA261*1.5)/1.25</f>
        <v>0</v>
      </c>
    </row>
    <row r="263" spans="1:27">
      <c r="A263" s="77">
        <v>42902</v>
      </c>
      <c r="B263" s="13"/>
      <c r="C263" s="13"/>
      <c r="D263" s="13"/>
      <c r="E263" s="14">
        <f t="shared" si="199"/>
        <v>0</v>
      </c>
      <c r="F263" s="13"/>
      <c r="G263" s="15">
        <f t="shared" si="200"/>
        <v>0</v>
      </c>
      <c r="H263" s="13"/>
      <c r="I263" s="13"/>
      <c r="J263" s="13"/>
      <c r="K263" s="14">
        <f t="shared" si="201"/>
        <v>0</v>
      </c>
      <c r="L263" s="13"/>
      <c r="M263" s="15">
        <f t="shared" si="204"/>
        <v>0</v>
      </c>
      <c r="N263" s="17"/>
      <c r="O263" s="17"/>
      <c r="P263" s="18"/>
      <c r="Q263" s="19"/>
      <c r="R263" s="20">
        <f t="shared" si="203"/>
        <v>0</v>
      </c>
      <c r="S263" s="66"/>
      <c r="U263" s="33">
        <f>+U255+U261-(Z257*1.25)</f>
        <v>0</v>
      </c>
      <c r="V263" s="23">
        <f>+V255+V261-V257+(AA257*1.5)/1.25-Z257</f>
        <v>0</v>
      </c>
      <c r="W263" s="23">
        <f>+W255+W261-W257-AA257</f>
        <v>0</v>
      </c>
      <c r="Y263" s="22" t="s">
        <v>15</v>
      </c>
      <c r="Z263" s="23">
        <f>+Z262*1.25</f>
        <v>0</v>
      </c>
      <c r="AA263" s="34" t="s">
        <v>27</v>
      </c>
    </row>
    <row r="264" spans="1:27">
      <c r="A264" s="77">
        <v>42903</v>
      </c>
      <c r="B264" s="13"/>
      <c r="C264" s="13"/>
      <c r="D264" s="13"/>
      <c r="E264" s="14">
        <f t="shared" si="199"/>
        <v>0</v>
      </c>
      <c r="F264" s="13"/>
      <c r="G264" s="15">
        <f t="shared" si="200"/>
        <v>0</v>
      </c>
      <c r="H264" s="13"/>
      <c r="I264" s="13"/>
      <c r="J264" s="13"/>
      <c r="K264" s="14">
        <f t="shared" si="201"/>
        <v>0</v>
      </c>
      <c r="L264" s="13"/>
      <c r="M264" s="15">
        <f t="shared" si="204"/>
        <v>0</v>
      </c>
      <c r="N264" s="17"/>
      <c r="O264" s="17"/>
      <c r="P264" s="18"/>
      <c r="Q264" s="19"/>
      <c r="R264" s="20">
        <f t="shared" si="203"/>
        <v>0</v>
      </c>
      <c r="S264" s="66"/>
      <c r="V264" s="22" t="s">
        <v>16</v>
      </c>
      <c r="W264" s="22" t="s">
        <v>17</v>
      </c>
      <c r="Z264" s="22" t="s">
        <v>16</v>
      </c>
      <c r="AA264" s="22" t="s">
        <v>17</v>
      </c>
    </row>
    <row r="265" spans="1:27">
      <c r="A265" s="77">
        <v>42904</v>
      </c>
      <c r="B265" s="13"/>
      <c r="C265" s="13"/>
      <c r="D265" s="13"/>
      <c r="E265" s="14">
        <f t="shared" si="199"/>
        <v>0</v>
      </c>
      <c r="F265" s="13"/>
      <c r="G265" s="15">
        <f t="shared" si="200"/>
        <v>0</v>
      </c>
      <c r="H265" s="13"/>
      <c r="I265" s="13"/>
      <c r="J265" s="13"/>
      <c r="K265" s="14">
        <f t="shared" si="201"/>
        <v>0</v>
      </c>
      <c r="L265" s="13"/>
      <c r="M265" s="15">
        <f t="shared" si="204"/>
        <v>0</v>
      </c>
      <c r="N265" s="17"/>
      <c r="O265" s="17"/>
      <c r="P265" s="18"/>
      <c r="Q265" s="19"/>
      <c r="R265" s="20">
        <f t="shared" si="203"/>
        <v>0</v>
      </c>
      <c r="S265" s="66"/>
      <c r="U265" s="42" t="s">
        <v>19</v>
      </c>
      <c r="V265" s="35">
        <v>0</v>
      </c>
      <c r="W265" s="35">
        <v>0</v>
      </c>
      <c r="Y265" s="42" t="s">
        <v>26</v>
      </c>
      <c r="Z265" s="35">
        <v>0</v>
      </c>
      <c r="AA265" s="35">
        <v>0</v>
      </c>
    </row>
    <row r="266" spans="1:27" ht="6" customHeight="1">
      <c r="N266" s="37"/>
      <c r="O266" s="37"/>
      <c r="P266" s="37"/>
      <c r="Q266" s="37"/>
    </row>
    <row r="267" spans="1:27">
      <c r="A267" s="77">
        <v>42905</v>
      </c>
      <c r="B267" s="13"/>
      <c r="C267" s="13"/>
      <c r="D267" s="13"/>
      <c r="E267" s="14">
        <f t="shared" ref="E267:E273" si="205">+D267-C267</f>
        <v>0</v>
      </c>
      <c r="F267" s="13"/>
      <c r="G267" s="15">
        <f t="shared" ref="G267:G273" si="206">IF(F267&lt;B267,F267+1-B267-E267,F267-B267-E267)</f>
        <v>0</v>
      </c>
      <c r="H267" s="13"/>
      <c r="I267" s="13"/>
      <c r="J267" s="13"/>
      <c r="K267" s="14">
        <f t="shared" ref="K267:K273" si="207">+J267-I267</f>
        <v>0</v>
      </c>
      <c r="L267" s="13"/>
      <c r="M267" s="15">
        <f t="shared" ref="M267:M268" si="208">IF(L267&lt;H267,L267+1-H267-K267,L267-H267-K267)</f>
        <v>0</v>
      </c>
      <c r="N267" s="17"/>
      <c r="O267" s="17"/>
      <c r="P267" s="18"/>
      <c r="Q267" s="19"/>
      <c r="R267" s="20">
        <f>SUM(G267+M267)</f>
        <v>0</v>
      </c>
      <c r="S267" s="66">
        <f>SUM(R267:R273)</f>
        <v>0</v>
      </c>
      <c r="U267" s="39" t="s">
        <v>13</v>
      </c>
      <c r="V267" s="43" t="s">
        <v>14</v>
      </c>
      <c r="W267" s="43"/>
      <c r="Y267" s="36"/>
      <c r="Z267" s="43" t="s">
        <v>28</v>
      </c>
      <c r="AA267" s="43"/>
    </row>
    <row r="268" spans="1:27">
      <c r="A268" s="77">
        <v>42906</v>
      </c>
      <c r="B268" s="13"/>
      <c r="C268" s="13"/>
      <c r="D268" s="13"/>
      <c r="E268" s="14">
        <f t="shared" si="205"/>
        <v>0</v>
      </c>
      <c r="F268" s="13"/>
      <c r="G268" s="15">
        <f t="shared" si="206"/>
        <v>0</v>
      </c>
      <c r="H268" s="13"/>
      <c r="I268" s="13"/>
      <c r="J268" s="13"/>
      <c r="K268" s="14">
        <f t="shared" si="207"/>
        <v>0</v>
      </c>
      <c r="L268" s="13"/>
      <c r="M268" s="15">
        <f t="shared" si="208"/>
        <v>0</v>
      </c>
      <c r="N268" s="17"/>
      <c r="O268" s="17"/>
      <c r="P268" s="18"/>
      <c r="Q268" s="19"/>
      <c r="R268" s="20">
        <f t="shared" ref="R268:R273" si="209">SUM(G268+M268)</f>
        <v>0</v>
      </c>
      <c r="S268" s="66"/>
      <c r="U268" s="22" t="s">
        <v>15</v>
      </c>
      <c r="V268" s="22" t="s">
        <v>29</v>
      </c>
      <c r="W268" s="22" t="s">
        <v>17</v>
      </c>
      <c r="Z268" s="22" t="s">
        <v>16</v>
      </c>
      <c r="AA268" s="22" t="s">
        <v>17</v>
      </c>
    </row>
    <row r="269" spans="1:27">
      <c r="A269" s="77">
        <v>42907</v>
      </c>
      <c r="B269" s="13"/>
      <c r="C269" s="13"/>
      <c r="D269" s="13"/>
      <c r="E269" s="14">
        <f t="shared" si="205"/>
        <v>0</v>
      </c>
      <c r="F269" s="13"/>
      <c r="G269" s="15">
        <f t="shared" si="206"/>
        <v>0</v>
      </c>
      <c r="H269" s="13"/>
      <c r="I269" s="13"/>
      <c r="J269" s="13"/>
      <c r="K269" s="14">
        <f t="shared" si="207"/>
        <v>0</v>
      </c>
      <c r="L269" s="13"/>
      <c r="M269" s="15">
        <f>IF(L269&lt;H269,L269+1-H269-K269,L269-H269-K269)</f>
        <v>0</v>
      </c>
      <c r="N269" s="17"/>
      <c r="O269" s="17"/>
      <c r="P269" s="18"/>
      <c r="Q269" s="19"/>
      <c r="R269" s="20">
        <f t="shared" si="209"/>
        <v>0</v>
      </c>
      <c r="S269" s="66"/>
      <c r="U269" s="33">
        <v>0</v>
      </c>
      <c r="V269" s="23">
        <v>0</v>
      </c>
      <c r="W269" s="23">
        <v>0</v>
      </c>
      <c r="Y269" s="22" t="s">
        <v>17</v>
      </c>
      <c r="Z269" s="34" t="s">
        <v>27</v>
      </c>
      <c r="AA269" s="23">
        <f>+W271</f>
        <v>0</v>
      </c>
    </row>
    <row r="270" spans="1:27">
      <c r="A270" s="77">
        <v>42908</v>
      </c>
      <c r="B270" s="13"/>
      <c r="C270" s="13"/>
      <c r="D270" s="13"/>
      <c r="E270" s="14">
        <f t="shared" si="205"/>
        <v>0</v>
      </c>
      <c r="F270" s="13"/>
      <c r="G270" s="15">
        <f t="shared" si="206"/>
        <v>0</v>
      </c>
      <c r="H270" s="13"/>
      <c r="I270" s="13"/>
      <c r="J270" s="13"/>
      <c r="K270" s="14">
        <f t="shared" si="207"/>
        <v>0</v>
      </c>
      <c r="L270" s="13"/>
      <c r="M270" s="15">
        <f t="shared" ref="M270:M273" si="210">IF(L270&lt;H270,L270+1-H270-K270,L270-H270-K270)</f>
        <v>0</v>
      </c>
      <c r="N270" s="17"/>
      <c r="O270" s="17"/>
      <c r="P270" s="18"/>
      <c r="Q270" s="19"/>
      <c r="R270" s="20">
        <f t="shared" si="209"/>
        <v>0</v>
      </c>
      <c r="S270" s="66"/>
      <c r="U270" s="22" t="s">
        <v>18</v>
      </c>
      <c r="V270" s="22" t="s">
        <v>18</v>
      </c>
      <c r="W270" s="22" t="s">
        <v>18</v>
      </c>
      <c r="Y270" s="22" t="s">
        <v>16</v>
      </c>
      <c r="Z270" s="23">
        <f>+V271</f>
        <v>0</v>
      </c>
      <c r="AA270" s="23">
        <f>+(AA269*1.5)/1.25</f>
        <v>0</v>
      </c>
    </row>
    <row r="271" spans="1:27">
      <c r="A271" s="77">
        <v>42909</v>
      </c>
      <c r="B271" s="13"/>
      <c r="C271" s="13"/>
      <c r="D271" s="13"/>
      <c r="E271" s="14">
        <f t="shared" si="205"/>
        <v>0</v>
      </c>
      <c r="F271" s="13"/>
      <c r="G271" s="15">
        <f t="shared" si="206"/>
        <v>0</v>
      </c>
      <c r="H271" s="13"/>
      <c r="I271" s="13"/>
      <c r="J271" s="13"/>
      <c r="K271" s="14">
        <f t="shared" si="207"/>
        <v>0</v>
      </c>
      <c r="L271" s="13"/>
      <c r="M271" s="15">
        <f t="shared" si="210"/>
        <v>0</v>
      </c>
      <c r="N271" s="17"/>
      <c r="O271" s="17"/>
      <c r="P271" s="18"/>
      <c r="Q271" s="19"/>
      <c r="R271" s="20">
        <f t="shared" si="209"/>
        <v>0</v>
      </c>
      <c r="S271" s="66"/>
      <c r="U271" s="33">
        <f>+U263+U269-(Z265*1.25)</f>
        <v>0</v>
      </c>
      <c r="V271" s="23">
        <f>+V263+V269-V265+(AA265*1.5)/1.25-Z265</f>
        <v>0</v>
      </c>
      <c r="W271" s="23">
        <f>+W263+W269-W265-AA265</f>
        <v>0</v>
      </c>
      <c r="Y271" s="22" t="s">
        <v>15</v>
      </c>
      <c r="Z271" s="23">
        <f>+Z270*1.25</f>
        <v>0</v>
      </c>
      <c r="AA271" s="34" t="s">
        <v>27</v>
      </c>
    </row>
    <row r="272" spans="1:27">
      <c r="A272" s="77">
        <v>42910</v>
      </c>
      <c r="B272" s="13"/>
      <c r="C272" s="13"/>
      <c r="D272" s="13"/>
      <c r="E272" s="14">
        <f t="shared" si="205"/>
        <v>0</v>
      </c>
      <c r="F272" s="13"/>
      <c r="G272" s="15">
        <f t="shared" si="206"/>
        <v>0</v>
      </c>
      <c r="H272" s="13"/>
      <c r="I272" s="13"/>
      <c r="J272" s="13"/>
      <c r="K272" s="14">
        <f t="shared" si="207"/>
        <v>0</v>
      </c>
      <c r="L272" s="13"/>
      <c r="M272" s="15">
        <f t="shared" si="210"/>
        <v>0</v>
      </c>
      <c r="N272" s="17"/>
      <c r="O272" s="17"/>
      <c r="P272" s="18"/>
      <c r="Q272" s="19"/>
      <c r="R272" s="20">
        <f t="shared" si="209"/>
        <v>0</v>
      </c>
      <c r="S272" s="66"/>
      <c r="V272" s="22" t="s">
        <v>16</v>
      </c>
      <c r="W272" s="22" t="s">
        <v>17</v>
      </c>
      <c r="Z272" s="22" t="s">
        <v>16</v>
      </c>
      <c r="AA272" s="22" t="s">
        <v>17</v>
      </c>
    </row>
    <row r="273" spans="1:27">
      <c r="A273" s="77">
        <v>42911</v>
      </c>
      <c r="B273" s="13"/>
      <c r="C273" s="13"/>
      <c r="D273" s="13"/>
      <c r="E273" s="14">
        <f t="shared" si="205"/>
        <v>0</v>
      </c>
      <c r="F273" s="13"/>
      <c r="G273" s="15">
        <f t="shared" si="206"/>
        <v>0</v>
      </c>
      <c r="H273" s="13"/>
      <c r="I273" s="13"/>
      <c r="J273" s="13"/>
      <c r="K273" s="14">
        <f t="shared" si="207"/>
        <v>0</v>
      </c>
      <c r="L273" s="13"/>
      <c r="M273" s="15">
        <f t="shared" si="210"/>
        <v>0</v>
      </c>
      <c r="N273" s="17"/>
      <c r="O273" s="17"/>
      <c r="P273" s="18"/>
      <c r="Q273" s="19"/>
      <c r="R273" s="20">
        <f t="shared" si="209"/>
        <v>0</v>
      </c>
      <c r="S273" s="66"/>
      <c r="U273" s="42" t="s">
        <v>19</v>
      </c>
      <c r="V273" s="35">
        <v>0</v>
      </c>
      <c r="W273" s="35">
        <v>0</v>
      </c>
      <c r="Y273" s="42" t="s">
        <v>26</v>
      </c>
      <c r="Z273" s="35">
        <v>0</v>
      </c>
      <c r="AA273" s="35">
        <v>0</v>
      </c>
    </row>
    <row r="274" spans="1:27" ht="6" customHeight="1">
      <c r="N274" s="37"/>
      <c r="O274" s="37"/>
      <c r="P274" s="37"/>
      <c r="Q274" s="37"/>
    </row>
    <row r="275" spans="1:27">
      <c r="A275" s="77">
        <v>42912</v>
      </c>
      <c r="B275" s="13"/>
      <c r="C275" s="13"/>
      <c r="D275" s="13"/>
      <c r="E275" s="14">
        <f t="shared" ref="E275:E281" si="211">+D275-C275</f>
        <v>0</v>
      </c>
      <c r="F275" s="13"/>
      <c r="G275" s="15">
        <f t="shared" ref="G275:G281" si="212">IF(F275&lt;B275,F275+1-B275-E275,F275-B275-E275)</f>
        <v>0</v>
      </c>
      <c r="H275" s="13"/>
      <c r="I275" s="13"/>
      <c r="J275" s="13"/>
      <c r="K275" s="14">
        <f t="shared" ref="K275:K281" si="213">+J275-I275</f>
        <v>0</v>
      </c>
      <c r="L275" s="13"/>
      <c r="M275" s="15">
        <f t="shared" ref="M275:M276" si="214">IF(L275&lt;H275,L275+1-H275-K275,L275-H275-K275)</f>
        <v>0</v>
      </c>
      <c r="N275" s="17"/>
      <c r="O275" s="17"/>
      <c r="P275" s="18"/>
      <c r="Q275" s="19"/>
      <c r="R275" s="20">
        <f>SUM(G275+M275)</f>
        <v>0</v>
      </c>
      <c r="S275" s="66">
        <f>SUM(R275:R281)</f>
        <v>0</v>
      </c>
      <c r="U275" s="39" t="s">
        <v>13</v>
      </c>
      <c r="V275" s="43" t="s">
        <v>14</v>
      </c>
      <c r="W275" s="43"/>
      <c r="Y275" s="36"/>
      <c r="Z275" s="43" t="s">
        <v>28</v>
      </c>
      <c r="AA275" s="43"/>
    </row>
    <row r="276" spans="1:27">
      <c r="A276" s="77">
        <v>42913</v>
      </c>
      <c r="B276" s="13"/>
      <c r="C276" s="13"/>
      <c r="D276" s="13"/>
      <c r="E276" s="14">
        <f t="shared" si="211"/>
        <v>0</v>
      </c>
      <c r="F276" s="13"/>
      <c r="G276" s="15">
        <f t="shared" si="212"/>
        <v>0</v>
      </c>
      <c r="H276" s="13"/>
      <c r="I276" s="13"/>
      <c r="J276" s="13"/>
      <c r="K276" s="14">
        <f t="shared" si="213"/>
        <v>0</v>
      </c>
      <c r="L276" s="13"/>
      <c r="M276" s="15">
        <f t="shared" si="214"/>
        <v>0</v>
      </c>
      <c r="N276" s="17"/>
      <c r="O276" s="17"/>
      <c r="P276" s="18"/>
      <c r="Q276" s="19"/>
      <c r="R276" s="20">
        <f t="shared" ref="R276:R281" si="215">SUM(G276+M276)</f>
        <v>0</v>
      </c>
      <c r="S276" s="66"/>
      <c r="U276" s="22" t="s">
        <v>15</v>
      </c>
      <c r="V276" s="22" t="s">
        <v>29</v>
      </c>
      <c r="W276" s="22" t="s">
        <v>17</v>
      </c>
      <c r="Z276" s="22" t="s">
        <v>16</v>
      </c>
      <c r="AA276" s="22" t="s">
        <v>17</v>
      </c>
    </row>
    <row r="277" spans="1:27">
      <c r="A277" s="77">
        <v>42914</v>
      </c>
      <c r="B277" s="13"/>
      <c r="C277" s="13"/>
      <c r="D277" s="13"/>
      <c r="E277" s="14">
        <f t="shared" si="211"/>
        <v>0</v>
      </c>
      <c r="F277" s="13"/>
      <c r="G277" s="15">
        <f t="shared" si="212"/>
        <v>0</v>
      </c>
      <c r="H277" s="13"/>
      <c r="I277" s="13"/>
      <c r="J277" s="13"/>
      <c r="K277" s="14">
        <f t="shared" si="213"/>
        <v>0</v>
      </c>
      <c r="L277" s="13"/>
      <c r="M277" s="15">
        <f>IF(L277&lt;H277,L277+1-H277-K277,L277-H277-K277)</f>
        <v>0</v>
      </c>
      <c r="N277" s="17"/>
      <c r="O277" s="17"/>
      <c r="P277" s="18"/>
      <c r="Q277" s="19"/>
      <c r="R277" s="20">
        <f t="shared" si="215"/>
        <v>0</v>
      </c>
      <c r="S277" s="66"/>
      <c r="U277" s="33">
        <v>0</v>
      </c>
      <c r="V277" s="23">
        <v>0</v>
      </c>
      <c r="W277" s="23">
        <v>0</v>
      </c>
      <c r="Y277" s="22" t="s">
        <v>17</v>
      </c>
      <c r="Z277" s="34" t="s">
        <v>27</v>
      </c>
      <c r="AA277" s="23">
        <f>+W279</f>
        <v>0</v>
      </c>
    </row>
    <row r="278" spans="1:27">
      <c r="A278" s="77">
        <v>42915</v>
      </c>
      <c r="B278" s="13"/>
      <c r="C278" s="13"/>
      <c r="D278" s="13"/>
      <c r="E278" s="14">
        <f t="shared" si="211"/>
        <v>0</v>
      </c>
      <c r="F278" s="13"/>
      <c r="G278" s="15">
        <f t="shared" si="212"/>
        <v>0</v>
      </c>
      <c r="H278" s="13"/>
      <c r="I278" s="13"/>
      <c r="J278" s="13"/>
      <c r="K278" s="14">
        <f t="shared" si="213"/>
        <v>0</v>
      </c>
      <c r="L278" s="13"/>
      <c r="M278" s="15">
        <f t="shared" ref="M278:M281" si="216">IF(L278&lt;H278,L278+1-H278-K278,L278-H278-K278)</f>
        <v>0</v>
      </c>
      <c r="N278" s="17"/>
      <c r="O278" s="17"/>
      <c r="P278" s="18"/>
      <c r="Q278" s="19"/>
      <c r="R278" s="20">
        <f t="shared" si="215"/>
        <v>0</v>
      </c>
      <c r="S278" s="66"/>
      <c r="U278" s="22" t="s">
        <v>18</v>
      </c>
      <c r="V278" s="22" t="s">
        <v>18</v>
      </c>
      <c r="W278" s="22" t="s">
        <v>18</v>
      </c>
      <c r="Y278" s="22" t="s">
        <v>16</v>
      </c>
      <c r="Z278" s="23">
        <f>+V279</f>
        <v>0</v>
      </c>
      <c r="AA278" s="23">
        <f>+(AA277*1.5)/1.25</f>
        <v>0</v>
      </c>
    </row>
    <row r="279" spans="1:27">
      <c r="A279" s="77">
        <v>42916</v>
      </c>
      <c r="B279" s="13"/>
      <c r="C279" s="13"/>
      <c r="D279" s="13"/>
      <c r="E279" s="14">
        <f t="shared" si="211"/>
        <v>0</v>
      </c>
      <c r="F279" s="13"/>
      <c r="G279" s="15">
        <f t="shared" si="212"/>
        <v>0</v>
      </c>
      <c r="H279" s="13"/>
      <c r="I279" s="13"/>
      <c r="J279" s="13"/>
      <c r="K279" s="14">
        <f t="shared" si="213"/>
        <v>0</v>
      </c>
      <c r="L279" s="13"/>
      <c r="M279" s="15">
        <f t="shared" si="216"/>
        <v>0</v>
      </c>
      <c r="N279" s="17"/>
      <c r="O279" s="17"/>
      <c r="P279" s="18"/>
      <c r="Q279" s="19"/>
      <c r="R279" s="20">
        <f t="shared" si="215"/>
        <v>0</v>
      </c>
      <c r="S279" s="66"/>
      <c r="U279" s="33">
        <f>+U271+U277-(Z273*1.25)</f>
        <v>0</v>
      </c>
      <c r="V279" s="23">
        <f>+V271+V277-V273+(AA273*1.5)/1.25-Z273</f>
        <v>0</v>
      </c>
      <c r="W279" s="23">
        <f>+W271+W277-W273-AA273</f>
        <v>0</v>
      </c>
      <c r="Y279" s="22" t="s">
        <v>15</v>
      </c>
      <c r="Z279" s="23">
        <f>+Z278*1.25</f>
        <v>0</v>
      </c>
      <c r="AA279" s="34" t="s">
        <v>27</v>
      </c>
    </row>
    <row r="280" spans="1:27">
      <c r="A280" s="77">
        <v>42917</v>
      </c>
      <c r="B280" s="13"/>
      <c r="C280" s="13"/>
      <c r="D280" s="13"/>
      <c r="E280" s="14">
        <f t="shared" si="211"/>
        <v>0</v>
      </c>
      <c r="F280" s="13"/>
      <c r="G280" s="15">
        <f t="shared" si="212"/>
        <v>0</v>
      </c>
      <c r="H280" s="13"/>
      <c r="I280" s="13"/>
      <c r="J280" s="13"/>
      <c r="K280" s="14">
        <f t="shared" si="213"/>
        <v>0</v>
      </c>
      <c r="L280" s="13"/>
      <c r="M280" s="15">
        <f t="shared" si="216"/>
        <v>0</v>
      </c>
      <c r="N280" s="17"/>
      <c r="O280" s="17"/>
      <c r="P280" s="18"/>
      <c r="Q280" s="19"/>
      <c r="R280" s="20">
        <f t="shared" si="215"/>
        <v>0</v>
      </c>
      <c r="S280" s="66"/>
      <c r="V280" s="22" t="s">
        <v>16</v>
      </c>
      <c r="W280" s="22" t="s">
        <v>17</v>
      </c>
      <c r="Z280" s="22" t="s">
        <v>16</v>
      </c>
      <c r="AA280" s="22" t="s">
        <v>17</v>
      </c>
    </row>
    <row r="281" spans="1:27">
      <c r="A281" s="77">
        <v>42918</v>
      </c>
      <c r="B281" s="13"/>
      <c r="C281" s="13"/>
      <c r="D281" s="13"/>
      <c r="E281" s="14">
        <f t="shared" si="211"/>
        <v>0</v>
      </c>
      <c r="F281" s="13"/>
      <c r="G281" s="15">
        <f t="shared" si="212"/>
        <v>0</v>
      </c>
      <c r="H281" s="13"/>
      <c r="I281" s="13"/>
      <c r="J281" s="13"/>
      <c r="K281" s="14">
        <f t="shared" si="213"/>
        <v>0</v>
      </c>
      <c r="L281" s="13"/>
      <c r="M281" s="15">
        <f t="shared" si="216"/>
        <v>0</v>
      </c>
      <c r="N281" s="17"/>
      <c r="O281" s="17"/>
      <c r="P281" s="18"/>
      <c r="Q281" s="19"/>
      <c r="R281" s="20">
        <f t="shared" si="215"/>
        <v>0</v>
      </c>
      <c r="S281" s="66"/>
      <c r="U281" s="42" t="s">
        <v>19</v>
      </c>
      <c r="V281" s="35">
        <v>0</v>
      </c>
      <c r="W281" s="35">
        <v>0</v>
      </c>
      <c r="Y281" s="42" t="s">
        <v>26</v>
      </c>
      <c r="Z281" s="35">
        <v>0</v>
      </c>
      <c r="AA281" s="35">
        <v>0</v>
      </c>
    </row>
    <row r="282" spans="1:27" ht="6" customHeight="1">
      <c r="N282" s="37"/>
      <c r="O282" s="37"/>
      <c r="P282" s="37"/>
      <c r="Q282" s="37"/>
    </row>
    <row r="283" spans="1:27">
      <c r="A283" s="77">
        <v>42919</v>
      </c>
      <c r="B283" s="13"/>
      <c r="C283" s="13"/>
      <c r="D283" s="13"/>
      <c r="E283" s="14">
        <f t="shared" ref="E283:E289" si="217">+D283-C283</f>
        <v>0</v>
      </c>
      <c r="F283" s="13"/>
      <c r="G283" s="15">
        <f t="shared" ref="G283:G289" si="218">IF(F283&lt;B283,F283+1-B283-E283,F283-B283-E283)</f>
        <v>0</v>
      </c>
      <c r="H283" s="13"/>
      <c r="I283" s="13"/>
      <c r="J283" s="13"/>
      <c r="K283" s="14">
        <f t="shared" ref="K283:K289" si="219">+J283-I283</f>
        <v>0</v>
      </c>
      <c r="L283" s="13"/>
      <c r="M283" s="15">
        <f t="shared" ref="M283:M284" si="220">IF(L283&lt;H283,L283+1-H283-K283,L283-H283-K283)</f>
        <v>0</v>
      </c>
      <c r="N283" s="17"/>
      <c r="O283" s="17"/>
      <c r="P283" s="18"/>
      <c r="Q283" s="19"/>
      <c r="R283" s="20">
        <f>SUM(G283+M283)</f>
        <v>0</v>
      </c>
      <c r="S283" s="66">
        <f>SUM(R283:R289)</f>
        <v>0</v>
      </c>
      <c r="U283" s="39" t="s">
        <v>13</v>
      </c>
      <c r="V283" s="43" t="s">
        <v>14</v>
      </c>
      <c r="W283" s="43"/>
      <c r="Y283" s="36"/>
      <c r="Z283" s="43" t="s">
        <v>28</v>
      </c>
      <c r="AA283" s="43"/>
    </row>
    <row r="284" spans="1:27">
      <c r="A284" s="77">
        <v>42920</v>
      </c>
      <c r="B284" s="13"/>
      <c r="C284" s="13"/>
      <c r="D284" s="13"/>
      <c r="E284" s="14">
        <f t="shared" si="217"/>
        <v>0</v>
      </c>
      <c r="F284" s="13"/>
      <c r="G284" s="15">
        <f t="shared" si="218"/>
        <v>0</v>
      </c>
      <c r="H284" s="13"/>
      <c r="I284" s="13"/>
      <c r="J284" s="13"/>
      <c r="K284" s="14">
        <f t="shared" si="219"/>
        <v>0</v>
      </c>
      <c r="L284" s="13"/>
      <c r="M284" s="15">
        <f t="shared" si="220"/>
        <v>0</v>
      </c>
      <c r="N284" s="17"/>
      <c r="O284" s="17"/>
      <c r="P284" s="18"/>
      <c r="Q284" s="19"/>
      <c r="R284" s="20">
        <f t="shared" ref="R284:R289" si="221">SUM(G284+M284)</f>
        <v>0</v>
      </c>
      <c r="S284" s="66"/>
      <c r="U284" s="22" t="s">
        <v>15</v>
      </c>
      <c r="V284" s="22" t="s">
        <v>29</v>
      </c>
      <c r="W284" s="22" t="s">
        <v>17</v>
      </c>
      <c r="Z284" s="22" t="s">
        <v>16</v>
      </c>
      <c r="AA284" s="22" t="s">
        <v>17</v>
      </c>
    </row>
    <row r="285" spans="1:27">
      <c r="A285" s="77">
        <v>42921</v>
      </c>
      <c r="B285" s="13"/>
      <c r="C285" s="13"/>
      <c r="D285" s="13"/>
      <c r="E285" s="14">
        <f t="shared" si="217"/>
        <v>0</v>
      </c>
      <c r="F285" s="13"/>
      <c r="G285" s="15">
        <f t="shared" si="218"/>
        <v>0</v>
      </c>
      <c r="H285" s="13"/>
      <c r="I285" s="13"/>
      <c r="J285" s="13"/>
      <c r="K285" s="14">
        <f t="shared" si="219"/>
        <v>0</v>
      </c>
      <c r="L285" s="13"/>
      <c r="M285" s="15">
        <f>IF(L285&lt;H285,L285+1-H285-K285,L285-H285-K285)</f>
        <v>0</v>
      </c>
      <c r="N285" s="17"/>
      <c r="O285" s="17"/>
      <c r="P285" s="18"/>
      <c r="Q285" s="19"/>
      <c r="R285" s="20">
        <f t="shared" si="221"/>
        <v>0</v>
      </c>
      <c r="S285" s="66"/>
      <c r="U285" s="33">
        <v>0</v>
      </c>
      <c r="V285" s="23">
        <v>0</v>
      </c>
      <c r="W285" s="23">
        <v>0</v>
      </c>
      <c r="Y285" s="22" t="s">
        <v>17</v>
      </c>
      <c r="Z285" s="34" t="s">
        <v>27</v>
      </c>
      <c r="AA285" s="23">
        <f>+W287</f>
        <v>0</v>
      </c>
    </row>
    <row r="286" spans="1:27">
      <c r="A286" s="77">
        <v>42922</v>
      </c>
      <c r="B286" s="13"/>
      <c r="C286" s="13"/>
      <c r="D286" s="13"/>
      <c r="E286" s="14">
        <f t="shared" si="217"/>
        <v>0</v>
      </c>
      <c r="F286" s="13"/>
      <c r="G286" s="15">
        <f t="shared" si="218"/>
        <v>0</v>
      </c>
      <c r="H286" s="13"/>
      <c r="I286" s="13"/>
      <c r="J286" s="13"/>
      <c r="K286" s="14">
        <f t="shared" si="219"/>
        <v>0</v>
      </c>
      <c r="L286" s="13"/>
      <c r="M286" s="15">
        <f t="shared" ref="M286:M289" si="222">IF(L286&lt;H286,L286+1-H286-K286,L286-H286-K286)</f>
        <v>0</v>
      </c>
      <c r="N286" s="17"/>
      <c r="O286" s="17"/>
      <c r="P286" s="18"/>
      <c r="Q286" s="19"/>
      <c r="R286" s="20">
        <f t="shared" si="221"/>
        <v>0</v>
      </c>
      <c r="S286" s="66"/>
      <c r="U286" s="22" t="s">
        <v>18</v>
      </c>
      <c r="V286" s="22" t="s">
        <v>18</v>
      </c>
      <c r="W286" s="22" t="s">
        <v>18</v>
      </c>
      <c r="Y286" s="22" t="s">
        <v>16</v>
      </c>
      <c r="Z286" s="23">
        <f>+V287</f>
        <v>0</v>
      </c>
      <c r="AA286" s="23">
        <f>+(AA285*1.5)/1.25</f>
        <v>0</v>
      </c>
    </row>
    <row r="287" spans="1:27">
      <c r="A287" s="77">
        <v>42923</v>
      </c>
      <c r="B287" s="13"/>
      <c r="C287" s="13"/>
      <c r="D287" s="13"/>
      <c r="E287" s="14">
        <f t="shared" si="217"/>
        <v>0</v>
      </c>
      <c r="F287" s="13"/>
      <c r="G287" s="15">
        <f t="shared" si="218"/>
        <v>0</v>
      </c>
      <c r="H287" s="13"/>
      <c r="I287" s="13"/>
      <c r="J287" s="13"/>
      <c r="K287" s="14">
        <f t="shared" si="219"/>
        <v>0</v>
      </c>
      <c r="L287" s="13"/>
      <c r="M287" s="15">
        <f t="shared" si="222"/>
        <v>0</v>
      </c>
      <c r="N287" s="17"/>
      <c r="O287" s="17"/>
      <c r="P287" s="18"/>
      <c r="Q287" s="19"/>
      <c r="R287" s="20">
        <f t="shared" si="221"/>
        <v>0</v>
      </c>
      <c r="S287" s="66"/>
      <c r="U287" s="33">
        <f>+U279+U285-(Z281*1.25)</f>
        <v>0</v>
      </c>
      <c r="V287" s="23">
        <f>+V279-V285-V281+(AA281*1.5)/1.25-Z281</f>
        <v>0</v>
      </c>
      <c r="W287" s="23">
        <f>+W279+W285-W281-AA281</f>
        <v>0</v>
      </c>
      <c r="Y287" s="22" t="s">
        <v>15</v>
      </c>
      <c r="Z287" s="23">
        <f>+Z286*1.25</f>
        <v>0</v>
      </c>
      <c r="AA287" s="34" t="s">
        <v>27</v>
      </c>
    </row>
    <row r="288" spans="1:27">
      <c r="A288" s="77">
        <v>42924</v>
      </c>
      <c r="B288" s="13"/>
      <c r="C288" s="13"/>
      <c r="D288" s="13"/>
      <c r="E288" s="14">
        <f t="shared" si="217"/>
        <v>0</v>
      </c>
      <c r="F288" s="13"/>
      <c r="G288" s="15">
        <f t="shared" si="218"/>
        <v>0</v>
      </c>
      <c r="H288" s="13"/>
      <c r="I288" s="13"/>
      <c r="J288" s="13"/>
      <c r="K288" s="14">
        <f t="shared" si="219"/>
        <v>0</v>
      </c>
      <c r="L288" s="13"/>
      <c r="M288" s="15">
        <f t="shared" si="222"/>
        <v>0</v>
      </c>
      <c r="N288" s="17"/>
      <c r="O288" s="17"/>
      <c r="P288" s="18"/>
      <c r="Q288" s="19"/>
      <c r="R288" s="20">
        <f t="shared" si="221"/>
        <v>0</v>
      </c>
      <c r="S288" s="66"/>
      <c r="V288" s="22" t="s">
        <v>16</v>
      </c>
      <c r="W288" s="22" t="s">
        <v>17</v>
      </c>
      <c r="Z288" s="22" t="s">
        <v>16</v>
      </c>
      <c r="AA288" s="22" t="s">
        <v>17</v>
      </c>
    </row>
    <row r="289" spans="1:27">
      <c r="A289" s="77">
        <v>42925</v>
      </c>
      <c r="B289" s="13"/>
      <c r="C289" s="13"/>
      <c r="D289" s="13"/>
      <c r="E289" s="14">
        <f t="shared" si="217"/>
        <v>0</v>
      </c>
      <c r="F289" s="13"/>
      <c r="G289" s="15">
        <f t="shared" si="218"/>
        <v>0</v>
      </c>
      <c r="H289" s="13"/>
      <c r="I289" s="13"/>
      <c r="J289" s="13"/>
      <c r="K289" s="14">
        <f t="shared" si="219"/>
        <v>0</v>
      </c>
      <c r="L289" s="13"/>
      <c r="M289" s="15">
        <f t="shared" si="222"/>
        <v>0</v>
      </c>
      <c r="N289" s="17"/>
      <c r="O289" s="17"/>
      <c r="P289" s="18"/>
      <c r="Q289" s="19"/>
      <c r="R289" s="20">
        <f t="shared" si="221"/>
        <v>0</v>
      </c>
      <c r="S289" s="66"/>
      <c r="U289" s="42" t="s">
        <v>19</v>
      </c>
      <c r="V289" s="35">
        <v>0</v>
      </c>
      <c r="W289" s="35">
        <v>0</v>
      </c>
      <c r="Y289" s="42" t="s">
        <v>26</v>
      </c>
      <c r="Z289" s="35">
        <v>0</v>
      </c>
      <c r="AA289" s="35">
        <v>0</v>
      </c>
    </row>
    <row r="290" spans="1:27" ht="6" customHeight="1">
      <c r="N290" s="37"/>
      <c r="O290" s="37"/>
      <c r="P290" s="37"/>
      <c r="Q290" s="37"/>
    </row>
    <row r="291" spans="1:27">
      <c r="A291" s="77">
        <v>42926</v>
      </c>
      <c r="B291" s="13"/>
      <c r="C291" s="13"/>
      <c r="D291" s="13"/>
      <c r="E291" s="14">
        <f t="shared" ref="E291:E297" si="223">+D291-C291</f>
        <v>0</v>
      </c>
      <c r="F291" s="13"/>
      <c r="G291" s="15">
        <f t="shared" ref="G291:G297" si="224">IF(F291&lt;B291,F291+1-B291-E291,F291-B291-E291)</f>
        <v>0</v>
      </c>
      <c r="H291" s="13"/>
      <c r="I291" s="13"/>
      <c r="J291" s="13"/>
      <c r="K291" s="14">
        <f t="shared" ref="K291:K297" si="225">+J291-I291</f>
        <v>0</v>
      </c>
      <c r="L291" s="13"/>
      <c r="M291" s="15">
        <f t="shared" ref="M291:M292" si="226">IF(L291&lt;H291,L291+1-H291-K291,L291-H291-K291)</f>
        <v>0</v>
      </c>
      <c r="N291" s="17"/>
      <c r="O291" s="17"/>
      <c r="P291" s="18"/>
      <c r="Q291" s="19"/>
      <c r="R291" s="20">
        <f>SUM(G291+M291)</f>
        <v>0</v>
      </c>
      <c r="S291" s="66">
        <f>SUM(R291:R297)</f>
        <v>0</v>
      </c>
      <c r="U291" s="39" t="s">
        <v>13</v>
      </c>
      <c r="V291" s="43" t="s">
        <v>14</v>
      </c>
      <c r="W291" s="43"/>
      <c r="Y291" s="36"/>
      <c r="Z291" s="43" t="s">
        <v>28</v>
      </c>
      <c r="AA291" s="43"/>
    </row>
    <row r="292" spans="1:27">
      <c r="A292" s="77">
        <v>42927</v>
      </c>
      <c r="B292" s="13"/>
      <c r="C292" s="13"/>
      <c r="D292" s="13"/>
      <c r="E292" s="14">
        <f t="shared" si="223"/>
        <v>0</v>
      </c>
      <c r="F292" s="13"/>
      <c r="G292" s="15">
        <f t="shared" si="224"/>
        <v>0</v>
      </c>
      <c r="H292" s="13"/>
      <c r="I292" s="13"/>
      <c r="J292" s="13"/>
      <c r="K292" s="14">
        <f t="shared" si="225"/>
        <v>0</v>
      </c>
      <c r="L292" s="13"/>
      <c r="M292" s="15">
        <f t="shared" si="226"/>
        <v>0</v>
      </c>
      <c r="N292" s="17"/>
      <c r="O292" s="17"/>
      <c r="P292" s="18"/>
      <c r="Q292" s="19"/>
      <c r="R292" s="20">
        <f t="shared" ref="R292:R297" si="227">SUM(G292+M292)</f>
        <v>0</v>
      </c>
      <c r="S292" s="66"/>
      <c r="U292" s="22" t="s">
        <v>15</v>
      </c>
      <c r="V292" s="22" t="s">
        <v>29</v>
      </c>
      <c r="W292" s="22" t="s">
        <v>17</v>
      </c>
      <c r="Z292" s="22" t="s">
        <v>16</v>
      </c>
      <c r="AA292" s="22" t="s">
        <v>17</v>
      </c>
    </row>
    <row r="293" spans="1:27">
      <c r="A293" s="77">
        <v>42928</v>
      </c>
      <c r="B293" s="13"/>
      <c r="C293" s="13"/>
      <c r="D293" s="13"/>
      <c r="E293" s="14">
        <f t="shared" si="223"/>
        <v>0</v>
      </c>
      <c r="F293" s="13"/>
      <c r="G293" s="15">
        <f t="shared" si="224"/>
        <v>0</v>
      </c>
      <c r="H293" s="13"/>
      <c r="I293" s="13"/>
      <c r="J293" s="13"/>
      <c r="K293" s="14">
        <f t="shared" si="225"/>
        <v>0</v>
      </c>
      <c r="L293" s="13"/>
      <c r="M293" s="15">
        <f>IF(L293&lt;H293,L293+1-H293-K293,L293-H293-K293)</f>
        <v>0</v>
      </c>
      <c r="N293" s="17"/>
      <c r="O293" s="17"/>
      <c r="P293" s="18"/>
      <c r="Q293" s="19"/>
      <c r="R293" s="20">
        <f t="shared" si="227"/>
        <v>0</v>
      </c>
      <c r="S293" s="66"/>
      <c r="U293" s="33">
        <v>0</v>
      </c>
      <c r="V293" s="23">
        <v>0</v>
      </c>
      <c r="W293" s="23">
        <v>0</v>
      </c>
      <c r="Y293" s="22" t="s">
        <v>17</v>
      </c>
      <c r="Z293" s="34" t="s">
        <v>27</v>
      </c>
      <c r="AA293" s="23">
        <f>+W295</f>
        <v>0</v>
      </c>
    </row>
    <row r="294" spans="1:27">
      <c r="A294" s="77">
        <v>42929</v>
      </c>
      <c r="B294" s="13"/>
      <c r="C294" s="13"/>
      <c r="D294" s="13"/>
      <c r="E294" s="14">
        <f t="shared" si="223"/>
        <v>0</v>
      </c>
      <c r="F294" s="13"/>
      <c r="G294" s="15">
        <f t="shared" si="224"/>
        <v>0</v>
      </c>
      <c r="H294" s="13"/>
      <c r="I294" s="13"/>
      <c r="J294" s="13"/>
      <c r="K294" s="14">
        <f t="shared" si="225"/>
        <v>0</v>
      </c>
      <c r="L294" s="13"/>
      <c r="M294" s="15">
        <f t="shared" ref="M294:M297" si="228">IF(L294&lt;H294,L294+1-H294-K294,L294-H294-K294)</f>
        <v>0</v>
      </c>
      <c r="N294" s="17"/>
      <c r="O294" s="17"/>
      <c r="P294" s="18"/>
      <c r="Q294" s="19"/>
      <c r="R294" s="20">
        <f t="shared" si="227"/>
        <v>0</v>
      </c>
      <c r="S294" s="66"/>
      <c r="U294" s="22" t="s">
        <v>18</v>
      </c>
      <c r="V294" s="22" t="s">
        <v>18</v>
      </c>
      <c r="W294" s="22" t="s">
        <v>18</v>
      </c>
      <c r="Y294" s="22" t="s">
        <v>16</v>
      </c>
      <c r="Z294" s="23">
        <f>+V295</f>
        <v>0</v>
      </c>
      <c r="AA294" s="23">
        <f>+(AA293*1.5)/1.25</f>
        <v>0</v>
      </c>
    </row>
    <row r="295" spans="1:27">
      <c r="A295" s="77">
        <v>42930</v>
      </c>
      <c r="B295" s="13"/>
      <c r="C295" s="13"/>
      <c r="D295" s="13"/>
      <c r="E295" s="14">
        <f t="shared" si="223"/>
        <v>0</v>
      </c>
      <c r="F295" s="13"/>
      <c r="G295" s="15">
        <f t="shared" si="224"/>
        <v>0</v>
      </c>
      <c r="H295" s="13"/>
      <c r="I295" s="13"/>
      <c r="J295" s="13"/>
      <c r="K295" s="14">
        <f t="shared" si="225"/>
        <v>0</v>
      </c>
      <c r="L295" s="13"/>
      <c r="M295" s="15">
        <f t="shared" si="228"/>
        <v>0</v>
      </c>
      <c r="N295" s="17"/>
      <c r="O295" s="17"/>
      <c r="P295" s="18"/>
      <c r="Q295" s="19"/>
      <c r="R295" s="20">
        <f t="shared" si="227"/>
        <v>0</v>
      </c>
      <c r="S295" s="66"/>
      <c r="U295" s="33">
        <f>+U287+U293-(Z289*1.25)</f>
        <v>0</v>
      </c>
      <c r="V295" s="23">
        <f>+V287+V293-V289+(AA289*1.5)/1.25-Z289</f>
        <v>0</v>
      </c>
      <c r="W295" s="23">
        <f>+W287+W293-W289-AA289</f>
        <v>0</v>
      </c>
      <c r="Y295" s="22" t="s">
        <v>15</v>
      </c>
      <c r="Z295" s="23">
        <f>+Z294*1.25</f>
        <v>0</v>
      </c>
      <c r="AA295" s="34" t="s">
        <v>27</v>
      </c>
    </row>
    <row r="296" spans="1:27">
      <c r="A296" s="77">
        <v>42931</v>
      </c>
      <c r="B296" s="13"/>
      <c r="C296" s="13"/>
      <c r="D296" s="13"/>
      <c r="E296" s="14">
        <f t="shared" si="223"/>
        <v>0</v>
      </c>
      <c r="F296" s="13"/>
      <c r="G296" s="15">
        <f t="shared" si="224"/>
        <v>0</v>
      </c>
      <c r="H296" s="13"/>
      <c r="I296" s="13"/>
      <c r="J296" s="13"/>
      <c r="K296" s="14">
        <f t="shared" si="225"/>
        <v>0</v>
      </c>
      <c r="L296" s="13"/>
      <c r="M296" s="15">
        <f t="shared" si="228"/>
        <v>0</v>
      </c>
      <c r="N296" s="17"/>
      <c r="O296" s="17"/>
      <c r="P296" s="18"/>
      <c r="Q296" s="19"/>
      <c r="R296" s="20">
        <f t="shared" si="227"/>
        <v>0</v>
      </c>
      <c r="S296" s="66"/>
      <c r="V296" s="22" t="s">
        <v>16</v>
      </c>
      <c r="W296" s="22" t="s">
        <v>17</v>
      </c>
      <c r="Z296" s="22" t="s">
        <v>16</v>
      </c>
      <c r="AA296" s="22" t="s">
        <v>17</v>
      </c>
    </row>
    <row r="297" spans="1:27">
      <c r="A297" s="77">
        <v>42932</v>
      </c>
      <c r="B297" s="13"/>
      <c r="C297" s="13"/>
      <c r="D297" s="13"/>
      <c r="E297" s="14">
        <f t="shared" si="223"/>
        <v>0</v>
      </c>
      <c r="F297" s="13"/>
      <c r="G297" s="15">
        <f t="shared" si="224"/>
        <v>0</v>
      </c>
      <c r="H297" s="13"/>
      <c r="I297" s="13"/>
      <c r="J297" s="13"/>
      <c r="K297" s="14">
        <f t="shared" si="225"/>
        <v>0</v>
      </c>
      <c r="L297" s="13"/>
      <c r="M297" s="15">
        <f t="shared" si="228"/>
        <v>0</v>
      </c>
      <c r="N297" s="17"/>
      <c r="O297" s="17"/>
      <c r="P297" s="18"/>
      <c r="Q297" s="19"/>
      <c r="R297" s="20">
        <f t="shared" si="227"/>
        <v>0</v>
      </c>
      <c r="S297" s="66"/>
      <c r="U297" s="42" t="s">
        <v>19</v>
      </c>
      <c r="V297" s="35">
        <v>0</v>
      </c>
      <c r="W297" s="35">
        <v>0</v>
      </c>
      <c r="Y297" s="42" t="s">
        <v>26</v>
      </c>
      <c r="Z297" s="35">
        <v>0</v>
      </c>
      <c r="AA297" s="35">
        <v>0</v>
      </c>
    </row>
    <row r="298" spans="1:27" ht="6" customHeight="1">
      <c r="N298" s="37"/>
      <c r="O298" s="37"/>
      <c r="P298" s="37"/>
      <c r="Q298" s="37"/>
    </row>
    <row r="299" spans="1:27">
      <c r="A299" s="77">
        <v>42933</v>
      </c>
      <c r="B299" s="13"/>
      <c r="C299" s="13"/>
      <c r="D299" s="13"/>
      <c r="E299" s="14">
        <f t="shared" ref="E299:E305" si="229">+D299-C299</f>
        <v>0</v>
      </c>
      <c r="F299" s="13"/>
      <c r="G299" s="15">
        <f t="shared" ref="G299:G305" si="230">IF(F299&lt;B299,F299+1-B299-E299,F299-B299-E299)</f>
        <v>0</v>
      </c>
      <c r="H299" s="13"/>
      <c r="I299" s="13"/>
      <c r="J299" s="13"/>
      <c r="K299" s="14">
        <f t="shared" ref="K299:K305" si="231">+J299-I299</f>
        <v>0</v>
      </c>
      <c r="L299" s="13"/>
      <c r="M299" s="15">
        <f t="shared" ref="M299:M300" si="232">IF(L299&lt;H299,L299+1-H299-K299,L299-H299-K299)</f>
        <v>0</v>
      </c>
      <c r="N299" s="17"/>
      <c r="O299" s="17"/>
      <c r="P299" s="18"/>
      <c r="Q299" s="19"/>
      <c r="R299" s="20">
        <f>SUM(G299+M299)</f>
        <v>0</v>
      </c>
      <c r="S299" s="66">
        <f>SUM(R299:R305)</f>
        <v>0</v>
      </c>
      <c r="U299" s="39" t="s">
        <v>13</v>
      </c>
      <c r="V299" s="43" t="s">
        <v>14</v>
      </c>
      <c r="W299" s="43"/>
      <c r="Y299" s="36"/>
      <c r="Z299" s="43" t="s">
        <v>28</v>
      </c>
      <c r="AA299" s="43"/>
    </row>
    <row r="300" spans="1:27">
      <c r="A300" s="77">
        <v>42934</v>
      </c>
      <c r="B300" s="13"/>
      <c r="C300" s="13"/>
      <c r="D300" s="13"/>
      <c r="E300" s="14">
        <f t="shared" si="229"/>
        <v>0</v>
      </c>
      <c r="F300" s="13"/>
      <c r="G300" s="15">
        <f t="shared" si="230"/>
        <v>0</v>
      </c>
      <c r="H300" s="13"/>
      <c r="I300" s="13"/>
      <c r="J300" s="13"/>
      <c r="K300" s="14">
        <f t="shared" si="231"/>
        <v>0</v>
      </c>
      <c r="L300" s="13"/>
      <c r="M300" s="15">
        <f t="shared" si="232"/>
        <v>0</v>
      </c>
      <c r="N300" s="17"/>
      <c r="O300" s="17"/>
      <c r="P300" s="18"/>
      <c r="Q300" s="19"/>
      <c r="R300" s="20">
        <f t="shared" ref="R300:R305" si="233">SUM(G300+M300)</f>
        <v>0</v>
      </c>
      <c r="S300" s="66"/>
      <c r="U300" s="22" t="s">
        <v>15</v>
      </c>
      <c r="V300" s="22" t="s">
        <v>29</v>
      </c>
      <c r="W300" s="22" t="s">
        <v>17</v>
      </c>
      <c r="Z300" s="22" t="s">
        <v>16</v>
      </c>
      <c r="AA300" s="22" t="s">
        <v>17</v>
      </c>
    </row>
    <row r="301" spans="1:27">
      <c r="A301" s="77">
        <v>42935</v>
      </c>
      <c r="B301" s="13"/>
      <c r="C301" s="13"/>
      <c r="D301" s="13"/>
      <c r="E301" s="14">
        <f t="shared" si="229"/>
        <v>0</v>
      </c>
      <c r="F301" s="13"/>
      <c r="G301" s="15">
        <f t="shared" si="230"/>
        <v>0</v>
      </c>
      <c r="H301" s="13"/>
      <c r="I301" s="13"/>
      <c r="J301" s="13"/>
      <c r="K301" s="14">
        <f t="shared" si="231"/>
        <v>0</v>
      </c>
      <c r="L301" s="13"/>
      <c r="M301" s="15">
        <f>IF(L301&lt;H301,L301+1-H301-K301,L301-H301-K301)</f>
        <v>0</v>
      </c>
      <c r="N301" s="17"/>
      <c r="O301" s="17"/>
      <c r="P301" s="18"/>
      <c r="Q301" s="19"/>
      <c r="R301" s="20">
        <f t="shared" si="233"/>
        <v>0</v>
      </c>
      <c r="S301" s="66"/>
      <c r="U301" s="33">
        <v>0</v>
      </c>
      <c r="V301" s="23">
        <v>0</v>
      </c>
      <c r="W301" s="23">
        <v>0</v>
      </c>
      <c r="Y301" s="22" t="s">
        <v>17</v>
      </c>
      <c r="Z301" s="34" t="s">
        <v>27</v>
      </c>
      <c r="AA301" s="23">
        <f>+W303</f>
        <v>0</v>
      </c>
    </row>
    <row r="302" spans="1:27">
      <c r="A302" s="77">
        <v>42936</v>
      </c>
      <c r="B302" s="13"/>
      <c r="C302" s="13"/>
      <c r="D302" s="13"/>
      <c r="E302" s="14">
        <f t="shared" si="229"/>
        <v>0</v>
      </c>
      <c r="F302" s="13"/>
      <c r="G302" s="15">
        <f t="shared" si="230"/>
        <v>0</v>
      </c>
      <c r="H302" s="13"/>
      <c r="I302" s="13"/>
      <c r="J302" s="13"/>
      <c r="K302" s="14">
        <f t="shared" si="231"/>
        <v>0</v>
      </c>
      <c r="L302" s="13"/>
      <c r="M302" s="15">
        <f t="shared" ref="M302:M305" si="234">IF(L302&lt;H302,L302+1-H302-K302,L302-H302-K302)</f>
        <v>0</v>
      </c>
      <c r="N302" s="17"/>
      <c r="O302" s="17"/>
      <c r="P302" s="18"/>
      <c r="Q302" s="19"/>
      <c r="R302" s="20">
        <f t="shared" si="233"/>
        <v>0</v>
      </c>
      <c r="S302" s="66"/>
      <c r="U302" s="22" t="s">
        <v>18</v>
      </c>
      <c r="V302" s="22" t="s">
        <v>18</v>
      </c>
      <c r="W302" s="22" t="s">
        <v>18</v>
      </c>
      <c r="Y302" s="22" t="s">
        <v>16</v>
      </c>
      <c r="Z302" s="23">
        <f>+V303</f>
        <v>0</v>
      </c>
      <c r="AA302" s="23">
        <f>+(AA301*1.5)/1.25</f>
        <v>0</v>
      </c>
    </row>
    <row r="303" spans="1:27">
      <c r="A303" s="77">
        <v>42937</v>
      </c>
      <c r="B303" s="13"/>
      <c r="C303" s="13"/>
      <c r="D303" s="13"/>
      <c r="E303" s="14">
        <f t="shared" si="229"/>
        <v>0</v>
      </c>
      <c r="F303" s="13"/>
      <c r="G303" s="15">
        <f t="shared" si="230"/>
        <v>0</v>
      </c>
      <c r="H303" s="13"/>
      <c r="I303" s="13"/>
      <c r="J303" s="13"/>
      <c r="K303" s="14">
        <f t="shared" si="231"/>
        <v>0</v>
      </c>
      <c r="L303" s="13"/>
      <c r="M303" s="15">
        <f t="shared" si="234"/>
        <v>0</v>
      </c>
      <c r="N303" s="17"/>
      <c r="O303" s="17"/>
      <c r="P303" s="18"/>
      <c r="Q303" s="19"/>
      <c r="R303" s="20">
        <f t="shared" si="233"/>
        <v>0</v>
      </c>
      <c r="S303" s="66"/>
      <c r="U303" s="33">
        <f>+U295+U301-(Z297*1.25)</f>
        <v>0</v>
      </c>
      <c r="V303" s="23">
        <f>+V295+V301-V297+(AA297*1.5)/1.25-Z297</f>
        <v>0</v>
      </c>
      <c r="W303" s="23">
        <f>+W295+W301-W297-AA297</f>
        <v>0</v>
      </c>
      <c r="Y303" s="22" t="s">
        <v>15</v>
      </c>
      <c r="Z303" s="23">
        <f>+Z302*1.25</f>
        <v>0</v>
      </c>
      <c r="AA303" s="34" t="s">
        <v>27</v>
      </c>
    </row>
    <row r="304" spans="1:27">
      <c r="A304" s="77">
        <v>42938</v>
      </c>
      <c r="B304" s="13"/>
      <c r="C304" s="13"/>
      <c r="D304" s="13"/>
      <c r="E304" s="14">
        <f t="shared" si="229"/>
        <v>0</v>
      </c>
      <c r="F304" s="13"/>
      <c r="G304" s="15">
        <f t="shared" si="230"/>
        <v>0</v>
      </c>
      <c r="H304" s="13"/>
      <c r="I304" s="13"/>
      <c r="J304" s="13"/>
      <c r="K304" s="14">
        <f t="shared" si="231"/>
        <v>0</v>
      </c>
      <c r="L304" s="13"/>
      <c r="M304" s="15">
        <f t="shared" si="234"/>
        <v>0</v>
      </c>
      <c r="N304" s="17"/>
      <c r="O304" s="17"/>
      <c r="P304" s="18"/>
      <c r="Q304" s="19"/>
      <c r="R304" s="20">
        <f t="shared" si="233"/>
        <v>0</v>
      </c>
      <c r="S304" s="66"/>
      <c r="V304" s="22" t="s">
        <v>16</v>
      </c>
      <c r="W304" s="22" t="s">
        <v>17</v>
      </c>
      <c r="Z304" s="22" t="s">
        <v>16</v>
      </c>
      <c r="AA304" s="22" t="s">
        <v>17</v>
      </c>
    </row>
    <row r="305" spans="1:27">
      <c r="A305" s="77">
        <v>42939</v>
      </c>
      <c r="B305" s="13"/>
      <c r="C305" s="13"/>
      <c r="D305" s="13"/>
      <c r="E305" s="14">
        <f t="shared" si="229"/>
        <v>0</v>
      </c>
      <c r="F305" s="13"/>
      <c r="G305" s="15">
        <f t="shared" si="230"/>
        <v>0</v>
      </c>
      <c r="H305" s="13"/>
      <c r="I305" s="13"/>
      <c r="J305" s="13"/>
      <c r="K305" s="14">
        <f t="shared" si="231"/>
        <v>0</v>
      </c>
      <c r="L305" s="13"/>
      <c r="M305" s="15">
        <f t="shared" si="234"/>
        <v>0</v>
      </c>
      <c r="N305" s="17"/>
      <c r="O305" s="17"/>
      <c r="P305" s="18"/>
      <c r="Q305" s="19"/>
      <c r="R305" s="20">
        <f t="shared" si="233"/>
        <v>0</v>
      </c>
      <c r="S305" s="66"/>
      <c r="U305" s="42" t="s">
        <v>19</v>
      </c>
      <c r="V305" s="35">
        <v>0</v>
      </c>
      <c r="W305" s="35">
        <v>0</v>
      </c>
      <c r="Y305" s="42" t="s">
        <v>26</v>
      </c>
      <c r="Z305" s="35">
        <v>0</v>
      </c>
      <c r="AA305" s="35">
        <v>0</v>
      </c>
    </row>
    <row r="306" spans="1:27" ht="6" customHeight="1">
      <c r="N306" s="37"/>
      <c r="O306" s="37"/>
      <c r="P306" s="37"/>
      <c r="Q306" s="37"/>
    </row>
    <row r="307" spans="1:27">
      <c r="A307" s="77">
        <v>42940</v>
      </c>
      <c r="B307" s="13"/>
      <c r="C307" s="13"/>
      <c r="D307" s="13"/>
      <c r="E307" s="14">
        <f t="shared" ref="E307:E313" si="235">+D307-C307</f>
        <v>0</v>
      </c>
      <c r="F307" s="13"/>
      <c r="G307" s="15">
        <f t="shared" ref="G307:G313" si="236">IF(F307&lt;B307,F307+1-B307-E307,F307-B307-E307)</f>
        <v>0</v>
      </c>
      <c r="H307" s="13"/>
      <c r="I307" s="13"/>
      <c r="J307" s="13"/>
      <c r="K307" s="14">
        <f t="shared" ref="K307:K313" si="237">+J307-I307</f>
        <v>0</v>
      </c>
      <c r="L307" s="13"/>
      <c r="M307" s="15">
        <f t="shared" ref="M307:M308" si="238">IF(L307&lt;H307,L307+1-H307-K307,L307-H307-K307)</f>
        <v>0</v>
      </c>
      <c r="N307" s="17"/>
      <c r="O307" s="17"/>
      <c r="P307" s="18"/>
      <c r="Q307" s="19"/>
      <c r="R307" s="20">
        <f>SUM(G307+M307)</f>
        <v>0</v>
      </c>
      <c r="S307" s="66">
        <f>SUM(R307:R313)</f>
        <v>0</v>
      </c>
      <c r="U307" s="39" t="s">
        <v>13</v>
      </c>
      <c r="V307" s="43" t="s">
        <v>14</v>
      </c>
      <c r="W307" s="43"/>
      <c r="Y307" s="36"/>
      <c r="Z307" s="43" t="s">
        <v>28</v>
      </c>
      <c r="AA307" s="43"/>
    </row>
    <row r="308" spans="1:27">
      <c r="A308" s="77">
        <v>42941</v>
      </c>
      <c r="B308" s="13"/>
      <c r="C308" s="13"/>
      <c r="D308" s="13"/>
      <c r="E308" s="14">
        <f t="shared" si="235"/>
        <v>0</v>
      </c>
      <c r="F308" s="13"/>
      <c r="G308" s="15">
        <f t="shared" si="236"/>
        <v>0</v>
      </c>
      <c r="H308" s="13"/>
      <c r="I308" s="13"/>
      <c r="J308" s="13"/>
      <c r="K308" s="14">
        <f t="shared" si="237"/>
        <v>0</v>
      </c>
      <c r="L308" s="13"/>
      <c r="M308" s="15">
        <f t="shared" si="238"/>
        <v>0</v>
      </c>
      <c r="N308" s="17"/>
      <c r="O308" s="17"/>
      <c r="P308" s="18"/>
      <c r="Q308" s="19"/>
      <c r="R308" s="20">
        <f t="shared" ref="R308:R313" si="239">SUM(G308+M308)</f>
        <v>0</v>
      </c>
      <c r="S308" s="66"/>
      <c r="U308" s="22" t="s">
        <v>15</v>
      </c>
      <c r="V308" s="22" t="s">
        <v>29</v>
      </c>
      <c r="W308" s="22" t="s">
        <v>17</v>
      </c>
      <c r="Z308" s="22" t="s">
        <v>16</v>
      </c>
      <c r="AA308" s="22" t="s">
        <v>17</v>
      </c>
    </row>
    <row r="309" spans="1:27">
      <c r="A309" s="77">
        <v>42942</v>
      </c>
      <c r="B309" s="13"/>
      <c r="C309" s="13"/>
      <c r="D309" s="13"/>
      <c r="E309" s="14">
        <f t="shared" si="235"/>
        <v>0</v>
      </c>
      <c r="F309" s="13"/>
      <c r="G309" s="15">
        <f t="shared" si="236"/>
        <v>0</v>
      </c>
      <c r="H309" s="13"/>
      <c r="I309" s="13"/>
      <c r="J309" s="13"/>
      <c r="K309" s="14">
        <f t="shared" si="237"/>
        <v>0</v>
      </c>
      <c r="L309" s="13"/>
      <c r="M309" s="15">
        <f>IF(L309&lt;H309,L309+1-H309-K309,L309-H309-K309)</f>
        <v>0</v>
      </c>
      <c r="N309" s="17"/>
      <c r="O309" s="17"/>
      <c r="P309" s="18"/>
      <c r="Q309" s="19"/>
      <c r="R309" s="20">
        <f t="shared" si="239"/>
        <v>0</v>
      </c>
      <c r="S309" s="66"/>
      <c r="U309" s="33">
        <v>0</v>
      </c>
      <c r="V309" s="23">
        <v>0</v>
      </c>
      <c r="W309" s="23">
        <v>0</v>
      </c>
      <c r="Y309" s="22" t="s">
        <v>17</v>
      </c>
      <c r="Z309" s="34" t="s">
        <v>27</v>
      </c>
      <c r="AA309" s="23">
        <f>+W311</f>
        <v>0</v>
      </c>
    </row>
    <row r="310" spans="1:27">
      <c r="A310" s="77">
        <v>42943</v>
      </c>
      <c r="B310" s="13"/>
      <c r="C310" s="13"/>
      <c r="D310" s="13"/>
      <c r="E310" s="14">
        <f t="shared" si="235"/>
        <v>0</v>
      </c>
      <c r="F310" s="13"/>
      <c r="G310" s="15">
        <f t="shared" si="236"/>
        <v>0</v>
      </c>
      <c r="H310" s="13"/>
      <c r="I310" s="13"/>
      <c r="J310" s="13"/>
      <c r="K310" s="14">
        <f t="shared" si="237"/>
        <v>0</v>
      </c>
      <c r="L310" s="13"/>
      <c r="M310" s="15">
        <f t="shared" ref="M310:M313" si="240">IF(L310&lt;H310,L310+1-H310-K310,L310-H310-K310)</f>
        <v>0</v>
      </c>
      <c r="N310" s="17"/>
      <c r="O310" s="17"/>
      <c r="P310" s="18"/>
      <c r="Q310" s="19"/>
      <c r="R310" s="20">
        <f t="shared" si="239"/>
        <v>0</v>
      </c>
      <c r="S310" s="66"/>
      <c r="U310" s="22" t="s">
        <v>18</v>
      </c>
      <c r="V310" s="22" t="s">
        <v>18</v>
      </c>
      <c r="W310" s="22" t="s">
        <v>18</v>
      </c>
      <c r="Y310" s="22" t="s">
        <v>16</v>
      </c>
      <c r="Z310" s="23">
        <f>+V311</f>
        <v>0</v>
      </c>
      <c r="AA310" s="23">
        <f>+(AA309*1.5)/1.25</f>
        <v>0</v>
      </c>
    </row>
    <row r="311" spans="1:27">
      <c r="A311" s="77">
        <v>42944</v>
      </c>
      <c r="B311" s="13"/>
      <c r="C311" s="13"/>
      <c r="D311" s="13"/>
      <c r="E311" s="14">
        <f t="shared" si="235"/>
        <v>0</v>
      </c>
      <c r="F311" s="13"/>
      <c r="G311" s="15">
        <f t="shared" si="236"/>
        <v>0</v>
      </c>
      <c r="H311" s="13"/>
      <c r="I311" s="13"/>
      <c r="J311" s="13"/>
      <c r="K311" s="14">
        <f t="shared" si="237"/>
        <v>0</v>
      </c>
      <c r="L311" s="13"/>
      <c r="M311" s="15">
        <f t="shared" si="240"/>
        <v>0</v>
      </c>
      <c r="N311" s="17"/>
      <c r="O311" s="17"/>
      <c r="P311" s="18"/>
      <c r="Q311" s="19"/>
      <c r="R311" s="20">
        <f t="shared" si="239"/>
        <v>0</v>
      </c>
      <c r="S311" s="66"/>
      <c r="U311" s="33">
        <f>+U303+U309-(Z305*1.25)</f>
        <v>0</v>
      </c>
      <c r="V311" s="23">
        <f>+V303+V309-V305+(AA305*1.5)/1.25-Z305</f>
        <v>0</v>
      </c>
      <c r="W311" s="23">
        <f>+W303+W309-W305-AA305</f>
        <v>0</v>
      </c>
      <c r="Y311" s="22" t="s">
        <v>15</v>
      </c>
      <c r="Z311" s="23">
        <f>+Z310*1.25</f>
        <v>0</v>
      </c>
      <c r="AA311" s="34" t="s">
        <v>27</v>
      </c>
    </row>
    <row r="312" spans="1:27">
      <c r="A312" s="77">
        <v>42945</v>
      </c>
      <c r="B312" s="13"/>
      <c r="C312" s="13"/>
      <c r="D312" s="13"/>
      <c r="E312" s="14">
        <f t="shared" si="235"/>
        <v>0</v>
      </c>
      <c r="F312" s="13"/>
      <c r="G312" s="15">
        <f t="shared" si="236"/>
        <v>0</v>
      </c>
      <c r="H312" s="13"/>
      <c r="I312" s="13"/>
      <c r="J312" s="13"/>
      <c r="K312" s="14">
        <f t="shared" si="237"/>
        <v>0</v>
      </c>
      <c r="L312" s="13"/>
      <c r="M312" s="15">
        <f t="shared" si="240"/>
        <v>0</v>
      </c>
      <c r="N312" s="17"/>
      <c r="O312" s="17"/>
      <c r="P312" s="18"/>
      <c r="Q312" s="19"/>
      <c r="R312" s="20">
        <f t="shared" si="239"/>
        <v>0</v>
      </c>
      <c r="S312" s="66"/>
      <c r="V312" s="22" t="s">
        <v>16</v>
      </c>
      <c r="W312" s="22" t="s">
        <v>17</v>
      </c>
      <c r="Z312" s="22" t="s">
        <v>16</v>
      </c>
      <c r="AA312" s="22" t="s">
        <v>17</v>
      </c>
    </row>
    <row r="313" spans="1:27">
      <c r="A313" s="77">
        <v>42946</v>
      </c>
      <c r="B313" s="13"/>
      <c r="C313" s="13"/>
      <c r="D313" s="13"/>
      <c r="E313" s="14">
        <f t="shared" si="235"/>
        <v>0</v>
      </c>
      <c r="F313" s="13"/>
      <c r="G313" s="15">
        <f t="shared" si="236"/>
        <v>0</v>
      </c>
      <c r="H313" s="13"/>
      <c r="I313" s="13"/>
      <c r="J313" s="13"/>
      <c r="K313" s="14">
        <f t="shared" si="237"/>
        <v>0</v>
      </c>
      <c r="L313" s="13"/>
      <c r="M313" s="15">
        <f t="shared" si="240"/>
        <v>0</v>
      </c>
      <c r="N313" s="17"/>
      <c r="O313" s="17"/>
      <c r="P313" s="18"/>
      <c r="Q313" s="19"/>
      <c r="R313" s="20">
        <f t="shared" si="239"/>
        <v>0</v>
      </c>
      <c r="S313" s="66"/>
      <c r="U313" s="42" t="s">
        <v>19</v>
      </c>
      <c r="V313" s="35">
        <v>0</v>
      </c>
      <c r="W313" s="35">
        <v>0</v>
      </c>
      <c r="Y313" s="42" t="s">
        <v>26</v>
      </c>
      <c r="Z313" s="35">
        <v>0</v>
      </c>
      <c r="AA313" s="35">
        <v>0</v>
      </c>
    </row>
    <row r="314" spans="1:27" ht="6" customHeight="1">
      <c r="N314" s="37"/>
      <c r="O314" s="37"/>
      <c r="P314" s="37"/>
      <c r="Q314" s="37"/>
    </row>
    <row r="315" spans="1:27">
      <c r="A315" s="77">
        <v>42947</v>
      </c>
      <c r="B315" s="13"/>
      <c r="C315" s="13"/>
      <c r="D315" s="13"/>
      <c r="E315" s="14">
        <f t="shared" ref="E315:E321" si="241">+D315-C315</f>
        <v>0</v>
      </c>
      <c r="F315" s="13"/>
      <c r="G315" s="15">
        <f t="shared" ref="G315:G321" si="242">IF(F315&lt;B315,F315+1-B315-E315,F315-B315-E315)</f>
        <v>0</v>
      </c>
      <c r="H315" s="13"/>
      <c r="I315" s="13"/>
      <c r="J315" s="13"/>
      <c r="K315" s="14">
        <f t="shared" ref="K315:K321" si="243">+J315-I315</f>
        <v>0</v>
      </c>
      <c r="L315" s="13"/>
      <c r="M315" s="15">
        <f t="shared" ref="M315:M316" si="244">IF(L315&lt;H315,L315+1-H315-K315,L315-H315-K315)</f>
        <v>0</v>
      </c>
      <c r="N315" s="17"/>
      <c r="O315" s="17"/>
      <c r="P315" s="18"/>
      <c r="Q315" s="19"/>
      <c r="R315" s="20">
        <f>SUM(G315+M315)</f>
        <v>0</v>
      </c>
      <c r="S315" s="66">
        <f>SUM(R315:R321)</f>
        <v>0</v>
      </c>
      <c r="U315" s="39" t="s">
        <v>13</v>
      </c>
      <c r="V315" s="43" t="s">
        <v>14</v>
      </c>
      <c r="W315" s="43"/>
      <c r="Y315" s="36"/>
      <c r="Z315" s="43" t="s">
        <v>28</v>
      </c>
      <c r="AA315" s="43"/>
    </row>
    <row r="316" spans="1:27">
      <c r="A316" s="77">
        <v>42948</v>
      </c>
      <c r="B316" s="13"/>
      <c r="C316" s="13"/>
      <c r="D316" s="13"/>
      <c r="E316" s="14">
        <f t="shared" si="241"/>
        <v>0</v>
      </c>
      <c r="F316" s="13"/>
      <c r="G316" s="15">
        <f t="shared" si="242"/>
        <v>0</v>
      </c>
      <c r="H316" s="13"/>
      <c r="I316" s="13"/>
      <c r="J316" s="13"/>
      <c r="K316" s="14">
        <f t="shared" si="243"/>
        <v>0</v>
      </c>
      <c r="L316" s="13"/>
      <c r="M316" s="15">
        <f t="shared" si="244"/>
        <v>0</v>
      </c>
      <c r="N316" s="17"/>
      <c r="O316" s="17"/>
      <c r="P316" s="18"/>
      <c r="Q316" s="19"/>
      <c r="R316" s="20">
        <f t="shared" ref="R316:R321" si="245">SUM(G316+M316)</f>
        <v>0</v>
      </c>
      <c r="S316" s="66"/>
      <c r="U316" s="22" t="s">
        <v>15</v>
      </c>
      <c r="V316" s="22" t="s">
        <v>29</v>
      </c>
      <c r="W316" s="22" t="s">
        <v>17</v>
      </c>
      <c r="Z316" s="22" t="s">
        <v>16</v>
      </c>
      <c r="AA316" s="22" t="s">
        <v>17</v>
      </c>
    </row>
    <row r="317" spans="1:27">
      <c r="A317" s="77">
        <v>42949</v>
      </c>
      <c r="B317" s="13"/>
      <c r="C317" s="13"/>
      <c r="D317" s="13"/>
      <c r="E317" s="14">
        <f t="shared" si="241"/>
        <v>0</v>
      </c>
      <c r="F317" s="13"/>
      <c r="G317" s="15">
        <f t="shared" si="242"/>
        <v>0</v>
      </c>
      <c r="H317" s="13"/>
      <c r="I317" s="13"/>
      <c r="J317" s="13"/>
      <c r="K317" s="14">
        <f t="shared" si="243"/>
        <v>0</v>
      </c>
      <c r="L317" s="13"/>
      <c r="M317" s="15">
        <f>IF(L317&lt;H317,L317+1-H317-K317,L317-H317-K317)</f>
        <v>0</v>
      </c>
      <c r="N317" s="17"/>
      <c r="O317" s="17"/>
      <c r="P317" s="18"/>
      <c r="Q317" s="19"/>
      <c r="R317" s="20">
        <f t="shared" si="245"/>
        <v>0</v>
      </c>
      <c r="S317" s="66"/>
      <c r="U317" s="33">
        <v>0</v>
      </c>
      <c r="V317" s="23">
        <v>0</v>
      </c>
      <c r="W317" s="23">
        <v>0</v>
      </c>
      <c r="Y317" s="22" t="s">
        <v>17</v>
      </c>
      <c r="Z317" s="34" t="s">
        <v>27</v>
      </c>
      <c r="AA317" s="23">
        <f>+W319</f>
        <v>0</v>
      </c>
    </row>
    <row r="318" spans="1:27">
      <c r="A318" s="77">
        <v>42950</v>
      </c>
      <c r="B318" s="13"/>
      <c r="C318" s="13"/>
      <c r="D318" s="13"/>
      <c r="E318" s="14">
        <f t="shared" si="241"/>
        <v>0</v>
      </c>
      <c r="F318" s="13"/>
      <c r="G318" s="15">
        <f t="shared" si="242"/>
        <v>0</v>
      </c>
      <c r="H318" s="13"/>
      <c r="I318" s="13"/>
      <c r="J318" s="13"/>
      <c r="K318" s="14">
        <f t="shared" si="243"/>
        <v>0</v>
      </c>
      <c r="L318" s="13"/>
      <c r="M318" s="15">
        <f t="shared" ref="M318:M321" si="246">IF(L318&lt;H318,L318+1-H318-K318,L318-H318-K318)</f>
        <v>0</v>
      </c>
      <c r="N318" s="17"/>
      <c r="O318" s="17"/>
      <c r="P318" s="18"/>
      <c r="Q318" s="19"/>
      <c r="R318" s="20">
        <f t="shared" si="245"/>
        <v>0</v>
      </c>
      <c r="S318" s="66"/>
      <c r="U318" s="22" t="s">
        <v>18</v>
      </c>
      <c r="V318" s="22" t="s">
        <v>18</v>
      </c>
      <c r="W318" s="22" t="s">
        <v>18</v>
      </c>
      <c r="Y318" s="22" t="s">
        <v>16</v>
      </c>
      <c r="Z318" s="23">
        <f>+V319</f>
        <v>0</v>
      </c>
      <c r="AA318" s="23">
        <f>+(AA317*1.5)/1.25</f>
        <v>0</v>
      </c>
    </row>
    <row r="319" spans="1:27">
      <c r="A319" s="77">
        <v>42951</v>
      </c>
      <c r="B319" s="13"/>
      <c r="C319" s="13"/>
      <c r="D319" s="13"/>
      <c r="E319" s="14">
        <f t="shared" si="241"/>
        <v>0</v>
      </c>
      <c r="F319" s="13"/>
      <c r="G319" s="15">
        <f t="shared" si="242"/>
        <v>0</v>
      </c>
      <c r="H319" s="13"/>
      <c r="I319" s="13"/>
      <c r="J319" s="13"/>
      <c r="K319" s="14">
        <f t="shared" si="243"/>
        <v>0</v>
      </c>
      <c r="L319" s="13"/>
      <c r="M319" s="15">
        <f t="shared" si="246"/>
        <v>0</v>
      </c>
      <c r="N319" s="17"/>
      <c r="O319" s="17"/>
      <c r="P319" s="18"/>
      <c r="Q319" s="19"/>
      <c r="R319" s="20">
        <f t="shared" si="245"/>
        <v>0</v>
      </c>
      <c r="S319" s="66"/>
      <c r="U319" s="33">
        <f>+U311+U317-(Z313*1.25)</f>
        <v>0</v>
      </c>
      <c r="V319" s="23">
        <f>+V311+V317-V313+(AA313*1.5)/1.25-Z313</f>
        <v>0</v>
      </c>
      <c r="W319" s="23">
        <f>+W311+W317-W313-AA313</f>
        <v>0</v>
      </c>
      <c r="Y319" s="22" t="s">
        <v>15</v>
      </c>
      <c r="Z319" s="23">
        <f>+Z318*1.25</f>
        <v>0</v>
      </c>
      <c r="AA319" s="34" t="s">
        <v>27</v>
      </c>
    </row>
    <row r="320" spans="1:27">
      <c r="A320" s="77">
        <v>42952</v>
      </c>
      <c r="B320" s="13"/>
      <c r="C320" s="13"/>
      <c r="D320" s="13"/>
      <c r="E320" s="14">
        <f t="shared" si="241"/>
        <v>0</v>
      </c>
      <c r="F320" s="13"/>
      <c r="G320" s="15">
        <f t="shared" si="242"/>
        <v>0</v>
      </c>
      <c r="H320" s="13"/>
      <c r="I320" s="13"/>
      <c r="J320" s="13"/>
      <c r="K320" s="14">
        <f t="shared" si="243"/>
        <v>0</v>
      </c>
      <c r="L320" s="13"/>
      <c r="M320" s="15">
        <f t="shared" si="246"/>
        <v>0</v>
      </c>
      <c r="N320" s="17"/>
      <c r="O320" s="17"/>
      <c r="P320" s="18"/>
      <c r="Q320" s="19"/>
      <c r="R320" s="20">
        <f t="shared" si="245"/>
        <v>0</v>
      </c>
      <c r="S320" s="66"/>
      <c r="V320" s="22" t="s">
        <v>16</v>
      </c>
      <c r="W320" s="22" t="s">
        <v>17</v>
      </c>
      <c r="Z320" s="22" t="s">
        <v>16</v>
      </c>
      <c r="AA320" s="22" t="s">
        <v>17</v>
      </c>
    </row>
    <row r="321" spans="1:27">
      <c r="A321" s="77">
        <v>42953</v>
      </c>
      <c r="B321" s="13"/>
      <c r="C321" s="13"/>
      <c r="D321" s="13"/>
      <c r="E321" s="14">
        <f t="shared" si="241"/>
        <v>0</v>
      </c>
      <c r="F321" s="13"/>
      <c r="G321" s="15">
        <f t="shared" si="242"/>
        <v>0</v>
      </c>
      <c r="H321" s="13"/>
      <c r="I321" s="13"/>
      <c r="J321" s="13"/>
      <c r="K321" s="14">
        <f t="shared" si="243"/>
        <v>0</v>
      </c>
      <c r="L321" s="13"/>
      <c r="M321" s="15">
        <f t="shared" si="246"/>
        <v>0</v>
      </c>
      <c r="N321" s="17"/>
      <c r="O321" s="17"/>
      <c r="P321" s="18"/>
      <c r="Q321" s="19"/>
      <c r="R321" s="20">
        <f t="shared" si="245"/>
        <v>0</v>
      </c>
      <c r="S321" s="66"/>
      <c r="U321" s="42" t="s">
        <v>19</v>
      </c>
      <c r="V321" s="35">
        <v>0</v>
      </c>
      <c r="W321" s="35">
        <v>0</v>
      </c>
      <c r="Y321" s="42" t="s">
        <v>26</v>
      </c>
      <c r="Z321" s="35">
        <v>0</v>
      </c>
      <c r="AA321" s="35">
        <v>0</v>
      </c>
    </row>
    <row r="322" spans="1:27" ht="6" customHeight="1">
      <c r="N322" s="37"/>
      <c r="O322" s="37"/>
      <c r="P322" s="37"/>
      <c r="Q322" s="37"/>
    </row>
    <row r="323" spans="1:27">
      <c r="A323" s="77">
        <v>42954</v>
      </c>
      <c r="B323" s="13"/>
      <c r="C323" s="13"/>
      <c r="D323" s="13"/>
      <c r="E323" s="14">
        <f t="shared" ref="E323:E329" si="247">+D323-C323</f>
        <v>0</v>
      </c>
      <c r="F323" s="13"/>
      <c r="G323" s="15">
        <f t="shared" ref="G323:G329" si="248">IF(F323&lt;B323,F323+1-B323-E323,F323-B323-E323)</f>
        <v>0</v>
      </c>
      <c r="H323" s="13"/>
      <c r="I323" s="13"/>
      <c r="J323" s="13"/>
      <c r="K323" s="14">
        <f t="shared" ref="K323:K329" si="249">+J323-I323</f>
        <v>0</v>
      </c>
      <c r="L323" s="13"/>
      <c r="M323" s="15">
        <f t="shared" ref="M323:M324" si="250">IF(L323&lt;H323,L323+1-H323-K323,L323-H323-K323)</f>
        <v>0</v>
      </c>
      <c r="N323" s="17"/>
      <c r="O323" s="17"/>
      <c r="P323" s="18"/>
      <c r="Q323" s="19"/>
      <c r="R323" s="20">
        <f>SUM(G323+M323)</f>
        <v>0</v>
      </c>
      <c r="S323" s="66">
        <f>SUM(R323:R329)</f>
        <v>0</v>
      </c>
      <c r="U323" s="39" t="s">
        <v>13</v>
      </c>
      <c r="V323" s="43" t="s">
        <v>14</v>
      </c>
      <c r="W323" s="43"/>
      <c r="Y323" s="36"/>
      <c r="Z323" s="43" t="s">
        <v>28</v>
      </c>
      <c r="AA323" s="43"/>
    </row>
    <row r="324" spans="1:27">
      <c r="A324" s="77">
        <v>42955</v>
      </c>
      <c r="B324" s="13"/>
      <c r="C324" s="13"/>
      <c r="D324" s="13"/>
      <c r="E324" s="14">
        <f t="shared" si="247"/>
        <v>0</v>
      </c>
      <c r="F324" s="13"/>
      <c r="G324" s="15">
        <f t="shared" si="248"/>
        <v>0</v>
      </c>
      <c r="H324" s="13"/>
      <c r="I324" s="13"/>
      <c r="J324" s="13"/>
      <c r="K324" s="14">
        <f t="shared" si="249"/>
        <v>0</v>
      </c>
      <c r="L324" s="13"/>
      <c r="M324" s="15">
        <f t="shared" si="250"/>
        <v>0</v>
      </c>
      <c r="N324" s="17"/>
      <c r="O324" s="17"/>
      <c r="P324" s="18"/>
      <c r="Q324" s="19"/>
      <c r="R324" s="20">
        <f t="shared" ref="R324:R329" si="251">SUM(G324+M324)</f>
        <v>0</v>
      </c>
      <c r="S324" s="66"/>
      <c r="U324" s="22" t="s">
        <v>15</v>
      </c>
      <c r="V324" s="22" t="s">
        <v>29</v>
      </c>
      <c r="W324" s="22" t="s">
        <v>17</v>
      </c>
      <c r="Z324" s="22" t="s">
        <v>16</v>
      </c>
      <c r="AA324" s="22" t="s">
        <v>17</v>
      </c>
    </row>
    <row r="325" spans="1:27">
      <c r="A325" s="77">
        <v>42956</v>
      </c>
      <c r="B325" s="13"/>
      <c r="C325" s="13"/>
      <c r="D325" s="13"/>
      <c r="E325" s="14">
        <f t="shared" si="247"/>
        <v>0</v>
      </c>
      <c r="F325" s="13"/>
      <c r="G325" s="15">
        <f t="shared" si="248"/>
        <v>0</v>
      </c>
      <c r="H325" s="13"/>
      <c r="I325" s="13"/>
      <c r="J325" s="13"/>
      <c r="K325" s="14">
        <f t="shared" si="249"/>
        <v>0</v>
      </c>
      <c r="L325" s="13"/>
      <c r="M325" s="15">
        <f>IF(L325&lt;H325,L325+1-H325-K325,L325-H325-K325)</f>
        <v>0</v>
      </c>
      <c r="N325" s="17"/>
      <c r="O325" s="17"/>
      <c r="P325" s="18"/>
      <c r="Q325" s="19"/>
      <c r="R325" s="20">
        <f t="shared" si="251"/>
        <v>0</v>
      </c>
      <c r="S325" s="66"/>
      <c r="U325" s="33">
        <v>0</v>
      </c>
      <c r="V325" s="23">
        <v>0</v>
      </c>
      <c r="W325" s="23">
        <v>0</v>
      </c>
      <c r="Y325" s="22" t="s">
        <v>17</v>
      </c>
      <c r="Z325" s="34" t="s">
        <v>27</v>
      </c>
      <c r="AA325" s="23">
        <f>+W327</f>
        <v>0</v>
      </c>
    </row>
    <row r="326" spans="1:27">
      <c r="A326" s="77">
        <v>42957</v>
      </c>
      <c r="B326" s="13"/>
      <c r="C326" s="13"/>
      <c r="D326" s="13"/>
      <c r="E326" s="14">
        <f t="shared" si="247"/>
        <v>0</v>
      </c>
      <c r="F326" s="13"/>
      <c r="G326" s="15">
        <f t="shared" si="248"/>
        <v>0</v>
      </c>
      <c r="H326" s="13"/>
      <c r="I326" s="13"/>
      <c r="J326" s="13"/>
      <c r="K326" s="14">
        <f t="shared" si="249"/>
        <v>0</v>
      </c>
      <c r="L326" s="13"/>
      <c r="M326" s="15">
        <f t="shared" ref="M326:M329" si="252">IF(L326&lt;H326,L326+1-H326-K326,L326-H326-K326)</f>
        <v>0</v>
      </c>
      <c r="N326" s="17"/>
      <c r="O326" s="17"/>
      <c r="P326" s="18"/>
      <c r="Q326" s="19"/>
      <c r="R326" s="20">
        <f t="shared" si="251"/>
        <v>0</v>
      </c>
      <c r="S326" s="66"/>
      <c r="U326" s="22" t="s">
        <v>18</v>
      </c>
      <c r="V326" s="22" t="s">
        <v>18</v>
      </c>
      <c r="W326" s="22" t="s">
        <v>18</v>
      </c>
      <c r="Y326" s="22" t="s">
        <v>16</v>
      </c>
      <c r="Z326" s="23">
        <f>+V327</f>
        <v>0</v>
      </c>
      <c r="AA326" s="23">
        <f>+(AA325*1.5)/1.25</f>
        <v>0</v>
      </c>
    </row>
    <row r="327" spans="1:27">
      <c r="A327" s="77">
        <v>42958</v>
      </c>
      <c r="B327" s="13"/>
      <c r="C327" s="13"/>
      <c r="D327" s="13"/>
      <c r="E327" s="14">
        <f t="shared" si="247"/>
        <v>0</v>
      </c>
      <c r="F327" s="13"/>
      <c r="G327" s="15">
        <f t="shared" si="248"/>
        <v>0</v>
      </c>
      <c r="H327" s="13"/>
      <c r="I327" s="13"/>
      <c r="J327" s="13"/>
      <c r="K327" s="14">
        <f t="shared" si="249"/>
        <v>0</v>
      </c>
      <c r="L327" s="13"/>
      <c r="M327" s="15">
        <f t="shared" si="252"/>
        <v>0</v>
      </c>
      <c r="N327" s="17"/>
      <c r="O327" s="17"/>
      <c r="P327" s="18"/>
      <c r="Q327" s="19"/>
      <c r="R327" s="20">
        <f t="shared" si="251"/>
        <v>0</v>
      </c>
      <c r="S327" s="66"/>
      <c r="U327" s="33">
        <f>+U319+U325-(Z321*1.25)</f>
        <v>0</v>
      </c>
      <c r="V327" s="23">
        <f>+V319+V325-V321+(AA321*1.5)/1.25-Z321</f>
        <v>0</v>
      </c>
      <c r="W327" s="23">
        <f>+W319+W325-W321-AA321</f>
        <v>0</v>
      </c>
      <c r="Y327" s="22" t="s">
        <v>15</v>
      </c>
      <c r="Z327" s="23">
        <f>+Z326*1.25</f>
        <v>0</v>
      </c>
      <c r="AA327" s="34" t="s">
        <v>27</v>
      </c>
    </row>
    <row r="328" spans="1:27">
      <c r="A328" s="77">
        <v>42959</v>
      </c>
      <c r="B328" s="13"/>
      <c r="C328" s="13"/>
      <c r="D328" s="13"/>
      <c r="E328" s="14">
        <f t="shared" si="247"/>
        <v>0</v>
      </c>
      <c r="F328" s="13"/>
      <c r="G328" s="15">
        <f t="shared" si="248"/>
        <v>0</v>
      </c>
      <c r="H328" s="13"/>
      <c r="I328" s="13"/>
      <c r="J328" s="13"/>
      <c r="K328" s="14">
        <f t="shared" si="249"/>
        <v>0</v>
      </c>
      <c r="L328" s="13"/>
      <c r="M328" s="15">
        <f t="shared" si="252"/>
        <v>0</v>
      </c>
      <c r="N328" s="17"/>
      <c r="O328" s="17"/>
      <c r="P328" s="18"/>
      <c r="Q328" s="19"/>
      <c r="R328" s="20">
        <f t="shared" si="251"/>
        <v>0</v>
      </c>
      <c r="S328" s="66"/>
      <c r="V328" s="22" t="s">
        <v>16</v>
      </c>
      <c r="W328" s="22" t="s">
        <v>17</v>
      </c>
      <c r="Z328" s="22" t="s">
        <v>16</v>
      </c>
      <c r="AA328" s="22" t="s">
        <v>17</v>
      </c>
    </row>
    <row r="329" spans="1:27">
      <c r="A329" s="77">
        <v>42960</v>
      </c>
      <c r="B329" s="13"/>
      <c r="C329" s="13"/>
      <c r="D329" s="13"/>
      <c r="E329" s="14">
        <f t="shared" si="247"/>
        <v>0</v>
      </c>
      <c r="F329" s="13"/>
      <c r="G329" s="15">
        <f t="shared" si="248"/>
        <v>0</v>
      </c>
      <c r="H329" s="13"/>
      <c r="I329" s="13"/>
      <c r="J329" s="13"/>
      <c r="K329" s="14">
        <f t="shared" si="249"/>
        <v>0</v>
      </c>
      <c r="L329" s="13"/>
      <c r="M329" s="15">
        <f t="shared" si="252"/>
        <v>0</v>
      </c>
      <c r="N329" s="17"/>
      <c r="O329" s="17"/>
      <c r="P329" s="18"/>
      <c r="Q329" s="19"/>
      <c r="R329" s="20">
        <f t="shared" si="251"/>
        <v>0</v>
      </c>
      <c r="S329" s="66"/>
      <c r="U329" s="42" t="s">
        <v>19</v>
      </c>
      <c r="V329" s="35">
        <v>0</v>
      </c>
      <c r="W329" s="35">
        <v>0</v>
      </c>
      <c r="Y329" s="42" t="s">
        <v>26</v>
      </c>
      <c r="Z329" s="35">
        <v>0</v>
      </c>
      <c r="AA329" s="35">
        <v>0</v>
      </c>
    </row>
    <row r="330" spans="1:27" ht="6" customHeight="1">
      <c r="N330" s="37"/>
      <c r="O330" s="37"/>
      <c r="P330" s="37"/>
      <c r="Q330" s="37"/>
    </row>
    <row r="331" spans="1:27">
      <c r="A331" s="77">
        <v>42961</v>
      </c>
      <c r="B331" s="13"/>
      <c r="C331" s="13"/>
      <c r="D331" s="13"/>
      <c r="E331" s="14">
        <f t="shared" ref="E331:E337" si="253">+D331-C331</f>
        <v>0</v>
      </c>
      <c r="F331" s="13"/>
      <c r="G331" s="15">
        <f t="shared" ref="G331:G337" si="254">IF(F331&lt;B331,F331+1-B331-E331,F331-B331-E331)</f>
        <v>0</v>
      </c>
      <c r="H331" s="13"/>
      <c r="I331" s="13"/>
      <c r="J331" s="13"/>
      <c r="K331" s="14">
        <f t="shared" ref="K331:K337" si="255">+J331-I331</f>
        <v>0</v>
      </c>
      <c r="L331" s="13"/>
      <c r="M331" s="15">
        <f t="shared" ref="M331:M332" si="256">IF(L331&lt;H331,L331+1-H331-K331,L331-H331-K331)</f>
        <v>0</v>
      </c>
      <c r="N331" s="17"/>
      <c r="O331" s="17"/>
      <c r="P331" s="18"/>
      <c r="Q331" s="19"/>
      <c r="R331" s="20">
        <f>SUM(G331+M331)</f>
        <v>0</v>
      </c>
      <c r="S331" s="66">
        <f>SUM(R331:R337)</f>
        <v>0</v>
      </c>
      <c r="U331" s="39" t="s">
        <v>13</v>
      </c>
      <c r="V331" s="43" t="s">
        <v>14</v>
      </c>
      <c r="W331" s="43"/>
      <c r="Y331" s="36"/>
      <c r="Z331" s="43" t="s">
        <v>28</v>
      </c>
      <c r="AA331" s="43"/>
    </row>
    <row r="332" spans="1:27">
      <c r="A332" s="77">
        <v>42962</v>
      </c>
      <c r="B332" s="13"/>
      <c r="C332" s="13"/>
      <c r="D332" s="13"/>
      <c r="E332" s="14">
        <f t="shared" si="253"/>
        <v>0</v>
      </c>
      <c r="F332" s="13"/>
      <c r="G332" s="15">
        <f t="shared" si="254"/>
        <v>0</v>
      </c>
      <c r="H332" s="13"/>
      <c r="I332" s="13"/>
      <c r="J332" s="13"/>
      <c r="K332" s="14">
        <f t="shared" si="255"/>
        <v>0</v>
      </c>
      <c r="L332" s="13"/>
      <c r="M332" s="15">
        <f t="shared" si="256"/>
        <v>0</v>
      </c>
      <c r="N332" s="17"/>
      <c r="O332" s="17"/>
      <c r="P332" s="18"/>
      <c r="Q332" s="19"/>
      <c r="R332" s="20">
        <f t="shared" ref="R332:R337" si="257">SUM(G332+M332)</f>
        <v>0</v>
      </c>
      <c r="S332" s="66"/>
      <c r="U332" s="22" t="s">
        <v>15</v>
      </c>
      <c r="V332" s="22" t="s">
        <v>29</v>
      </c>
      <c r="W332" s="22" t="s">
        <v>17</v>
      </c>
      <c r="Z332" s="22" t="s">
        <v>16</v>
      </c>
      <c r="AA332" s="22" t="s">
        <v>17</v>
      </c>
    </row>
    <row r="333" spans="1:27">
      <c r="A333" s="77">
        <v>42963</v>
      </c>
      <c r="B333" s="13"/>
      <c r="C333" s="13"/>
      <c r="D333" s="13"/>
      <c r="E333" s="14">
        <f t="shared" si="253"/>
        <v>0</v>
      </c>
      <c r="F333" s="13"/>
      <c r="G333" s="15">
        <f t="shared" si="254"/>
        <v>0</v>
      </c>
      <c r="H333" s="13"/>
      <c r="I333" s="13"/>
      <c r="J333" s="13"/>
      <c r="K333" s="14">
        <f t="shared" si="255"/>
        <v>0</v>
      </c>
      <c r="L333" s="13"/>
      <c r="M333" s="15">
        <f>IF(L333&lt;H333,L333+1-H333-K333,L333-H333-K333)</f>
        <v>0</v>
      </c>
      <c r="N333" s="17"/>
      <c r="O333" s="17"/>
      <c r="P333" s="18"/>
      <c r="Q333" s="19"/>
      <c r="R333" s="20">
        <f t="shared" si="257"/>
        <v>0</v>
      </c>
      <c r="S333" s="66"/>
      <c r="U333" s="33">
        <v>0</v>
      </c>
      <c r="V333" s="23">
        <v>0</v>
      </c>
      <c r="W333" s="23">
        <v>0</v>
      </c>
      <c r="Y333" s="22" t="s">
        <v>17</v>
      </c>
      <c r="Z333" s="34" t="s">
        <v>27</v>
      </c>
      <c r="AA333" s="23">
        <f>+W335</f>
        <v>0</v>
      </c>
    </row>
    <row r="334" spans="1:27">
      <c r="A334" s="77">
        <v>42964</v>
      </c>
      <c r="B334" s="13"/>
      <c r="C334" s="13"/>
      <c r="D334" s="13"/>
      <c r="E334" s="14">
        <f t="shared" si="253"/>
        <v>0</v>
      </c>
      <c r="F334" s="13"/>
      <c r="G334" s="15">
        <f t="shared" si="254"/>
        <v>0</v>
      </c>
      <c r="H334" s="13"/>
      <c r="I334" s="13"/>
      <c r="J334" s="13"/>
      <c r="K334" s="14">
        <f t="shared" si="255"/>
        <v>0</v>
      </c>
      <c r="L334" s="13"/>
      <c r="M334" s="15">
        <f t="shared" ref="M334:M337" si="258">IF(L334&lt;H334,L334+1-H334-K334,L334-H334-K334)</f>
        <v>0</v>
      </c>
      <c r="N334" s="17"/>
      <c r="O334" s="17"/>
      <c r="P334" s="18"/>
      <c r="Q334" s="19"/>
      <c r="R334" s="20">
        <f t="shared" si="257"/>
        <v>0</v>
      </c>
      <c r="S334" s="66"/>
      <c r="U334" s="22" t="s">
        <v>18</v>
      </c>
      <c r="V334" s="22" t="s">
        <v>18</v>
      </c>
      <c r="W334" s="22" t="s">
        <v>18</v>
      </c>
      <c r="Y334" s="22" t="s">
        <v>16</v>
      </c>
      <c r="Z334" s="23">
        <f>+V335</f>
        <v>0</v>
      </c>
      <c r="AA334" s="23">
        <f>+(AA333*1.5)/1.25</f>
        <v>0</v>
      </c>
    </row>
    <row r="335" spans="1:27">
      <c r="A335" s="77">
        <v>42965</v>
      </c>
      <c r="B335" s="13"/>
      <c r="C335" s="13"/>
      <c r="D335" s="13"/>
      <c r="E335" s="14">
        <f t="shared" si="253"/>
        <v>0</v>
      </c>
      <c r="F335" s="13"/>
      <c r="G335" s="15">
        <f t="shared" si="254"/>
        <v>0</v>
      </c>
      <c r="H335" s="13"/>
      <c r="I335" s="13"/>
      <c r="J335" s="13"/>
      <c r="K335" s="14">
        <f t="shared" si="255"/>
        <v>0</v>
      </c>
      <c r="L335" s="13"/>
      <c r="M335" s="15">
        <f t="shared" si="258"/>
        <v>0</v>
      </c>
      <c r="N335" s="17"/>
      <c r="O335" s="17"/>
      <c r="P335" s="18"/>
      <c r="Q335" s="19"/>
      <c r="R335" s="20">
        <f t="shared" si="257"/>
        <v>0</v>
      </c>
      <c r="S335" s="66"/>
      <c r="U335" s="33">
        <f>+U327+U333-(Z329*1.25)</f>
        <v>0</v>
      </c>
      <c r="V335" s="23">
        <f>+V327+V333-V329+(AA329*1.5)/1.25-Z329</f>
        <v>0</v>
      </c>
      <c r="W335" s="23">
        <f>+W327+W333-W329-AA329</f>
        <v>0</v>
      </c>
      <c r="Y335" s="22" t="s">
        <v>15</v>
      </c>
      <c r="Z335" s="23">
        <f>+Z334*1.25</f>
        <v>0</v>
      </c>
      <c r="AA335" s="34" t="s">
        <v>27</v>
      </c>
    </row>
    <row r="336" spans="1:27">
      <c r="A336" s="77">
        <v>42966</v>
      </c>
      <c r="B336" s="13"/>
      <c r="C336" s="13"/>
      <c r="D336" s="13"/>
      <c r="E336" s="14">
        <f t="shared" si="253"/>
        <v>0</v>
      </c>
      <c r="F336" s="13"/>
      <c r="G336" s="15">
        <f t="shared" si="254"/>
        <v>0</v>
      </c>
      <c r="H336" s="13"/>
      <c r="I336" s="13"/>
      <c r="J336" s="13"/>
      <c r="K336" s="14">
        <f t="shared" si="255"/>
        <v>0</v>
      </c>
      <c r="L336" s="13"/>
      <c r="M336" s="15">
        <f t="shared" si="258"/>
        <v>0</v>
      </c>
      <c r="N336" s="17"/>
      <c r="O336" s="17"/>
      <c r="P336" s="18"/>
      <c r="Q336" s="19"/>
      <c r="R336" s="20">
        <f t="shared" si="257"/>
        <v>0</v>
      </c>
      <c r="S336" s="66"/>
      <c r="V336" s="22" t="s">
        <v>16</v>
      </c>
      <c r="W336" s="22" t="s">
        <v>17</v>
      </c>
      <c r="Z336" s="22" t="s">
        <v>16</v>
      </c>
      <c r="AA336" s="22" t="s">
        <v>17</v>
      </c>
    </row>
    <row r="337" spans="1:27">
      <c r="A337" s="77">
        <v>42967</v>
      </c>
      <c r="B337" s="13"/>
      <c r="C337" s="13"/>
      <c r="D337" s="13"/>
      <c r="E337" s="14">
        <f t="shared" si="253"/>
        <v>0</v>
      </c>
      <c r="F337" s="13"/>
      <c r="G337" s="15">
        <f t="shared" si="254"/>
        <v>0</v>
      </c>
      <c r="H337" s="13"/>
      <c r="I337" s="13"/>
      <c r="J337" s="13"/>
      <c r="K337" s="14">
        <f t="shared" si="255"/>
        <v>0</v>
      </c>
      <c r="L337" s="13"/>
      <c r="M337" s="15">
        <f t="shared" si="258"/>
        <v>0</v>
      </c>
      <c r="N337" s="17"/>
      <c r="O337" s="17"/>
      <c r="P337" s="18"/>
      <c r="Q337" s="19"/>
      <c r="R337" s="20">
        <f t="shared" si="257"/>
        <v>0</v>
      </c>
      <c r="S337" s="66"/>
      <c r="U337" s="42" t="s">
        <v>19</v>
      </c>
      <c r="V337" s="35">
        <v>0</v>
      </c>
      <c r="W337" s="35">
        <v>0</v>
      </c>
      <c r="Y337" s="42" t="s">
        <v>26</v>
      </c>
      <c r="Z337" s="35">
        <v>0</v>
      </c>
      <c r="AA337" s="35">
        <v>0</v>
      </c>
    </row>
    <row r="338" spans="1:27" ht="6" customHeight="1">
      <c r="N338" s="37"/>
      <c r="O338" s="37"/>
      <c r="P338" s="37"/>
      <c r="Q338" s="37"/>
    </row>
    <row r="339" spans="1:27">
      <c r="A339" s="77">
        <v>42968</v>
      </c>
      <c r="B339" s="13"/>
      <c r="C339" s="13"/>
      <c r="D339" s="13"/>
      <c r="E339" s="14">
        <f t="shared" ref="E339:E345" si="259">+D339-C339</f>
        <v>0</v>
      </c>
      <c r="F339" s="13"/>
      <c r="G339" s="15">
        <f t="shared" ref="G339:G345" si="260">IF(F339&lt;B339,F339+1-B339-E339,F339-B339-E339)</f>
        <v>0</v>
      </c>
      <c r="H339" s="13"/>
      <c r="I339" s="13"/>
      <c r="J339" s="13"/>
      <c r="K339" s="14">
        <f t="shared" ref="K339:K345" si="261">+J339-I339</f>
        <v>0</v>
      </c>
      <c r="L339" s="13"/>
      <c r="M339" s="15">
        <f t="shared" ref="M339:M340" si="262">IF(L339&lt;H339,L339+1-H339-K339,L339-H339-K339)</f>
        <v>0</v>
      </c>
      <c r="N339" s="17"/>
      <c r="O339" s="17"/>
      <c r="P339" s="18"/>
      <c r="Q339" s="19"/>
      <c r="R339" s="20">
        <f>SUM(G339+M339)</f>
        <v>0</v>
      </c>
      <c r="S339" s="66">
        <f>SUM(R339:R345)</f>
        <v>0</v>
      </c>
      <c r="U339" s="39" t="s">
        <v>13</v>
      </c>
      <c r="V339" s="43" t="s">
        <v>14</v>
      </c>
      <c r="W339" s="43"/>
      <c r="Y339" s="36"/>
      <c r="Z339" s="43" t="s">
        <v>28</v>
      </c>
      <c r="AA339" s="43"/>
    </row>
    <row r="340" spans="1:27">
      <c r="A340" s="77">
        <v>42969</v>
      </c>
      <c r="B340" s="13"/>
      <c r="C340" s="13"/>
      <c r="D340" s="13"/>
      <c r="E340" s="14">
        <f t="shared" si="259"/>
        <v>0</v>
      </c>
      <c r="F340" s="13"/>
      <c r="G340" s="15">
        <f t="shared" si="260"/>
        <v>0</v>
      </c>
      <c r="H340" s="13"/>
      <c r="I340" s="13"/>
      <c r="J340" s="13"/>
      <c r="K340" s="14">
        <f t="shared" si="261"/>
        <v>0</v>
      </c>
      <c r="L340" s="13"/>
      <c r="M340" s="15">
        <f t="shared" si="262"/>
        <v>0</v>
      </c>
      <c r="N340" s="17"/>
      <c r="O340" s="17"/>
      <c r="P340" s="18"/>
      <c r="Q340" s="19"/>
      <c r="R340" s="20">
        <f t="shared" ref="R340:R345" si="263">SUM(G340+M340)</f>
        <v>0</v>
      </c>
      <c r="S340" s="66"/>
      <c r="U340" s="22" t="s">
        <v>15</v>
      </c>
      <c r="V340" s="22" t="s">
        <v>29</v>
      </c>
      <c r="W340" s="22" t="s">
        <v>17</v>
      </c>
      <c r="Z340" s="22" t="s">
        <v>16</v>
      </c>
      <c r="AA340" s="22" t="s">
        <v>17</v>
      </c>
    </row>
    <row r="341" spans="1:27">
      <c r="A341" s="77">
        <v>42970</v>
      </c>
      <c r="B341" s="13"/>
      <c r="C341" s="13"/>
      <c r="D341" s="13"/>
      <c r="E341" s="14">
        <f t="shared" si="259"/>
        <v>0</v>
      </c>
      <c r="F341" s="13"/>
      <c r="G341" s="15">
        <f t="shared" si="260"/>
        <v>0</v>
      </c>
      <c r="H341" s="13"/>
      <c r="I341" s="13"/>
      <c r="J341" s="13"/>
      <c r="K341" s="14">
        <f t="shared" si="261"/>
        <v>0</v>
      </c>
      <c r="L341" s="13"/>
      <c r="M341" s="15">
        <f>IF(L341&lt;H341,L341+1-H341-K341,L341-H341-K341)</f>
        <v>0</v>
      </c>
      <c r="N341" s="17"/>
      <c r="O341" s="17"/>
      <c r="P341" s="18"/>
      <c r="Q341" s="19"/>
      <c r="R341" s="20">
        <f t="shared" si="263"/>
        <v>0</v>
      </c>
      <c r="S341" s="66"/>
      <c r="U341" s="33">
        <v>0</v>
      </c>
      <c r="V341" s="23">
        <v>0</v>
      </c>
      <c r="W341" s="23">
        <v>0</v>
      </c>
      <c r="Y341" s="22" t="s">
        <v>17</v>
      </c>
      <c r="Z341" s="34" t="s">
        <v>27</v>
      </c>
      <c r="AA341" s="23">
        <f>+W343</f>
        <v>0</v>
      </c>
    </row>
    <row r="342" spans="1:27">
      <c r="A342" s="77">
        <v>42971</v>
      </c>
      <c r="B342" s="13"/>
      <c r="C342" s="13"/>
      <c r="D342" s="13"/>
      <c r="E342" s="14">
        <f t="shared" si="259"/>
        <v>0</v>
      </c>
      <c r="F342" s="13"/>
      <c r="G342" s="15">
        <f t="shared" si="260"/>
        <v>0</v>
      </c>
      <c r="H342" s="13"/>
      <c r="I342" s="13"/>
      <c r="J342" s="13"/>
      <c r="K342" s="14">
        <f t="shared" si="261"/>
        <v>0</v>
      </c>
      <c r="L342" s="13"/>
      <c r="M342" s="15">
        <f t="shared" ref="M342:M345" si="264">IF(L342&lt;H342,L342+1-H342-K342,L342-H342-K342)</f>
        <v>0</v>
      </c>
      <c r="N342" s="17"/>
      <c r="O342" s="17"/>
      <c r="P342" s="18"/>
      <c r="Q342" s="19"/>
      <c r="R342" s="20">
        <f t="shared" si="263"/>
        <v>0</v>
      </c>
      <c r="S342" s="66"/>
      <c r="U342" s="22" t="s">
        <v>18</v>
      </c>
      <c r="V342" s="22" t="s">
        <v>18</v>
      </c>
      <c r="W342" s="22" t="s">
        <v>18</v>
      </c>
      <c r="Y342" s="22" t="s">
        <v>16</v>
      </c>
      <c r="Z342" s="23">
        <f>+V343</f>
        <v>0</v>
      </c>
      <c r="AA342" s="23">
        <f>+(AA341*1.5)/1.25</f>
        <v>0</v>
      </c>
    </row>
    <row r="343" spans="1:27">
      <c r="A343" s="77">
        <v>42972</v>
      </c>
      <c r="B343" s="13"/>
      <c r="C343" s="13"/>
      <c r="D343" s="13"/>
      <c r="E343" s="14">
        <f t="shared" si="259"/>
        <v>0</v>
      </c>
      <c r="F343" s="13"/>
      <c r="G343" s="15">
        <f t="shared" si="260"/>
        <v>0</v>
      </c>
      <c r="H343" s="13"/>
      <c r="I343" s="13"/>
      <c r="J343" s="13"/>
      <c r="K343" s="14">
        <f t="shared" si="261"/>
        <v>0</v>
      </c>
      <c r="L343" s="13"/>
      <c r="M343" s="15">
        <f t="shared" si="264"/>
        <v>0</v>
      </c>
      <c r="N343" s="17"/>
      <c r="O343" s="17"/>
      <c r="P343" s="18"/>
      <c r="Q343" s="19"/>
      <c r="R343" s="20">
        <f t="shared" si="263"/>
        <v>0</v>
      </c>
      <c r="S343" s="66"/>
      <c r="U343" s="33">
        <f>+U335+U341-(Z337*1.25)</f>
        <v>0</v>
      </c>
      <c r="V343" s="23">
        <f>+V335+V341-V337+(AA337*1.5)/1.25-Z337</f>
        <v>0</v>
      </c>
      <c r="W343" s="23">
        <f>+W335+W341-W337-AA337</f>
        <v>0</v>
      </c>
      <c r="Y343" s="22" t="s">
        <v>15</v>
      </c>
      <c r="Z343" s="23">
        <f>+Z342*1.25</f>
        <v>0</v>
      </c>
      <c r="AA343" s="34" t="s">
        <v>27</v>
      </c>
    </row>
    <row r="344" spans="1:27">
      <c r="A344" s="77">
        <v>42973</v>
      </c>
      <c r="B344" s="13"/>
      <c r="C344" s="13"/>
      <c r="D344" s="13"/>
      <c r="E344" s="14">
        <f t="shared" si="259"/>
        <v>0</v>
      </c>
      <c r="F344" s="13"/>
      <c r="G344" s="15">
        <f t="shared" si="260"/>
        <v>0</v>
      </c>
      <c r="H344" s="13"/>
      <c r="I344" s="13"/>
      <c r="J344" s="13"/>
      <c r="K344" s="14">
        <f t="shared" si="261"/>
        <v>0</v>
      </c>
      <c r="L344" s="13"/>
      <c r="M344" s="15">
        <f t="shared" si="264"/>
        <v>0</v>
      </c>
      <c r="N344" s="17"/>
      <c r="O344" s="17"/>
      <c r="P344" s="18"/>
      <c r="Q344" s="19"/>
      <c r="R344" s="20">
        <f t="shared" si="263"/>
        <v>0</v>
      </c>
      <c r="S344" s="66"/>
      <c r="V344" s="22" t="s">
        <v>16</v>
      </c>
      <c r="W344" s="22" t="s">
        <v>17</v>
      </c>
      <c r="Z344" s="22" t="s">
        <v>16</v>
      </c>
      <c r="AA344" s="22" t="s">
        <v>17</v>
      </c>
    </row>
    <row r="345" spans="1:27">
      <c r="A345" s="77">
        <v>42974</v>
      </c>
      <c r="B345" s="13"/>
      <c r="C345" s="13"/>
      <c r="D345" s="13"/>
      <c r="E345" s="14">
        <f t="shared" si="259"/>
        <v>0</v>
      </c>
      <c r="F345" s="13"/>
      <c r="G345" s="15">
        <f t="shared" si="260"/>
        <v>0</v>
      </c>
      <c r="H345" s="13"/>
      <c r="I345" s="13"/>
      <c r="J345" s="13"/>
      <c r="K345" s="14">
        <f t="shared" si="261"/>
        <v>0</v>
      </c>
      <c r="L345" s="13"/>
      <c r="M345" s="15">
        <f t="shared" si="264"/>
        <v>0</v>
      </c>
      <c r="N345" s="17"/>
      <c r="O345" s="17"/>
      <c r="P345" s="18"/>
      <c r="Q345" s="19"/>
      <c r="R345" s="20">
        <f t="shared" si="263"/>
        <v>0</v>
      </c>
      <c r="S345" s="66"/>
      <c r="U345" s="42" t="s">
        <v>19</v>
      </c>
      <c r="V345" s="35">
        <v>0</v>
      </c>
      <c r="W345" s="35">
        <v>0</v>
      </c>
      <c r="Y345" s="42" t="s">
        <v>26</v>
      </c>
      <c r="Z345" s="35">
        <v>0</v>
      </c>
      <c r="AA345" s="35">
        <v>0</v>
      </c>
    </row>
    <row r="346" spans="1:27" ht="6" customHeight="1">
      <c r="N346" s="37"/>
      <c r="O346" s="37"/>
      <c r="P346" s="37"/>
      <c r="Q346" s="37"/>
    </row>
    <row r="347" spans="1:27">
      <c r="A347" s="77">
        <v>42975</v>
      </c>
      <c r="B347" s="13"/>
      <c r="C347" s="13"/>
      <c r="D347" s="13"/>
      <c r="E347" s="14">
        <f t="shared" ref="E347:E353" si="265">+D347-C347</f>
        <v>0</v>
      </c>
      <c r="F347" s="13"/>
      <c r="G347" s="15">
        <f t="shared" ref="G347:G353" si="266">IF(F347&lt;B347,F347+1-B347-E347,F347-B347-E347)</f>
        <v>0</v>
      </c>
      <c r="H347" s="13"/>
      <c r="I347" s="13"/>
      <c r="J347" s="13"/>
      <c r="K347" s="14">
        <f t="shared" ref="K347:K353" si="267">+J347-I347</f>
        <v>0</v>
      </c>
      <c r="L347" s="13"/>
      <c r="M347" s="15">
        <f t="shared" ref="M347:M348" si="268">IF(L347&lt;H347,L347+1-H347-K347,L347-H347-K347)</f>
        <v>0</v>
      </c>
      <c r="N347" s="17"/>
      <c r="O347" s="17"/>
      <c r="P347" s="18"/>
      <c r="Q347" s="19"/>
      <c r="R347" s="20">
        <f>SUM(G347+M347)</f>
        <v>0</v>
      </c>
      <c r="S347" s="66">
        <f>SUM(R347:R353)</f>
        <v>0</v>
      </c>
      <c r="U347" s="39" t="s">
        <v>13</v>
      </c>
      <c r="V347" s="43" t="s">
        <v>14</v>
      </c>
      <c r="W347" s="43"/>
      <c r="Y347" s="36"/>
      <c r="Z347" s="43" t="s">
        <v>28</v>
      </c>
      <c r="AA347" s="43"/>
    </row>
    <row r="348" spans="1:27">
      <c r="A348" s="77">
        <v>42976</v>
      </c>
      <c r="B348" s="13"/>
      <c r="C348" s="13"/>
      <c r="D348" s="13"/>
      <c r="E348" s="14">
        <f t="shared" si="265"/>
        <v>0</v>
      </c>
      <c r="F348" s="13"/>
      <c r="G348" s="15">
        <f t="shared" si="266"/>
        <v>0</v>
      </c>
      <c r="H348" s="13"/>
      <c r="I348" s="13"/>
      <c r="J348" s="13"/>
      <c r="K348" s="14">
        <f t="shared" si="267"/>
        <v>0</v>
      </c>
      <c r="L348" s="13"/>
      <c r="M348" s="15">
        <f t="shared" si="268"/>
        <v>0</v>
      </c>
      <c r="N348" s="17"/>
      <c r="O348" s="17"/>
      <c r="P348" s="18"/>
      <c r="Q348" s="19"/>
      <c r="R348" s="20">
        <f t="shared" ref="R348:R353" si="269">SUM(G348+M348)</f>
        <v>0</v>
      </c>
      <c r="S348" s="66"/>
      <c r="U348" s="22" t="s">
        <v>15</v>
      </c>
      <c r="V348" s="22" t="s">
        <v>29</v>
      </c>
      <c r="W348" s="22" t="s">
        <v>17</v>
      </c>
      <c r="Z348" s="22" t="s">
        <v>16</v>
      </c>
      <c r="AA348" s="22" t="s">
        <v>17</v>
      </c>
    </row>
    <row r="349" spans="1:27">
      <c r="A349" s="77">
        <v>42977</v>
      </c>
      <c r="B349" s="13"/>
      <c r="C349" s="13"/>
      <c r="D349" s="13"/>
      <c r="E349" s="14">
        <f t="shared" si="265"/>
        <v>0</v>
      </c>
      <c r="F349" s="13"/>
      <c r="G349" s="15">
        <f t="shared" si="266"/>
        <v>0</v>
      </c>
      <c r="H349" s="13"/>
      <c r="I349" s="13"/>
      <c r="J349" s="13"/>
      <c r="K349" s="14">
        <f t="shared" si="267"/>
        <v>0</v>
      </c>
      <c r="L349" s="13"/>
      <c r="M349" s="15">
        <f>IF(L349&lt;H349,L349+1-H349-K349,L349-H349-K349)</f>
        <v>0</v>
      </c>
      <c r="N349" s="17"/>
      <c r="O349" s="17"/>
      <c r="P349" s="18"/>
      <c r="Q349" s="19"/>
      <c r="R349" s="20">
        <f t="shared" si="269"/>
        <v>0</v>
      </c>
      <c r="S349" s="66"/>
      <c r="U349" s="33">
        <v>0</v>
      </c>
      <c r="V349" s="23">
        <v>0</v>
      </c>
      <c r="W349" s="23">
        <v>0</v>
      </c>
      <c r="Y349" s="22" t="s">
        <v>17</v>
      </c>
      <c r="Z349" s="34" t="s">
        <v>27</v>
      </c>
      <c r="AA349" s="23">
        <f>+W351</f>
        <v>0</v>
      </c>
    </row>
    <row r="350" spans="1:27">
      <c r="A350" s="77">
        <v>42978</v>
      </c>
      <c r="B350" s="13"/>
      <c r="C350" s="13"/>
      <c r="D350" s="13"/>
      <c r="E350" s="14">
        <f t="shared" si="265"/>
        <v>0</v>
      </c>
      <c r="F350" s="13"/>
      <c r="G350" s="15">
        <f t="shared" si="266"/>
        <v>0</v>
      </c>
      <c r="H350" s="13"/>
      <c r="I350" s="13"/>
      <c r="J350" s="13"/>
      <c r="K350" s="14">
        <f t="shared" si="267"/>
        <v>0</v>
      </c>
      <c r="L350" s="13"/>
      <c r="M350" s="15">
        <f t="shared" ref="M350:M353" si="270">IF(L350&lt;H350,L350+1-H350-K350,L350-H350-K350)</f>
        <v>0</v>
      </c>
      <c r="N350" s="17"/>
      <c r="O350" s="17"/>
      <c r="P350" s="18"/>
      <c r="Q350" s="19"/>
      <c r="R350" s="20">
        <f t="shared" si="269"/>
        <v>0</v>
      </c>
      <c r="S350" s="66"/>
      <c r="U350" s="22" t="s">
        <v>18</v>
      </c>
      <c r="V350" s="22" t="s">
        <v>18</v>
      </c>
      <c r="W350" s="22" t="s">
        <v>18</v>
      </c>
      <c r="Y350" s="22" t="s">
        <v>16</v>
      </c>
      <c r="Z350" s="23">
        <f>+V351</f>
        <v>0</v>
      </c>
      <c r="AA350" s="23">
        <f>+(AA349*1.5)/1.25</f>
        <v>0</v>
      </c>
    </row>
    <row r="351" spans="1:27">
      <c r="A351" s="77">
        <v>42979</v>
      </c>
      <c r="B351" s="13"/>
      <c r="C351" s="13"/>
      <c r="D351" s="13"/>
      <c r="E351" s="14">
        <f t="shared" si="265"/>
        <v>0</v>
      </c>
      <c r="F351" s="13"/>
      <c r="G351" s="15">
        <f t="shared" si="266"/>
        <v>0</v>
      </c>
      <c r="H351" s="13"/>
      <c r="I351" s="13"/>
      <c r="J351" s="13"/>
      <c r="K351" s="14">
        <f t="shared" si="267"/>
        <v>0</v>
      </c>
      <c r="L351" s="13"/>
      <c r="M351" s="15">
        <f t="shared" si="270"/>
        <v>0</v>
      </c>
      <c r="N351" s="17"/>
      <c r="O351" s="17"/>
      <c r="P351" s="18"/>
      <c r="Q351" s="19"/>
      <c r="R351" s="20">
        <f t="shared" si="269"/>
        <v>0</v>
      </c>
      <c r="S351" s="66"/>
      <c r="U351" s="33">
        <f>+U343+U349-(Z345*1.25)</f>
        <v>0</v>
      </c>
      <c r="V351" s="23">
        <f>+V343+V349-V345+(AA345*1.5)/1.25-Z345</f>
        <v>0</v>
      </c>
      <c r="W351" s="23">
        <f>+W343+W349-W345-AA345</f>
        <v>0</v>
      </c>
      <c r="Y351" s="22" t="s">
        <v>15</v>
      </c>
      <c r="Z351" s="23">
        <f>+Z350*1.25</f>
        <v>0</v>
      </c>
      <c r="AA351" s="34" t="s">
        <v>27</v>
      </c>
    </row>
    <row r="352" spans="1:27">
      <c r="A352" s="77">
        <v>42980</v>
      </c>
      <c r="B352" s="13"/>
      <c r="C352" s="13"/>
      <c r="D352" s="13"/>
      <c r="E352" s="14">
        <f t="shared" si="265"/>
        <v>0</v>
      </c>
      <c r="F352" s="13"/>
      <c r="G352" s="15">
        <f t="shared" si="266"/>
        <v>0</v>
      </c>
      <c r="H352" s="13"/>
      <c r="I352" s="13"/>
      <c r="J352" s="13"/>
      <c r="K352" s="14">
        <f t="shared" si="267"/>
        <v>0</v>
      </c>
      <c r="L352" s="13"/>
      <c r="M352" s="15">
        <f t="shared" si="270"/>
        <v>0</v>
      </c>
      <c r="N352" s="17"/>
      <c r="O352" s="17"/>
      <c r="P352" s="18"/>
      <c r="Q352" s="19"/>
      <c r="R352" s="20">
        <f t="shared" si="269"/>
        <v>0</v>
      </c>
      <c r="S352" s="66"/>
      <c r="V352" s="22" t="s">
        <v>16</v>
      </c>
      <c r="W352" s="22" t="s">
        <v>17</v>
      </c>
      <c r="Z352" s="22" t="s">
        <v>16</v>
      </c>
      <c r="AA352" s="22" t="s">
        <v>17</v>
      </c>
    </row>
    <row r="353" spans="1:27">
      <c r="A353" s="77">
        <v>42981</v>
      </c>
      <c r="B353" s="13"/>
      <c r="C353" s="13"/>
      <c r="D353" s="13"/>
      <c r="E353" s="14">
        <f t="shared" si="265"/>
        <v>0</v>
      </c>
      <c r="F353" s="13"/>
      <c r="G353" s="15">
        <f t="shared" si="266"/>
        <v>0</v>
      </c>
      <c r="H353" s="13"/>
      <c r="I353" s="13"/>
      <c r="J353" s="13"/>
      <c r="K353" s="14">
        <f t="shared" si="267"/>
        <v>0</v>
      </c>
      <c r="L353" s="13"/>
      <c r="M353" s="15">
        <f t="shared" si="270"/>
        <v>0</v>
      </c>
      <c r="N353" s="17"/>
      <c r="O353" s="17"/>
      <c r="P353" s="18"/>
      <c r="Q353" s="19"/>
      <c r="R353" s="20">
        <f t="shared" si="269"/>
        <v>0</v>
      </c>
      <c r="S353" s="66"/>
      <c r="U353" s="42" t="s">
        <v>19</v>
      </c>
      <c r="V353" s="35">
        <v>0</v>
      </c>
      <c r="W353" s="35">
        <v>0</v>
      </c>
      <c r="Y353" s="42" t="s">
        <v>26</v>
      </c>
      <c r="Z353" s="35">
        <v>0</v>
      </c>
      <c r="AA353" s="35">
        <v>0</v>
      </c>
    </row>
    <row r="354" spans="1:27" ht="6" customHeight="1">
      <c r="N354" s="37"/>
      <c r="O354" s="37"/>
      <c r="P354" s="37"/>
      <c r="Q354" s="37"/>
    </row>
    <row r="355" spans="1:27">
      <c r="A355" s="77">
        <v>42982</v>
      </c>
      <c r="B355" s="13"/>
      <c r="C355" s="13"/>
      <c r="D355" s="13"/>
      <c r="E355" s="14">
        <f t="shared" ref="E355:E361" si="271">+D355-C355</f>
        <v>0</v>
      </c>
      <c r="F355" s="13"/>
      <c r="G355" s="15">
        <f t="shared" ref="G355:G361" si="272">IF(F355&lt;B355,F355+1-B355-E355,F355-B355-E355)</f>
        <v>0</v>
      </c>
      <c r="H355" s="13"/>
      <c r="I355" s="13"/>
      <c r="J355" s="13"/>
      <c r="K355" s="14">
        <f t="shared" ref="K355:K361" si="273">+J355-I355</f>
        <v>0</v>
      </c>
      <c r="L355" s="13"/>
      <c r="M355" s="15">
        <f t="shared" ref="M355:M356" si="274">IF(L355&lt;H355,L355+1-H355-K355,L355-H355-K355)</f>
        <v>0</v>
      </c>
      <c r="N355" s="17"/>
      <c r="O355" s="17"/>
      <c r="P355" s="18"/>
      <c r="Q355" s="19"/>
      <c r="R355" s="20">
        <f>SUM(G355+M355)</f>
        <v>0</v>
      </c>
      <c r="S355" s="66">
        <f>SUM(R355:R361)</f>
        <v>0</v>
      </c>
      <c r="U355" s="39" t="s">
        <v>13</v>
      </c>
      <c r="V355" s="43" t="s">
        <v>14</v>
      </c>
      <c r="W355" s="43"/>
      <c r="Y355" s="36"/>
      <c r="Z355" s="43" t="s">
        <v>28</v>
      </c>
      <c r="AA355" s="43"/>
    </row>
    <row r="356" spans="1:27">
      <c r="A356" s="77">
        <v>42983</v>
      </c>
      <c r="B356" s="13"/>
      <c r="C356" s="13"/>
      <c r="D356" s="13"/>
      <c r="E356" s="14">
        <f t="shared" si="271"/>
        <v>0</v>
      </c>
      <c r="F356" s="13"/>
      <c r="G356" s="15">
        <f t="shared" si="272"/>
        <v>0</v>
      </c>
      <c r="H356" s="13"/>
      <c r="I356" s="13"/>
      <c r="J356" s="13"/>
      <c r="K356" s="14">
        <f t="shared" si="273"/>
        <v>0</v>
      </c>
      <c r="L356" s="13"/>
      <c r="M356" s="15">
        <f t="shared" si="274"/>
        <v>0</v>
      </c>
      <c r="N356" s="17"/>
      <c r="O356" s="17"/>
      <c r="P356" s="18"/>
      <c r="Q356" s="19"/>
      <c r="R356" s="20">
        <f t="shared" ref="R356:R361" si="275">SUM(G356+M356)</f>
        <v>0</v>
      </c>
      <c r="S356" s="66"/>
      <c r="U356" s="22" t="s">
        <v>15</v>
      </c>
      <c r="V356" s="22" t="s">
        <v>29</v>
      </c>
      <c r="W356" s="22" t="s">
        <v>17</v>
      </c>
      <c r="Z356" s="22" t="s">
        <v>16</v>
      </c>
      <c r="AA356" s="22" t="s">
        <v>17</v>
      </c>
    </row>
    <row r="357" spans="1:27">
      <c r="A357" s="77">
        <v>42984</v>
      </c>
      <c r="B357" s="13"/>
      <c r="C357" s="13"/>
      <c r="D357" s="13"/>
      <c r="E357" s="14">
        <f t="shared" si="271"/>
        <v>0</v>
      </c>
      <c r="F357" s="13"/>
      <c r="G357" s="15">
        <f t="shared" si="272"/>
        <v>0</v>
      </c>
      <c r="H357" s="13"/>
      <c r="I357" s="13"/>
      <c r="J357" s="13"/>
      <c r="K357" s="14">
        <f t="shared" si="273"/>
        <v>0</v>
      </c>
      <c r="L357" s="13"/>
      <c r="M357" s="15">
        <f>IF(L357&lt;H357,L357+1-H357-K357,L357-H357-K357)</f>
        <v>0</v>
      </c>
      <c r="N357" s="17"/>
      <c r="O357" s="17"/>
      <c r="P357" s="18"/>
      <c r="Q357" s="19"/>
      <c r="R357" s="20">
        <f t="shared" si="275"/>
        <v>0</v>
      </c>
      <c r="S357" s="66"/>
      <c r="U357" s="33">
        <v>0</v>
      </c>
      <c r="V357" s="23">
        <v>0</v>
      </c>
      <c r="W357" s="23">
        <v>0</v>
      </c>
      <c r="Y357" s="22" t="s">
        <v>17</v>
      </c>
      <c r="Z357" s="34" t="s">
        <v>27</v>
      </c>
      <c r="AA357" s="23">
        <f>+W359</f>
        <v>0</v>
      </c>
    </row>
    <row r="358" spans="1:27">
      <c r="A358" s="77">
        <v>42985</v>
      </c>
      <c r="B358" s="13"/>
      <c r="C358" s="13"/>
      <c r="D358" s="13"/>
      <c r="E358" s="14">
        <f t="shared" si="271"/>
        <v>0</v>
      </c>
      <c r="F358" s="13"/>
      <c r="G358" s="15">
        <f t="shared" si="272"/>
        <v>0</v>
      </c>
      <c r="H358" s="13"/>
      <c r="I358" s="13"/>
      <c r="J358" s="13"/>
      <c r="K358" s="14">
        <f t="shared" si="273"/>
        <v>0</v>
      </c>
      <c r="L358" s="13"/>
      <c r="M358" s="15">
        <f t="shared" ref="M358:M361" si="276">IF(L358&lt;H358,L358+1-H358-K358,L358-H358-K358)</f>
        <v>0</v>
      </c>
      <c r="N358" s="17"/>
      <c r="O358" s="17"/>
      <c r="P358" s="18"/>
      <c r="Q358" s="19"/>
      <c r="R358" s="20">
        <f t="shared" si="275"/>
        <v>0</v>
      </c>
      <c r="S358" s="66"/>
      <c r="U358" s="22" t="s">
        <v>18</v>
      </c>
      <c r="V358" s="22" t="s">
        <v>18</v>
      </c>
      <c r="W358" s="22" t="s">
        <v>18</v>
      </c>
      <c r="Y358" s="22" t="s">
        <v>16</v>
      </c>
      <c r="Z358" s="23">
        <f>+V359</f>
        <v>0</v>
      </c>
      <c r="AA358" s="23">
        <f>+(AA357*1.5)/1.25</f>
        <v>0</v>
      </c>
    </row>
    <row r="359" spans="1:27">
      <c r="A359" s="77">
        <v>42986</v>
      </c>
      <c r="B359" s="13"/>
      <c r="C359" s="13"/>
      <c r="D359" s="13"/>
      <c r="E359" s="14">
        <f t="shared" si="271"/>
        <v>0</v>
      </c>
      <c r="F359" s="13"/>
      <c r="G359" s="15">
        <f t="shared" si="272"/>
        <v>0</v>
      </c>
      <c r="H359" s="13"/>
      <c r="I359" s="13"/>
      <c r="J359" s="13"/>
      <c r="K359" s="14">
        <f t="shared" si="273"/>
        <v>0</v>
      </c>
      <c r="L359" s="13"/>
      <c r="M359" s="15">
        <f t="shared" si="276"/>
        <v>0</v>
      </c>
      <c r="N359" s="17"/>
      <c r="O359" s="17"/>
      <c r="P359" s="18"/>
      <c r="Q359" s="19"/>
      <c r="R359" s="20">
        <f t="shared" si="275"/>
        <v>0</v>
      </c>
      <c r="S359" s="66"/>
      <c r="U359" s="33">
        <f>+U351+U357-(Z353*1.25)</f>
        <v>0</v>
      </c>
      <c r="V359" s="23">
        <f>+V351+V357-V353+(AA353*1.5)/1.25-Z353</f>
        <v>0</v>
      </c>
      <c r="W359" s="23">
        <f>+W351+W357-W353-AA353</f>
        <v>0</v>
      </c>
      <c r="Y359" s="22" t="s">
        <v>15</v>
      </c>
      <c r="Z359" s="23">
        <f>+Z358*1.25</f>
        <v>0</v>
      </c>
      <c r="AA359" s="34" t="s">
        <v>27</v>
      </c>
    </row>
    <row r="360" spans="1:27">
      <c r="A360" s="77">
        <v>42987</v>
      </c>
      <c r="B360" s="13"/>
      <c r="C360" s="13"/>
      <c r="D360" s="13"/>
      <c r="E360" s="14">
        <f t="shared" si="271"/>
        <v>0</v>
      </c>
      <c r="F360" s="13"/>
      <c r="G360" s="15">
        <f t="shared" si="272"/>
        <v>0</v>
      </c>
      <c r="H360" s="13"/>
      <c r="I360" s="13"/>
      <c r="J360" s="13"/>
      <c r="K360" s="14">
        <f t="shared" si="273"/>
        <v>0</v>
      </c>
      <c r="L360" s="13"/>
      <c r="M360" s="15">
        <f t="shared" si="276"/>
        <v>0</v>
      </c>
      <c r="N360" s="17"/>
      <c r="O360" s="17"/>
      <c r="P360" s="18"/>
      <c r="Q360" s="19"/>
      <c r="R360" s="20">
        <f t="shared" si="275"/>
        <v>0</v>
      </c>
      <c r="S360" s="66"/>
      <c r="V360" s="22" t="s">
        <v>16</v>
      </c>
      <c r="W360" s="22" t="s">
        <v>17</v>
      </c>
      <c r="Z360" s="22" t="s">
        <v>16</v>
      </c>
      <c r="AA360" s="22" t="s">
        <v>17</v>
      </c>
    </row>
    <row r="361" spans="1:27">
      <c r="A361" s="77">
        <v>42988</v>
      </c>
      <c r="B361" s="13"/>
      <c r="C361" s="13"/>
      <c r="D361" s="13"/>
      <c r="E361" s="14">
        <f t="shared" si="271"/>
        <v>0</v>
      </c>
      <c r="F361" s="13"/>
      <c r="G361" s="15">
        <f t="shared" si="272"/>
        <v>0</v>
      </c>
      <c r="H361" s="13"/>
      <c r="I361" s="13"/>
      <c r="J361" s="13"/>
      <c r="K361" s="14">
        <f t="shared" si="273"/>
        <v>0</v>
      </c>
      <c r="L361" s="13"/>
      <c r="M361" s="15">
        <f t="shared" si="276"/>
        <v>0</v>
      </c>
      <c r="N361" s="17"/>
      <c r="O361" s="17"/>
      <c r="P361" s="18"/>
      <c r="Q361" s="19"/>
      <c r="R361" s="20">
        <f t="shared" si="275"/>
        <v>0</v>
      </c>
      <c r="S361" s="66"/>
      <c r="U361" s="42" t="s">
        <v>19</v>
      </c>
      <c r="V361" s="35">
        <v>0</v>
      </c>
      <c r="W361" s="35">
        <v>0</v>
      </c>
      <c r="Y361" s="42" t="s">
        <v>26</v>
      </c>
      <c r="Z361" s="35">
        <v>0</v>
      </c>
      <c r="AA361" s="35">
        <v>0</v>
      </c>
    </row>
    <row r="362" spans="1:27" ht="6" customHeight="1">
      <c r="N362" s="37"/>
      <c r="O362" s="37"/>
      <c r="P362" s="37"/>
      <c r="Q362" s="37"/>
    </row>
    <row r="363" spans="1:27">
      <c r="A363" s="77">
        <v>42989</v>
      </c>
      <c r="B363" s="13"/>
      <c r="C363" s="13"/>
      <c r="D363" s="13"/>
      <c r="E363" s="14">
        <f t="shared" ref="E363:E369" si="277">+D363-C363</f>
        <v>0</v>
      </c>
      <c r="F363" s="13"/>
      <c r="G363" s="15">
        <f t="shared" ref="G363:G369" si="278">IF(F363&lt;B363,F363+1-B363-E363,F363-B363-E363)</f>
        <v>0</v>
      </c>
      <c r="H363" s="13"/>
      <c r="I363" s="13"/>
      <c r="J363" s="13"/>
      <c r="K363" s="14">
        <f t="shared" ref="K363:K369" si="279">+J363-I363</f>
        <v>0</v>
      </c>
      <c r="L363" s="13"/>
      <c r="M363" s="15">
        <f t="shared" ref="M363:M364" si="280">IF(L363&lt;H363,L363+1-H363-K363,L363-H363-K363)</f>
        <v>0</v>
      </c>
      <c r="N363" s="17"/>
      <c r="O363" s="17"/>
      <c r="P363" s="18"/>
      <c r="Q363" s="19"/>
      <c r="R363" s="20">
        <f>SUM(G363+M363)</f>
        <v>0</v>
      </c>
      <c r="S363" s="66">
        <f>SUM(R363:R369)</f>
        <v>0</v>
      </c>
      <c r="U363" s="39" t="s">
        <v>13</v>
      </c>
      <c r="V363" s="43" t="s">
        <v>14</v>
      </c>
      <c r="W363" s="43"/>
      <c r="Y363" s="36"/>
      <c r="Z363" s="43" t="s">
        <v>28</v>
      </c>
      <c r="AA363" s="43"/>
    </row>
    <row r="364" spans="1:27">
      <c r="A364" s="77">
        <v>42990</v>
      </c>
      <c r="B364" s="13"/>
      <c r="C364" s="13"/>
      <c r="D364" s="13"/>
      <c r="E364" s="14">
        <f t="shared" si="277"/>
        <v>0</v>
      </c>
      <c r="F364" s="13"/>
      <c r="G364" s="15">
        <f t="shared" si="278"/>
        <v>0</v>
      </c>
      <c r="H364" s="13"/>
      <c r="I364" s="13"/>
      <c r="J364" s="13"/>
      <c r="K364" s="14">
        <f t="shared" si="279"/>
        <v>0</v>
      </c>
      <c r="L364" s="13"/>
      <c r="M364" s="15">
        <f t="shared" si="280"/>
        <v>0</v>
      </c>
      <c r="N364" s="17"/>
      <c r="O364" s="17"/>
      <c r="P364" s="18"/>
      <c r="Q364" s="19"/>
      <c r="R364" s="20">
        <f t="shared" ref="R364:R369" si="281">SUM(G364+M364)</f>
        <v>0</v>
      </c>
      <c r="S364" s="66"/>
      <c r="U364" s="22" t="s">
        <v>15</v>
      </c>
      <c r="V364" s="22" t="s">
        <v>29</v>
      </c>
      <c r="W364" s="22" t="s">
        <v>17</v>
      </c>
      <c r="Z364" s="22" t="s">
        <v>16</v>
      </c>
      <c r="AA364" s="22" t="s">
        <v>17</v>
      </c>
    </row>
    <row r="365" spans="1:27">
      <c r="A365" s="77">
        <v>42991</v>
      </c>
      <c r="B365" s="13"/>
      <c r="C365" s="13"/>
      <c r="D365" s="13"/>
      <c r="E365" s="14">
        <f t="shared" si="277"/>
        <v>0</v>
      </c>
      <c r="F365" s="13"/>
      <c r="G365" s="15">
        <f t="shared" si="278"/>
        <v>0</v>
      </c>
      <c r="H365" s="13"/>
      <c r="I365" s="13"/>
      <c r="J365" s="13"/>
      <c r="K365" s="14">
        <f t="shared" si="279"/>
        <v>0</v>
      </c>
      <c r="L365" s="13"/>
      <c r="M365" s="15">
        <f>IF(L365&lt;H365,L365+1-H365-K365,L365-H365-K365)</f>
        <v>0</v>
      </c>
      <c r="N365" s="17"/>
      <c r="O365" s="17"/>
      <c r="P365" s="18"/>
      <c r="Q365" s="19"/>
      <c r="R365" s="20">
        <f t="shared" si="281"/>
        <v>0</v>
      </c>
      <c r="S365" s="66"/>
      <c r="U365" s="33">
        <v>0</v>
      </c>
      <c r="V365" s="23">
        <v>0</v>
      </c>
      <c r="W365" s="23">
        <v>0</v>
      </c>
      <c r="Y365" s="22" t="s">
        <v>17</v>
      </c>
      <c r="Z365" s="34" t="s">
        <v>27</v>
      </c>
      <c r="AA365" s="23">
        <f>+W367</f>
        <v>0</v>
      </c>
    </row>
    <row r="366" spans="1:27">
      <c r="A366" s="77">
        <v>42992</v>
      </c>
      <c r="B366" s="13"/>
      <c r="C366" s="13"/>
      <c r="D366" s="13"/>
      <c r="E366" s="14">
        <f t="shared" si="277"/>
        <v>0</v>
      </c>
      <c r="F366" s="13"/>
      <c r="G366" s="15">
        <f t="shared" si="278"/>
        <v>0</v>
      </c>
      <c r="H366" s="13"/>
      <c r="I366" s="13"/>
      <c r="J366" s="13"/>
      <c r="K366" s="14">
        <f t="shared" si="279"/>
        <v>0</v>
      </c>
      <c r="L366" s="13"/>
      <c r="M366" s="15">
        <f t="shared" ref="M366:M369" si="282">IF(L366&lt;H366,L366+1-H366-K366,L366-H366-K366)</f>
        <v>0</v>
      </c>
      <c r="N366" s="17"/>
      <c r="O366" s="17"/>
      <c r="P366" s="18"/>
      <c r="Q366" s="19"/>
      <c r="R366" s="20">
        <f t="shared" si="281"/>
        <v>0</v>
      </c>
      <c r="S366" s="66"/>
      <c r="U366" s="22" t="s">
        <v>18</v>
      </c>
      <c r="V366" s="22" t="s">
        <v>18</v>
      </c>
      <c r="W366" s="22" t="s">
        <v>18</v>
      </c>
      <c r="Y366" s="22" t="s">
        <v>16</v>
      </c>
      <c r="Z366" s="23">
        <f>+V367</f>
        <v>0</v>
      </c>
      <c r="AA366" s="23">
        <f>+(AA365*1.5)/1.25</f>
        <v>0</v>
      </c>
    </row>
    <row r="367" spans="1:27">
      <c r="A367" s="77">
        <v>42993</v>
      </c>
      <c r="B367" s="13"/>
      <c r="C367" s="13"/>
      <c r="D367" s="13"/>
      <c r="E367" s="14">
        <f t="shared" si="277"/>
        <v>0</v>
      </c>
      <c r="F367" s="13"/>
      <c r="G367" s="15">
        <f t="shared" si="278"/>
        <v>0</v>
      </c>
      <c r="H367" s="13"/>
      <c r="I367" s="13"/>
      <c r="J367" s="13"/>
      <c r="K367" s="14">
        <f t="shared" si="279"/>
        <v>0</v>
      </c>
      <c r="L367" s="13"/>
      <c r="M367" s="15">
        <f t="shared" si="282"/>
        <v>0</v>
      </c>
      <c r="N367" s="17"/>
      <c r="O367" s="17"/>
      <c r="P367" s="18"/>
      <c r="Q367" s="19"/>
      <c r="R367" s="20">
        <f t="shared" si="281"/>
        <v>0</v>
      </c>
      <c r="S367" s="66"/>
      <c r="U367" s="33">
        <f>+U359+U365-(Z361*1.25)</f>
        <v>0</v>
      </c>
      <c r="V367" s="23">
        <f>+V359+V365-V361+(AA361*1.5)/1.25-Z361</f>
        <v>0</v>
      </c>
      <c r="W367" s="23">
        <f>+W359+W365-W361-AA361</f>
        <v>0</v>
      </c>
      <c r="Y367" s="22" t="s">
        <v>15</v>
      </c>
      <c r="Z367" s="23">
        <f>+Z366*1.25</f>
        <v>0</v>
      </c>
      <c r="AA367" s="34" t="s">
        <v>27</v>
      </c>
    </row>
    <row r="368" spans="1:27">
      <c r="A368" s="77">
        <v>42994</v>
      </c>
      <c r="B368" s="13"/>
      <c r="C368" s="13"/>
      <c r="D368" s="13"/>
      <c r="E368" s="14">
        <f t="shared" si="277"/>
        <v>0</v>
      </c>
      <c r="F368" s="13"/>
      <c r="G368" s="15">
        <f t="shared" si="278"/>
        <v>0</v>
      </c>
      <c r="H368" s="13"/>
      <c r="I368" s="13"/>
      <c r="J368" s="13"/>
      <c r="K368" s="14">
        <f t="shared" si="279"/>
        <v>0</v>
      </c>
      <c r="L368" s="13"/>
      <c r="M368" s="15">
        <f t="shared" si="282"/>
        <v>0</v>
      </c>
      <c r="N368" s="17"/>
      <c r="O368" s="17"/>
      <c r="P368" s="18"/>
      <c r="Q368" s="19"/>
      <c r="R368" s="20">
        <f t="shared" si="281"/>
        <v>0</v>
      </c>
      <c r="S368" s="66"/>
      <c r="V368" s="22" t="s">
        <v>16</v>
      </c>
      <c r="W368" s="22" t="s">
        <v>17</v>
      </c>
      <c r="Z368" s="22" t="s">
        <v>16</v>
      </c>
      <c r="AA368" s="22" t="s">
        <v>17</v>
      </c>
    </row>
    <row r="369" spans="1:27">
      <c r="A369" s="77">
        <v>42995</v>
      </c>
      <c r="B369" s="13"/>
      <c r="C369" s="13"/>
      <c r="D369" s="13"/>
      <c r="E369" s="14">
        <f t="shared" si="277"/>
        <v>0</v>
      </c>
      <c r="F369" s="13"/>
      <c r="G369" s="15">
        <f t="shared" si="278"/>
        <v>0</v>
      </c>
      <c r="H369" s="13"/>
      <c r="I369" s="13"/>
      <c r="J369" s="13"/>
      <c r="K369" s="14">
        <f t="shared" si="279"/>
        <v>0</v>
      </c>
      <c r="L369" s="13"/>
      <c r="M369" s="15">
        <f t="shared" si="282"/>
        <v>0</v>
      </c>
      <c r="N369" s="17"/>
      <c r="O369" s="17"/>
      <c r="P369" s="18"/>
      <c r="Q369" s="19"/>
      <c r="R369" s="20">
        <f t="shared" si="281"/>
        <v>0</v>
      </c>
      <c r="S369" s="66"/>
      <c r="U369" s="42" t="s">
        <v>19</v>
      </c>
      <c r="V369" s="35">
        <v>0</v>
      </c>
      <c r="W369" s="35">
        <v>0</v>
      </c>
      <c r="Y369" s="42" t="s">
        <v>26</v>
      </c>
      <c r="Z369" s="35">
        <v>0</v>
      </c>
      <c r="AA369" s="35">
        <v>0</v>
      </c>
    </row>
    <row r="370" spans="1:27" ht="6" customHeight="1">
      <c r="N370" s="37"/>
      <c r="O370" s="37"/>
      <c r="P370" s="37"/>
      <c r="Q370" s="37"/>
    </row>
    <row r="371" spans="1:27">
      <c r="A371" s="77">
        <v>42996</v>
      </c>
      <c r="B371" s="13"/>
      <c r="C371" s="13"/>
      <c r="D371" s="13"/>
      <c r="E371" s="14">
        <f t="shared" ref="E371:E377" si="283">+D371-C371</f>
        <v>0</v>
      </c>
      <c r="F371" s="13"/>
      <c r="G371" s="15">
        <f t="shared" ref="G371:G377" si="284">IF(F371&lt;B371,F371+1-B371-E371,F371-B371-E371)</f>
        <v>0</v>
      </c>
      <c r="H371" s="13"/>
      <c r="I371" s="13"/>
      <c r="J371" s="13"/>
      <c r="K371" s="14">
        <f t="shared" ref="K371:K377" si="285">+J371-I371</f>
        <v>0</v>
      </c>
      <c r="L371" s="13"/>
      <c r="M371" s="15">
        <f t="shared" ref="M371:M372" si="286">IF(L371&lt;H371,L371+1-H371-K371,L371-H371-K371)</f>
        <v>0</v>
      </c>
      <c r="N371" s="17"/>
      <c r="O371" s="17"/>
      <c r="P371" s="18"/>
      <c r="Q371" s="19"/>
      <c r="R371" s="20">
        <f>SUM(G371+M371)</f>
        <v>0</v>
      </c>
      <c r="S371" s="66">
        <f>SUM(R371:R377)</f>
        <v>0</v>
      </c>
      <c r="U371" s="39" t="s">
        <v>13</v>
      </c>
      <c r="V371" s="43" t="s">
        <v>14</v>
      </c>
      <c r="W371" s="43"/>
      <c r="Y371" s="36"/>
      <c r="Z371" s="43" t="s">
        <v>28</v>
      </c>
      <c r="AA371" s="43"/>
    </row>
    <row r="372" spans="1:27">
      <c r="A372" s="77">
        <v>42997</v>
      </c>
      <c r="B372" s="13"/>
      <c r="C372" s="13"/>
      <c r="D372" s="13"/>
      <c r="E372" s="14">
        <f t="shared" si="283"/>
        <v>0</v>
      </c>
      <c r="F372" s="13"/>
      <c r="G372" s="15">
        <f t="shared" si="284"/>
        <v>0</v>
      </c>
      <c r="H372" s="13"/>
      <c r="I372" s="13"/>
      <c r="J372" s="13"/>
      <c r="K372" s="14">
        <f t="shared" si="285"/>
        <v>0</v>
      </c>
      <c r="L372" s="13"/>
      <c r="M372" s="15">
        <f t="shared" si="286"/>
        <v>0</v>
      </c>
      <c r="N372" s="17"/>
      <c r="O372" s="17"/>
      <c r="P372" s="18"/>
      <c r="Q372" s="19"/>
      <c r="R372" s="20">
        <f t="shared" ref="R372:R377" si="287">SUM(G372+M372)</f>
        <v>0</v>
      </c>
      <c r="S372" s="66"/>
      <c r="U372" s="22" t="s">
        <v>15</v>
      </c>
      <c r="V372" s="22" t="s">
        <v>29</v>
      </c>
      <c r="W372" s="22" t="s">
        <v>17</v>
      </c>
      <c r="Z372" s="22" t="s">
        <v>16</v>
      </c>
      <c r="AA372" s="22" t="s">
        <v>17</v>
      </c>
    </row>
    <row r="373" spans="1:27">
      <c r="A373" s="77">
        <v>42998</v>
      </c>
      <c r="B373" s="13"/>
      <c r="C373" s="13"/>
      <c r="D373" s="13"/>
      <c r="E373" s="14">
        <f t="shared" si="283"/>
        <v>0</v>
      </c>
      <c r="F373" s="13"/>
      <c r="G373" s="15">
        <f t="shared" si="284"/>
        <v>0</v>
      </c>
      <c r="H373" s="13"/>
      <c r="I373" s="13"/>
      <c r="J373" s="13"/>
      <c r="K373" s="14">
        <f t="shared" si="285"/>
        <v>0</v>
      </c>
      <c r="L373" s="13"/>
      <c r="M373" s="15">
        <f>IF(L373&lt;H373,L373+1-H373-K373,L373-H373-K373)</f>
        <v>0</v>
      </c>
      <c r="N373" s="17"/>
      <c r="O373" s="17"/>
      <c r="P373" s="18"/>
      <c r="Q373" s="19"/>
      <c r="R373" s="20">
        <f t="shared" si="287"/>
        <v>0</v>
      </c>
      <c r="S373" s="66"/>
      <c r="U373" s="33">
        <v>0</v>
      </c>
      <c r="V373" s="23">
        <v>0</v>
      </c>
      <c r="W373" s="23">
        <v>0</v>
      </c>
      <c r="Y373" s="22" t="s">
        <v>17</v>
      </c>
      <c r="Z373" s="34" t="s">
        <v>27</v>
      </c>
      <c r="AA373" s="23">
        <f>+W375</f>
        <v>0</v>
      </c>
    </row>
    <row r="374" spans="1:27">
      <c r="A374" s="77">
        <v>42999</v>
      </c>
      <c r="B374" s="13"/>
      <c r="C374" s="13"/>
      <c r="D374" s="13"/>
      <c r="E374" s="14">
        <f t="shared" si="283"/>
        <v>0</v>
      </c>
      <c r="F374" s="13"/>
      <c r="G374" s="15">
        <f t="shared" si="284"/>
        <v>0</v>
      </c>
      <c r="H374" s="13"/>
      <c r="I374" s="13"/>
      <c r="J374" s="13"/>
      <c r="K374" s="14">
        <f t="shared" si="285"/>
        <v>0</v>
      </c>
      <c r="L374" s="13"/>
      <c r="M374" s="15">
        <f t="shared" ref="M374:M377" si="288">IF(L374&lt;H374,L374+1-H374-K374,L374-H374-K374)</f>
        <v>0</v>
      </c>
      <c r="N374" s="17"/>
      <c r="O374" s="17"/>
      <c r="P374" s="18"/>
      <c r="Q374" s="19"/>
      <c r="R374" s="20">
        <f t="shared" si="287"/>
        <v>0</v>
      </c>
      <c r="S374" s="66"/>
      <c r="U374" s="22" t="s">
        <v>18</v>
      </c>
      <c r="V374" s="22" t="s">
        <v>18</v>
      </c>
      <c r="W374" s="22" t="s">
        <v>18</v>
      </c>
      <c r="Y374" s="22" t="s">
        <v>16</v>
      </c>
      <c r="Z374" s="23">
        <f>+V375</f>
        <v>0</v>
      </c>
      <c r="AA374" s="23">
        <f>+(AA373*1.5)/1.25</f>
        <v>0</v>
      </c>
    </row>
    <row r="375" spans="1:27">
      <c r="A375" s="77">
        <v>43000</v>
      </c>
      <c r="B375" s="13"/>
      <c r="C375" s="13"/>
      <c r="D375" s="13"/>
      <c r="E375" s="14">
        <f t="shared" si="283"/>
        <v>0</v>
      </c>
      <c r="F375" s="13"/>
      <c r="G375" s="15">
        <f t="shared" si="284"/>
        <v>0</v>
      </c>
      <c r="H375" s="13"/>
      <c r="I375" s="13"/>
      <c r="J375" s="13"/>
      <c r="K375" s="14">
        <f t="shared" si="285"/>
        <v>0</v>
      </c>
      <c r="L375" s="13"/>
      <c r="M375" s="15">
        <f t="shared" si="288"/>
        <v>0</v>
      </c>
      <c r="N375" s="17"/>
      <c r="O375" s="17"/>
      <c r="P375" s="18"/>
      <c r="Q375" s="19"/>
      <c r="R375" s="20">
        <f t="shared" si="287"/>
        <v>0</v>
      </c>
      <c r="S375" s="66"/>
      <c r="U375" s="33">
        <f>+U367+U373-(Z369*1.25)</f>
        <v>0</v>
      </c>
      <c r="V375" s="23">
        <f>+V367+V373-V369+(AA369*1.5)/1.25-Z369</f>
        <v>0</v>
      </c>
      <c r="W375" s="23">
        <f>+W367+W373-W369-AA369</f>
        <v>0</v>
      </c>
      <c r="Y375" s="22" t="s">
        <v>15</v>
      </c>
      <c r="Z375" s="23">
        <f>+Z374*1.25</f>
        <v>0</v>
      </c>
      <c r="AA375" s="34" t="s">
        <v>27</v>
      </c>
    </row>
    <row r="376" spans="1:27">
      <c r="A376" s="77">
        <v>43001</v>
      </c>
      <c r="B376" s="13"/>
      <c r="C376" s="13"/>
      <c r="D376" s="13"/>
      <c r="E376" s="14">
        <f t="shared" si="283"/>
        <v>0</v>
      </c>
      <c r="F376" s="13"/>
      <c r="G376" s="15">
        <f t="shared" si="284"/>
        <v>0</v>
      </c>
      <c r="H376" s="13"/>
      <c r="I376" s="13"/>
      <c r="J376" s="13"/>
      <c r="K376" s="14">
        <f t="shared" si="285"/>
        <v>0</v>
      </c>
      <c r="L376" s="13"/>
      <c r="M376" s="15">
        <f t="shared" si="288"/>
        <v>0</v>
      </c>
      <c r="N376" s="17"/>
      <c r="O376" s="17"/>
      <c r="P376" s="18"/>
      <c r="Q376" s="19"/>
      <c r="R376" s="20">
        <f t="shared" si="287"/>
        <v>0</v>
      </c>
      <c r="S376" s="66"/>
      <c r="V376" s="22" t="s">
        <v>16</v>
      </c>
      <c r="W376" s="22" t="s">
        <v>17</v>
      </c>
      <c r="Z376" s="22" t="s">
        <v>16</v>
      </c>
      <c r="AA376" s="22" t="s">
        <v>17</v>
      </c>
    </row>
    <row r="377" spans="1:27">
      <c r="A377" s="77">
        <v>43002</v>
      </c>
      <c r="B377" s="13"/>
      <c r="C377" s="13"/>
      <c r="D377" s="13"/>
      <c r="E377" s="14">
        <f t="shared" si="283"/>
        <v>0</v>
      </c>
      <c r="F377" s="13"/>
      <c r="G377" s="15">
        <f t="shared" si="284"/>
        <v>0</v>
      </c>
      <c r="H377" s="13"/>
      <c r="I377" s="13"/>
      <c r="J377" s="13"/>
      <c r="K377" s="14">
        <f t="shared" si="285"/>
        <v>0</v>
      </c>
      <c r="L377" s="13"/>
      <c r="M377" s="15">
        <f t="shared" si="288"/>
        <v>0</v>
      </c>
      <c r="N377" s="17"/>
      <c r="O377" s="17"/>
      <c r="P377" s="18"/>
      <c r="Q377" s="19"/>
      <c r="R377" s="20">
        <f t="shared" si="287"/>
        <v>0</v>
      </c>
      <c r="S377" s="66"/>
      <c r="U377" s="42" t="s">
        <v>19</v>
      </c>
      <c r="V377" s="35">
        <v>0</v>
      </c>
      <c r="W377" s="35">
        <v>0</v>
      </c>
      <c r="Y377" s="42" t="s">
        <v>26</v>
      </c>
      <c r="Z377" s="35">
        <v>0</v>
      </c>
      <c r="AA377" s="35">
        <v>0</v>
      </c>
    </row>
    <row r="378" spans="1:27" ht="6" customHeight="1">
      <c r="N378" s="37"/>
      <c r="O378" s="37"/>
      <c r="P378" s="37"/>
      <c r="Q378" s="37"/>
    </row>
    <row r="379" spans="1:27">
      <c r="A379" s="77">
        <v>43003</v>
      </c>
      <c r="B379" s="13"/>
      <c r="C379" s="13"/>
      <c r="D379" s="13"/>
      <c r="E379" s="14">
        <f t="shared" ref="E379:E385" si="289">+D379-C379</f>
        <v>0</v>
      </c>
      <c r="F379" s="13"/>
      <c r="G379" s="15">
        <f t="shared" ref="G379:G385" si="290">IF(F379&lt;B379,F379+1-B379-E379,F379-B379-E379)</f>
        <v>0</v>
      </c>
      <c r="H379" s="13"/>
      <c r="I379" s="13"/>
      <c r="J379" s="13"/>
      <c r="K379" s="14">
        <f t="shared" ref="K379:K385" si="291">+J379-I379</f>
        <v>0</v>
      </c>
      <c r="L379" s="13"/>
      <c r="M379" s="15">
        <f t="shared" ref="M379:M380" si="292">IF(L379&lt;H379,L379+1-H379-K379,L379-H379-K379)</f>
        <v>0</v>
      </c>
      <c r="N379" s="17"/>
      <c r="O379" s="17"/>
      <c r="P379" s="18"/>
      <c r="Q379" s="19"/>
      <c r="R379" s="20">
        <f>SUM(G379+M379)</f>
        <v>0</v>
      </c>
      <c r="S379" s="66">
        <f>SUM(R379:R385)</f>
        <v>0</v>
      </c>
      <c r="U379" s="39" t="s">
        <v>13</v>
      </c>
      <c r="V379" s="43" t="s">
        <v>14</v>
      </c>
      <c r="W379" s="43"/>
      <c r="Y379" s="36"/>
      <c r="Z379" s="43" t="s">
        <v>28</v>
      </c>
      <c r="AA379" s="43"/>
    </row>
    <row r="380" spans="1:27">
      <c r="A380" s="77">
        <v>43004</v>
      </c>
      <c r="B380" s="13"/>
      <c r="C380" s="13"/>
      <c r="D380" s="13"/>
      <c r="E380" s="14">
        <f t="shared" si="289"/>
        <v>0</v>
      </c>
      <c r="F380" s="13"/>
      <c r="G380" s="15">
        <f t="shared" si="290"/>
        <v>0</v>
      </c>
      <c r="H380" s="13"/>
      <c r="I380" s="13"/>
      <c r="J380" s="13"/>
      <c r="K380" s="14">
        <f t="shared" si="291"/>
        <v>0</v>
      </c>
      <c r="L380" s="13"/>
      <c r="M380" s="15">
        <f t="shared" si="292"/>
        <v>0</v>
      </c>
      <c r="N380" s="17"/>
      <c r="O380" s="17"/>
      <c r="P380" s="18"/>
      <c r="Q380" s="19"/>
      <c r="R380" s="20">
        <f t="shared" ref="R380:R385" si="293">SUM(G380+M380)</f>
        <v>0</v>
      </c>
      <c r="S380" s="66"/>
      <c r="U380" s="22" t="s">
        <v>15</v>
      </c>
      <c r="V380" s="22" t="s">
        <v>29</v>
      </c>
      <c r="W380" s="22" t="s">
        <v>17</v>
      </c>
      <c r="Z380" s="22" t="s">
        <v>16</v>
      </c>
      <c r="AA380" s="22" t="s">
        <v>17</v>
      </c>
    </row>
    <row r="381" spans="1:27">
      <c r="A381" s="77">
        <v>43005</v>
      </c>
      <c r="B381" s="13"/>
      <c r="C381" s="13"/>
      <c r="D381" s="13"/>
      <c r="E381" s="14">
        <f t="shared" si="289"/>
        <v>0</v>
      </c>
      <c r="F381" s="13"/>
      <c r="G381" s="15">
        <f t="shared" si="290"/>
        <v>0</v>
      </c>
      <c r="H381" s="13"/>
      <c r="I381" s="13"/>
      <c r="J381" s="13"/>
      <c r="K381" s="14">
        <f t="shared" si="291"/>
        <v>0</v>
      </c>
      <c r="L381" s="13"/>
      <c r="M381" s="15">
        <f>IF(L381&lt;H381,L381+1-H381-K381,L381-H381-K381)</f>
        <v>0</v>
      </c>
      <c r="N381" s="17"/>
      <c r="O381" s="17"/>
      <c r="P381" s="18"/>
      <c r="Q381" s="19"/>
      <c r="R381" s="20">
        <f t="shared" si="293"/>
        <v>0</v>
      </c>
      <c r="S381" s="66"/>
      <c r="U381" s="33">
        <v>0</v>
      </c>
      <c r="V381" s="23">
        <v>0</v>
      </c>
      <c r="W381" s="23">
        <v>0</v>
      </c>
      <c r="Y381" s="22" t="s">
        <v>17</v>
      </c>
      <c r="Z381" s="34" t="s">
        <v>27</v>
      </c>
      <c r="AA381" s="23">
        <f>+W383</f>
        <v>0</v>
      </c>
    </row>
    <row r="382" spans="1:27">
      <c r="A382" s="77">
        <v>43006</v>
      </c>
      <c r="B382" s="13"/>
      <c r="C382" s="13"/>
      <c r="D382" s="13"/>
      <c r="E382" s="14">
        <f t="shared" si="289"/>
        <v>0</v>
      </c>
      <c r="F382" s="13"/>
      <c r="G382" s="15">
        <f t="shared" si="290"/>
        <v>0</v>
      </c>
      <c r="H382" s="13"/>
      <c r="I382" s="13"/>
      <c r="J382" s="13"/>
      <c r="K382" s="14">
        <f t="shared" si="291"/>
        <v>0</v>
      </c>
      <c r="L382" s="13"/>
      <c r="M382" s="15">
        <f t="shared" ref="M382:M385" si="294">IF(L382&lt;H382,L382+1-H382-K382,L382-H382-K382)</f>
        <v>0</v>
      </c>
      <c r="N382" s="17"/>
      <c r="O382" s="17"/>
      <c r="P382" s="18"/>
      <c r="Q382" s="19"/>
      <c r="R382" s="20">
        <f t="shared" si="293"/>
        <v>0</v>
      </c>
      <c r="S382" s="66"/>
      <c r="U382" s="22" t="s">
        <v>18</v>
      </c>
      <c r="V382" s="22" t="s">
        <v>18</v>
      </c>
      <c r="W382" s="22" t="s">
        <v>18</v>
      </c>
      <c r="Y382" s="22" t="s">
        <v>16</v>
      </c>
      <c r="Z382" s="23">
        <f>+V383</f>
        <v>0</v>
      </c>
      <c r="AA382" s="23">
        <f>+(AA381*1.5)/1.25</f>
        <v>0</v>
      </c>
    </row>
    <row r="383" spans="1:27">
      <c r="A383" s="77">
        <v>43007</v>
      </c>
      <c r="B383" s="13"/>
      <c r="C383" s="13"/>
      <c r="D383" s="13"/>
      <c r="E383" s="14">
        <f t="shared" si="289"/>
        <v>0</v>
      </c>
      <c r="F383" s="13"/>
      <c r="G383" s="15">
        <f t="shared" si="290"/>
        <v>0</v>
      </c>
      <c r="H383" s="13"/>
      <c r="I383" s="13"/>
      <c r="J383" s="13"/>
      <c r="K383" s="14">
        <f t="shared" si="291"/>
        <v>0</v>
      </c>
      <c r="L383" s="13"/>
      <c r="M383" s="15">
        <f t="shared" si="294"/>
        <v>0</v>
      </c>
      <c r="N383" s="17"/>
      <c r="O383" s="17"/>
      <c r="P383" s="18"/>
      <c r="Q383" s="19"/>
      <c r="R383" s="20">
        <f t="shared" si="293"/>
        <v>0</v>
      </c>
      <c r="S383" s="66"/>
      <c r="U383" s="33">
        <f>+U375+U381-(Z377*1.25)</f>
        <v>0</v>
      </c>
      <c r="V383" s="23">
        <f>+V375+V381-V377+(AA377*1.5)/1.25-Z377</f>
        <v>0</v>
      </c>
      <c r="W383" s="23">
        <f>+W375+W381-W377-AA377</f>
        <v>0</v>
      </c>
      <c r="Y383" s="22" t="s">
        <v>15</v>
      </c>
      <c r="Z383" s="23">
        <f>+Z382*1.25</f>
        <v>0</v>
      </c>
      <c r="AA383" s="34" t="s">
        <v>27</v>
      </c>
    </row>
    <row r="384" spans="1:27">
      <c r="A384" s="77">
        <v>43008</v>
      </c>
      <c r="B384" s="13"/>
      <c r="C384" s="13"/>
      <c r="D384" s="13"/>
      <c r="E384" s="14">
        <f t="shared" si="289"/>
        <v>0</v>
      </c>
      <c r="F384" s="13"/>
      <c r="G384" s="15">
        <f t="shared" si="290"/>
        <v>0</v>
      </c>
      <c r="H384" s="13"/>
      <c r="I384" s="13"/>
      <c r="J384" s="13"/>
      <c r="K384" s="14">
        <f t="shared" si="291"/>
        <v>0</v>
      </c>
      <c r="L384" s="13"/>
      <c r="M384" s="15">
        <f t="shared" si="294"/>
        <v>0</v>
      </c>
      <c r="N384" s="17"/>
      <c r="O384" s="17"/>
      <c r="P384" s="18"/>
      <c r="Q384" s="19"/>
      <c r="R384" s="20">
        <f t="shared" si="293"/>
        <v>0</v>
      </c>
      <c r="S384" s="66"/>
      <c r="V384" s="22" t="s">
        <v>16</v>
      </c>
      <c r="W384" s="22" t="s">
        <v>17</v>
      </c>
      <c r="Z384" s="22" t="s">
        <v>16</v>
      </c>
      <c r="AA384" s="22" t="s">
        <v>17</v>
      </c>
    </row>
    <row r="385" spans="1:27">
      <c r="A385" s="77">
        <v>43009</v>
      </c>
      <c r="B385" s="13"/>
      <c r="C385" s="13"/>
      <c r="D385" s="13"/>
      <c r="E385" s="14">
        <f t="shared" si="289"/>
        <v>0</v>
      </c>
      <c r="F385" s="13"/>
      <c r="G385" s="15">
        <f t="shared" si="290"/>
        <v>0</v>
      </c>
      <c r="H385" s="13"/>
      <c r="I385" s="13"/>
      <c r="J385" s="13"/>
      <c r="K385" s="14">
        <f t="shared" si="291"/>
        <v>0</v>
      </c>
      <c r="L385" s="13"/>
      <c r="M385" s="15">
        <f t="shared" si="294"/>
        <v>0</v>
      </c>
      <c r="N385" s="17"/>
      <c r="O385" s="17"/>
      <c r="P385" s="18"/>
      <c r="Q385" s="19"/>
      <c r="R385" s="20">
        <f t="shared" si="293"/>
        <v>0</v>
      </c>
      <c r="S385" s="66"/>
      <c r="U385" s="42" t="s">
        <v>19</v>
      </c>
      <c r="V385" s="35">
        <v>0</v>
      </c>
      <c r="W385" s="35">
        <v>0</v>
      </c>
      <c r="Y385" s="42" t="s">
        <v>26</v>
      </c>
      <c r="Z385" s="35">
        <v>0</v>
      </c>
      <c r="AA385" s="35">
        <v>0</v>
      </c>
    </row>
    <row r="386" spans="1:27" ht="6" customHeight="1">
      <c r="N386" s="37"/>
      <c r="O386" s="37"/>
      <c r="P386" s="37"/>
      <c r="Q386" s="37"/>
    </row>
    <row r="387" spans="1:27">
      <c r="A387" s="77">
        <v>43010</v>
      </c>
      <c r="B387" s="13"/>
      <c r="C387" s="13"/>
      <c r="D387" s="13"/>
      <c r="E387" s="14">
        <f t="shared" ref="E387:E393" si="295">+D387-C387</f>
        <v>0</v>
      </c>
      <c r="F387" s="13"/>
      <c r="G387" s="15">
        <f t="shared" ref="G387:G393" si="296">IF(F387&lt;B387,F387+1-B387-E387,F387-B387-E387)</f>
        <v>0</v>
      </c>
      <c r="H387" s="13"/>
      <c r="I387" s="13"/>
      <c r="J387" s="13"/>
      <c r="K387" s="14">
        <f t="shared" ref="K387:K393" si="297">+J387-I387</f>
        <v>0</v>
      </c>
      <c r="L387" s="13"/>
      <c r="M387" s="15">
        <f t="shared" ref="M387:M388" si="298">IF(L387&lt;H387,L387+1-H387-K387,L387-H387-K387)</f>
        <v>0</v>
      </c>
      <c r="N387" s="17"/>
      <c r="O387" s="17"/>
      <c r="P387" s="18"/>
      <c r="Q387" s="19"/>
      <c r="R387" s="20">
        <f>SUM(G387+M387)</f>
        <v>0</v>
      </c>
      <c r="S387" s="66">
        <f>SUM(R387:R393)</f>
        <v>0</v>
      </c>
      <c r="U387" s="39" t="s">
        <v>13</v>
      </c>
      <c r="V387" s="43" t="s">
        <v>14</v>
      </c>
      <c r="W387" s="43"/>
      <c r="Y387" s="36"/>
      <c r="Z387" s="43" t="s">
        <v>28</v>
      </c>
      <c r="AA387" s="43"/>
    </row>
    <row r="388" spans="1:27">
      <c r="A388" s="77">
        <v>43011</v>
      </c>
      <c r="B388" s="13"/>
      <c r="C388" s="13"/>
      <c r="D388" s="13"/>
      <c r="E388" s="14">
        <f t="shared" si="295"/>
        <v>0</v>
      </c>
      <c r="F388" s="13"/>
      <c r="G388" s="15">
        <f t="shared" si="296"/>
        <v>0</v>
      </c>
      <c r="H388" s="13"/>
      <c r="I388" s="13"/>
      <c r="J388" s="13"/>
      <c r="K388" s="14">
        <f t="shared" si="297"/>
        <v>0</v>
      </c>
      <c r="L388" s="13"/>
      <c r="M388" s="15">
        <f t="shared" si="298"/>
        <v>0</v>
      </c>
      <c r="N388" s="17"/>
      <c r="O388" s="17"/>
      <c r="P388" s="18"/>
      <c r="Q388" s="19"/>
      <c r="R388" s="20">
        <f t="shared" ref="R388:R393" si="299">SUM(G388+M388)</f>
        <v>0</v>
      </c>
      <c r="S388" s="66"/>
      <c r="U388" s="22" t="s">
        <v>15</v>
      </c>
      <c r="V388" s="22" t="s">
        <v>29</v>
      </c>
      <c r="W388" s="22" t="s">
        <v>17</v>
      </c>
      <c r="Z388" s="22" t="s">
        <v>16</v>
      </c>
      <c r="AA388" s="22" t="s">
        <v>17</v>
      </c>
    </row>
    <row r="389" spans="1:27">
      <c r="A389" s="77">
        <v>43012</v>
      </c>
      <c r="B389" s="13"/>
      <c r="C389" s="13"/>
      <c r="D389" s="13"/>
      <c r="E389" s="14">
        <f t="shared" si="295"/>
        <v>0</v>
      </c>
      <c r="F389" s="13"/>
      <c r="G389" s="15">
        <f t="shared" si="296"/>
        <v>0</v>
      </c>
      <c r="H389" s="13"/>
      <c r="I389" s="13"/>
      <c r="J389" s="13"/>
      <c r="K389" s="14">
        <f t="shared" si="297"/>
        <v>0</v>
      </c>
      <c r="L389" s="13"/>
      <c r="M389" s="15">
        <f>IF(L389&lt;H389,L389+1-H389-K389,L389-H389-K389)</f>
        <v>0</v>
      </c>
      <c r="N389" s="17"/>
      <c r="O389" s="17"/>
      <c r="P389" s="18"/>
      <c r="Q389" s="19"/>
      <c r="R389" s="20">
        <f t="shared" si="299"/>
        <v>0</v>
      </c>
      <c r="S389" s="66"/>
      <c r="U389" s="33">
        <v>0</v>
      </c>
      <c r="V389" s="23">
        <v>0</v>
      </c>
      <c r="W389" s="23">
        <v>0</v>
      </c>
      <c r="Y389" s="22" t="s">
        <v>17</v>
      </c>
      <c r="Z389" s="34" t="s">
        <v>27</v>
      </c>
      <c r="AA389" s="23">
        <f>+W391</f>
        <v>0</v>
      </c>
    </row>
    <row r="390" spans="1:27">
      <c r="A390" s="77">
        <v>43013</v>
      </c>
      <c r="B390" s="13"/>
      <c r="C390" s="13"/>
      <c r="D390" s="13"/>
      <c r="E390" s="14">
        <f t="shared" si="295"/>
        <v>0</v>
      </c>
      <c r="F390" s="13"/>
      <c r="G390" s="15">
        <f t="shared" si="296"/>
        <v>0</v>
      </c>
      <c r="H390" s="13"/>
      <c r="I390" s="13"/>
      <c r="J390" s="13"/>
      <c r="K390" s="14">
        <f t="shared" si="297"/>
        <v>0</v>
      </c>
      <c r="L390" s="13"/>
      <c r="M390" s="15">
        <f t="shared" ref="M390:M393" si="300">IF(L390&lt;H390,L390+1-H390-K390,L390-H390-K390)</f>
        <v>0</v>
      </c>
      <c r="N390" s="17"/>
      <c r="O390" s="17"/>
      <c r="P390" s="18"/>
      <c r="Q390" s="19"/>
      <c r="R390" s="20">
        <f t="shared" si="299"/>
        <v>0</v>
      </c>
      <c r="S390" s="66"/>
      <c r="U390" s="22" t="s">
        <v>18</v>
      </c>
      <c r="V390" s="22" t="s">
        <v>18</v>
      </c>
      <c r="W390" s="22" t="s">
        <v>18</v>
      </c>
      <c r="Y390" s="22" t="s">
        <v>16</v>
      </c>
      <c r="Z390" s="23">
        <f>+V391</f>
        <v>0</v>
      </c>
      <c r="AA390" s="23">
        <f>+(AA389*1.5)/1.25</f>
        <v>0</v>
      </c>
    </row>
    <row r="391" spans="1:27">
      <c r="A391" s="77">
        <v>43014</v>
      </c>
      <c r="B391" s="13"/>
      <c r="C391" s="13"/>
      <c r="D391" s="13"/>
      <c r="E391" s="14">
        <f t="shared" si="295"/>
        <v>0</v>
      </c>
      <c r="F391" s="13"/>
      <c r="G391" s="15">
        <f t="shared" si="296"/>
        <v>0</v>
      </c>
      <c r="H391" s="13"/>
      <c r="I391" s="13"/>
      <c r="J391" s="13"/>
      <c r="K391" s="14">
        <f t="shared" si="297"/>
        <v>0</v>
      </c>
      <c r="L391" s="13"/>
      <c r="M391" s="15">
        <f t="shared" si="300"/>
        <v>0</v>
      </c>
      <c r="N391" s="17"/>
      <c r="O391" s="17"/>
      <c r="P391" s="18"/>
      <c r="Q391" s="19"/>
      <c r="R391" s="20">
        <f t="shared" si="299"/>
        <v>0</v>
      </c>
      <c r="S391" s="66"/>
      <c r="U391" s="33">
        <f>+U383+U389-(Z385*1.25)</f>
        <v>0</v>
      </c>
      <c r="V391" s="23">
        <f>+V383+V389-V385+(AA385*1.5)/1.25-Z385</f>
        <v>0</v>
      </c>
      <c r="W391" s="23">
        <f>+W383+W389-W385-AA385</f>
        <v>0</v>
      </c>
      <c r="Y391" s="22" t="s">
        <v>15</v>
      </c>
      <c r="Z391" s="23">
        <f>+Z390*1.25</f>
        <v>0</v>
      </c>
      <c r="AA391" s="34" t="s">
        <v>27</v>
      </c>
    </row>
    <row r="392" spans="1:27">
      <c r="A392" s="77">
        <v>43015</v>
      </c>
      <c r="B392" s="13"/>
      <c r="C392" s="13"/>
      <c r="D392" s="13"/>
      <c r="E392" s="14">
        <f t="shared" si="295"/>
        <v>0</v>
      </c>
      <c r="F392" s="13"/>
      <c r="G392" s="15">
        <f t="shared" si="296"/>
        <v>0</v>
      </c>
      <c r="H392" s="13"/>
      <c r="I392" s="13"/>
      <c r="J392" s="13"/>
      <c r="K392" s="14">
        <f t="shared" si="297"/>
        <v>0</v>
      </c>
      <c r="L392" s="13"/>
      <c r="M392" s="15">
        <f t="shared" si="300"/>
        <v>0</v>
      </c>
      <c r="N392" s="17"/>
      <c r="O392" s="17"/>
      <c r="P392" s="18"/>
      <c r="Q392" s="19"/>
      <c r="R392" s="20">
        <f t="shared" si="299"/>
        <v>0</v>
      </c>
      <c r="S392" s="66"/>
      <c r="V392" s="22" t="s">
        <v>16</v>
      </c>
      <c r="W392" s="22" t="s">
        <v>17</v>
      </c>
      <c r="Z392" s="22" t="s">
        <v>16</v>
      </c>
      <c r="AA392" s="22" t="s">
        <v>17</v>
      </c>
    </row>
    <row r="393" spans="1:27">
      <c r="A393" s="77">
        <v>43016</v>
      </c>
      <c r="B393" s="13"/>
      <c r="C393" s="13"/>
      <c r="D393" s="13"/>
      <c r="E393" s="14">
        <f t="shared" si="295"/>
        <v>0</v>
      </c>
      <c r="F393" s="13"/>
      <c r="G393" s="15">
        <f t="shared" si="296"/>
        <v>0</v>
      </c>
      <c r="H393" s="13"/>
      <c r="I393" s="13"/>
      <c r="J393" s="13"/>
      <c r="K393" s="14">
        <f t="shared" si="297"/>
        <v>0</v>
      </c>
      <c r="L393" s="13"/>
      <c r="M393" s="15">
        <f t="shared" si="300"/>
        <v>0</v>
      </c>
      <c r="N393" s="17"/>
      <c r="O393" s="17"/>
      <c r="P393" s="18"/>
      <c r="Q393" s="19"/>
      <c r="R393" s="20">
        <f t="shared" si="299"/>
        <v>0</v>
      </c>
      <c r="S393" s="66"/>
      <c r="U393" s="42" t="s">
        <v>19</v>
      </c>
      <c r="V393" s="35">
        <v>0</v>
      </c>
      <c r="W393" s="35">
        <v>0</v>
      </c>
      <c r="Y393" s="42" t="s">
        <v>26</v>
      </c>
      <c r="Z393" s="35">
        <v>0</v>
      </c>
      <c r="AA393" s="35">
        <v>0</v>
      </c>
    </row>
    <row r="394" spans="1:27" ht="6" customHeight="1">
      <c r="N394" s="37"/>
      <c r="O394" s="37"/>
      <c r="P394" s="37"/>
      <c r="Q394" s="37"/>
    </row>
    <row r="395" spans="1:27">
      <c r="A395" s="77">
        <v>43017</v>
      </c>
      <c r="B395" s="13"/>
      <c r="C395" s="13"/>
      <c r="D395" s="13"/>
      <c r="E395" s="14">
        <f t="shared" ref="E395:E401" si="301">+D395-C395</f>
        <v>0</v>
      </c>
      <c r="F395" s="13"/>
      <c r="G395" s="15">
        <f t="shared" ref="G395:G401" si="302">IF(F395&lt;B395,F395+1-B395-E395,F395-B395-E395)</f>
        <v>0</v>
      </c>
      <c r="H395" s="13"/>
      <c r="I395" s="13"/>
      <c r="J395" s="13"/>
      <c r="K395" s="14">
        <f t="shared" ref="K395:K401" si="303">+J395-I395</f>
        <v>0</v>
      </c>
      <c r="L395" s="13"/>
      <c r="M395" s="15">
        <f t="shared" ref="M395:M396" si="304">IF(L395&lt;H395,L395+1-H395-K395,L395-H395-K395)</f>
        <v>0</v>
      </c>
      <c r="N395" s="17"/>
      <c r="O395" s="17"/>
      <c r="P395" s="18"/>
      <c r="Q395" s="19"/>
      <c r="R395" s="20">
        <f>SUM(G395+M395)</f>
        <v>0</v>
      </c>
      <c r="S395" s="66">
        <f>SUM(R395:R401)</f>
        <v>0</v>
      </c>
      <c r="U395" s="39" t="s">
        <v>13</v>
      </c>
      <c r="V395" s="43" t="s">
        <v>14</v>
      </c>
      <c r="W395" s="43"/>
      <c r="Y395" s="36"/>
      <c r="Z395" s="43" t="s">
        <v>28</v>
      </c>
      <c r="AA395" s="43"/>
    </row>
    <row r="396" spans="1:27">
      <c r="A396" s="77">
        <v>43018</v>
      </c>
      <c r="B396" s="13"/>
      <c r="C396" s="13"/>
      <c r="D396" s="13"/>
      <c r="E396" s="14">
        <f t="shared" si="301"/>
        <v>0</v>
      </c>
      <c r="F396" s="13"/>
      <c r="G396" s="15">
        <f t="shared" si="302"/>
        <v>0</v>
      </c>
      <c r="H396" s="13"/>
      <c r="I396" s="13"/>
      <c r="J396" s="13"/>
      <c r="K396" s="14">
        <f t="shared" si="303"/>
        <v>0</v>
      </c>
      <c r="L396" s="13"/>
      <c r="M396" s="15">
        <f t="shared" si="304"/>
        <v>0</v>
      </c>
      <c r="N396" s="17"/>
      <c r="O396" s="17"/>
      <c r="P396" s="18"/>
      <c r="Q396" s="19"/>
      <c r="R396" s="20">
        <f t="shared" ref="R396:R401" si="305">SUM(G396+M396)</f>
        <v>0</v>
      </c>
      <c r="S396" s="66"/>
      <c r="U396" s="22" t="s">
        <v>15</v>
      </c>
      <c r="V396" s="22" t="s">
        <v>29</v>
      </c>
      <c r="W396" s="22" t="s">
        <v>17</v>
      </c>
      <c r="Z396" s="22" t="s">
        <v>16</v>
      </c>
      <c r="AA396" s="22" t="s">
        <v>17</v>
      </c>
    </row>
    <row r="397" spans="1:27">
      <c r="A397" s="77">
        <v>43019</v>
      </c>
      <c r="B397" s="13"/>
      <c r="C397" s="13"/>
      <c r="D397" s="13"/>
      <c r="E397" s="14">
        <f t="shared" si="301"/>
        <v>0</v>
      </c>
      <c r="F397" s="13"/>
      <c r="G397" s="15">
        <f t="shared" si="302"/>
        <v>0</v>
      </c>
      <c r="H397" s="13"/>
      <c r="I397" s="13"/>
      <c r="J397" s="13"/>
      <c r="K397" s="14">
        <f t="shared" si="303"/>
        <v>0</v>
      </c>
      <c r="L397" s="13"/>
      <c r="M397" s="15">
        <f>IF(L397&lt;H397,L397+1-H397-K397,L397-H397-K397)</f>
        <v>0</v>
      </c>
      <c r="N397" s="17"/>
      <c r="O397" s="17"/>
      <c r="P397" s="18"/>
      <c r="Q397" s="19"/>
      <c r="R397" s="20">
        <f t="shared" si="305"/>
        <v>0</v>
      </c>
      <c r="S397" s="66"/>
      <c r="U397" s="33">
        <v>0</v>
      </c>
      <c r="V397" s="23">
        <v>0</v>
      </c>
      <c r="W397" s="23">
        <v>0</v>
      </c>
      <c r="Y397" s="22" t="s">
        <v>17</v>
      </c>
      <c r="Z397" s="34" t="s">
        <v>27</v>
      </c>
      <c r="AA397" s="23">
        <f>+W399</f>
        <v>0</v>
      </c>
    </row>
    <row r="398" spans="1:27">
      <c r="A398" s="77">
        <v>43020</v>
      </c>
      <c r="B398" s="13"/>
      <c r="C398" s="13"/>
      <c r="D398" s="13"/>
      <c r="E398" s="14">
        <f t="shared" si="301"/>
        <v>0</v>
      </c>
      <c r="F398" s="13"/>
      <c r="G398" s="15">
        <f t="shared" si="302"/>
        <v>0</v>
      </c>
      <c r="H398" s="13"/>
      <c r="I398" s="13"/>
      <c r="J398" s="13"/>
      <c r="K398" s="14">
        <f t="shared" si="303"/>
        <v>0</v>
      </c>
      <c r="L398" s="13"/>
      <c r="M398" s="15">
        <f t="shared" ref="M398:M401" si="306">IF(L398&lt;H398,L398+1-H398-K398,L398-H398-K398)</f>
        <v>0</v>
      </c>
      <c r="N398" s="17"/>
      <c r="O398" s="17"/>
      <c r="P398" s="18"/>
      <c r="Q398" s="19"/>
      <c r="R398" s="20">
        <f t="shared" si="305"/>
        <v>0</v>
      </c>
      <c r="S398" s="66"/>
      <c r="U398" s="22" t="s">
        <v>18</v>
      </c>
      <c r="V398" s="22" t="s">
        <v>18</v>
      </c>
      <c r="W398" s="22" t="s">
        <v>18</v>
      </c>
      <c r="Y398" s="22" t="s">
        <v>16</v>
      </c>
      <c r="Z398" s="23">
        <f>+V399</f>
        <v>0</v>
      </c>
      <c r="AA398" s="23">
        <f>+(AA397*1.5)/1.25</f>
        <v>0</v>
      </c>
    </row>
    <row r="399" spans="1:27">
      <c r="A399" s="77">
        <v>43021</v>
      </c>
      <c r="B399" s="13"/>
      <c r="C399" s="13"/>
      <c r="D399" s="13"/>
      <c r="E399" s="14">
        <f t="shared" si="301"/>
        <v>0</v>
      </c>
      <c r="F399" s="13"/>
      <c r="G399" s="15">
        <f t="shared" si="302"/>
        <v>0</v>
      </c>
      <c r="H399" s="13"/>
      <c r="I399" s="13"/>
      <c r="J399" s="13"/>
      <c r="K399" s="14">
        <f t="shared" si="303"/>
        <v>0</v>
      </c>
      <c r="L399" s="13"/>
      <c r="M399" s="15">
        <f t="shared" si="306"/>
        <v>0</v>
      </c>
      <c r="N399" s="17"/>
      <c r="O399" s="17"/>
      <c r="P399" s="18"/>
      <c r="Q399" s="19"/>
      <c r="R399" s="20">
        <f t="shared" si="305"/>
        <v>0</v>
      </c>
      <c r="S399" s="66"/>
      <c r="U399" s="33">
        <f>+U391+U397-(Z393*1.25)</f>
        <v>0</v>
      </c>
      <c r="V399" s="23">
        <f>+V391+V397-V393+(AA393*1.5)/1.25-Z393</f>
        <v>0</v>
      </c>
      <c r="W399" s="23">
        <f>+W391+W397-W393-AA393</f>
        <v>0</v>
      </c>
      <c r="Y399" s="22" t="s">
        <v>15</v>
      </c>
      <c r="Z399" s="23">
        <f>+Z398*1.25</f>
        <v>0</v>
      </c>
      <c r="AA399" s="34" t="s">
        <v>27</v>
      </c>
    </row>
    <row r="400" spans="1:27">
      <c r="A400" s="77">
        <v>43022</v>
      </c>
      <c r="B400" s="13"/>
      <c r="C400" s="13"/>
      <c r="D400" s="13"/>
      <c r="E400" s="14">
        <f t="shared" si="301"/>
        <v>0</v>
      </c>
      <c r="F400" s="13"/>
      <c r="G400" s="15">
        <f t="shared" si="302"/>
        <v>0</v>
      </c>
      <c r="H400" s="13"/>
      <c r="I400" s="13"/>
      <c r="J400" s="13"/>
      <c r="K400" s="14">
        <f t="shared" si="303"/>
        <v>0</v>
      </c>
      <c r="L400" s="13"/>
      <c r="M400" s="15">
        <f t="shared" si="306"/>
        <v>0</v>
      </c>
      <c r="N400" s="17"/>
      <c r="O400" s="17"/>
      <c r="P400" s="18"/>
      <c r="Q400" s="19"/>
      <c r="R400" s="20">
        <f t="shared" si="305"/>
        <v>0</v>
      </c>
      <c r="S400" s="66"/>
      <c r="V400" s="22" t="s">
        <v>16</v>
      </c>
      <c r="W400" s="22" t="s">
        <v>17</v>
      </c>
      <c r="Z400" s="22" t="s">
        <v>16</v>
      </c>
      <c r="AA400" s="22" t="s">
        <v>17</v>
      </c>
    </row>
    <row r="401" spans="1:27">
      <c r="A401" s="77">
        <v>43023</v>
      </c>
      <c r="B401" s="13"/>
      <c r="C401" s="13"/>
      <c r="D401" s="13"/>
      <c r="E401" s="14">
        <f t="shared" si="301"/>
        <v>0</v>
      </c>
      <c r="F401" s="13"/>
      <c r="G401" s="15">
        <f t="shared" si="302"/>
        <v>0</v>
      </c>
      <c r="H401" s="13"/>
      <c r="I401" s="13"/>
      <c r="J401" s="13"/>
      <c r="K401" s="14">
        <f t="shared" si="303"/>
        <v>0</v>
      </c>
      <c r="L401" s="13"/>
      <c r="M401" s="15">
        <f t="shared" si="306"/>
        <v>0</v>
      </c>
      <c r="N401" s="17"/>
      <c r="O401" s="17"/>
      <c r="P401" s="18"/>
      <c r="Q401" s="19"/>
      <c r="R401" s="20">
        <f t="shared" si="305"/>
        <v>0</v>
      </c>
      <c r="S401" s="66"/>
      <c r="U401" s="42" t="s">
        <v>19</v>
      </c>
      <c r="V401" s="35">
        <v>0</v>
      </c>
      <c r="W401" s="35">
        <v>0</v>
      </c>
      <c r="Y401" s="42" t="s">
        <v>26</v>
      </c>
      <c r="Z401" s="35">
        <v>0</v>
      </c>
      <c r="AA401" s="35">
        <v>0</v>
      </c>
    </row>
    <row r="402" spans="1:27" ht="6" customHeight="1">
      <c r="N402" s="37"/>
      <c r="O402" s="37"/>
      <c r="P402" s="37"/>
      <c r="Q402" s="37"/>
    </row>
    <row r="403" spans="1:27">
      <c r="A403" s="77">
        <v>43024</v>
      </c>
      <c r="B403" s="13"/>
      <c r="C403" s="13"/>
      <c r="D403" s="13"/>
      <c r="E403" s="14">
        <f>+D403-C403</f>
        <v>0</v>
      </c>
      <c r="F403" s="13"/>
      <c r="G403" s="15">
        <f>IF(F403&lt;B403,F403+1-B403-E403,F403-B403-E403)</f>
        <v>0</v>
      </c>
      <c r="H403" s="13"/>
      <c r="I403" s="13"/>
      <c r="J403" s="13"/>
      <c r="K403" s="14">
        <f>+J403-I403</f>
        <v>0</v>
      </c>
      <c r="L403" s="13"/>
      <c r="M403" s="15">
        <f>IF(L403&lt;H403,L403+1-H403-K403,L403-H403-K403)</f>
        <v>0</v>
      </c>
      <c r="N403" s="17"/>
      <c r="O403" s="17"/>
      <c r="P403" s="18"/>
      <c r="Q403" s="19"/>
      <c r="R403" s="20">
        <f>SUM(G403+M403)</f>
        <v>0</v>
      </c>
      <c r="S403" s="66">
        <f>SUM(R403:R409)</f>
        <v>0</v>
      </c>
      <c r="U403" s="39" t="s">
        <v>13</v>
      </c>
      <c r="V403" s="43" t="s">
        <v>14</v>
      </c>
      <c r="W403" s="43"/>
      <c r="Y403" s="36"/>
      <c r="Z403" s="43" t="s">
        <v>28</v>
      </c>
      <c r="AA403" s="43"/>
    </row>
    <row r="404" spans="1:27">
      <c r="A404" s="77">
        <v>43025</v>
      </c>
      <c r="B404" s="13"/>
      <c r="C404" s="13"/>
      <c r="D404" s="13"/>
      <c r="E404" s="14">
        <f t="shared" ref="E404:E409" si="307">+D404-C404</f>
        <v>0</v>
      </c>
      <c r="F404" s="13"/>
      <c r="G404" s="15">
        <f t="shared" ref="G404:G409" si="308">IF(F404&lt;B404,F404+1-B404-E404,F404-B404-E404)</f>
        <v>0</v>
      </c>
      <c r="H404" s="13"/>
      <c r="I404" s="13"/>
      <c r="J404" s="13"/>
      <c r="K404" s="14">
        <f t="shared" ref="K404:K409" si="309">+J404-I404</f>
        <v>0</v>
      </c>
      <c r="L404" s="13"/>
      <c r="M404" s="15">
        <f t="shared" ref="M404:M409" si="310">IF(L404&lt;H404,L404+1-H404-K404,L404-H404-K404)</f>
        <v>0</v>
      </c>
      <c r="N404" s="17"/>
      <c r="O404" s="17"/>
      <c r="P404" s="18"/>
      <c r="Q404" s="19"/>
      <c r="R404" s="20">
        <f t="shared" ref="R404:R409" si="311">SUM(G404+M404)</f>
        <v>0</v>
      </c>
      <c r="S404" s="66"/>
      <c r="U404" s="22" t="s">
        <v>15</v>
      </c>
      <c r="V404" s="22" t="s">
        <v>29</v>
      </c>
      <c r="W404" s="22" t="s">
        <v>17</v>
      </c>
      <c r="Z404" s="22" t="s">
        <v>16</v>
      </c>
      <c r="AA404" s="22" t="s">
        <v>17</v>
      </c>
    </row>
    <row r="405" spans="1:27">
      <c r="A405" s="77">
        <v>43026</v>
      </c>
      <c r="B405" s="13"/>
      <c r="C405" s="13"/>
      <c r="D405" s="13"/>
      <c r="E405" s="14">
        <f t="shared" si="307"/>
        <v>0</v>
      </c>
      <c r="F405" s="13"/>
      <c r="G405" s="15">
        <f t="shared" si="308"/>
        <v>0</v>
      </c>
      <c r="H405" s="13"/>
      <c r="I405" s="13"/>
      <c r="J405" s="13"/>
      <c r="K405" s="14">
        <f t="shared" si="309"/>
        <v>0</v>
      </c>
      <c r="L405" s="13"/>
      <c r="M405" s="15">
        <f t="shared" si="310"/>
        <v>0</v>
      </c>
      <c r="N405" s="17"/>
      <c r="O405" s="17"/>
      <c r="P405" s="18"/>
      <c r="Q405" s="19"/>
      <c r="R405" s="20">
        <f t="shared" si="311"/>
        <v>0</v>
      </c>
      <c r="S405" s="66"/>
      <c r="U405" s="33">
        <v>0</v>
      </c>
      <c r="V405" s="23">
        <v>0</v>
      </c>
      <c r="W405" s="23">
        <v>0</v>
      </c>
      <c r="Y405" s="22" t="s">
        <v>17</v>
      </c>
      <c r="Z405" s="34" t="s">
        <v>27</v>
      </c>
      <c r="AA405" s="23">
        <f>+W407</f>
        <v>0</v>
      </c>
    </row>
    <row r="406" spans="1:27">
      <c r="A406" s="77">
        <v>43027</v>
      </c>
      <c r="B406" s="13"/>
      <c r="C406" s="13"/>
      <c r="D406" s="13"/>
      <c r="E406" s="14">
        <f t="shared" si="307"/>
        <v>0</v>
      </c>
      <c r="F406" s="13"/>
      <c r="G406" s="15">
        <f t="shared" si="308"/>
        <v>0</v>
      </c>
      <c r="H406" s="13"/>
      <c r="I406" s="13"/>
      <c r="J406" s="13"/>
      <c r="K406" s="14">
        <f t="shared" si="309"/>
        <v>0</v>
      </c>
      <c r="L406" s="13"/>
      <c r="M406" s="15">
        <f t="shared" si="310"/>
        <v>0</v>
      </c>
      <c r="N406" s="17"/>
      <c r="O406" s="17"/>
      <c r="P406" s="18"/>
      <c r="Q406" s="19"/>
      <c r="R406" s="20">
        <f t="shared" si="311"/>
        <v>0</v>
      </c>
      <c r="S406" s="66"/>
      <c r="U406" s="22" t="s">
        <v>18</v>
      </c>
      <c r="V406" s="22" t="s">
        <v>18</v>
      </c>
      <c r="W406" s="22" t="s">
        <v>18</v>
      </c>
      <c r="Y406" s="22" t="s">
        <v>16</v>
      </c>
      <c r="Z406" s="23">
        <f>+V407</f>
        <v>0</v>
      </c>
      <c r="AA406" s="23">
        <f>+(AA405*1.5)/1.25</f>
        <v>0</v>
      </c>
    </row>
    <row r="407" spans="1:27">
      <c r="A407" s="77">
        <v>43028</v>
      </c>
      <c r="B407" s="13"/>
      <c r="C407" s="13"/>
      <c r="D407" s="13"/>
      <c r="E407" s="14">
        <f t="shared" si="307"/>
        <v>0</v>
      </c>
      <c r="F407" s="13"/>
      <c r="G407" s="15">
        <f t="shared" si="308"/>
        <v>0</v>
      </c>
      <c r="H407" s="13"/>
      <c r="I407" s="13"/>
      <c r="J407" s="13"/>
      <c r="K407" s="14">
        <f t="shared" si="309"/>
        <v>0</v>
      </c>
      <c r="L407" s="13"/>
      <c r="M407" s="15">
        <f t="shared" si="310"/>
        <v>0</v>
      </c>
      <c r="N407" s="17"/>
      <c r="O407" s="17"/>
      <c r="P407" s="18"/>
      <c r="Q407" s="19"/>
      <c r="R407" s="20">
        <f t="shared" si="311"/>
        <v>0</v>
      </c>
      <c r="S407" s="66"/>
      <c r="U407" s="33">
        <f>+U399+U405-(Z401*1.25)</f>
        <v>0</v>
      </c>
      <c r="V407" s="23">
        <f>+V399+V405-V401+(AA401*1.5)/1.25-Z401</f>
        <v>0</v>
      </c>
      <c r="W407" s="23">
        <f>+W399+W405-W401-AA401</f>
        <v>0</v>
      </c>
      <c r="Y407" s="22" t="s">
        <v>15</v>
      </c>
      <c r="Z407" s="23">
        <f>+Z406*1.25</f>
        <v>0</v>
      </c>
      <c r="AA407" s="34" t="s">
        <v>27</v>
      </c>
    </row>
    <row r="408" spans="1:27">
      <c r="A408" s="77">
        <v>43029</v>
      </c>
      <c r="B408" s="13"/>
      <c r="C408" s="13"/>
      <c r="D408" s="13"/>
      <c r="E408" s="14">
        <f t="shared" si="307"/>
        <v>0</v>
      </c>
      <c r="F408" s="13"/>
      <c r="G408" s="15">
        <f t="shared" si="308"/>
        <v>0</v>
      </c>
      <c r="H408" s="13"/>
      <c r="I408" s="13"/>
      <c r="J408" s="13"/>
      <c r="K408" s="14">
        <f t="shared" si="309"/>
        <v>0</v>
      </c>
      <c r="L408" s="13"/>
      <c r="M408" s="15">
        <f t="shared" si="310"/>
        <v>0</v>
      </c>
      <c r="N408" s="17"/>
      <c r="O408" s="17"/>
      <c r="P408" s="18"/>
      <c r="Q408" s="19"/>
      <c r="R408" s="20">
        <f t="shared" si="311"/>
        <v>0</v>
      </c>
      <c r="S408" s="66"/>
      <c r="V408" s="22" t="s">
        <v>16</v>
      </c>
      <c r="W408" s="22" t="s">
        <v>17</v>
      </c>
      <c r="Z408" s="22" t="s">
        <v>16</v>
      </c>
      <c r="AA408" s="22" t="s">
        <v>17</v>
      </c>
    </row>
    <row r="409" spans="1:27">
      <c r="A409" s="77">
        <v>43030</v>
      </c>
      <c r="B409" s="13"/>
      <c r="C409" s="13"/>
      <c r="D409" s="13"/>
      <c r="E409" s="14">
        <f t="shared" si="307"/>
        <v>0</v>
      </c>
      <c r="F409" s="13"/>
      <c r="G409" s="15">
        <f t="shared" si="308"/>
        <v>0</v>
      </c>
      <c r="H409" s="13"/>
      <c r="I409" s="13"/>
      <c r="J409" s="13"/>
      <c r="K409" s="14">
        <f t="shared" si="309"/>
        <v>0</v>
      </c>
      <c r="L409" s="13"/>
      <c r="M409" s="15">
        <f t="shared" si="310"/>
        <v>0</v>
      </c>
      <c r="N409" s="17"/>
      <c r="O409" s="17"/>
      <c r="P409" s="18"/>
      <c r="Q409" s="19"/>
      <c r="R409" s="20">
        <f t="shared" si="311"/>
        <v>0</v>
      </c>
      <c r="S409" s="66"/>
      <c r="U409" s="42" t="s">
        <v>19</v>
      </c>
      <c r="V409" s="35">
        <v>0</v>
      </c>
      <c r="W409" s="35">
        <v>0</v>
      </c>
      <c r="Y409" s="42" t="s">
        <v>26</v>
      </c>
      <c r="Z409" s="35">
        <v>0</v>
      </c>
      <c r="AA409" s="35">
        <v>0</v>
      </c>
    </row>
    <row r="410" spans="1:27" ht="6" customHeight="1">
      <c r="N410" s="37"/>
      <c r="O410" s="37"/>
      <c r="P410" s="37"/>
      <c r="Q410" s="37"/>
    </row>
    <row r="411" spans="1:27">
      <c r="A411" s="77">
        <v>43031</v>
      </c>
      <c r="B411" s="13"/>
      <c r="C411" s="13"/>
      <c r="D411" s="13"/>
      <c r="E411" s="14">
        <f>+D411-C411</f>
        <v>0</v>
      </c>
      <c r="F411" s="13"/>
      <c r="G411" s="15">
        <f>IF(F411&lt;B411,F411+1-B411-E411,F411-B411-E411)</f>
        <v>0</v>
      </c>
      <c r="H411" s="13"/>
      <c r="I411" s="13"/>
      <c r="J411" s="13"/>
      <c r="K411" s="14">
        <f>+J411-I411</f>
        <v>0</v>
      </c>
      <c r="L411" s="13"/>
      <c r="M411" s="15">
        <f>IF(L411&lt;H411,L411+1-H411-K411,L411-H411-K411)</f>
        <v>0</v>
      </c>
      <c r="N411" s="17"/>
      <c r="O411" s="17"/>
      <c r="P411" s="18"/>
      <c r="Q411" s="19"/>
      <c r="R411" s="20">
        <f>SUM(G411+M411)</f>
        <v>0</v>
      </c>
      <c r="S411" s="66">
        <f>SUM(R411:R417)</f>
        <v>0</v>
      </c>
      <c r="U411" s="39" t="s">
        <v>13</v>
      </c>
      <c r="V411" s="43" t="s">
        <v>14</v>
      </c>
      <c r="W411" s="43"/>
      <c r="Y411" s="36"/>
      <c r="Z411" s="43" t="s">
        <v>28</v>
      </c>
      <c r="AA411" s="43"/>
    </row>
    <row r="412" spans="1:27">
      <c r="A412" s="77">
        <v>43032</v>
      </c>
      <c r="B412" s="13"/>
      <c r="C412" s="13"/>
      <c r="D412" s="13"/>
      <c r="E412" s="14">
        <f t="shared" ref="E412:E417" si="312">+D412-C412</f>
        <v>0</v>
      </c>
      <c r="F412" s="13"/>
      <c r="G412" s="15">
        <f t="shared" ref="G412:G417" si="313">IF(F412&lt;B412,F412+1-B412-E412,F412-B412-E412)</f>
        <v>0</v>
      </c>
      <c r="H412" s="13"/>
      <c r="I412" s="13"/>
      <c r="J412" s="13"/>
      <c r="K412" s="14">
        <f t="shared" ref="K412:K417" si="314">+J412-I412</f>
        <v>0</v>
      </c>
      <c r="L412" s="13"/>
      <c r="M412" s="15">
        <f t="shared" ref="M412:M417" si="315">IF(L412&lt;H412,L412+1-H412-K412,L412-H412-K412)</f>
        <v>0</v>
      </c>
      <c r="N412" s="17"/>
      <c r="O412" s="17"/>
      <c r="P412" s="18"/>
      <c r="Q412" s="19"/>
      <c r="R412" s="20">
        <f t="shared" ref="R412:R417" si="316">SUM(G412+M412)</f>
        <v>0</v>
      </c>
      <c r="S412" s="66"/>
      <c r="U412" s="22" t="s">
        <v>15</v>
      </c>
      <c r="V412" s="22" t="s">
        <v>29</v>
      </c>
      <c r="W412" s="22" t="s">
        <v>17</v>
      </c>
      <c r="Z412" s="22" t="s">
        <v>16</v>
      </c>
      <c r="AA412" s="22" t="s">
        <v>17</v>
      </c>
    </row>
    <row r="413" spans="1:27">
      <c r="A413" s="77">
        <v>43033</v>
      </c>
      <c r="B413" s="13"/>
      <c r="C413" s="13"/>
      <c r="D413" s="13"/>
      <c r="E413" s="14">
        <f t="shared" si="312"/>
        <v>0</v>
      </c>
      <c r="F413" s="13"/>
      <c r="G413" s="15">
        <f t="shared" si="313"/>
        <v>0</v>
      </c>
      <c r="H413" s="13"/>
      <c r="I413" s="13"/>
      <c r="J413" s="13"/>
      <c r="K413" s="14">
        <f t="shared" si="314"/>
        <v>0</v>
      </c>
      <c r="L413" s="13"/>
      <c r="M413" s="15">
        <f t="shared" si="315"/>
        <v>0</v>
      </c>
      <c r="N413" s="17"/>
      <c r="O413" s="17"/>
      <c r="P413" s="18"/>
      <c r="Q413" s="19"/>
      <c r="R413" s="20">
        <f t="shared" si="316"/>
        <v>0</v>
      </c>
      <c r="S413" s="66"/>
      <c r="U413" s="33">
        <v>0</v>
      </c>
      <c r="V413" s="23">
        <v>0</v>
      </c>
      <c r="W413" s="23">
        <v>0</v>
      </c>
      <c r="Y413" s="22" t="s">
        <v>17</v>
      </c>
      <c r="Z413" s="34" t="s">
        <v>27</v>
      </c>
      <c r="AA413" s="23">
        <f>+W415</f>
        <v>0</v>
      </c>
    </row>
    <row r="414" spans="1:27">
      <c r="A414" s="77">
        <v>43034</v>
      </c>
      <c r="B414" s="13"/>
      <c r="C414" s="13"/>
      <c r="D414" s="13"/>
      <c r="E414" s="14">
        <f t="shared" si="312"/>
        <v>0</v>
      </c>
      <c r="F414" s="13"/>
      <c r="G414" s="15">
        <f t="shared" si="313"/>
        <v>0</v>
      </c>
      <c r="H414" s="13"/>
      <c r="I414" s="13"/>
      <c r="J414" s="13"/>
      <c r="K414" s="14">
        <f t="shared" si="314"/>
        <v>0</v>
      </c>
      <c r="L414" s="13"/>
      <c r="M414" s="15">
        <f t="shared" si="315"/>
        <v>0</v>
      </c>
      <c r="N414" s="17"/>
      <c r="O414" s="17"/>
      <c r="P414" s="18"/>
      <c r="Q414" s="19"/>
      <c r="R414" s="20">
        <f t="shared" si="316"/>
        <v>0</v>
      </c>
      <c r="S414" s="66"/>
      <c r="U414" s="22" t="s">
        <v>18</v>
      </c>
      <c r="V414" s="22" t="s">
        <v>18</v>
      </c>
      <c r="W414" s="22" t="s">
        <v>18</v>
      </c>
      <c r="Y414" s="22" t="s">
        <v>16</v>
      </c>
      <c r="Z414" s="23">
        <f>+V415</f>
        <v>0</v>
      </c>
      <c r="AA414" s="23">
        <f>+(AA413*1.5)/1.25</f>
        <v>0</v>
      </c>
    </row>
    <row r="415" spans="1:27">
      <c r="A415" s="77">
        <v>43035</v>
      </c>
      <c r="B415" s="13"/>
      <c r="C415" s="13"/>
      <c r="D415" s="13"/>
      <c r="E415" s="14">
        <f t="shared" si="312"/>
        <v>0</v>
      </c>
      <c r="F415" s="13"/>
      <c r="G415" s="15">
        <f t="shared" si="313"/>
        <v>0</v>
      </c>
      <c r="H415" s="13"/>
      <c r="I415" s="13"/>
      <c r="J415" s="13"/>
      <c r="K415" s="14">
        <f t="shared" si="314"/>
        <v>0</v>
      </c>
      <c r="L415" s="13"/>
      <c r="M415" s="15">
        <f t="shared" si="315"/>
        <v>0</v>
      </c>
      <c r="N415" s="17"/>
      <c r="O415" s="17"/>
      <c r="P415" s="18"/>
      <c r="Q415" s="19"/>
      <c r="R415" s="20">
        <f t="shared" si="316"/>
        <v>0</v>
      </c>
      <c r="S415" s="66"/>
      <c r="U415" s="33">
        <f>+U407+U413-(Z409*1.25)</f>
        <v>0</v>
      </c>
      <c r="V415" s="23">
        <f>+V407+V413-V409+(AA409*1.5)/1.25-Z409</f>
        <v>0</v>
      </c>
      <c r="W415" s="23">
        <f>+W407+W413-W409-AA409</f>
        <v>0</v>
      </c>
      <c r="Y415" s="22" t="s">
        <v>15</v>
      </c>
      <c r="Z415" s="23">
        <f>+Z414*1.25</f>
        <v>0</v>
      </c>
      <c r="AA415" s="34" t="s">
        <v>27</v>
      </c>
    </row>
    <row r="416" spans="1:27">
      <c r="A416" s="77">
        <v>43036</v>
      </c>
      <c r="B416" s="13"/>
      <c r="C416" s="13"/>
      <c r="D416" s="13"/>
      <c r="E416" s="14">
        <f t="shared" si="312"/>
        <v>0</v>
      </c>
      <c r="F416" s="13"/>
      <c r="G416" s="15">
        <f t="shared" si="313"/>
        <v>0</v>
      </c>
      <c r="H416" s="13"/>
      <c r="I416" s="13"/>
      <c r="J416" s="13"/>
      <c r="K416" s="14">
        <f t="shared" si="314"/>
        <v>0</v>
      </c>
      <c r="L416" s="13"/>
      <c r="M416" s="15">
        <f t="shared" si="315"/>
        <v>0</v>
      </c>
      <c r="N416" s="17"/>
      <c r="O416" s="17"/>
      <c r="P416" s="18"/>
      <c r="Q416" s="19"/>
      <c r="R416" s="20">
        <f t="shared" si="316"/>
        <v>0</v>
      </c>
      <c r="S416" s="66"/>
      <c r="V416" s="22" t="s">
        <v>16</v>
      </c>
      <c r="W416" s="22" t="s">
        <v>17</v>
      </c>
      <c r="Z416" s="22" t="s">
        <v>16</v>
      </c>
      <c r="AA416" s="22" t="s">
        <v>17</v>
      </c>
    </row>
    <row r="417" spans="1:27">
      <c r="A417" s="77">
        <v>43037</v>
      </c>
      <c r="B417" s="13"/>
      <c r="C417" s="13"/>
      <c r="D417" s="13"/>
      <c r="E417" s="14">
        <f t="shared" si="312"/>
        <v>0</v>
      </c>
      <c r="F417" s="13"/>
      <c r="G417" s="15">
        <f t="shared" si="313"/>
        <v>0</v>
      </c>
      <c r="H417" s="13"/>
      <c r="I417" s="13"/>
      <c r="J417" s="13"/>
      <c r="K417" s="14">
        <f t="shared" si="314"/>
        <v>0</v>
      </c>
      <c r="L417" s="13"/>
      <c r="M417" s="15">
        <f t="shared" si="315"/>
        <v>0</v>
      </c>
      <c r="N417" s="17"/>
      <c r="O417" s="17"/>
      <c r="P417" s="18"/>
      <c r="Q417" s="19"/>
      <c r="R417" s="20">
        <f t="shared" si="316"/>
        <v>0</v>
      </c>
      <c r="S417" s="66"/>
      <c r="U417" s="42" t="s">
        <v>19</v>
      </c>
      <c r="V417" s="35">
        <v>0</v>
      </c>
      <c r="W417" s="35">
        <v>0</v>
      </c>
      <c r="Y417" s="42" t="s">
        <v>26</v>
      </c>
      <c r="Z417" s="35">
        <v>0</v>
      </c>
      <c r="AA417" s="35">
        <v>0</v>
      </c>
    </row>
    <row r="418" spans="1:27" ht="6" customHeight="1">
      <c r="N418" s="37"/>
      <c r="O418" s="37"/>
      <c r="P418" s="37"/>
      <c r="Q418" s="37"/>
    </row>
    <row r="419" spans="1:27">
      <c r="A419" s="77">
        <v>43038</v>
      </c>
      <c r="B419" s="13"/>
      <c r="C419" s="13"/>
      <c r="D419" s="13"/>
      <c r="E419" s="14">
        <f>+D419-C419</f>
        <v>0</v>
      </c>
      <c r="F419" s="13"/>
      <c r="G419" s="15">
        <f>IF(F419&lt;B419,F419+1-B419-E419,F419-B419-E419)</f>
        <v>0</v>
      </c>
      <c r="H419" s="13"/>
      <c r="I419" s="13"/>
      <c r="J419" s="13"/>
      <c r="K419" s="14">
        <f>+J419-I419</f>
        <v>0</v>
      </c>
      <c r="L419" s="13"/>
      <c r="M419" s="15">
        <f>IF(L419&lt;H419,L419+1-H419-K419,L419-H419-K419)</f>
        <v>0</v>
      </c>
      <c r="N419" s="17"/>
      <c r="O419" s="17"/>
      <c r="P419" s="18"/>
      <c r="Q419" s="19"/>
      <c r="R419" s="20">
        <f>SUM(G419+M419)</f>
        <v>0</v>
      </c>
      <c r="S419" s="66">
        <f>SUM(R419:R425)</f>
        <v>0</v>
      </c>
      <c r="U419" s="39" t="s">
        <v>13</v>
      </c>
      <c r="V419" s="43" t="s">
        <v>14</v>
      </c>
      <c r="W419" s="43"/>
      <c r="Y419" s="36"/>
      <c r="Z419" s="43" t="s">
        <v>28</v>
      </c>
      <c r="AA419" s="43"/>
    </row>
    <row r="420" spans="1:27">
      <c r="A420" s="77">
        <v>43039</v>
      </c>
      <c r="B420" s="13"/>
      <c r="C420" s="13"/>
      <c r="D420" s="13"/>
      <c r="E420" s="14">
        <f t="shared" ref="E420:E425" si="317">+D420-C420</f>
        <v>0</v>
      </c>
      <c r="F420" s="13"/>
      <c r="G420" s="15">
        <f t="shared" ref="G420:G425" si="318">IF(F420&lt;B420,F420+1-B420-E420,F420-B420-E420)</f>
        <v>0</v>
      </c>
      <c r="H420" s="13"/>
      <c r="I420" s="13"/>
      <c r="J420" s="13"/>
      <c r="K420" s="14">
        <f t="shared" ref="K420:K425" si="319">+J420-I420</f>
        <v>0</v>
      </c>
      <c r="L420" s="13"/>
      <c r="M420" s="15">
        <f t="shared" ref="M420:M425" si="320">IF(L420&lt;H420,L420+1-H420-K420,L420-H420-K420)</f>
        <v>0</v>
      </c>
      <c r="N420" s="17"/>
      <c r="O420" s="17"/>
      <c r="P420" s="18"/>
      <c r="Q420" s="19"/>
      <c r="R420" s="20">
        <f t="shared" ref="R420:R425" si="321">SUM(G420+M420)</f>
        <v>0</v>
      </c>
      <c r="S420" s="66"/>
      <c r="U420" s="22" t="s">
        <v>15</v>
      </c>
      <c r="V420" s="22" t="s">
        <v>29</v>
      </c>
      <c r="W420" s="22" t="s">
        <v>17</v>
      </c>
      <c r="Z420" s="22" t="s">
        <v>16</v>
      </c>
      <c r="AA420" s="22" t="s">
        <v>17</v>
      </c>
    </row>
    <row r="421" spans="1:27">
      <c r="A421" s="77">
        <v>43040</v>
      </c>
      <c r="B421" s="13"/>
      <c r="C421" s="13"/>
      <c r="D421" s="13"/>
      <c r="E421" s="14">
        <f t="shared" si="317"/>
        <v>0</v>
      </c>
      <c r="F421" s="13"/>
      <c r="G421" s="15">
        <f t="shared" si="318"/>
        <v>0</v>
      </c>
      <c r="H421" s="13"/>
      <c r="I421" s="13"/>
      <c r="J421" s="13"/>
      <c r="K421" s="14">
        <f t="shared" si="319"/>
        <v>0</v>
      </c>
      <c r="L421" s="13"/>
      <c r="M421" s="15">
        <f t="shared" si="320"/>
        <v>0</v>
      </c>
      <c r="N421" s="17"/>
      <c r="O421" s="17"/>
      <c r="P421" s="18"/>
      <c r="Q421" s="19"/>
      <c r="R421" s="20">
        <f t="shared" si="321"/>
        <v>0</v>
      </c>
      <c r="S421" s="66"/>
      <c r="U421" s="33">
        <v>0</v>
      </c>
      <c r="V421" s="23">
        <v>0</v>
      </c>
      <c r="W421" s="23">
        <v>0</v>
      </c>
      <c r="Y421" s="22" t="s">
        <v>17</v>
      </c>
      <c r="Z421" s="34" t="s">
        <v>27</v>
      </c>
      <c r="AA421" s="23">
        <f>+W423</f>
        <v>0</v>
      </c>
    </row>
    <row r="422" spans="1:27">
      <c r="A422" s="77">
        <v>43041</v>
      </c>
      <c r="B422" s="13"/>
      <c r="C422" s="13"/>
      <c r="D422" s="13"/>
      <c r="E422" s="14">
        <f t="shared" si="317"/>
        <v>0</v>
      </c>
      <c r="F422" s="13"/>
      <c r="G422" s="15">
        <f t="shared" si="318"/>
        <v>0</v>
      </c>
      <c r="H422" s="13"/>
      <c r="I422" s="13"/>
      <c r="J422" s="13"/>
      <c r="K422" s="14">
        <f t="shared" si="319"/>
        <v>0</v>
      </c>
      <c r="L422" s="13"/>
      <c r="M422" s="15">
        <f t="shared" si="320"/>
        <v>0</v>
      </c>
      <c r="N422" s="17"/>
      <c r="O422" s="17"/>
      <c r="P422" s="18"/>
      <c r="Q422" s="19"/>
      <c r="R422" s="20">
        <f t="shared" si="321"/>
        <v>0</v>
      </c>
      <c r="S422" s="66"/>
      <c r="U422" s="22" t="s">
        <v>18</v>
      </c>
      <c r="V422" s="22" t="s">
        <v>18</v>
      </c>
      <c r="W422" s="22" t="s">
        <v>18</v>
      </c>
      <c r="Y422" s="22" t="s">
        <v>16</v>
      </c>
      <c r="Z422" s="23">
        <f>+V423</f>
        <v>0</v>
      </c>
      <c r="AA422" s="23">
        <f>+(AA421*1.5)/1.25</f>
        <v>0</v>
      </c>
    </row>
    <row r="423" spans="1:27">
      <c r="A423" s="77">
        <v>43042</v>
      </c>
      <c r="B423" s="13"/>
      <c r="C423" s="13"/>
      <c r="D423" s="13"/>
      <c r="E423" s="14">
        <f t="shared" si="317"/>
        <v>0</v>
      </c>
      <c r="F423" s="13"/>
      <c r="G423" s="15">
        <f t="shared" si="318"/>
        <v>0</v>
      </c>
      <c r="H423" s="13"/>
      <c r="I423" s="13"/>
      <c r="J423" s="13"/>
      <c r="K423" s="14">
        <f t="shared" si="319"/>
        <v>0</v>
      </c>
      <c r="L423" s="13"/>
      <c r="M423" s="15">
        <f t="shared" si="320"/>
        <v>0</v>
      </c>
      <c r="N423" s="17"/>
      <c r="O423" s="17"/>
      <c r="P423" s="18"/>
      <c r="Q423" s="19"/>
      <c r="R423" s="20">
        <f t="shared" si="321"/>
        <v>0</v>
      </c>
      <c r="S423" s="66"/>
      <c r="U423" s="33">
        <f>+U415+U421-(Z417*1.25)</f>
        <v>0</v>
      </c>
      <c r="V423" s="23">
        <f>+V415+V421-V417+(AA417*1.5)/1.25-Z417</f>
        <v>0</v>
      </c>
      <c r="W423" s="23">
        <f>+W415+W421-W417-AA417</f>
        <v>0</v>
      </c>
      <c r="Y423" s="22" t="s">
        <v>15</v>
      </c>
      <c r="Z423" s="23">
        <f>+Z422*1.25</f>
        <v>0</v>
      </c>
      <c r="AA423" s="34" t="s">
        <v>27</v>
      </c>
    </row>
    <row r="424" spans="1:27">
      <c r="A424" s="77">
        <v>43043</v>
      </c>
      <c r="B424" s="13"/>
      <c r="C424" s="13"/>
      <c r="D424" s="13"/>
      <c r="E424" s="14">
        <f t="shared" si="317"/>
        <v>0</v>
      </c>
      <c r="F424" s="13"/>
      <c r="G424" s="15">
        <f t="shared" si="318"/>
        <v>0</v>
      </c>
      <c r="H424" s="13"/>
      <c r="I424" s="13"/>
      <c r="J424" s="13"/>
      <c r="K424" s="14">
        <f t="shared" si="319"/>
        <v>0</v>
      </c>
      <c r="L424" s="13"/>
      <c r="M424" s="15">
        <f t="shared" si="320"/>
        <v>0</v>
      </c>
      <c r="N424" s="17"/>
      <c r="O424" s="17"/>
      <c r="P424" s="18"/>
      <c r="Q424" s="19"/>
      <c r="R424" s="20">
        <f t="shared" si="321"/>
        <v>0</v>
      </c>
      <c r="S424" s="66"/>
      <c r="V424" s="22" t="s">
        <v>16</v>
      </c>
      <c r="W424" s="22" t="s">
        <v>17</v>
      </c>
      <c r="Z424" s="22" t="s">
        <v>16</v>
      </c>
      <c r="AA424" s="22" t="s">
        <v>17</v>
      </c>
    </row>
    <row r="425" spans="1:27">
      <c r="A425" s="77">
        <v>43044</v>
      </c>
      <c r="B425" s="13"/>
      <c r="C425" s="13"/>
      <c r="D425" s="13"/>
      <c r="E425" s="14">
        <f t="shared" si="317"/>
        <v>0</v>
      </c>
      <c r="F425" s="13"/>
      <c r="G425" s="15">
        <f t="shared" si="318"/>
        <v>0</v>
      </c>
      <c r="H425" s="13"/>
      <c r="I425" s="13"/>
      <c r="J425" s="13"/>
      <c r="K425" s="14">
        <f t="shared" si="319"/>
        <v>0</v>
      </c>
      <c r="L425" s="13"/>
      <c r="M425" s="15">
        <f t="shared" si="320"/>
        <v>0</v>
      </c>
      <c r="N425" s="17"/>
      <c r="O425" s="17"/>
      <c r="P425" s="18"/>
      <c r="Q425" s="19"/>
      <c r="R425" s="20">
        <f t="shared" si="321"/>
        <v>0</v>
      </c>
      <c r="S425" s="66"/>
      <c r="U425" s="42" t="s">
        <v>19</v>
      </c>
      <c r="V425" s="35">
        <v>0</v>
      </c>
      <c r="W425" s="35">
        <v>0</v>
      </c>
      <c r="Y425" s="42" t="s">
        <v>26</v>
      </c>
      <c r="Z425" s="35">
        <v>0</v>
      </c>
      <c r="AA425" s="35">
        <v>0</v>
      </c>
    </row>
    <row r="426" spans="1:27">
      <c r="N426" s="37"/>
      <c r="O426" s="37"/>
      <c r="P426" s="37"/>
      <c r="Q426" s="37"/>
    </row>
    <row r="427" spans="1:27" ht="6" customHeight="1">
      <c r="N427" s="37"/>
      <c r="O427" s="37"/>
      <c r="P427" s="37"/>
      <c r="Q427" s="37"/>
    </row>
    <row r="428" spans="1:27">
      <c r="N428" s="37"/>
      <c r="O428" s="37"/>
      <c r="P428" s="37"/>
      <c r="Q428" s="37"/>
    </row>
    <row r="429" spans="1:27">
      <c r="N429" s="37"/>
      <c r="O429" s="37"/>
      <c r="P429" s="37"/>
      <c r="Q429" s="37"/>
    </row>
    <row r="430" spans="1:27">
      <c r="N430" s="37"/>
      <c r="O430" s="37"/>
      <c r="P430" s="37"/>
      <c r="Q430" s="37"/>
    </row>
    <row r="431" spans="1:27">
      <c r="N431" s="37"/>
      <c r="O431" s="37"/>
      <c r="P431" s="37"/>
      <c r="Q431" s="37"/>
    </row>
    <row r="432" spans="1:27">
      <c r="N432" s="37"/>
      <c r="O432" s="37"/>
      <c r="P432" s="37"/>
      <c r="Q432" s="37"/>
    </row>
    <row r="433" spans="14:17">
      <c r="N433" s="37"/>
      <c r="O433" s="37"/>
      <c r="P433" s="37"/>
      <c r="Q433" s="37"/>
    </row>
    <row r="434" spans="14:17">
      <c r="N434" s="37"/>
      <c r="O434" s="37"/>
      <c r="P434" s="37"/>
      <c r="Q434" s="37"/>
    </row>
    <row r="435" spans="14:17">
      <c r="N435" s="37"/>
      <c r="O435" s="37"/>
      <c r="P435" s="37"/>
      <c r="Q435" s="37"/>
    </row>
    <row r="436" spans="14:17">
      <c r="N436" s="37"/>
      <c r="O436" s="37"/>
      <c r="P436" s="37"/>
      <c r="Q436" s="37"/>
    </row>
    <row r="437" spans="14:17">
      <c r="N437" s="37"/>
      <c r="O437" s="37"/>
      <c r="P437" s="37"/>
      <c r="Q437" s="37"/>
    </row>
    <row r="438" spans="14:17">
      <c r="N438" s="37"/>
      <c r="O438" s="37"/>
      <c r="P438" s="37"/>
      <c r="Q438" s="37"/>
    </row>
    <row r="439" spans="14:17">
      <c r="N439" s="37"/>
      <c r="O439" s="37"/>
      <c r="P439" s="37"/>
      <c r="Q439" s="37"/>
    </row>
    <row r="440" spans="14:17">
      <c r="N440" s="37"/>
      <c r="O440" s="37"/>
      <c r="P440" s="37"/>
      <c r="Q440" s="37"/>
    </row>
    <row r="441" spans="14:17">
      <c r="N441" s="37"/>
      <c r="O441" s="37"/>
      <c r="P441" s="37"/>
      <c r="Q441" s="37"/>
    </row>
    <row r="442" spans="14:17">
      <c r="N442" s="37"/>
      <c r="O442" s="37"/>
      <c r="P442" s="37"/>
      <c r="Q442" s="37"/>
    </row>
    <row r="443" spans="14:17">
      <c r="N443" s="37"/>
      <c r="O443" s="37"/>
      <c r="P443" s="37"/>
      <c r="Q443" s="37"/>
    </row>
    <row r="444" spans="14:17">
      <c r="N444" s="37"/>
      <c r="O444" s="37"/>
      <c r="P444" s="37"/>
      <c r="Q444" s="37"/>
    </row>
    <row r="445" spans="14:17">
      <c r="N445" s="37"/>
      <c r="O445" s="37"/>
      <c r="P445" s="37"/>
      <c r="Q445" s="37"/>
    </row>
    <row r="446" spans="14:17">
      <c r="N446" s="37"/>
      <c r="O446" s="37"/>
      <c r="P446" s="37"/>
      <c r="Q446" s="37"/>
    </row>
    <row r="447" spans="14:17">
      <c r="N447" s="37"/>
      <c r="O447" s="37"/>
      <c r="P447" s="37"/>
      <c r="Q447" s="37"/>
    </row>
    <row r="448" spans="14:17">
      <c r="N448" s="37"/>
      <c r="O448" s="37"/>
      <c r="P448" s="37"/>
      <c r="Q448" s="37"/>
    </row>
    <row r="449" spans="14:17">
      <c r="N449" s="37"/>
      <c r="O449" s="37"/>
      <c r="P449" s="37"/>
      <c r="Q449" s="37"/>
    </row>
    <row r="450" spans="14:17">
      <c r="N450" s="37"/>
      <c r="O450" s="37"/>
      <c r="P450" s="37"/>
      <c r="Q450" s="37"/>
    </row>
    <row r="451" spans="14:17">
      <c r="N451" s="37"/>
      <c r="O451" s="37"/>
      <c r="P451" s="37"/>
      <c r="Q451" s="37"/>
    </row>
    <row r="452" spans="14:17">
      <c r="N452" s="37"/>
      <c r="O452" s="37"/>
      <c r="P452" s="37"/>
      <c r="Q452" s="37"/>
    </row>
    <row r="453" spans="14:17">
      <c r="N453" s="37"/>
      <c r="O453" s="37"/>
      <c r="P453" s="37"/>
      <c r="Q453" s="37"/>
    </row>
    <row r="454" spans="14:17">
      <c r="N454" s="37"/>
      <c r="O454" s="37"/>
      <c r="P454" s="37"/>
      <c r="Q454" s="37"/>
    </row>
    <row r="455" spans="14:17">
      <c r="N455" s="37"/>
      <c r="O455" s="37"/>
      <c r="P455" s="37"/>
      <c r="Q455" s="37"/>
    </row>
    <row r="456" spans="14:17">
      <c r="N456" s="37"/>
      <c r="O456" s="37"/>
      <c r="P456" s="37"/>
      <c r="Q456" s="37"/>
    </row>
  </sheetData>
  <mergeCells count="177">
    <mergeCell ref="S411:S417"/>
    <mergeCell ref="V411:W411"/>
    <mergeCell ref="Z411:AA411"/>
    <mergeCell ref="S419:S425"/>
    <mergeCell ref="V419:W419"/>
    <mergeCell ref="Z419:AA419"/>
    <mergeCell ref="S395:S401"/>
    <mergeCell ref="V395:W395"/>
    <mergeCell ref="Z395:AA395"/>
    <mergeCell ref="S403:S409"/>
    <mergeCell ref="V403:W403"/>
    <mergeCell ref="Z403:AA403"/>
    <mergeCell ref="S379:S385"/>
    <mergeCell ref="V379:W379"/>
    <mergeCell ref="Z379:AA379"/>
    <mergeCell ref="S387:S393"/>
    <mergeCell ref="V387:W387"/>
    <mergeCell ref="Z387:AA387"/>
    <mergeCell ref="S363:S369"/>
    <mergeCell ref="V363:W363"/>
    <mergeCell ref="Z363:AA363"/>
    <mergeCell ref="S371:S377"/>
    <mergeCell ref="V371:W371"/>
    <mergeCell ref="Z371:AA371"/>
    <mergeCell ref="S347:S353"/>
    <mergeCell ref="V347:W347"/>
    <mergeCell ref="Z347:AA347"/>
    <mergeCell ref="S355:S361"/>
    <mergeCell ref="V355:W355"/>
    <mergeCell ref="Z355:AA355"/>
    <mergeCell ref="S331:S337"/>
    <mergeCell ref="V331:W331"/>
    <mergeCell ref="Z331:AA331"/>
    <mergeCell ref="S339:S345"/>
    <mergeCell ref="V339:W339"/>
    <mergeCell ref="Z339:AA339"/>
    <mergeCell ref="S315:S321"/>
    <mergeCell ref="V315:W315"/>
    <mergeCell ref="Z315:AA315"/>
    <mergeCell ref="S323:S329"/>
    <mergeCell ref="V323:W323"/>
    <mergeCell ref="Z323:AA323"/>
    <mergeCell ref="S299:S305"/>
    <mergeCell ref="V299:W299"/>
    <mergeCell ref="Z299:AA299"/>
    <mergeCell ref="S307:S313"/>
    <mergeCell ref="V307:W307"/>
    <mergeCell ref="Z307:AA307"/>
    <mergeCell ref="S283:S289"/>
    <mergeCell ref="V283:W283"/>
    <mergeCell ref="Z283:AA283"/>
    <mergeCell ref="S291:S297"/>
    <mergeCell ref="V291:W291"/>
    <mergeCell ref="Z291:AA291"/>
    <mergeCell ref="S267:S273"/>
    <mergeCell ref="V267:W267"/>
    <mergeCell ref="Z267:AA267"/>
    <mergeCell ref="S275:S281"/>
    <mergeCell ref="V275:W275"/>
    <mergeCell ref="Z275:AA275"/>
    <mergeCell ref="S251:S257"/>
    <mergeCell ref="V251:W251"/>
    <mergeCell ref="Z251:AA251"/>
    <mergeCell ref="S259:S265"/>
    <mergeCell ref="V259:W259"/>
    <mergeCell ref="Z259:AA259"/>
    <mergeCell ref="S235:S241"/>
    <mergeCell ref="V235:W235"/>
    <mergeCell ref="Z235:AA235"/>
    <mergeCell ref="S243:S249"/>
    <mergeCell ref="V243:W243"/>
    <mergeCell ref="Z243:AA243"/>
    <mergeCell ref="S219:S225"/>
    <mergeCell ref="V219:W219"/>
    <mergeCell ref="Z219:AA219"/>
    <mergeCell ref="S227:S233"/>
    <mergeCell ref="V227:W227"/>
    <mergeCell ref="Z227:AA227"/>
    <mergeCell ref="S203:S209"/>
    <mergeCell ref="V203:W203"/>
    <mergeCell ref="Z203:AA203"/>
    <mergeCell ref="S211:S217"/>
    <mergeCell ref="V211:W211"/>
    <mergeCell ref="Z211:AA211"/>
    <mergeCell ref="S187:S193"/>
    <mergeCell ref="V187:W187"/>
    <mergeCell ref="Z187:AA187"/>
    <mergeCell ref="S195:S201"/>
    <mergeCell ref="V195:W195"/>
    <mergeCell ref="Z195:AA195"/>
    <mergeCell ref="S171:S177"/>
    <mergeCell ref="V171:W171"/>
    <mergeCell ref="Z171:AA171"/>
    <mergeCell ref="S179:S185"/>
    <mergeCell ref="V179:W179"/>
    <mergeCell ref="Z179:AA179"/>
    <mergeCell ref="V147:W147"/>
    <mergeCell ref="Z147:AA147"/>
    <mergeCell ref="S155:S161"/>
    <mergeCell ref="V155:W155"/>
    <mergeCell ref="Z155:AA155"/>
    <mergeCell ref="S163:S169"/>
    <mergeCell ref="V163:W163"/>
    <mergeCell ref="Z163:AA163"/>
    <mergeCell ref="S147:S153"/>
    <mergeCell ref="S131:S137"/>
    <mergeCell ref="V131:W131"/>
    <mergeCell ref="Z131:AA131"/>
    <mergeCell ref="S139:S145"/>
    <mergeCell ref="V139:W139"/>
    <mergeCell ref="Z139:AA139"/>
    <mergeCell ref="S115:S121"/>
    <mergeCell ref="V115:W115"/>
    <mergeCell ref="Z115:AA115"/>
    <mergeCell ref="S123:S129"/>
    <mergeCell ref="V123:W123"/>
    <mergeCell ref="Z123:AA123"/>
    <mergeCell ref="S99:S105"/>
    <mergeCell ref="V99:W99"/>
    <mergeCell ref="Z99:AA99"/>
    <mergeCell ref="S107:S113"/>
    <mergeCell ref="V107:W107"/>
    <mergeCell ref="Z107:AA107"/>
    <mergeCell ref="S83:S89"/>
    <mergeCell ref="V83:W83"/>
    <mergeCell ref="Z83:AA83"/>
    <mergeCell ref="S91:S97"/>
    <mergeCell ref="V91:W91"/>
    <mergeCell ref="Z91:AA91"/>
    <mergeCell ref="S67:S73"/>
    <mergeCell ref="V67:W67"/>
    <mergeCell ref="Z67:AA67"/>
    <mergeCell ref="S75:S81"/>
    <mergeCell ref="V75:W75"/>
    <mergeCell ref="Z75:AA75"/>
    <mergeCell ref="S51:S57"/>
    <mergeCell ref="V51:W51"/>
    <mergeCell ref="Z51:AA51"/>
    <mergeCell ref="S59:S65"/>
    <mergeCell ref="V59:W59"/>
    <mergeCell ref="Z59:AA59"/>
    <mergeCell ref="S35:S41"/>
    <mergeCell ref="V35:W35"/>
    <mergeCell ref="Z35:AA35"/>
    <mergeCell ref="S43:S49"/>
    <mergeCell ref="V43:W43"/>
    <mergeCell ref="Z43:AA43"/>
    <mergeCell ref="S19:S25"/>
    <mergeCell ref="V19:W19"/>
    <mergeCell ref="Z19:AA19"/>
    <mergeCell ref="S27:S33"/>
    <mergeCell ref="V27:W27"/>
    <mergeCell ref="Z27:AA27"/>
    <mergeCell ref="S3:S9"/>
    <mergeCell ref="V3:W3"/>
    <mergeCell ref="Z3:AA3"/>
    <mergeCell ref="S11:S17"/>
    <mergeCell ref="V11:W11"/>
    <mergeCell ref="Z11:AA11"/>
    <mergeCell ref="O1:O2"/>
    <mergeCell ref="P1:P2"/>
    <mergeCell ref="Q1:Q2"/>
    <mergeCell ref="R1:R2"/>
    <mergeCell ref="S1:S2"/>
    <mergeCell ref="U1:W1"/>
    <mergeCell ref="H1:H2"/>
    <mergeCell ref="I1:J1"/>
    <mergeCell ref="K1:K2"/>
    <mergeCell ref="L1:L2"/>
    <mergeCell ref="M1:M2"/>
    <mergeCell ref="N1:N2"/>
    <mergeCell ref="A1:A2"/>
    <mergeCell ref="B1:B2"/>
    <mergeCell ref="C1:D1"/>
    <mergeCell ref="E1:E2"/>
    <mergeCell ref="F1:F2"/>
    <mergeCell ref="G1:G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AA29"/>
  <sheetViews>
    <sheetView workbookViewId="0">
      <selection activeCell="A21" sqref="A21:B29"/>
    </sheetView>
  </sheetViews>
  <sheetFormatPr baseColWidth="10" defaultRowHeight="15"/>
  <cols>
    <col min="1" max="1" width="10.7109375" bestFit="1" customWidth="1"/>
    <col min="2" max="13" width="7.7109375" customWidth="1"/>
    <col min="14" max="14" width="3.28515625" bestFit="1" customWidth="1"/>
    <col min="15" max="15" width="3.42578125" customWidth="1"/>
    <col min="16" max="16" width="3.28515625" bestFit="1" customWidth="1"/>
    <col min="17" max="17" width="4.140625" bestFit="1" customWidth="1"/>
    <col min="18" max="19" width="9.140625" bestFit="1" customWidth="1"/>
    <col min="20" max="20" width="1.28515625" customWidth="1"/>
    <col min="21" max="21" width="9.42578125" bestFit="1" customWidth="1"/>
    <col min="22" max="23" width="7.7109375" bestFit="1" customWidth="1"/>
    <col min="24" max="24" width="2.85546875" customWidth="1"/>
    <col min="25" max="25" width="6.7109375" customWidth="1"/>
  </cols>
  <sheetData>
    <row r="1" spans="1:27" s="1" customFormat="1">
      <c r="A1" s="56"/>
      <c r="B1" s="47" t="s">
        <v>0</v>
      </c>
      <c r="C1" s="58" t="s">
        <v>1</v>
      </c>
      <c r="D1" s="59"/>
      <c r="E1" s="50" t="s">
        <v>2</v>
      </c>
      <c r="F1" s="47" t="s">
        <v>3</v>
      </c>
      <c r="G1" s="47" t="s">
        <v>4</v>
      </c>
      <c r="H1" s="47" t="s">
        <v>0</v>
      </c>
      <c r="I1" s="49" t="s">
        <v>1</v>
      </c>
      <c r="J1" s="49"/>
      <c r="K1" s="50" t="s">
        <v>2</v>
      </c>
      <c r="L1" s="47" t="s">
        <v>3</v>
      </c>
      <c r="M1" s="47" t="s">
        <v>4</v>
      </c>
      <c r="N1" s="47" t="s">
        <v>5</v>
      </c>
      <c r="O1" s="47" t="s">
        <v>6</v>
      </c>
      <c r="P1" s="51" t="s">
        <v>7</v>
      </c>
      <c r="Q1" s="53" t="s">
        <v>8</v>
      </c>
      <c r="R1" s="45" t="s">
        <v>9</v>
      </c>
      <c r="S1" s="63" t="s">
        <v>10</v>
      </c>
    </row>
    <row r="2" spans="1:27" s="1" customFormat="1" ht="15.75" thickBot="1">
      <c r="A2" s="57"/>
      <c r="B2" s="55"/>
      <c r="C2" s="2" t="s">
        <v>11</v>
      </c>
      <c r="D2" s="2" t="s">
        <v>12</v>
      </c>
      <c r="E2" s="55"/>
      <c r="F2" s="55"/>
      <c r="G2" s="55"/>
      <c r="H2" s="55"/>
      <c r="I2" s="2" t="s">
        <v>11</v>
      </c>
      <c r="J2" s="2" t="s">
        <v>12</v>
      </c>
      <c r="K2" s="55"/>
      <c r="L2" s="55"/>
      <c r="M2" s="55"/>
      <c r="N2" s="55"/>
      <c r="O2" s="55"/>
      <c r="P2" s="60"/>
      <c r="Q2" s="61"/>
      <c r="R2" s="62"/>
      <c r="S2" s="64"/>
    </row>
    <row r="3" spans="1:27">
      <c r="A3" s="3">
        <v>42583</v>
      </c>
      <c r="B3" s="4"/>
      <c r="C3" s="4"/>
      <c r="D3" s="4"/>
      <c r="E3" s="5">
        <f>+D3-C3</f>
        <v>0</v>
      </c>
      <c r="F3" s="4"/>
      <c r="G3" s="6">
        <f>IF(F3&lt;B3,F3+1-B3-E3,F3-B3-E3)</f>
        <v>0</v>
      </c>
      <c r="H3" s="4"/>
      <c r="I3" s="4"/>
      <c r="J3" s="4"/>
      <c r="K3" s="5">
        <f>+J3-I3</f>
        <v>0</v>
      </c>
      <c r="L3" s="4"/>
      <c r="M3" s="6">
        <f>IF(I3&lt;H3,I3+1-H3,I3-H3)+IF(L3&lt;J3,L3+1-J3,L3-J3)</f>
        <v>0</v>
      </c>
      <c r="N3" s="7"/>
      <c r="O3" s="7"/>
      <c r="P3" s="8"/>
      <c r="Q3" s="9"/>
      <c r="R3" s="10">
        <f>SUM(G3+M3)</f>
        <v>0</v>
      </c>
      <c r="S3" s="65">
        <f>SUM(R3:R9)</f>
        <v>0</v>
      </c>
      <c r="T3" s="11"/>
      <c r="U3" s="40" t="s">
        <v>13</v>
      </c>
      <c r="V3" s="44" t="s">
        <v>14</v>
      </c>
      <c r="W3" s="44"/>
      <c r="X3" s="21"/>
      <c r="Y3" s="36"/>
      <c r="Z3" s="43" t="s">
        <v>28</v>
      </c>
      <c r="AA3" s="43"/>
    </row>
    <row r="4" spans="1:27">
      <c r="A4" s="12">
        <v>42584</v>
      </c>
      <c r="B4" s="13"/>
      <c r="C4" s="13"/>
      <c r="D4" s="13"/>
      <c r="E4" s="14">
        <f t="shared" ref="E4:E9" si="0">+D4-C4</f>
        <v>0</v>
      </c>
      <c r="F4" s="13"/>
      <c r="G4" s="15">
        <f t="shared" ref="G4:G9" si="1">IF(F4&lt;B4,F4+1-B4-E4,F4-B4-E4)</f>
        <v>0</v>
      </c>
      <c r="H4" s="13"/>
      <c r="I4" s="13"/>
      <c r="J4" s="13"/>
      <c r="K4" s="14">
        <f t="shared" ref="K4:K9" si="2">+J4-I4</f>
        <v>0</v>
      </c>
      <c r="L4" s="13"/>
      <c r="M4" s="16">
        <f t="shared" ref="M4:M9" si="3">IF(I4&lt;H4,I4+1-H4,I4-H4)+IF(L4&lt;J4,L4+1-J4,L4-J4)</f>
        <v>0</v>
      </c>
      <c r="N4" s="17"/>
      <c r="O4" s="17"/>
      <c r="P4" s="18"/>
      <c r="Q4" s="19"/>
      <c r="R4" s="20">
        <f t="shared" ref="R4:R9" si="4">SUM(G4+M4)</f>
        <v>0</v>
      </c>
      <c r="S4" s="66"/>
      <c r="T4" s="21"/>
      <c r="U4" s="22" t="s">
        <v>15</v>
      </c>
      <c r="V4" s="22" t="s">
        <v>29</v>
      </c>
      <c r="W4" s="22" t="s">
        <v>17</v>
      </c>
      <c r="X4" s="21"/>
      <c r="Y4" s="21"/>
      <c r="Z4" s="22" t="s">
        <v>16</v>
      </c>
      <c r="AA4" s="22" t="s">
        <v>17</v>
      </c>
    </row>
    <row r="5" spans="1:27">
      <c r="A5" s="12">
        <v>42585</v>
      </c>
      <c r="B5" s="13"/>
      <c r="C5" s="13"/>
      <c r="D5" s="13"/>
      <c r="E5" s="14">
        <f t="shared" si="0"/>
        <v>0</v>
      </c>
      <c r="F5" s="13"/>
      <c r="G5" s="15">
        <f t="shared" si="1"/>
        <v>0</v>
      </c>
      <c r="H5" s="13"/>
      <c r="I5" s="13"/>
      <c r="J5" s="13"/>
      <c r="K5" s="14">
        <f t="shared" si="2"/>
        <v>0</v>
      </c>
      <c r="L5" s="13"/>
      <c r="M5" s="15">
        <f t="shared" si="3"/>
        <v>0</v>
      </c>
      <c r="N5" s="17"/>
      <c r="O5" s="17"/>
      <c r="P5" s="18"/>
      <c r="Q5" s="19"/>
      <c r="R5" s="20">
        <f t="shared" si="4"/>
        <v>0</v>
      </c>
      <c r="S5" s="66"/>
      <c r="T5" s="21"/>
      <c r="U5" s="33">
        <v>0</v>
      </c>
      <c r="V5" s="23">
        <v>0</v>
      </c>
      <c r="W5" s="23">
        <v>0</v>
      </c>
      <c r="X5" s="21"/>
      <c r="Y5" s="22" t="s">
        <v>17</v>
      </c>
      <c r="Z5" s="34" t="s">
        <v>27</v>
      </c>
      <c r="AA5" s="23">
        <f>+W7</f>
        <v>0</v>
      </c>
    </row>
    <row r="6" spans="1:27">
      <c r="A6" s="12">
        <v>42586</v>
      </c>
      <c r="B6" s="13"/>
      <c r="C6" s="13"/>
      <c r="D6" s="13"/>
      <c r="E6" s="14">
        <f t="shared" si="0"/>
        <v>0</v>
      </c>
      <c r="F6" s="13"/>
      <c r="G6" s="15">
        <f t="shared" si="1"/>
        <v>0</v>
      </c>
      <c r="H6" s="13"/>
      <c r="I6" s="13"/>
      <c r="J6" s="13"/>
      <c r="K6" s="14">
        <f t="shared" si="2"/>
        <v>0</v>
      </c>
      <c r="L6" s="13"/>
      <c r="M6" s="15">
        <f t="shared" si="3"/>
        <v>0</v>
      </c>
      <c r="N6" s="17"/>
      <c r="O6" s="17"/>
      <c r="P6" s="18"/>
      <c r="Q6" s="19"/>
      <c r="R6" s="20">
        <f t="shared" si="4"/>
        <v>0</v>
      </c>
      <c r="S6" s="66"/>
      <c r="T6" s="21"/>
      <c r="U6" s="22" t="s">
        <v>18</v>
      </c>
      <c r="V6" s="22" t="s">
        <v>18</v>
      </c>
      <c r="W6" s="22" t="s">
        <v>18</v>
      </c>
      <c r="X6" s="21"/>
      <c r="Y6" s="22" t="s">
        <v>16</v>
      </c>
      <c r="Z6" s="23">
        <f>+V7</f>
        <v>0</v>
      </c>
      <c r="AA6" s="23">
        <f>+(AA5*1.5)/1.25</f>
        <v>0</v>
      </c>
    </row>
    <row r="7" spans="1:27">
      <c r="A7" s="12">
        <v>42587</v>
      </c>
      <c r="B7" s="13"/>
      <c r="C7" s="13"/>
      <c r="D7" s="13"/>
      <c r="E7" s="14">
        <f t="shared" si="0"/>
        <v>0</v>
      </c>
      <c r="F7" s="13"/>
      <c r="G7" s="15">
        <f t="shared" si="1"/>
        <v>0</v>
      </c>
      <c r="H7" s="13"/>
      <c r="I7" s="13"/>
      <c r="J7" s="13"/>
      <c r="K7" s="14">
        <f t="shared" si="2"/>
        <v>0</v>
      </c>
      <c r="L7" s="13"/>
      <c r="M7" s="15">
        <f t="shared" si="3"/>
        <v>0</v>
      </c>
      <c r="N7" s="17"/>
      <c r="O7" s="17"/>
      <c r="P7" s="18"/>
      <c r="Q7" s="19"/>
      <c r="R7" s="20">
        <f t="shared" si="4"/>
        <v>0</v>
      </c>
      <c r="S7" s="66"/>
      <c r="T7" s="21"/>
      <c r="U7" s="33">
        <f>+U5</f>
        <v>0</v>
      </c>
      <c r="V7" s="23">
        <f t="shared" ref="V7:W7" si="5">+V5</f>
        <v>0</v>
      </c>
      <c r="W7" s="23">
        <f t="shared" si="5"/>
        <v>0</v>
      </c>
      <c r="X7" s="21"/>
      <c r="Y7" s="22" t="s">
        <v>15</v>
      </c>
      <c r="Z7" s="23">
        <f>+Z6*1.25</f>
        <v>0</v>
      </c>
      <c r="AA7" s="34" t="s">
        <v>27</v>
      </c>
    </row>
    <row r="8" spans="1:27">
      <c r="A8" s="12">
        <v>42588</v>
      </c>
      <c r="B8" s="13"/>
      <c r="C8" s="13"/>
      <c r="D8" s="13"/>
      <c r="E8" s="14">
        <f t="shared" si="0"/>
        <v>0</v>
      </c>
      <c r="F8" s="13"/>
      <c r="G8" s="15">
        <f t="shared" si="1"/>
        <v>0</v>
      </c>
      <c r="H8" s="13"/>
      <c r="I8" s="13"/>
      <c r="J8" s="13"/>
      <c r="K8" s="14">
        <f t="shared" si="2"/>
        <v>0</v>
      </c>
      <c r="L8" s="13"/>
      <c r="M8" s="15">
        <f t="shared" si="3"/>
        <v>0</v>
      </c>
      <c r="N8" s="17"/>
      <c r="O8" s="17"/>
      <c r="P8" s="18"/>
      <c r="Q8" s="19"/>
      <c r="R8" s="20">
        <f t="shared" si="4"/>
        <v>0</v>
      </c>
      <c r="S8" s="66"/>
      <c r="T8" s="21"/>
      <c r="U8" s="21"/>
      <c r="V8" s="22" t="s">
        <v>16</v>
      </c>
      <c r="W8" s="22" t="s">
        <v>17</v>
      </c>
      <c r="X8" s="21"/>
      <c r="Y8" s="21"/>
      <c r="Z8" s="22" t="s">
        <v>16</v>
      </c>
      <c r="AA8" s="22" t="s">
        <v>17</v>
      </c>
    </row>
    <row r="9" spans="1:27" ht="15.75" thickBot="1">
      <c r="A9" s="24">
        <v>42589</v>
      </c>
      <c r="B9" s="25"/>
      <c r="C9" s="25"/>
      <c r="D9" s="25"/>
      <c r="E9" s="26">
        <f t="shared" si="0"/>
        <v>0</v>
      </c>
      <c r="F9" s="25"/>
      <c r="G9" s="27">
        <f t="shared" si="1"/>
        <v>0</v>
      </c>
      <c r="H9" s="25"/>
      <c r="I9" s="25"/>
      <c r="J9" s="25"/>
      <c r="K9" s="26">
        <f t="shared" si="2"/>
        <v>0</v>
      </c>
      <c r="L9" s="25"/>
      <c r="M9" s="27">
        <f t="shared" si="3"/>
        <v>0</v>
      </c>
      <c r="N9" s="28"/>
      <c r="O9" s="28"/>
      <c r="P9" s="29"/>
      <c r="Q9" s="30"/>
      <c r="R9" s="31">
        <f t="shared" si="4"/>
        <v>0</v>
      </c>
      <c r="S9" s="67"/>
      <c r="T9" s="32"/>
      <c r="U9" s="42" t="s">
        <v>19</v>
      </c>
      <c r="V9" s="35">
        <v>0</v>
      </c>
      <c r="W9" s="35">
        <v>0</v>
      </c>
      <c r="X9" s="21"/>
      <c r="Y9" s="42" t="s">
        <v>26</v>
      </c>
      <c r="Z9" s="35">
        <v>0</v>
      </c>
      <c r="AA9" s="35">
        <v>0</v>
      </c>
    </row>
    <row r="11" spans="1:27" ht="15.75" thickBot="1"/>
    <row r="12" spans="1:27">
      <c r="A12" s="5" t="s">
        <v>1</v>
      </c>
      <c r="B12" t="s">
        <v>20</v>
      </c>
    </row>
    <row r="13" spans="1:27">
      <c r="B13" t="s">
        <v>21</v>
      </c>
      <c r="N13" t="s">
        <v>22</v>
      </c>
      <c r="U13" t="s">
        <v>23</v>
      </c>
      <c r="Y13" t="s">
        <v>30</v>
      </c>
    </row>
    <row r="14" spans="1:27">
      <c r="U14" t="s">
        <v>24</v>
      </c>
    </row>
    <row r="16" spans="1:27" ht="15.75" thickBot="1">
      <c r="A16" s="27" t="s">
        <v>4</v>
      </c>
      <c r="B16" t="s">
        <v>25</v>
      </c>
    </row>
    <row r="19" spans="1:2">
      <c r="A19" t="s">
        <v>35</v>
      </c>
    </row>
    <row r="20" spans="1:2">
      <c r="A20" t="s">
        <v>33</v>
      </c>
    </row>
    <row r="21" spans="1:2">
      <c r="A21" s="34">
        <v>0</v>
      </c>
      <c r="B21" s="34" t="s">
        <v>39</v>
      </c>
    </row>
    <row r="22" spans="1:2">
      <c r="A22" s="34">
        <v>1</v>
      </c>
      <c r="B22" s="97">
        <v>1.4583333333333333</v>
      </c>
    </row>
    <row r="23" spans="1:2">
      <c r="A23" s="34">
        <v>2</v>
      </c>
      <c r="B23" s="97">
        <v>1.4583333333333333</v>
      </c>
    </row>
    <row r="24" spans="1:2">
      <c r="A24" s="34">
        <v>3</v>
      </c>
      <c r="B24" s="97">
        <v>1.1666666666666667</v>
      </c>
    </row>
    <row r="25" spans="1:2">
      <c r="A25" s="34">
        <v>4</v>
      </c>
      <c r="B25" s="97">
        <v>0.875</v>
      </c>
    </row>
    <row r="26" spans="1:2">
      <c r="A26" s="34">
        <v>5</v>
      </c>
      <c r="B26" s="97">
        <v>0.58333333333333337</v>
      </c>
    </row>
    <row r="27" spans="1:2">
      <c r="A27" s="34">
        <v>6</v>
      </c>
      <c r="B27" s="97">
        <v>0.29166666666666669</v>
      </c>
    </row>
    <row r="28" spans="1:2">
      <c r="A28" s="34">
        <v>7</v>
      </c>
      <c r="B28" s="97">
        <v>0</v>
      </c>
    </row>
    <row r="29" spans="1:2">
      <c r="A29" s="34" t="s">
        <v>36</v>
      </c>
      <c r="B29" s="34" t="s">
        <v>37</v>
      </c>
    </row>
  </sheetData>
  <mergeCells count="20">
    <mergeCell ref="Q1:Q2"/>
    <mergeCell ref="R1:R2"/>
    <mergeCell ref="S1:S2"/>
    <mergeCell ref="S3:S9"/>
    <mergeCell ref="Z3:AA3"/>
    <mergeCell ref="N1:N2"/>
    <mergeCell ref="A1:A2"/>
    <mergeCell ref="B1:B2"/>
    <mergeCell ref="C1:D1"/>
    <mergeCell ref="E1:E2"/>
    <mergeCell ref="F1:F2"/>
    <mergeCell ref="G1:G2"/>
    <mergeCell ref="H1:H2"/>
    <mergeCell ref="I1:J1"/>
    <mergeCell ref="K1:K2"/>
    <mergeCell ref="L1:L2"/>
    <mergeCell ref="M1:M2"/>
    <mergeCell ref="V3:W3"/>
    <mergeCell ref="O1:O2"/>
    <mergeCell ref="P1:P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35h00</vt:lpstr>
      <vt:lpstr>38h30</vt:lpstr>
      <vt:lpstr>MODE D'EMPLOI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cp:lastPrinted>2016-10-14T09:22:58Z</cp:lastPrinted>
  <dcterms:created xsi:type="dcterms:W3CDTF">2016-08-18T08:40:27Z</dcterms:created>
  <dcterms:modified xsi:type="dcterms:W3CDTF">2017-10-20T08:15:34Z</dcterms:modified>
</cp:coreProperties>
</file>