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ylvain\Desktop\globe\SITE GLOBE\"/>
    </mc:Choice>
  </mc:AlternateContent>
  <bookViews>
    <workbookView xWindow="0" yWindow="0" windowWidth="10335" windowHeight="7290" activeTab="1"/>
  </bookViews>
  <sheets>
    <sheet name="DONNEES TRACA" sheetId="8" r:id="rId1"/>
    <sheet name="TRACABILITE" sheetId="9" r:id="rId2"/>
    <sheet name="essai liaison" sheetId="12" r:id="rId3"/>
    <sheet name="TRACA PJ " sheetId="11" r:id="rId4"/>
  </sheets>
  <definedNames>
    <definedName name="_xlnm._FilterDatabase" localSheetId="0" hidden="1">'DONNEES TRACA'!$A$1:$S$33</definedName>
    <definedName name="ARTICLES" localSheetId="0">'DONNEES TRACA'!$C$2:$C$32</definedName>
    <definedName name="ARTICLES" localSheetId="1">TRACABILITE!$C$3:$C$51</definedName>
    <definedName name="ARTICLES">#REF!</definedName>
    <definedName name="ARTICLESDESIGNATION">#REF!</definedName>
    <definedName name="Autriche">'DONNEES TRACA'!$I$4:$I$32</definedName>
    <definedName name="BF_BAVETTE_FLANCHET">'DONNEES TRACA'!$Q$4:$Q$32</definedName>
    <definedName name="DATE_DE_MISE_VIDE" localSheetId="1">TRACABILITE!$M$3:$M$51</definedName>
    <definedName name="DATE_DE_MISE_VIDE">#REF!</definedName>
    <definedName name="DATES_DE_MISE_VIDE">'DONNEES TRACA'!$M$2:$M$32</definedName>
    <definedName name="DESIGNATION" localSheetId="1">TRACABILITE!$Q$3:$Q$51</definedName>
    <definedName name="DESIGNATION">#REF!</definedName>
    <definedName name="DESIGNATIONS">'DONNEES TRACA'!$Q$2:$Q$32</definedName>
    <definedName name="DESTINATAIRE" localSheetId="1">TRACABILITE!#REF!</definedName>
    <definedName name="DESTINATAIRE">#REF!</definedName>
    <definedName name="DESTINATAIRES">'DONNEES TRACA'!#REF!</definedName>
    <definedName name="FOURNISSEURS" localSheetId="0">'DONNEES TRACA'!$A$2:$A$32</definedName>
    <definedName name="FOURNISSEURS" localSheetId="1">TRACABILITE!$A$3:$A$51</definedName>
    <definedName name="FOURNISSEURS">#REF!</definedName>
    <definedName name="GLOBE_SAINT_ETIENNE">'DONNEES TRACA'!#REF!</definedName>
    <definedName name="JOURS_DE_DECOUPE" localSheetId="0">'DONNEES TRACA'!$L$2:$L$32</definedName>
    <definedName name="JOURS_DE_DECOUPE" localSheetId="1">TRACABILITE!$L$3:$L$51</definedName>
    <definedName name="JOURS_DE_DECOUPE">#REF!</definedName>
    <definedName name="LIEU_DE_DECOUPE" localSheetId="0">'DONNEES TRACA'!$I$2:$I$32</definedName>
    <definedName name="LIEU_DE_DECOUPE" localSheetId="1">TRACABILITE!$I$3:$I$51</definedName>
    <definedName name="LIEU_DE_DECOUPE">#REF!</definedName>
    <definedName name="LIEU_DE_NAISSANCE" localSheetId="0">'DONNEES TRACA'!$F$2:$F$32</definedName>
    <definedName name="LIEU_DE_NAISSANCE" localSheetId="1">TRACABILITE!$F$3:$F$51</definedName>
    <definedName name="LIEU_DE_NAISSANCE">#REF!</definedName>
    <definedName name="MIS_S_VIDE">#REF!</definedName>
    <definedName name="N°_FACTURES" localSheetId="0">'DONNEES TRACA'!$B$2:$B$32</definedName>
    <definedName name="N°_FACTURES" localSheetId="1">TRACABILITE!$B$3:$B$51</definedName>
    <definedName name="N°_FACTURES">#REF!</definedName>
    <definedName name="N°_LOT_ATTRIBUE" localSheetId="1">TRACABILITE!$N$3:$N$51</definedName>
    <definedName name="N°_LOT_ATTRIBUE">#REF!</definedName>
    <definedName name="N°_LOT_ATTRIBUES">'DONNEES TRACA'!$N$2:$N$32</definedName>
    <definedName name="N°LOT" localSheetId="0">'DONNEES TRACA'!$E$2:$E$32</definedName>
    <definedName name="N°LOT" localSheetId="1">TRACABILITE!$E$3:$E$51</definedName>
    <definedName name="N°LOT">#REF!</definedName>
    <definedName name="NB_DE_PIECES_ATTRIBUES" localSheetId="0">'DONNEES TRACA'!$S$2:$S$32</definedName>
    <definedName name="NB_DE_PIECES_ATTRIBUES" localSheetId="1">TRACABILITE!$R$3:$R$51</definedName>
    <definedName name="NB_DE_PIECES_ATTRIBUES">#REF!</definedName>
    <definedName name="NB_PIECES_TOTAL" localSheetId="0">'DONNEES TRACA'!$R$2:$R$32</definedName>
    <definedName name="NB_PIECES_TOTAL" localSheetId="1">TRACABILITE!$P$3:$P$51</definedName>
    <definedName name="NB_PIECES_TOTAL">#REF!</definedName>
    <definedName name="PAYS_D_ABATTAGE" localSheetId="0">'DONNEES TRACA'!$H$2:$H$32</definedName>
    <definedName name="PAYS_D_ABATTAGE" localSheetId="1">TRACABILITE!$H$3:$H$51</definedName>
    <definedName name="PAYS_D_ABATTAGE">#REF!</definedName>
    <definedName name="PAYS_D_ELEVAGE" localSheetId="0">'DONNEES TRACA'!$G$2:$G$32</definedName>
    <definedName name="PAYS_D_ELEVAGE" localSheetId="1">TRACABILITE!$G$3:$G$51</definedName>
    <definedName name="PAYS_D_ELEVAGE">#REF!</definedName>
    <definedName name="PRIX_KILO" localSheetId="0">'DONNEES TRACA'!$D$2:$D$32</definedName>
    <definedName name="PRIX_KILO" localSheetId="1">TRACABILITE!$D$3:$D$51</definedName>
    <definedName name="PRIX_KILO">#REF!</definedName>
    <definedName name="PRIX_KILO2" localSheetId="0">'DONNEES TRACA'!#REF!</definedName>
    <definedName name="PRIX_KILO2">TRACABILITE!#REF!</definedName>
    <definedName name="Z">'DONNEES TRACA'!$A$4:$A$32</definedName>
    <definedName name="_xlnm.Print_Area" localSheetId="1">TRACABILITE!$A$2:$S$68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8" i="9" l="1"/>
  <c r="P68" i="9"/>
  <c r="N67" i="9"/>
  <c r="P67" i="9"/>
  <c r="N66" i="9"/>
  <c r="P66" i="9"/>
  <c r="N65" i="9" l="1"/>
  <c r="P65" i="9"/>
  <c r="N64" i="9"/>
  <c r="P64" i="9"/>
  <c r="P4" i="9" l="1"/>
  <c r="P5" i="9"/>
  <c r="P6" i="9"/>
  <c r="P7" i="9"/>
  <c r="P8" i="9"/>
  <c r="P9" i="9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P47" i="9"/>
  <c r="P48" i="9"/>
  <c r="P49" i="9"/>
  <c r="P50" i="9"/>
  <c r="P51" i="9"/>
  <c r="P52" i="9"/>
  <c r="P53" i="9"/>
  <c r="P54" i="9"/>
  <c r="P55" i="9"/>
  <c r="P56" i="9"/>
  <c r="P57" i="9"/>
  <c r="P58" i="9"/>
  <c r="P59" i="9"/>
  <c r="P60" i="9"/>
  <c r="P61" i="9"/>
  <c r="P62" i="9"/>
  <c r="P63" i="9"/>
  <c r="P3" i="9"/>
  <c r="N55" i="9" l="1"/>
  <c r="N16" i="11"/>
  <c r="N33" i="9"/>
  <c r="N34" i="9"/>
  <c r="N35" i="9"/>
  <c r="N36" i="9"/>
  <c r="N37" i="9"/>
  <c r="N38" i="9"/>
  <c r="N39" i="9"/>
  <c r="N40" i="9"/>
  <c r="N41" i="9"/>
  <c r="N42" i="9"/>
  <c r="N43" i="9"/>
  <c r="N44" i="9"/>
  <c r="N45" i="9"/>
  <c r="N46" i="9"/>
  <c r="N47" i="9"/>
  <c r="N48" i="9"/>
  <c r="N49" i="9"/>
  <c r="N50" i="9"/>
  <c r="N51" i="9"/>
  <c r="N52" i="9"/>
  <c r="N53" i="9"/>
  <c r="N54" i="9"/>
  <c r="N56" i="9"/>
  <c r="N57" i="9"/>
  <c r="N58" i="9"/>
  <c r="N59" i="9"/>
  <c r="N60" i="9"/>
  <c r="N61" i="9"/>
  <c r="N62" i="9"/>
  <c r="N63" i="9"/>
  <c r="N20" i="9"/>
  <c r="N3" i="9"/>
  <c r="N4" i="9"/>
  <c r="N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1" i="9"/>
  <c r="N22" i="9"/>
  <c r="N23" i="9"/>
  <c r="N24" i="9"/>
  <c r="N25" i="9"/>
  <c r="N26" i="9"/>
  <c r="N27" i="9"/>
  <c r="N28" i="9"/>
  <c r="N29" i="9"/>
  <c r="N30" i="9"/>
  <c r="N31" i="9"/>
  <c r="N32" i="9"/>
  <c r="Q16" i="11"/>
</calcChain>
</file>

<file path=xl/sharedStrings.xml><?xml version="1.0" encoding="utf-8"?>
<sst xmlns="http://schemas.openxmlformats.org/spreadsheetml/2006/main" count="910" uniqueCount="118">
  <si>
    <t>FOURNISSEURS</t>
  </si>
  <si>
    <t xml:space="preserve">N° FACTURES </t>
  </si>
  <si>
    <t xml:space="preserve">ARTICLES </t>
  </si>
  <si>
    <t>PRIX KILO</t>
  </si>
  <si>
    <t>N°LOT</t>
  </si>
  <si>
    <t>LIEU DE NAISSANCE</t>
  </si>
  <si>
    <t>PAYS D ELEVAGE</t>
  </si>
  <si>
    <t>PAYS D ABATTAGE</t>
  </si>
  <si>
    <t xml:space="preserve">LIEU DE DECOUPE </t>
  </si>
  <si>
    <t>RACES</t>
  </si>
  <si>
    <t xml:space="preserve">JOURS DE DECOUPE </t>
  </si>
  <si>
    <t xml:space="preserve"> DATES DE MISE/VIDE</t>
  </si>
  <si>
    <t>N° LOT ATTRIBUES</t>
  </si>
  <si>
    <t>NB PIECES TOTAL</t>
  </si>
  <si>
    <t>DESIGNATIONS</t>
  </si>
  <si>
    <t>DESTINATAIRES</t>
  </si>
  <si>
    <t>NB DE PIECES ATTRIBUES</t>
  </si>
  <si>
    <t>METRO</t>
  </si>
  <si>
    <t>BF BASSE COTE</t>
  </si>
  <si>
    <t> Allemagne</t>
  </si>
  <si>
    <t>CHAROLAIS</t>
  </si>
  <si>
    <t>BRAKE</t>
  </si>
  <si>
    <t>BF BAVETTE ALOYAU</t>
  </si>
  <si>
    <t> Autriche</t>
  </si>
  <si>
    <t>LIMOUSIN</t>
  </si>
  <si>
    <t>Z</t>
  </si>
  <si>
    <t>BF BAVETTE FLANCHET</t>
  </si>
  <si>
    <t> Belgique</t>
  </si>
  <si>
    <t xml:space="preserve">BF BAVETTE FLANCHET </t>
  </si>
  <si>
    <t>BF DESSUS PALETTE</t>
  </si>
  <si>
    <t> Bulgarie</t>
  </si>
  <si>
    <t xml:space="preserve">BF DESSUS PALETTE </t>
  </si>
  <si>
    <t>BF ENTRECOTES</t>
  </si>
  <si>
    <t> Chypre</t>
  </si>
  <si>
    <t>BF FX FILET</t>
  </si>
  <si>
    <t> Croatie</t>
  </si>
  <si>
    <t xml:space="preserve">BF FX FILET </t>
  </si>
  <si>
    <t>BF MERLAN</t>
  </si>
  <si>
    <t> Danemark</t>
  </si>
  <si>
    <t>BF ONGLET</t>
  </si>
  <si>
    <t> Espagne</t>
  </si>
  <si>
    <t>BF POIRE</t>
  </si>
  <si>
    <t> Estonie</t>
  </si>
  <si>
    <t>BF RUMSTECK</t>
  </si>
  <si>
    <t> Finlande</t>
  </si>
  <si>
    <t>BF TRANCHE GRASSE</t>
  </si>
  <si>
    <t> France</t>
  </si>
  <si>
    <t>BF RUMSTECK PAVES</t>
  </si>
  <si>
    <t>MAGRET CANARD</t>
  </si>
  <si>
    <t> Grèce</t>
  </si>
  <si>
    <t xml:space="preserve">BF TARTARE </t>
  </si>
  <si>
    <t>PORC COEUR DE CARRE</t>
  </si>
  <si>
    <t> Hongrie</t>
  </si>
  <si>
    <t>PORC ECHINE S/OS</t>
  </si>
  <si>
    <t> Irlande</t>
  </si>
  <si>
    <t>BF VIANDE A BRAISER</t>
  </si>
  <si>
    <t xml:space="preserve">PORC FILET MIGNON </t>
  </si>
  <si>
    <t> Italie</t>
  </si>
  <si>
    <t xml:space="preserve">PORC FILET S/OS </t>
  </si>
  <si>
    <t> Lituanie</t>
  </si>
  <si>
    <t>PLAT DU JOUR</t>
  </si>
  <si>
    <t>VEAU ENTRECOTE</t>
  </si>
  <si>
    <t> Luxembourg</t>
  </si>
  <si>
    <t>VEAU NOIX</t>
  </si>
  <si>
    <t> Malte</t>
  </si>
  <si>
    <t>PORC FILET MIGNON</t>
  </si>
  <si>
    <t>VEAU QUASI</t>
  </si>
  <si>
    <t>hollande</t>
  </si>
  <si>
    <t>PORC FILET S/OS</t>
  </si>
  <si>
    <t>Z AUBERGINES GRILLEES</t>
  </si>
  <si>
    <t>maroc</t>
  </si>
  <si>
    <t>VEAU A BRAISER</t>
  </si>
  <si>
    <t>Z PARMESAN</t>
  </si>
  <si>
    <t>pays bas</t>
  </si>
  <si>
    <t>VEAU EMINCE</t>
  </si>
  <si>
    <t>Z TOMATES CONFITES</t>
  </si>
  <si>
    <t>pologne</t>
  </si>
  <si>
    <t xml:space="preserve">VEAU ENTRECOTE </t>
  </si>
  <si>
    <t>royaume uni</t>
  </si>
  <si>
    <t>VEAU MILANAISE</t>
  </si>
  <si>
    <t xml:space="preserve">VEAUX NOIX </t>
  </si>
  <si>
    <t>B</t>
  </si>
  <si>
    <t xml:space="preserve">LIEN VERS SCAN ETIQUETTES TRACA </t>
  </si>
  <si>
    <t xml:space="preserve"> DATE DE MISE/VIDE</t>
  </si>
  <si>
    <t>N° LOT ATTRIBUE</t>
  </si>
  <si>
    <t>DESIGNATION</t>
  </si>
  <si>
    <t>DESTINATAIRE</t>
  </si>
  <si>
    <t>VEAU MILANAISES</t>
  </si>
  <si>
    <t>V7242142</t>
  </si>
  <si>
    <t>V7245264</t>
  </si>
  <si>
    <t xml:space="preserve">PLAT DU JOUR </t>
  </si>
  <si>
    <t>739616G</t>
  </si>
  <si>
    <t>LA 7268399</t>
  </si>
  <si>
    <t>GLOBE SAINT GENEST LERPT</t>
  </si>
  <si>
    <t>HQ172G</t>
  </si>
  <si>
    <t>DLC</t>
  </si>
  <si>
    <t>NB DE PIECES TOTAL</t>
  </si>
  <si>
    <t>DLC ATTRIBUES</t>
  </si>
  <si>
    <t>NEE</t>
  </si>
  <si>
    <t>ELEVEE</t>
  </si>
  <si>
    <t>ABATTUE</t>
  </si>
  <si>
    <t>DECOUPEE</t>
  </si>
  <si>
    <t>NB PIECES ATTRIBUES</t>
  </si>
  <si>
    <t>CODE DLC</t>
  </si>
  <si>
    <t xml:space="preserve">CODE DLC </t>
  </si>
  <si>
    <t>Colonne1</t>
  </si>
  <si>
    <t>Colonne2</t>
  </si>
  <si>
    <t>Colonne3</t>
  </si>
  <si>
    <t>Colonne4</t>
  </si>
  <si>
    <t>Colonne5</t>
  </si>
  <si>
    <t>aaa</t>
  </si>
  <si>
    <t>site 1</t>
  </si>
  <si>
    <t>site 2</t>
  </si>
  <si>
    <t>f1</t>
  </si>
  <si>
    <t>f2</t>
  </si>
  <si>
    <t>j aimerai ces cellules</t>
  </si>
  <si>
    <t>vide puisque acune donnees</t>
  </si>
  <si>
    <t xml:space="preserve">n est en face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</si>
</sst>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mmyy"/>
    <numFmt numFmtId="165" formatCode="[$-F800]dddd\,\ mmmm\ dd\,\ yyyy"/>
    <numFmt numFmtId="166" formatCode="dd/mm/yy;@"/>
    <numFmt numFmtId="167" formatCode="#,##0.00\ _€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B0F0"/>
      <name val="Calibri"/>
      <family val="2"/>
      <scheme val="minor"/>
    </font>
    <font>
      <b/>
      <u/>
      <sz val="28"/>
      <color rgb="FF00B0F0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color rgb="FFFF0000"/>
      <name val="Calibri"/>
      <scheme val="minor"/>
    </font>
    <font>
      <sz val="11"/>
      <color rgb="FF00B0F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7" fillId="0" borderId="1" xfId="1" quotePrefix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9" fillId="2" borderId="0" xfId="0" applyFont="1" applyFill="1" applyAlignment="1">
      <alignment horizontal="center" vertical="center"/>
    </xf>
    <xf numFmtId="0" fontId="9" fillId="2" borderId="0" xfId="0" applyFont="1" applyFill="1" applyAlignment="1" applyProtection="1">
      <alignment horizontal="center" vertical="center"/>
      <protection locked="0"/>
    </xf>
    <xf numFmtId="14" fontId="9" fillId="2" borderId="0" xfId="0" applyNumberFormat="1" applyFont="1" applyFill="1" applyAlignment="1" applyProtection="1">
      <alignment horizontal="center" vertical="center"/>
      <protection locked="0"/>
    </xf>
    <xf numFmtId="164" fontId="9" fillId="2" borderId="0" xfId="0" applyNumberFormat="1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/>
      <protection locked="0"/>
    </xf>
    <xf numFmtId="0" fontId="1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" fontId="0" fillId="0" borderId="0" xfId="0" applyNumberFormat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 vertical="center"/>
      <protection locked="0"/>
    </xf>
    <xf numFmtId="1" fontId="9" fillId="2" borderId="0" xfId="0" applyNumberFormat="1" applyFont="1" applyFill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 wrapText="1"/>
    </xf>
    <xf numFmtId="165" fontId="2" fillId="0" borderId="0" xfId="0" applyNumberFormat="1" applyFont="1" applyAlignment="1" applyProtection="1">
      <alignment horizontal="center" vertical="center"/>
      <protection locked="0"/>
    </xf>
    <xf numFmtId="165" fontId="9" fillId="2" borderId="0" xfId="0" applyNumberFormat="1" applyFont="1" applyFill="1" applyAlignment="1" applyProtection="1">
      <alignment horizontal="center" vertical="center"/>
      <protection locked="0"/>
    </xf>
    <xf numFmtId="166" fontId="6" fillId="0" borderId="0" xfId="0" applyNumberFormat="1" applyFont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 vertical="center" wrapText="1"/>
    </xf>
    <xf numFmtId="167" fontId="0" fillId="0" borderId="0" xfId="0" applyNumberFormat="1" applyAlignment="1" applyProtection="1">
      <alignment horizontal="center" vertical="center" wrapText="1"/>
    </xf>
    <xf numFmtId="167" fontId="0" fillId="0" borderId="0" xfId="0" applyNumberFormat="1" applyAlignment="1" applyProtection="1">
      <alignment horizontal="center" vertical="center"/>
      <protection locked="0"/>
    </xf>
    <xf numFmtId="166" fontId="6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2" borderId="0" xfId="1" applyFont="1" applyFill="1" applyAlignment="1" applyProtection="1">
      <alignment vertical="center"/>
      <protection locked="0"/>
    </xf>
    <xf numFmtId="0" fontId="13" fillId="0" borderId="0" xfId="1" applyFont="1" applyFill="1" applyAlignment="1" applyProtection="1">
      <alignment vertical="center"/>
      <protection locked="0"/>
    </xf>
    <xf numFmtId="1" fontId="4" fillId="0" borderId="0" xfId="0" applyNumberFormat="1" applyFont="1" applyAlignment="1" applyProtection="1">
      <alignment horizontal="center" vertical="center" wrapText="1"/>
    </xf>
    <xf numFmtId="1" fontId="2" fillId="0" borderId="0" xfId="0" applyNumberFormat="1" applyFon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center" vertical="center"/>
      <protection locked="0"/>
    </xf>
    <xf numFmtId="1" fontId="14" fillId="0" borderId="0" xfId="0" applyNumberFormat="1" applyFont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0" fillId="0" borderId="0" xfId="0"/>
  </cellXfs>
  <cellStyles count="2">
    <cellStyle name="Lien hypertexte" xfId="1" builtinId="8"/>
    <cellStyle name="Normal" xfId="0" builtinId="0"/>
  </cellStyles>
  <dxfs count="7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64" formatCode="ddmm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ddmmyy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68" formatCode="m/d/yy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65" formatCode="[$-F800]dddd\,\ mmmm\ dd\,\ yy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5" formatCode="[$-F800]dddd\,\ mmmm\ dd\,\ yyyy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" formatCode="0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" formatCode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color rgb="FF00B0F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color rgb="FFFF0000"/>
        <name val="Calibri"/>
        <scheme val="minor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6" formatCode="dd/mm/yy;@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dd/mm/yy;@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64" formatCode="ddmm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64" formatCode="ddmm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ddmmyy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9" formatCode="dd/mm/yy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165" formatCode="[$-F800]dddd\,\ mmmm\ dd\,\ yyyy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5" formatCode="[$-F800]dddd\,\ mmmm\ dd\,\ yyyy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7" formatCode="#,##0.00\ _€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font>
        <b/>
        <strike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https://1drv.ms/f/s!AtcGprzjEYqiau--pIgkX5z-YI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366712</xdr:colOff>
      <xdr:row>0</xdr:row>
      <xdr:rowOff>26193</xdr:rowOff>
    </xdr:from>
    <xdr:to>
      <xdr:col>16</xdr:col>
      <xdr:colOff>775716</xdr:colOff>
      <xdr:row>0</xdr:row>
      <xdr:rowOff>435766</xdr:rowOff>
    </xdr:to>
    <xdr:pic>
      <xdr:nvPicPr>
        <xdr:cNvPr id="4" name="Image 3">
          <a:hlinkClick xmlns:r="http://schemas.openxmlformats.org/officeDocument/2006/relationships" r:id="rId1" tooltip="CLICKER POUR ALLER SUR ETIQUETTES TRACABILITE"/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70493" y="26193"/>
          <a:ext cx="409004" cy="409573"/>
        </a:xfrm>
        <a:prstGeom prst="rect">
          <a:avLst/>
        </a:prstGeom>
      </xdr:spPr>
    </xdr:pic>
    <xdr:clientData/>
  </xdr:twoCellAnchor>
  <xdr:twoCellAnchor editAs="oneCell">
    <xdr:from>
      <xdr:col>2</xdr:col>
      <xdr:colOff>178594</xdr:colOff>
      <xdr:row>0</xdr:row>
      <xdr:rowOff>0</xdr:rowOff>
    </xdr:from>
    <xdr:to>
      <xdr:col>2</xdr:col>
      <xdr:colOff>587598</xdr:colOff>
      <xdr:row>0</xdr:row>
      <xdr:rowOff>409573</xdr:rowOff>
    </xdr:to>
    <xdr:pic>
      <xdr:nvPicPr>
        <xdr:cNvPr id="6" name="Image 5">
          <a:hlinkClick xmlns:r="http://schemas.openxmlformats.org/officeDocument/2006/relationships" r:id="rId1" tooltip="CLICKER POUR ALLER SUR ETIQUETTES TRACABILITE"/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4094" y="0"/>
          <a:ext cx="409004" cy="409573"/>
        </a:xfrm>
        <a:prstGeom prst="rect">
          <a:avLst/>
        </a:prstGeom>
      </xdr:spPr>
    </xdr:pic>
    <xdr:clientData/>
  </xdr:twoCellAnchor>
  <xdr:twoCellAnchor>
    <xdr:from>
      <xdr:col>13</xdr:col>
      <xdr:colOff>353787</xdr:colOff>
      <xdr:row>62</xdr:row>
      <xdr:rowOff>176892</xdr:rowOff>
    </xdr:from>
    <xdr:to>
      <xdr:col>13</xdr:col>
      <xdr:colOff>1537608</xdr:colOff>
      <xdr:row>68</xdr:row>
      <xdr:rowOff>27213</xdr:rowOff>
    </xdr:to>
    <xdr:sp macro="" textlink="">
      <xdr:nvSpPr>
        <xdr:cNvPr id="2" name="Ellipse 1"/>
        <xdr:cNvSpPr/>
      </xdr:nvSpPr>
      <xdr:spPr>
        <a:xfrm>
          <a:off x="17961430" y="12273642"/>
          <a:ext cx="1183821" cy="993321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54428</xdr:colOff>
      <xdr:row>62</xdr:row>
      <xdr:rowOff>176893</xdr:rowOff>
    </xdr:from>
    <xdr:to>
      <xdr:col>16</xdr:col>
      <xdr:colOff>40821</xdr:colOff>
      <xdr:row>68</xdr:row>
      <xdr:rowOff>27214</xdr:rowOff>
    </xdr:to>
    <xdr:sp macro="" textlink="">
      <xdr:nvSpPr>
        <xdr:cNvPr id="7" name="Ellipse 6"/>
        <xdr:cNvSpPr/>
      </xdr:nvSpPr>
      <xdr:spPr>
        <a:xfrm>
          <a:off x="20778107" y="12273643"/>
          <a:ext cx="1183821" cy="993321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6" name="Tableau16" displayName="Tableau16" ref="A2:S68" headerRowDxfId="69" dataDxfId="68" totalsRowDxfId="67">
  <autoFilter ref="A2:S68"/>
  <tableColumns count="19">
    <tableColumn id="1" name="FOURNISSEURS" totalsRowFunction="sum" dataDxfId="66" totalsRowDxfId="65"/>
    <tableColumn id="2" name="N° FACTURES " dataDxfId="64" totalsRowDxfId="63"/>
    <tableColumn id="3" name="ARTICLES " dataDxfId="62" totalsRowDxfId="61"/>
    <tableColumn id="4" name="PRIX KILO" dataDxfId="60" totalsRowDxfId="59"/>
    <tableColumn id="5" name="N°LOT" dataDxfId="58" totalsRowDxfId="57"/>
    <tableColumn id="6" name="NEE" dataDxfId="56" totalsRowDxfId="55"/>
    <tableColumn id="7" name="ELEVEE" dataDxfId="54" totalsRowDxfId="53"/>
    <tableColumn id="8" name="ABATTUE" dataDxfId="52" totalsRowDxfId="51"/>
    <tableColumn id="9" name="DECOUPEE" dataDxfId="50" totalsRowDxfId="49"/>
    <tableColumn id="10" name="RACES" dataDxfId="48" totalsRowDxfId="47"/>
    <tableColumn id="20" name="DESTINATAIRES" dataDxfId="46" totalsRowDxfId="45"/>
    <tableColumn id="11" name="JOURS DE DECOUPE " dataDxfId="44" totalsRowDxfId="43"/>
    <tableColumn id="12" name=" DATE DE MISE/VIDE" dataDxfId="42" totalsRowDxfId="41"/>
    <tableColumn id="13" name="N° LOT ATTRIBUE" dataDxfId="40" totalsRowDxfId="39">
      <calculatedColumnFormula>SUM(L3)</calculatedColumnFormula>
    </tableColumn>
    <tableColumn id="21" name="CODE DLC" dataDxfId="38" totalsRowDxfId="37"/>
    <tableColumn id="14" name="DLC ATTRIBUES" dataDxfId="36" totalsRowDxfId="35">
      <calculatedColumnFormula>SUM(Tableau16[[#This Row],[JOURS DE DECOUPE ]])+O3</calculatedColumnFormula>
    </tableColumn>
    <tableColumn id="15" name="DESIGNATION" dataDxfId="34" totalsRowDxfId="33"/>
    <tableColumn id="17" name="NB DE PIECES TOTAL" totalsRowFunction="sum" dataDxfId="32" totalsRowDxfId="31"/>
    <tableColumn id="18" name="NB PIECES ATTRIBUES" dataDxfId="30" totalsRowDxfId="29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20" totalsRowShown="0">
  <tableColumns count="5">
    <tableColumn id="1" name="Colonne1"/>
    <tableColumn id="2" name="Colonne2"/>
    <tableColumn id="3" name="Colonne3"/>
    <tableColumn id="4" name="Colonne4"/>
    <tableColumn id="5" name="Colonne5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1" name="Tableau162" displayName="Tableau162" ref="A2:Q16" totalsRowCount="1" headerRowDxfId="28" dataDxfId="27" totalsRowDxfId="26">
  <autoFilter ref="A2:Q15"/>
  <tableColumns count="17">
    <tableColumn id="1" name="FOURNISSEURS" totalsRowDxfId="25"/>
    <tableColumn id="2" name="N° FACTURES " dataDxfId="24" totalsRowDxfId="23"/>
    <tableColumn id="3" name="ARTICLES " totalsRowDxfId="22"/>
    <tableColumn id="4" name="PRIX KILO" dataDxfId="21" totalsRowDxfId="20"/>
    <tableColumn id="5" name="N°LOT" dataDxfId="19" totalsRowDxfId="18"/>
    <tableColumn id="6" name="LIEU DE NAISSANCE" totalsRowDxfId="17"/>
    <tableColumn id="7" name="PAYS D ELEVAGE" totalsRowDxfId="16"/>
    <tableColumn id="8" name="PAYS D ABATTAGE" totalsRowDxfId="15"/>
    <tableColumn id="9" name="LIEU DE DECOUPE " totalsRowDxfId="14"/>
    <tableColumn id="10" name="RACES" dataDxfId="13" totalsRowDxfId="12"/>
    <tableColumn id="11" name="JOURS DE DECOUPE " dataDxfId="11" totalsRowDxfId="10"/>
    <tableColumn id="12" name=" DATE DE MISE/VIDE" dataDxfId="9" totalsRowDxfId="8"/>
    <tableColumn id="13" name="N° LOT ATTRIBUE" dataDxfId="7" totalsRowDxfId="6"/>
    <tableColumn id="14" name="NB PIECES TOTAL" totalsRowFunction="sum" dataDxfId="5" totalsRowDxfId="4"/>
    <tableColumn id="15" name="DESIGNATION" totalsRowDxfId="3"/>
    <tableColumn id="16" name="DESTINATAIRE" totalsRowDxfId="2"/>
    <tableColumn id="17" name="NB DE PIECES ATTRIBUES" totalsRowFunction="sum" dataDxfId="1" totalsRow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14.28515625" style="1" bestFit="1" customWidth="1"/>
    <col min="2" max="2" width="12.85546875" style="1" bestFit="1" customWidth="1"/>
    <col min="3" max="3" width="20.85546875" style="1" bestFit="1" customWidth="1"/>
    <col min="4" max="4" width="9.42578125" style="1" customWidth="1"/>
    <col min="5" max="5" width="6.42578125" style="1" customWidth="1"/>
    <col min="6" max="6" width="18.140625" style="1" bestFit="1" customWidth="1"/>
    <col min="7" max="7" width="15.28515625" style="1" bestFit="1" customWidth="1"/>
    <col min="8" max="8" width="17" style="1" bestFit="1" customWidth="1"/>
    <col min="9" max="9" width="16.7109375" style="1" bestFit="1" customWidth="1"/>
    <col min="10" max="11" width="16.7109375" style="1" customWidth="1"/>
    <col min="12" max="12" width="18.5703125" style="1" customWidth="1"/>
    <col min="13" max="13" width="19.5703125" style="1" customWidth="1"/>
    <col min="14" max="16" width="16.85546875" style="1" customWidth="1"/>
    <col min="17" max="17" width="21.42578125" style="1" bestFit="1" customWidth="1"/>
    <col min="18" max="18" width="15.85546875" style="1" customWidth="1"/>
    <col min="19" max="19" width="22.7109375" style="1" bestFit="1" customWidth="1"/>
    <col min="20" max="16384" width="11.42578125" style="1"/>
  </cols>
  <sheetData>
    <row r="1" spans="1:19" ht="15.75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29" t="s">
        <v>98</v>
      </c>
      <c r="G1" s="4" t="s">
        <v>99</v>
      </c>
      <c r="H1" s="4" t="s">
        <v>100</v>
      </c>
      <c r="I1" s="4" t="s">
        <v>101</v>
      </c>
      <c r="J1" s="4" t="s">
        <v>9</v>
      </c>
      <c r="K1" s="5" t="s">
        <v>15</v>
      </c>
      <c r="L1" s="5" t="s">
        <v>10</v>
      </c>
      <c r="M1" s="5" t="s">
        <v>11</v>
      </c>
      <c r="N1" s="5" t="s">
        <v>12</v>
      </c>
      <c r="O1" s="5" t="s">
        <v>104</v>
      </c>
      <c r="P1" s="5" t="s">
        <v>95</v>
      </c>
      <c r="Q1" s="5" t="s">
        <v>14</v>
      </c>
      <c r="R1" s="5" t="s">
        <v>13</v>
      </c>
      <c r="S1" s="5" t="s">
        <v>16</v>
      </c>
    </row>
    <row r="2" spans="1:19" ht="15.75" thickBot="1" x14ac:dyDescent="0.3">
      <c r="A2" s="3" t="s">
        <v>113</v>
      </c>
      <c r="B2" s="3"/>
      <c r="C2" s="3" t="s">
        <v>18</v>
      </c>
      <c r="D2" s="3"/>
      <c r="E2" s="3"/>
      <c r="F2" s="3" t="s">
        <v>19</v>
      </c>
      <c r="G2" s="3" t="s">
        <v>19</v>
      </c>
      <c r="H2" s="3" t="s">
        <v>19</v>
      </c>
      <c r="I2" s="3" t="s">
        <v>19</v>
      </c>
      <c r="J2" s="3" t="s">
        <v>20</v>
      </c>
      <c r="K2" s="3" t="s">
        <v>111</v>
      </c>
      <c r="L2" s="3"/>
      <c r="M2" s="3"/>
      <c r="N2" s="3"/>
      <c r="O2" s="3">
        <v>3</v>
      </c>
      <c r="P2" s="3"/>
      <c r="Q2" s="3" t="s">
        <v>18</v>
      </c>
      <c r="R2" s="3"/>
      <c r="S2" s="3"/>
    </row>
    <row r="3" spans="1:19" ht="15.75" thickBot="1" x14ac:dyDescent="0.3">
      <c r="A3" s="3" t="s">
        <v>114</v>
      </c>
      <c r="B3" s="3"/>
      <c r="C3" s="3" t="s">
        <v>22</v>
      </c>
      <c r="D3" s="3"/>
      <c r="E3" s="3"/>
      <c r="F3" s="3" t="s">
        <v>23</v>
      </c>
      <c r="G3" s="3" t="s">
        <v>23</v>
      </c>
      <c r="H3" s="3" t="s">
        <v>23</v>
      </c>
      <c r="I3" s="3" t="s">
        <v>23</v>
      </c>
      <c r="J3" s="3" t="s">
        <v>24</v>
      </c>
      <c r="K3" s="3" t="s">
        <v>112</v>
      </c>
      <c r="L3" s="3"/>
      <c r="M3" s="3"/>
      <c r="N3" s="3"/>
      <c r="O3" s="3">
        <v>4</v>
      </c>
      <c r="P3" s="3"/>
      <c r="Q3" s="3" t="s">
        <v>22</v>
      </c>
      <c r="R3" s="3"/>
      <c r="S3" s="3"/>
    </row>
    <row r="4" spans="1:19" ht="15.75" thickBot="1" x14ac:dyDescent="0.3">
      <c r="A4" s="3" t="s">
        <v>25</v>
      </c>
      <c r="B4" s="3"/>
      <c r="C4" s="3" t="s">
        <v>26</v>
      </c>
      <c r="D4" s="3"/>
      <c r="E4" s="3"/>
      <c r="F4" s="3" t="s">
        <v>27</v>
      </c>
      <c r="G4" s="3" t="s">
        <v>27</v>
      </c>
      <c r="H4" s="3" t="s">
        <v>27</v>
      </c>
      <c r="I4" s="3" t="s">
        <v>27</v>
      </c>
      <c r="J4" s="3" t="s">
        <v>25</v>
      </c>
      <c r="K4" s="3" t="s">
        <v>25</v>
      </c>
      <c r="L4" s="3"/>
      <c r="M4" s="3"/>
      <c r="N4" s="3"/>
      <c r="O4" s="3">
        <v>5</v>
      </c>
      <c r="P4" s="3"/>
      <c r="Q4" s="3" t="s">
        <v>28</v>
      </c>
      <c r="R4" s="3"/>
      <c r="S4" s="3"/>
    </row>
    <row r="5" spans="1:19" ht="15.75" thickBot="1" x14ac:dyDescent="0.3">
      <c r="A5" s="3" t="s">
        <v>25</v>
      </c>
      <c r="B5" s="3"/>
      <c r="C5" s="3" t="s">
        <v>29</v>
      </c>
      <c r="D5" s="3"/>
      <c r="E5" s="3"/>
      <c r="F5" s="3" t="s">
        <v>30</v>
      </c>
      <c r="G5" s="3" t="s">
        <v>30</v>
      </c>
      <c r="H5" s="3" t="s">
        <v>30</v>
      </c>
      <c r="I5" s="3" t="s">
        <v>30</v>
      </c>
      <c r="J5" s="3" t="s">
        <v>25</v>
      </c>
      <c r="K5" s="3" t="s">
        <v>25</v>
      </c>
      <c r="L5" s="3"/>
      <c r="M5" s="3"/>
      <c r="N5" s="3"/>
      <c r="O5" s="3">
        <v>6</v>
      </c>
      <c r="P5" s="3"/>
      <c r="Q5" s="3" t="s">
        <v>31</v>
      </c>
      <c r="R5" s="3"/>
      <c r="S5" s="3"/>
    </row>
    <row r="6" spans="1:19" ht="15.75" thickBot="1" x14ac:dyDescent="0.3">
      <c r="A6" s="3" t="s">
        <v>25</v>
      </c>
      <c r="B6" s="3"/>
      <c r="C6" s="3" t="s">
        <v>32</v>
      </c>
      <c r="D6" s="3"/>
      <c r="E6" s="3"/>
      <c r="F6" s="3" t="s">
        <v>33</v>
      </c>
      <c r="G6" s="3" t="s">
        <v>33</v>
      </c>
      <c r="H6" s="3" t="s">
        <v>33</v>
      </c>
      <c r="I6" s="3" t="s">
        <v>33</v>
      </c>
      <c r="J6" s="3" t="s">
        <v>25</v>
      </c>
      <c r="K6" s="3" t="s">
        <v>25</v>
      </c>
      <c r="L6" s="3"/>
      <c r="M6" s="3"/>
      <c r="N6" s="3"/>
      <c r="O6" s="3">
        <v>7</v>
      </c>
      <c r="P6" s="3"/>
      <c r="Q6" s="3" t="s">
        <v>32</v>
      </c>
      <c r="R6" s="3"/>
      <c r="S6" s="3"/>
    </row>
    <row r="7" spans="1:19" ht="15.75" thickBot="1" x14ac:dyDescent="0.3">
      <c r="A7" s="3" t="s">
        <v>25</v>
      </c>
      <c r="B7" s="3"/>
      <c r="C7" s="3" t="s">
        <v>34</v>
      </c>
      <c r="D7" s="3"/>
      <c r="E7" s="3"/>
      <c r="F7" s="3" t="s">
        <v>35</v>
      </c>
      <c r="G7" s="3" t="s">
        <v>35</v>
      </c>
      <c r="H7" s="3" t="s">
        <v>35</v>
      </c>
      <c r="I7" s="3" t="s">
        <v>35</v>
      </c>
      <c r="J7" s="3" t="s">
        <v>25</v>
      </c>
      <c r="K7" s="3" t="s">
        <v>25</v>
      </c>
      <c r="L7" s="3"/>
      <c r="M7" s="3"/>
      <c r="N7" s="3"/>
      <c r="O7" s="3">
        <v>8</v>
      </c>
      <c r="P7" s="3"/>
      <c r="Q7" s="3" t="s">
        <v>36</v>
      </c>
      <c r="R7" s="3"/>
      <c r="S7" s="3"/>
    </row>
    <row r="8" spans="1:19" ht="15.75" thickBot="1" x14ac:dyDescent="0.3">
      <c r="A8" s="3" t="s">
        <v>25</v>
      </c>
      <c r="B8" s="3"/>
      <c r="C8" s="3" t="s">
        <v>37</v>
      </c>
      <c r="D8" s="3"/>
      <c r="E8" s="3"/>
      <c r="F8" s="3" t="s">
        <v>38</v>
      </c>
      <c r="G8" s="3" t="s">
        <v>38</v>
      </c>
      <c r="H8" s="3" t="s">
        <v>38</v>
      </c>
      <c r="I8" s="3" t="s">
        <v>38</v>
      </c>
      <c r="J8" s="3" t="s">
        <v>25</v>
      </c>
      <c r="K8" s="3" t="s">
        <v>25</v>
      </c>
      <c r="L8" s="3"/>
      <c r="M8" s="3"/>
      <c r="N8" s="3"/>
      <c r="O8" s="3">
        <v>9</v>
      </c>
      <c r="P8" s="3"/>
      <c r="Q8" s="3" t="s">
        <v>37</v>
      </c>
      <c r="R8" s="3"/>
      <c r="S8" s="3"/>
    </row>
    <row r="9" spans="1:19" ht="15.75" thickBot="1" x14ac:dyDescent="0.3">
      <c r="A9" s="3" t="s">
        <v>25</v>
      </c>
      <c r="B9" s="3"/>
      <c r="C9" s="3" t="s">
        <v>39</v>
      </c>
      <c r="D9" s="3"/>
      <c r="E9" s="3"/>
      <c r="F9" s="3" t="s">
        <v>40</v>
      </c>
      <c r="G9" s="3" t="s">
        <v>40</v>
      </c>
      <c r="H9" s="3" t="s">
        <v>40</v>
      </c>
      <c r="I9" s="3" t="s">
        <v>40</v>
      </c>
      <c r="J9" s="3" t="s">
        <v>25</v>
      </c>
      <c r="K9" s="3" t="s">
        <v>25</v>
      </c>
      <c r="L9" s="3"/>
      <c r="M9" s="3"/>
      <c r="N9" s="3"/>
      <c r="O9" s="3">
        <v>10</v>
      </c>
      <c r="P9" s="3"/>
      <c r="Q9" s="3" t="s">
        <v>39</v>
      </c>
      <c r="R9" s="3"/>
      <c r="S9" s="3"/>
    </row>
    <row r="10" spans="1:19" ht="15.75" thickBot="1" x14ac:dyDescent="0.3">
      <c r="A10" s="3" t="s">
        <v>25</v>
      </c>
      <c r="B10" s="3"/>
      <c r="C10" s="3" t="s">
        <v>41</v>
      </c>
      <c r="D10" s="3"/>
      <c r="E10" s="3"/>
      <c r="F10" s="3" t="s">
        <v>42</v>
      </c>
      <c r="G10" s="3" t="s">
        <v>42</v>
      </c>
      <c r="H10" s="3" t="s">
        <v>42</v>
      </c>
      <c r="I10" s="3" t="s">
        <v>42</v>
      </c>
      <c r="J10" s="3" t="s">
        <v>25</v>
      </c>
      <c r="K10" s="3" t="s">
        <v>25</v>
      </c>
      <c r="L10" s="3"/>
      <c r="M10" s="3"/>
      <c r="N10" s="3"/>
      <c r="O10" s="3">
        <v>11</v>
      </c>
      <c r="P10" s="3"/>
      <c r="Q10" s="3" t="s">
        <v>41</v>
      </c>
      <c r="R10" s="3"/>
      <c r="S10" s="3"/>
    </row>
    <row r="11" spans="1:19" ht="15.75" thickBot="1" x14ac:dyDescent="0.3">
      <c r="A11" s="3" t="s">
        <v>25</v>
      </c>
      <c r="B11" s="3"/>
      <c r="C11" s="3" t="s">
        <v>43</v>
      </c>
      <c r="D11" s="3"/>
      <c r="E11" s="3"/>
      <c r="F11" s="3" t="s">
        <v>44</v>
      </c>
      <c r="G11" s="3" t="s">
        <v>44</v>
      </c>
      <c r="H11" s="3" t="s">
        <v>44</v>
      </c>
      <c r="I11" s="3" t="s">
        <v>44</v>
      </c>
      <c r="J11" s="3" t="s">
        <v>25</v>
      </c>
      <c r="K11" s="3" t="s">
        <v>25</v>
      </c>
      <c r="L11" s="3"/>
      <c r="M11" s="3"/>
      <c r="N11" s="3"/>
      <c r="O11" s="3">
        <v>12</v>
      </c>
      <c r="P11" s="3"/>
      <c r="Q11" s="3" t="s">
        <v>43</v>
      </c>
      <c r="R11" s="3"/>
      <c r="S11" s="3"/>
    </row>
    <row r="12" spans="1:19" ht="15.75" thickBot="1" x14ac:dyDescent="0.3">
      <c r="A12" s="3" t="s">
        <v>25</v>
      </c>
      <c r="B12" s="3"/>
      <c r="C12" s="3" t="s">
        <v>45</v>
      </c>
      <c r="D12" s="3"/>
      <c r="E12" s="3"/>
      <c r="F12" s="3" t="s">
        <v>46</v>
      </c>
      <c r="G12" s="3" t="s">
        <v>46</v>
      </c>
      <c r="H12" s="3" t="s">
        <v>46</v>
      </c>
      <c r="I12" s="3" t="s">
        <v>46</v>
      </c>
      <c r="J12" s="3" t="s">
        <v>25</v>
      </c>
      <c r="K12" s="3" t="s">
        <v>25</v>
      </c>
      <c r="L12" s="3"/>
      <c r="M12" s="3"/>
      <c r="N12" s="3"/>
      <c r="O12" s="3">
        <v>13</v>
      </c>
      <c r="P12" s="3"/>
      <c r="Q12" s="3" t="s">
        <v>47</v>
      </c>
      <c r="R12" s="3"/>
      <c r="S12" s="3"/>
    </row>
    <row r="13" spans="1:19" ht="15.75" thickBot="1" x14ac:dyDescent="0.3">
      <c r="A13" s="3" t="s">
        <v>25</v>
      </c>
      <c r="B13" s="3"/>
      <c r="C13" s="3" t="s">
        <v>48</v>
      </c>
      <c r="D13" s="3"/>
      <c r="E13" s="3"/>
      <c r="F13" s="3" t="s">
        <v>49</v>
      </c>
      <c r="G13" s="3" t="s">
        <v>49</v>
      </c>
      <c r="H13" s="3" t="s">
        <v>49</v>
      </c>
      <c r="I13" s="3" t="s">
        <v>49</v>
      </c>
      <c r="J13" s="3" t="s">
        <v>25</v>
      </c>
      <c r="K13" s="3" t="s">
        <v>25</v>
      </c>
      <c r="L13" s="3"/>
      <c r="M13" s="3"/>
      <c r="N13" s="3"/>
      <c r="O13" s="3">
        <v>14</v>
      </c>
      <c r="P13" s="3"/>
      <c r="Q13" s="3" t="s">
        <v>50</v>
      </c>
      <c r="R13" s="3"/>
      <c r="S13" s="3"/>
    </row>
    <row r="14" spans="1:19" ht="15.75" thickBot="1" x14ac:dyDescent="0.3">
      <c r="A14" s="3" t="s">
        <v>25</v>
      </c>
      <c r="B14" s="3"/>
      <c r="C14" s="3" t="s">
        <v>51</v>
      </c>
      <c r="D14" s="3"/>
      <c r="E14" s="3"/>
      <c r="F14" s="3" t="s">
        <v>52</v>
      </c>
      <c r="G14" s="3" t="s">
        <v>52</v>
      </c>
      <c r="H14" s="3" t="s">
        <v>52</v>
      </c>
      <c r="I14" s="3" t="s">
        <v>52</v>
      </c>
      <c r="J14" s="3" t="s">
        <v>25</v>
      </c>
      <c r="K14" s="3" t="s">
        <v>25</v>
      </c>
      <c r="L14" s="3"/>
      <c r="M14" s="3"/>
      <c r="N14" s="3"/>
      <c r="O14" s="3">
        <v>15</v>
      </c>
      <c r="P14" s="3"/>
      <c r="Q14" s="3" t="s">
        <v>45</v>
      </c>
      <c r="R14" s="3"/>
      <c r="S14" s="3"/>
    </row>
    <row r="15" spans="1:19" ht="15.75" thickBot="1" x14ac:dyDescent="0.3">
      <c r="A15" s="3" t="s">
        <v>25</v>
      </c>
      <c r="B15" s="3"/>
      <c r="C15" s="3" t="s">
        <v>53</v>
      </c>
      <c r="D15" s="3"/>
      <c r="E15" s="3"/>
      <c r="F15" s="3" t="s">
        <v>54</v>
      </c>
      <c r="G15" s="3" t="s">
        <v>54</v>
      </c>
      <c r="H15" s="3" t="s">
        <v>54</v>
      </c>
      <c r="I15" s="3" t="s">
        <v>54</v>
      </c>
      <c r="J15" s="3" t="s">
        <v>25</v>
      </c>
      <c r="K15" s="3" t="s">
        <v>25</v>
      </c>
      <c r="L15" s="3"/>
      <c r="M15" s="3"/>
      <c r="N15" s="3"/>
      <c r="O15" s="3">
        <v>16</v>
      </c>
      <c r="P15" s="3"/>
      <c r="Q15" s="3" t="s">
        <v>55</v>
      </c>
      <c r="R15" s="3"/>
      <c r="S15" s="3"/>
    </row>
    <row r="16" spans="1:19" ht="15.75" thickBot="1" x14ac:dyDescent="0.3">
      <c r="A16" s="3" t="s">
        <v>25</v>
      </c>
      <c r="B16" s="3"/>
      <c r="C16" s="3" t="s">
        <v>56</v>
      </c>
      <c r="D16" s="3"/>
      <c r="E16" s="3"/>
      <c r="F16" s="3" t="s">
        <v>57</v>
      </c>
      <c r="G16" s="3" t="s">
        <v>57</v>
      </c>
      <c r="H16" s="3" t="s">
        <v>57</v>
      </c>
      <c r="I16" s="3" t="s">
        <v>57</v>
      </c>
      <c r="J16" s="3" t="s">
        <v>25</v>
      </c>
      <c r="K16" s="3" t="s">
        <v>25</v>
      </c>
      <c r="L16" s="3"/>
      <c r="M16" s="3"/>
      <c r="N16" s="3"/>
      <c r="O16" s="3">
        <v>17</v>
      </c>
      <c r="P16" s="2"/>
      <c r="Q16" s="2" t="s">
        <v>48</v>
      </c>
      <c r="R16" s="3"/>
      <c r="S16" s="3"/>
    </row>
    <row r="17" spans="1:19" ht="15.75" thickBot="1" x14ac:dyDescent="0.3">
      <c r="A17" s="3" t="s">
        <v>25</v>
      </c>
      <c r="B17" s="3"/>
      <c r="C17" s="3" t="s">
        <v>58</v>
      </c>
      <c r="D17" s="3"/>
      <c r="E17" s="3"/>
      <c r="F17" s="3" t="s">
        <v>59</v>
      </c>
      <c r="G17" s="3" t="s">
        <v>59</v>
      </c>
      <c r="H17" s="3" t="s">
        <v>59</v>
      </c>
      <c r="I17" s="3" t="s">
        <v>59</v>
      </c>
      <c r="J17" s="3" t="s">
        <v>25</v>
      </c>
      <c r="K17" s="3" t="s">
        <v>25</v>
      </c>
      <c r="L17" s="3"/>
      <c r="M17" s="3"/>
      <c r="N17" s="3"/>
      <c r="O17" s="3">
        <v>18</v>
      </c>
      <c r="P17" s="3"/>
      <c r="Q17" s="18" t="s">
        <v>60</v>
      </c>
      <c r="R17" s="3"/>
      <c r="S17" s="3"/>
    </row>
    <row r="18" spans="1:19" ht="15.75" thickBot="1" x14ac:dyDescent="0.3">
      <c r="A18" s="3" t="s">
        <v>25</v>
      </c>
      <c r="B18" s="3"/>
      <c r="C18" s="3" t="s">
        <v>61</v>
      </c>
      <c r="D18" s="3"/>
      <c r="E18" s="3"/>
      <c r="F18" s="3" t="s">
        <v>62</v>
      </c>
      <c r="G18" s="3" t="s">
        <v>62</v>
      </c>
      <c r="H18" s="3" t="s">
        <v>62</v>
      </c>
      <c r="I18" s="3" t="s">
        <v>62</v>
      </c>
      <c r="J18" s="3" t="s">
        <v>25</v>
      </c>
      <c r="K18" s="3" t="s">
        <v>25</v>
      </c>
      <c r="L18" s="3"/>
      <c r="M18" s="3"/>
      <c r="N18" s="3"/>
      <c r="O18" s="3">
        <v>19</v>
      </c>
      <c r="P18" s="3"/>
      <c r="Q18" s="3" t="s">
        <v>53</v>
      </c>
      <c r="R18" s="3"/>
      <c r="S18" s="3"/>
    </row>
    <row r="19" spans="1:19" ht="15.75" thickBot="1" x14ac:dyDescent="0.3">
      <c r="A19" s="3" t="s">
        <v>25</v>
      </c>
      <c r="B19" s="3"/>
      <c r="C19" s="3" t="s">
        <v>63</v>
      </c>
      <c r="D19" s="3"/>
      <c r="E19" s="3"/>
      <c r="F19" s="3" t="s">
        <v>64</v>
      </c>
      <c r="G19" s="3" t="s">
        <v>64</v>
      </c>
      <c r="H19" s="3" t="s">
        <v>64</v>
      </c>
      <c r="I19" s="3" t="s">
        <v>64</v>
      </c>
      <c r="J19" s="3" t="s">
        <v>25</v>
      </c>
      <c r="K19" s="3" t="s">
        <v>25</v>
      </c>
      <c r="L19" s="3"/>
      <c r="M19" s="3"/>
      <c r="N19" s="3"/>
      <c r="O19" s="3">
        <v>20</v>
      </c>
      <c r="P19" s="3"/>
      <c r="Q19" s="3" t="s">
        <v>65</v>
      </c>
      <c r="R19" s="3"/>
      <c r="S19" s="3"/>
    </row>
    <row r="20" spans="1:19" ht="15.75" thickBot="1" x14ac:dyDescent="0.3">
      <c r="A20" s="3" t="s">
        <v>25</v>
      </c>
      <c r="B20" s="3"/>
      <c r="C20" s="3" t="s">
        <v>66</v>
      </c>
      <c r="D20" s="3"/>
      <c r="E20" s="3"/>
      <c r="F20" s="3" t="s">
        <v>67</v>
      </c>
      <c r="G20" s="3" t="s">
        <v>67</v>
      </c>
      <c r="H20" s="3" t="s">
        <v>67</v>
      </c>
      <c r="I20" s="3" t="s">
        <v>67</v>
      </c>
      <c r="J20" s="3" t="s">
        <v>25</v>
      </c>
      <c r="K20" s="3" t="s">
        <v>25</v>
      </c>
      <c r="L20" s="3"/>
      <c r="M20" s="3"/>
      <c r="N20" s="3"/>
      <c r="O20" s="3"/>
      <c r="P20" s="3"/>
      <c r="Q20" s="3" t="s">
        <v>68</v>
      </c>
      <c r="R20" s="3"/>
      <c r="S20" s="3"/>
    </row>
    <row r="21" spans="1:19" ht="15.75" thickBot="1" x14ac:dyDescent="0.3">
      <c r="A21" s="3" t="s">
        <v>25</v>
      </c>
      <c r="B21" s="3"/>
      <c r="C21" s="3" t="s">
        <v>69</v>
      </c>
      <c r="D21" s="3"/>
      <c r="E21" s="3"/>
      <c r="F21" s="3" t="s">
        <v>70</v>
      </c>
      <c r="G21" s="3" t="s">
        <v>70</v>
      </c>
      <c r="H21" s="3" t="s">
        <v>70</v>
      </c>
      <c r="I21" s="3" t="s">
        <v>70</v>
      </c>
      <c r="J21" s="3" t="s">
        <v>25</v>
      </c>
      <c r="K21" s="3" t="s">
        <v>25</v>
      </c>
      <c r="L21" s="3"/>
      <c r="M21" s="3"/>
      <c r="N21" s="3"/>
      <c r="O21" s="3"/>
      <c r="P21" s="3"/>
      <c r="Q21" s="3" t="s">
        <v>71</v>
      </c>
      <c r="R21" s="3"/>
      <c r="S21" s="3"/>
    </row>
    <row r="22" spans="1:19" ht="15.75" thickBot="1" x14ac:dyDescent="0.3">
      <c r="A22" s="3" t="s">
        <v>25</v>
      </c>
      <c r="B22" s="3"/>
      <c r="C22" s="3" t="s">
        <v>72</v>
      </c>
      <c r="D22" s="3"/>
      <c r="E22" s="3"/>
      <c r="F22" s="3" t="s">
        <v>73</v>
      </c>
      <c r="G22" s="3" t="s">
        <v>73</v>
      </c>
      <c r="H22" s="3" t="s">
        <v>73</v>
      </c>
      <c r="I22" s="3" t="s">
        <v>73</v>
      </c>
      <c r="J22" s="3" t="s">
        <v>25</v>
      </c>
      <c r="K22" s="3" t="s">
        <v>25</v>
      </c>
      <c r="L22" s="3"/>
      <c r="M22" s="3"/>
      <c r="N22" s="3"/>
      <c r="O22" s="3"/>
      <c r="P22" s="3"/>
      <c r="Q22" s="3" t="s">
        <v>74</v>
      </c>
      <c r="R22" s="3"/>
      <c r="S22" s="3"/>
    </row>
    <row r="23" spans="1:19" ht="15.75" thickBot="1" x14ac:dyDescent="0.3">
      <c r="A23" s="3" t="s">
        <v>25</v>
      </c>
      <c r="B23" s="3"/>
      <c r="C23" s="3" t="s">
        <v>75</v>
      </c>
      <c r="D23" s="3"/>
      <c r="E23" s="3"/>
      <c r="F23" s="3" t="s">
        <v>76</v>
      </c>
      <c r="G23" s="3" t="s">
        <v>76</v>
      </c>
      <c r="H23" s="3" t="s">
        <v>76</v>
      </c>
      <c r="I23" s="3" t="s">
        <v>76</v>
      </c>
      <c r="J23" s="3" t="s">
        <v>25</v>
      </c>
      <c r="K23" s="3" t="s">
        <v>25</v>
      </c>
      <c r="L23" s="3"/>
      <c r="M23" s="3"/>
      <c r="N23" s="3"/>
      <c r="O23" s="3"/>
      <c r="P23" s="3"/>
      <c r="Q23" s="3" t="s">
        <v>77</v>
      </c>
      <c r="R23" s="3"/>
      <c r="S23" s="3"/>
    </row>
    <row r="24" spans="1:19" ht="15.75" thickBot="1" x14ac:dyDescent="0.3">
      <c r="A24" s="3" t="s">
        <v>25</v>
      </c>
      <c r="B24" s="3"/>
      <c r="C24" s="3" t="s">
        <v>25</v>
      </c>
      <c r="D24" s="3"/>
      <c r="E24" s="3"/>
      <c r="F24" s="3" t="s">
        <v>78</v>
      </c>
      <c r="G24" s="3" t="s">
        <v>78</v>
      </c>
      <c r="H24" s="3" t="s">
        <v>78</v>
      </c>
      <c r="I24" s="3" t="s">
        <v>78</v>
      </c>
      <c r="J24" s="3" t="s">
        <v>25</v>
      </c>
      <c r="K24" s="3" t="s">
        <v>25</v>
      </c>
      <c r="L24" s="3"/>
      <c r="M24" s="3"/>
      <c r="N24" s="3"/>
      <c r="O24" s="3"/>
      <c r="P24" s="3"/>
      <c r="Q24" s="3" t="s">
        <v>79</v>
      </c>
      <c r="R24" s="3"/>
      <c r="S24" s="3"/>
    </row>
    <row r="25" spans="1:19" ht="15.75" thickBot="1" x14ac:dyDescent="0.3">
      <c r="A25" s="3" t="s">
        <v>25</v>
      </c>
      <c r="B25" s="3"/>
      <c r="C25" s="3" t="s">
        <v>25</v>
      </c>
      <c r="D25" s="3"/>
      <c r="E25" s="3"/>
      <c r="F25" s="3" t="s">
        <v>25</v>
      </c>
      <c r="G25" s="3" t="s">
        <v>25</v>
      </c>
      <c r="H25" s="3" t="s">
        <v>25</v>
      </c>
      <c r="I25" s="3" t="s">
        <v>25</v>
      </c>
      <c r="J25" s="3" t="s">
        <v>25</v>
      </c>
      <c r="K25" s="3" t="s">
        <v>25</v>
      </c>
      <c r="L25" s="3"/>
      <c r="M25" s="3"/>
      <c r="N25" s="3"/>
      <c r="O25" s="3"/>
      <c r="P25" s="3"/>
      <c r="Q25" s="3" t="s">
        <v>66</v>
      </c>
      <c r="R25" s="3"/>
      <c r="S25" s="3"/>
    </row>
    <row r="26" spans="1:19" ht="15.75" thickBot="1" x14ac:dyDescent="0.3">
      <c r="A26" s="3" t="s">
        <v>25</v>
      </c>
      <c r="B26" s="3"/>
      <c r="C26" s="3" t="s">
        <v>25</v>
      </c>
      <c r="D26" s="3"/>
      <c r="E26" s="3"/>
      <c r="F26" s="3" t="s">
        <v>25</v>
      </c>
      <c r="G26" s="3" t="s">
        <v>25</v>
      </c>
      <c r="H26" s="3" t="s">
        <v>25</v>
      </c>
      <c r="I26" s="3" t="s">
        <v>25</v>
      </c>
      <c r="J26" s="3" t="s">
        <v>25</v>
      </c>
      <c r="K26" s="3" t="s">
        <v>25</v>
      </c>
      <c r="L26" s="3"/>
      <c r="M26" s="3"/>
      <c r="N26" s="3"/>
      <c r="O26" s="3"/>
      <c r="P26" s="3"/>
      <c r="Q26" s="3" t="s">
        <v>80</v>
      </c>
      <c r="R26" s="3"/>
      <c r="S26" s="3"/>
    </row>
    <row r="27" spans="1:19" ht="15.75" thickBot="1" x14ac:dyDescent="0.3">
      <c r="A27" s="3" t="s">
        <v>25</v>
      </c>
      <c r="B27" s="3"/>
      <c r="C27" s="3" t="s">
        <v>25</v>
      </c>
      <c r="D27" s="3"/>
      <c r="E27" s="3"/>
      <c r="F27" s="3" t="s">
        <v>25</v>
      </c>
      <c r="G27" s="3" t="s">
        <v>25</v>
      </c>
      <c r="H27" s="3" t="s">
        <v>25</v>
      </c>
      <c r="I27" s="3" t="s">
        <v>25</v>
      </c>
      <c r="J27" s="3" t="s">
        <v>25</v>
      </c>
      <c r="K27" s="3" t="s">
        <v>25</v>
      </c>
      <c r="L27" s="3"/>
      <c r="M27" s="3"/>
      <c r="N27" s="3"/>
      <c r="O27" s="3"/>
      <c r="P27" s="3"/>
      <c r="Q27" s="3" t="s">
        <v>25</v>
      </c>
      <c r="R27" s="3"/>
      <c r="S27" s="3"/>
    </row>
    <row r="28" spans="1:19" ht="15.75" thickBot="1" x14ac:dyDescent="0.3">
      <c r="A28" s="3" t="s">
        <v>25</v>
      </c>
      <c r="B28" s="3"/>
      <c r="C28" s="3" t="s">
        <v>25</v>
      </c>
      <c r="D28" s="3"/>
      <c r="E28" s="3"/>
      <c r="F28" s="3" t="s">
        <v>25</v>
      </c>
      <c r="G28" s="3" t="s">
        <v>25</v>
      </c>
      <c r="H28" s="3" t="s">
        <v>25</v>
      </c>
      <c r="I28" s="3" t="s">
        <v>25</v>
      </c>
      <c r="J28" s="3" t="s">
        <v>25</v>
      </c>
      <c r="K28" s="3" t="s">
        <v>25</v>
      </c>
      <c r="L28" s="3"/>
      <c r="M28" s="3"/>
      <c r="N28" s="3"/>
      <c r="O28" s="3"/>
      <c r="P28" s="3"/>
      <c r="Q28" s="3" t="s">
        <v>25</v>
      </c>
      <c r="R28" s="3"/>
      <c r="S28" s="3"/>
    </row>
    <row r="29" spans="1:19" ht="15.75" thickBot="1" x14ac:dyDescent="0.3">
      <c r="A29" s="3" t="s">
        <v>25</v>
      </c>
      <c r="B29" s="3"/>
      <c r="C29" s="3" t="s">
        <v>25</v>
      </c>
      <c r="D29" s="3"/>
      <c r="E29" s="3"/>
      <c r="F29" s="3" t="s">
        <v>25</v>
      </c>
      <c r="G29" s="3" t="s">
        <v>25</v>
      </c>
      <c r="H29" s="3" t="s">
        <v>25</v>
      </c>
      <c r="I29" s="3" t="s">
        <v>25</v>
      </c>
      <c r="J29" s="3" t="s">
        <v>25</v>
      </c>
      <c r="K29" s="3" t="s">
        <v>25</v>
      </c>
      <c r="L29" s="3"/>
      <c r="M29" s="3"/>
      <c r="N29" s="3"/>
      <c r="O29" s="3"/>
      <c r="P29" s="3"/>
      <c r="Q29" s="3" t="s">
        <v>25</v>
      </c>
      <c r="R29" s="3"/>
      <c r="S29" s="3"/>
    </row>
    <row r="30" spans="1:19" ht="15.75" thickBot="1" x14ac:dyDescent="0.3">
      <c r="A30" s="3" t="s">
        <v>25</v>
      </c>
      <c r="B30" s="3"/>
      <c r="C30" s="3" t="s">
        <v>25</v>
      </c>
      <c r="D30" s="3"/>
      <c r="E30" s="3"/>
      <c r="F30" s="3" t="s">
        <v>25</v>
      </c>
      <c r="G30" s="3" t="s">
        <v>25</v>
      </c>
      <c r="H30" s="3" t="s">
        <v>25</v>
      </c>
      <c r="I30" s="3" t="s">
        <v>25</v>
      </c>
      <c r="J30" s="3" t="s">
        <v>25</v>
      </c>
      <c r="K30" s="3" t="s">
        <v>25</v>
      </c>
      <c r="L30" s="3"/>
      <c r="M30" s="3"/>
      <c r="N30" s="3"/>
      <c r="O30" s="3"/>
      <c r="P30" s="3"/>
      <c r="Q30" s="3" t="s">
        <v>25</v>
      </c>
      <c r="R30" s="3"/>
      <c r="S30" s="3"/>
    </row>
    <row r="31" spans="1:19" ht="15.75" thickBot="1" x14ac:dyDescent="0.3">
      <c r="A31" s="3" t="s">
        <v>25</v>
      </c>
      <c r="B31" s="3"/>
      <c r="C31" s="3" t="s">
        <v>25</v>
      </c>
      <c r="D31" s="3"/>
      <c r="E31" s="3"/>
      <c r="F31" s="3" t="s">
        <v>25</v>
      </c>
      <c r="G31" s="3" t="s">
        <v>25</v>
      </c>
      <c r="H31" s="3" t="s">
        <v>25</v>
      </c>
      <c r="I31" s="3" t="s">
        <v>25</v>
      </c>
      <c r="J31" s="3" t="s">
        <v>25</v>
      </c>
      <c r="K31" s="3" t="s">
        <v>25</v>
      </c>
      <c r="L31" s="3"/>
      <c r="M31" s="3"/>
      <c r="N31" s="3"/>
      <c r="O31" s="3"/>
      <c r="P31" s="3"/>
      <c r="Q31" s="3" t="s">
        <v>25</v>
      </c>
      <c r="R31" s="3"/>
      <c r="S31" s="3"/>
    </row>
    <row r="32" spans="1:19" ht="15.75" thickBot="1" x14ac:dyDescent="0.3">
      <c r="A32" s="3" t="s">
        <v>25</v>
      </c>
      <c r="B32" s="3"/>
      <c r="C32" s="3" t="s">
        <v>25</v>
      </c>
      <c r="D32" s="3"/>
      <c r="E32" s="3"/>
      <c r="F32" s="3" t="s">
        <v>25</v>
      </c>
      <c r="G32" s="3" t="s">
        <v>25</v>
      </c>
      <c r="H32" s="3" t="s">
        <v>25</v>
      </c>
      <c r="I32" s="3" t="s">
        <v>25</v>
      </c>
      <c r="J32" s="3" t="s">
        <v>25</v>
      </c>
      <c r="K32" s="3" t="s">
        <v>25</v>
      </c>
      <c r="L32" s="3"/>
      <c r="M32" s="3"/>
      <c r="N32" s="3"/>
      <c r="O32" s="3"/>
      <c r="P32" s="3"/>
      <c r="Q32" s="3" t="s">
        <v>25</v>
      </c>
      <c r="R32" s="3"/>
      <c r="S32" s="3"/>
    </row>
    <row r="33" spans="1:18" ht="15.75" thickBot="1" x14ac:dyDescent="0.3">
      <c r="A33" s="2" t="s">
        <v>25</v>
      </c>
      <c r="B33" s="2"/>
      <c r="C33" s="2" t="s">
        <v>81</v>
      </c>
      <c r="D33" s="2"/>
      <c r="E33" s="2"/>
      <c r="F33" s="3" t="s">
        <v>25</v>
      </c>
      <c r="G33" s="3" t="s">
        <v>25</v>
      </c>
      <c r="H33" s="3" t="s">
        <v>25</v>
      </c>
      <c r="I33" s="3" t="s">
        <v>25</v>
      </c>
      <c r="J33" s="3" t="s">
        <v>25</v>
      </c>
      <c r="K33" s="3" t="s">
        <v>25</v>
      </c>
      <c r="L33" s="2"/>
      <c r="M33" s="2"/>
      <c r="N33" s="2"/>
      <c r="O33" s="2"/>
      <c r="P33" s="2"/>
      <c r="Q33" s="3" t="s">
        <v>25</v>
      </c>
      <c r="R33" s="2"/>
    </row>
  </sheetData>
  <sheetProtection autoFilter="0"/>
  <sortState ref="Q21:Q26">
    <sortCondition ref="Q21"/>
  </sortState>
  <hyperlinks>
    <hyperlink ref="Q17" location="'TRACA PJ '!A1" display="PLAT DU JOU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72"/>
  <sheetViews>
    <sheetView tabSelected="1" topLeftCell="I1" zoomScale="70" zoomScaleNormal="70" workbookViewId="0">
      <pane ySplit="2" topLeftCell="A51" activePane="bottomLeft" state="frozen"/>
      <selection pane="bottomLeft" activeCell="O73" sqref="O73"/>
    </sheetView>
  </sheetViews>
  <sheetFormatPr baseColWidth="10" defaultColWidth="11.42578125" defaultRowHeight="15" outlineLevelCol="1" x14ac:dyDescent="0.25"/>
  <cols>
    <col min="1" max="1" width="16.42578125" style="9" customWidth="1"/>
    <col min="2" max="2" width="15" style="9" customWidth="1"/>
    <col min="3" max="3" width="11.5703125" style="9" customWidth="1"/>
    <col min="4" max="4" width="15.85546875" style="39" customWidth="1"/>
    <col min="5" max="5" width="17.42578125" style="50" bestFit="1" customWidth="1"/>
    <col min="6" max="6" width="20.140625" style="9" customWidth="1" outlineLevel="1"/>
    <col min="7" max="7" width="17.42578125" style="9" customWidth="1" outlineLevel="1"/>
    <col min="8" max="8" width="19" style="9" customWidth="1" outlineLevel="1"/>
    <col min="9" max="10" width="18.7109375" style="9" customWidth="1" outlineLevel="1"/>
    <col min="11" max="11" width="26.85546875" style="13" bestFit="1" customWidth="1" outlineLevel="1"/>
    <col min="12" max="12" width="35.28515625" style="34" bestFit="1" customWidth="1"/>
    <col min="13" max="13" width="31.140625" style="10" customWidth="1"/>
    <col min="14" max="14" width="28.140625" style="41" bestFit="1" customWidth="1"/>
    <col min="15" max="15" width="18.5703125" style="48" customWidth="1"/>
    <col min="16" max="16" width="18" style="40" customWidth="1"/>
    <col min="17" max="17" width="15.42578125" style="21" customWidth="1"/>
    <col min="18" max="18" width="26.140625" style="12" customWidth="1"/>
    <col min="19" max="19" width="24.42578125" style="44" bestFit="1" customWidth="1"/>
    <col min="20" max="16384" width="11.42578125" style="9"/>
  </cols>
  <sheetData>
    <row r="1" spans="1:19" s="46" customFormat="1" ht="36" x14ac:dyDescent="0.25">
      <c r="A1" t="s">
        <v>82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 s="45"/>
    </row>
    <row r="2" spans="1:19" s="14" customFormat="1" x14ac:dyDescent="0.25">
      <c r="A2" s="14" t="s">
        <v>0</v>
      </c>
      <c r="B2" s="14" t="s">
        <v>1</v>
      </c>
      <c r="C2" s="14" t="s">
        <v>2</v>
      </c>
      <c r="D2" s="38" t="s">
        <v>3</v>
      </c>
      <c r="E2" s="49" t="s">
        <v>4</v>
      </c>
      <c r="F2" s="37" t="s">
        <v>98</v>
      </c>
      <c r="G2" s="37" t="s">
        <v>99</v>
      </c>
      <c r="H2" s="37" t="s">
        <v>100</v>
      </c>
      <c r="I2" s="37" t="s">
        <v>101</v>
      </c>
      <c r="J2" s="37" t="s">
        <v>9</v>
      </c>
      <c r="K2" s="17" t="s">
        <v>15</v>
      </c>
      <c r="L2" s="33" t="s">
        <v>10</v>
      </c>
      <c r="M2" s="15" t="s">
        <v>83</v>
      </c>
      <c r="N2" s="16" t="s">
        <v>84</v>
      </c>
      <c r="O2" s="47" t="s">
        <v>103</v>
      </c>
      <c r="P2" s="36" t="s">
        <v>97</v>
      </c>
      <c r="Q2" s="17" t="s">
        <v>85</v>
      </c>
      <c r="R2" s="20" t="s">
        <v>96</v>
      </c>
      <c r="S2" s="37" t="s">
        <v>102</v>
      </c>
    </row>
    <row r="3" spans="1:19" x14ac:dyDescent="0.25">
      <c r="A3" s="9" t="s">
        <v>113</v>
      </c>
      <c r="C3" s="9" t="s">
        <v>39</v>
      </c>
      <c r="E3" s="50">
        <v>172480217</v>
      </c>
      <c r="F3" s="9" t="s">
        <v>19</v>
      </c>
      <c r="G3" s="9" t="s">
        <v>19</v>
      </c>
      <c r="H3" s="9" t="s">
        <v>19</v>
      </c>
      <c r="I3" s="9" t="s">
        <v>19</v>
      </c>
      <c r="K3" s="13" t="s">
        <v>111</v>
      </c>
      <c r="L3" s="34">
        <v>42997</v>
      </c>
      <c r="M3" s="10">
        <v>42997</v>
      </c>
      <c r="N3" s="41">
        <f t="shared" ref="N3:N32" si="0">SUM(L3)</f>
        <v>42997</v>
      </c>
      <c r="O3" s="48">
        <v>9</v>
      </c>
      <c r="P3" s="40">
        <f>SUM(Tableau16[[#This Row],[JOURS DE DECOUPE ]])+O3</f>
        <v>43006</v>
      </c>
      <c r="Q3" s="21" t="s">
        <v>39</v>
      </c>
      <c r="R3" s="12">
        <v>20</v>
      </c>
      <c r="S3" s="42">
        <v>20</v>
      </c>
    </row>
    <row r="4" spans="1:19" x14ac:dyDescent="0.25">
      <c r="A4" s="9" t="s">
        <v>113</v>
      </c>
      <c r="C4" s="9" t="s">
        <v>39</v>
      </c>
      <c r="E4" s="50">
        <v>172480223</v>
      </c>
      <c r="F4" s="9" t="s">
        <v>19</v>
      </c>
      <c r="G4" s="9" t="s">
        <v>19</v>
      </c>
      <c r="H4" s="9" t="s">
        <v>19</v>
      </c>
      <c r="I4" s="9" t="s">
        <v>19</v>
      </c>
      <c r="K4" s="13" t="s">
        <v>111</v>
      </c>
      <c r="L4" s="34">
        <v>42997</v>
      </c>
      <c r="M4" s="10">
        <v>42997</v>
      </c>
      <c r="N4" s="41">
        <f t="shared" si="0"/>
        <v>42997</v>
      </c>
      <c r="O4" s="48">
        <v>9</v>
      </c>
      <c r="P4" s="40">
        <f>SUM(Tableau16[[#This Row],[JOURS DE DECOUPE ]])+O4</f>
        <v>43006</v>
      </c>
      <c r="Q4" s="21" t="s">
        <v>39</v>
      </c>
      <c r="R4" s="12">
        <v>23</v>
      </c>
      <c r="S4" s="42">
        <v>23</v>
      </c>
    </row>
    <row r="5" spans="1:19" x14ac:dyDescent="0.25">
      <c r="A5" s="9" t="s">
        <v>113</v>
      </c>
      <c r="C5" s="9" t="s">
        <v>63</v>
      </c>
      <c r="E5" s="50">
        <v>502538</v>
      </c>
      <c r="F5" s="9" t="s">
        <v>46</v>
      </c>
      <c r="G5" s="9" t="s">
        <v>46</v>
      </c>
      <c r="H5" s="9" t="s">
        <v>46</v>
      </c>
      <c r="I5" s="9" t="s">
        <v>46</v>
      </c>
      <c r="K5" s="13" t="s">
        <v>111</v>
      </c>
      <c r="L5" s="34">
        <v>42997</v>
      </c>
      <c r="M5" s="10">
        <v>42997</v>
      </c>
      <c r="N5" s="41">
        <f t="shared" si="0"/>
        <v>42997</v>
      </c>
      <c r="O5" s="48">
        <v>9</v>
      </c>
      <c r="P5" s="40">
        <f>SUM(Tableau16[[#This Row],[JOURS DE DECOUPE ]])+O5</f>
        <v>43006</v>
      </c>
      <c r="Q5" s="21" t="s">
        <v>87</v>
      </c>
      <c r="R5" s="12">
        <v>21</v>
      </c>
      <c r="S5" s="42">
        <v>21</v>
      </c>
    </row>
    <row r="6" spans="1:19" x14ac:dyDescent="0.25">
      <c r="A6" s="9" t="s">
        <v>113</v>
      </c>
      <c r="C6" s="9" t="s">
        <v>63</v>
      </c>
      <c r="E6" s="50">
        <v>502894</v>
      </c>
      <c r="F6" s="9" t="s">
        <v>46</v>
      </c>
      <c r="G6" s="9" t="s">
        <v>46</v>
      </c>
      <c r="H6" s="9" t="s">
        <v>46</v>
      </c>
      <c r="I6" s="9" t="s">
        <v>46</v>
      </c>
      <c r="K6" s="13" t="s">
        <v>111</v>
      </c>
      <c r="L6" s="34">
        <v>42997</v>
      </c>
      <c r="M6" s="10">
        <v>42997</v>
      </c>
      <c r="N6" s="41">
        <f t="shared" si="0"/>
        <v>42997</v>
      </c>
      <c r="O6" s="48">
        <v>9</v>
      </c>
      <c r="P6" s="40">
        <f>SUM(Tableau16[[#This Row],[JOURS DE DECOUPE ]])+O6</f>
        <v>43006</v>
      </c>
      <c r="Q6" s="21" t="s">
        <v>87</v>
      </c>
      <c r="R6" s="12">
        <v>23</v>
      </c>
      <c r="S6" s="42">
        <v>23</v>
      </c>
    </row>
    <row r="7" spans="1:19" x14ac:dyDescent="0.25">
      <c r="A7" s="9" t="s">
        <v>113</v>
      </c>
      <c r="C7" s="9" t="s">
        <v>43</v>
      </c>
      <c r="E7" s="50" t="s">
        <v>88</v>
      </c>
      <c r="F7" s="9" t="s">
        <v>46</v>
      </c>
      <c r="G7" s="9" t="s">
        <v>46</v>
      </c>
      <c r="H7" s="9" t="s">
        <v>46</v>
      </c>
      <c r="I7" s="9" t="s">
        <v>46</v>
      </c>
      <c r="K7" s="13" t="s">
        <v>111</v>
      </c>
      <c r="L7" s="34">
        <v>42997</v>
      </c>
      <c r="N7" s="41">
        <f t="shared" si="0"/>
        <v>42997</v>
      </c>
      <c r="O7" s="48">
        <v>9</v>
      </c>
      <c r="P7" s="40">
        <f>SUM(Tableau16[[#This Row],[JOURS DE DECOUPE ]])+O7</f>
        <v>43006</v>
      </c>
      <c r="Q7" s="21" t="s">
        <v>47</v>
      </c>
      <c r="R7" s="12">
        <v>21</v>
      </c>
      <c r="S7" s="42">
        <v>21</v>
      </c>
    </row>
    <row r="8" spans="1:19" x14ac:dyDescent="0.25">
      <c r="A8" s="9" t="s">
        <v>113</v>
      </c>
      <c r="C8" s="9" t="s">
        <v>43</v>
      </c>
      <c r="E8" s="50" t="s">
        <v>88</v>
      </c>
      <c r="F8" s="9" t="s">
        <v>46</v>
      </c>
      <c r="G8" s="9" t="s">
        <v>46</v>
      </c>
      <c r="H8" s="9" t="s">
        <v>46</v>
      </c>
      <c r="I8" s="9" t="s">
        <v>46</v>
      </c>
      <c r="K8" s="13" t="s">
        <v>111</v>
      </c>
      <c r="L8" s="34">
        <v>42997</v>
      </c>
      <c r="N8" s="41">
        <f t="shared" si="0"/>
        <v>42997</v>
      </c>
      <c r="O8" s="48">
        <v>9</v>
      </c>
      <c r="P8" s="40">
        <f>SUM(Tableau16[[#This Row],[JOURS DE DECOUPE ]])+O8</f>
        <v>43006</v>
      </c>
      <c r="Q8" s="21" t="s">
        <v>43</v>
      </c>
      <c r="R8" s="12">
        <v>36</v>
      </c>
      <c r="S8" s="42">
        <v>36</v>
      </c>
    </row>
    <row r="9" spans="1:19" x14ac:dyDescent="0.25">
      <c r="A9" s="9" t="s">
        <v>113</v>
      </c>
      <c r="C9" s="9" t="s">
        <v>43</v>
      </c>
      <c r="E9" s="50" t="s">
        <v>88</v>
      </c>
      <c r="F9" s="9" t="s">
        <v>46</v>
      </c>
      <c r="G9" s="9" t="s">
        <v>46</v>
      </c>
      <c r="H9" s="9" t="s">
        <v>46</v>
      </c>
      <c r="I9" s="9" t="s">
        <v>46</v>
      </c>
      <c r="K9" s="13" t="s">
        <v>111</v>
      </c>
      <c r="L9" s="34">
        <v>42997</v>
      </c>
      <c r="N9" s="41">
        <f t="shared" si="0"/>
        <v>42997</v>
      </c>
      <c r="O9" s="48">
        <v>9</v>
      </c>
      <c r="P9" s="40">
        <f>SUM(Tableau16[[#This Row],[JOURS DE DECOUPE ]])+O9</f>
        <v>43006</v>
      </c>
      <c r="Q9" s="21" t="s">
        <v>43</v>
      </c>
      <c r="R9" s="12">
        <v>1</v>
      </c>
      <c r="S9" s="42">
        <v>1</v>
      </c>
    </row>
    <row r="10" spans="1:19" x14ac:dyDescent="0.25">
      <c r="A10" s="9" t="s">
        <v>113</v>
      </c>
      <c r="C10" s="9" t="s">
        <v>43</v>
      </c>
      <c r="E10" s="50" t="s">
        <v>89</v>
      </c>
      <c r="F10" s="9" t="s">
        <v>46</v>
      </c>
      <c r="G10" s="9" t="s">
        <v>46</v>
      </c>
      <c r="H10" s="9" t="s">
        <v>46</v>
      </c>
      <c r="I10" s="9" t="s">
        <v>46</v>
      </c>
      <c r="K10" s="13" t="s">
        <v>111</v>
      </c>
      <c r="L10" s="34">
        <v>42997</v>
      </c>
      <c r="N10" s="41">
        <f t="shared" si="0"/>
        <v>42997</v>
      </c>
      <c r="O10" s="48">
        <v>9</v>
      </c>
      <c r="P10" s="40">
        <f>SUM(Tableau16[[#This Row],[JOURS DE DECOUPE ]])+O10</f>
        <v>43006</v>
      </c>
      <c r="Q10" s="21" t="s">
        <v>47</v>
      </c>
      <c r="R10" s="12">
        <v>21</v>
      </c>
      <c r="S10" s="42">
        <v>21</v>
      </c>
    </row>
    <row r="11" spans="1:19" x14ac:dyDescent="0.25">
      <c r="A11" s="9" t="s">
        <v>113</v>
      </c>
      <c r="C11" s="9" t="s">
        <v>43</v>
      </c>
      <c r="E11" s="50" t="s">
        <v>89</v>
      </c>
      <c r="F11" s="9" t="s">
        <v>46</v>
      </c>
      <c r="G11" s="9" t="s">
        <v>46</v>
      </c>
      <c r="H11" s="9" t="s">
        <v>46</v>
      </c>
      <c r="I11" s="9" t="s">
        <v>46</v>
      </c>
      <c r="K11" s="13" t="s">
        <v>111</v>
      </c>
      <c r="L11" s="34">
        <v>42997</v>
      </c>
      <c r="N11" s="41">
        <f t="shared" si="0"/>
        <v>42997</v>
      </c>
      <c r="O11" s="48">
        <v>9</v>
      </c>
      <c r="P11" s="40">
        <f>SUM(Tableau16[[#This Row],[JOURS DE DECOUPE ]])+O11</f>
        <v>43006</v>
      </c>
      <c r="Q11" s="21" t="s">
        <v>43</v>
      </c>
      <c r="R11" s="12">
        <v>36</v>
      </c>
      <c r="S11" s="42">
        <v>36</v>
      </c>
    </row>
    <row r="12" spans="1:19" x14ac:dyDescent="0.25">
      <c r="A12" s="9" t="s">
        <v>113</v>
      </c>
      <c r="C12" s="9" t="s">
        <v>63</v>
      </c>
      <c r="E12" s="50">
        <v>502435</v>
      </c>
      <c r="F12" s="9" t="s">
        <v>46</v>
      </c>
      <c r="G12" s="9" t="s">
        <v>46</v>
      </c>
      <c r="H12" s="9" t="s">
        <v>46</v>
      </c>
      <c r="I12" s="9" t="s">
        <v>46</v>
      </c>
      <c r="K12" s="13" t="s">
        <v>111</v>
      </c>
      <c r="L12" s="34">
        <v>43002</v>
      </c>
      <c r="N12" s="41">
        <f t="shared" si="0"/>
        <v>43002</v>
      </c>
      <c r="O12" s="48">
        <v>9</v>
      </c>
      <c r="P12" s="40">
        <f>SUM(Tableau16[[#This Row],[JOURS DE DECOUPE ]])+O12</f>
        <v>43011</v>
      </c>
      <c r="Q12" s="21" t="s">
        <v>79</v>
      </c>
      <c r="R12" s="12">
        <v>23</v>
      </c>
      <c r="S12" s="42">
        <v>23</v>
      </c>
    </row>
    <row r="13" spans="1:19" x14ac:dyDescent="0.25">
      <c r="A13" s="9" t="s">
        <v>113</v>
      </c>
      <c r="C13" s="9" t="s">
        <v>63</v>
      </c>
      <c r="E13" s="50">
        <v>503282</v>
      </c>
      <c r="F13" s="9" t="s">
        <v>46</v>
      </c>
      <c r="G13" s="9" t="s">
        <v>46</v>
      </c>
      <c r="H13" s="9" t="s">
        <v>46</v>
      </c>
      <c r="I13" s="9" t="s">
        <v>46</v>
      </c>
      <c r="K13" s="13" t="s">
        <v>111</v>
      </c>
      <c r="L13" s="34">
        <v>43002</v>
      </c>
      <c r="N13" s="41">
        <f t="shared" si="0"/>
        <v>43002</v>
      </c>
      <c r="O13" s="48">
        <v>9</v>
      </c>
      <c r="P13" s="40">
        <f>SUM(Tableau16[[#This Row],[JOURS DE DECOUPE ]])+O13</f>
        <v>43011</v>
      </c>
      <c r="Q13" s="21" t="s">
        <v>79</v>
      </c>
      <c r="R13" s="12">
        <v>25</v>
      </c>
      <c r="S13" s="42">
        <v>25</v>
      </c>
    </row>
    <row r="14" spans="1:19" x14ac:dyDescent="0.25">
      <c r="A14" s="9" t="s">
        <v>113</v>
      </c>
      <c r="C14" s="9" t="s">
        <v>61</v>
      </c>
      <c r="E14" s="50">
        <v>80400982</v>
      </c>
      <c r="F14" s="9" t="s">
        <v>46</v>
      </c>
      <c r="G14" s="9" t="s">
        <v>46</v>
      </c>
      <c r="H14" s="9" t="s">
        <v>46</v>
      </c>
      <c r="I14" s="9" t="s">
        <v>46</v>
      </c>
      <c r="K14" s="13" t="s">
        <v>111</v>
      </c>
      <c r="L14" s="34">
        <v>43002</v>
      </c>
      <c r="N14" s="41">
        <f t="shared" si="0"/>
        <v>43002</v>
      </c>
      <c r="O14" s="48">
        <v>9</v>
      </c>
      <c r="P14" s="40">
        <f>SUM(Tableau16[[#This Row],[JOURS DE DECOUPE ]])+O14</f>
        <v>43011</v>
      </c>
      <c r="Q14" s="21" t="s">
        <v>77</v>
      </c>
      <c r="R14" s="12">
        <v>17</v>
      </c>
      <c r="S14" s="42">
        <v>17</v>
      </c>
    </row>
    <row r="15" spans="1:19" x14ac:dyDescent="0.25">
      <c r="A15" s="9" t="s">
        <v>113</v>
      </c>
      <c r="C15" s="9" t="s">
        <v>61</v>
      </c>
      <c r="E15" s="50">
        <v>80301068</v>
      </c>
      <c r="F15" s="9" t="s">
        <v>46</v>
      </c>
      <c r="G15" s="9" t="s">
        <v>46</v>
      </c>
      <c r="H15" s="9" t="s">
        <v>46</v>
      </c>
      <c r="I15" s="9" t="s">
        <v>46</v>
      </c>
      <c r="K15" s="13" t="s">
        <v>111</v>
      </c>
      <c r="L15" s="34">
        <v>43002</v>
      </c>
      <c r="N15" s="41">
        <f t="shared" si="0"/>
        <v>43002</v>
      </c>
      <c r="O15" s="48">
        <v>9</v>
      </c>
      <c r="P15" s="40">
        <f>SUM(Tableau16[[#This Row],[JOURS DE DECOUPE ]])+O15</f>
        <v>43011</v>
      </c>
      <c r="Q15" s="21" t="s">
        <v>77</v>
      </c>
      <c r="R15" s="12">
        <v>15</v>
      </c>
      <c r="S15" s="42">
        <v>15</v>
      </c>
    </row>
    <row r="16" spans="1:19" x14ac:dyDescent="0.25">
      <c r="A16" s="9" t="s">
        <v>113</v>
      </c>
      <c r="C16" s="9" t="s">
        <v>32</v>
      </c>
      <c r="E16" s="50">
        <v>46964</v>
      </c>
      <c r="F16" s="9" t="s">
        <v>59</v>
      </c>
      <c r="G16" s="9" t="s">
        <v>59</v>
      </c>
      <c r="H16" s="9" t="s">
        <v>59</v>
      </c>
      <c r="I16" s="9" t="s">
        <v>67</v>
      </c>
      <c r="K16" s="13" t="s">
        <v>111</v>
      </c>
      <c r="L16" s="34">
        <v>43002</v>
      </c>
      <c r="N16" s="41">
        <f t="shared" si="0"/>
        <v>43002</v>
      </c>
      <c r="O16" s="48">
        <v>9</v>
      </c>
      <c r="P16" s="40">
        <f>SUM(Tableau16[[#This Row],[JOURS DE DECOUPE ]])+O16</f>
        <v>43011</v>
      </c>
      <c r="Q16" s="21" t="s">
        <v>32</v>
      </c>
      <c r="R16" s="12">
        <v>76</v>
      </c>
      <c r="S16" s="42">
        <v>76</v>
      </c>
    </row>
    <row r="17" spans="1:19" x14ac:dyDescent="0.25">
      <c r="A17" s="9" t="s">
        <v>113</v>
      </c>
      <c r="C17" s="9" t="s">
        <v>32</v>
      </c>
      <c r="E17" s="50">
        <v>3529</v>
      </c>
      <c r="F17" s="9" t="s">
        <v>27</v>
      </c>
      <c r="G17" s="9" t="s">
        <v>27</v>
      </c>
      <c r="H17" s="9" t="s">
        <v>27</v>
      </c>
      <c r="I17" s="9" t="s">
        <v>67</v>
      </c>
      <c r="K17" s="13" t="s">
        <v>111</v>
      </c>
      <c r="L17" s="34">
        <v>43002</v>
      </c>
      <c r="N17" s="41">
        <f t="shared" si="0"/>
        <v>43002</v>
      </c>
      <c r="O17" s="48">
        <v>9</v>
      </c>
      <c r="P17" s="40">
        <f>SUM(Tableau16[[#This Row],[JOURS DE DECOUPE ]])+O17</f>
        <v>43011</v>
      </c>
      <c r="Q17" s="21" t="s">
        <v>32</v>
      </c>
      <c r="R17" s="12">
        <v>89</v>
      </c>
      <c r="S17" s="42">
        <v>89</v>
      </c>
    </row>
    <row r="18" spans="1:19" s="43" customFormat="1" ht="15.75" x14ac:dyDescent="0.25">
      <c r="A18" s="9" t="s">
        <v>113</v>
      </c>
      <c r="B18" s="9"/>
      <c r="C18" s="9" t="s">
        <v>32</v>
      </c>
      <c r="D18" s="39"/>
      <c r="E18" s="50">
        <v>46979</v>
      </c>
      <c r="F18" s="9" t="s">
        <v>78</v>
      </c>
      <c r="G18" s="9" t="s">
        <v>78</v>
      </c>
      <c r="H18" s="9" t="s">
        <v>78</v>
      </c>
      <c r="I18" s="9" t="s">
        <v>73</v>
      </c>
      <c r="J18" s="9"/>
      <c r="K18" s="13" t="s">
        <v>111</v>
      </c>
      <c r="L18" s="34">
        <v>43002</v>
      </c>
      <c r="M18" s="10"/>
      <c r="N18" s="41">
        <f t="shared" si="0"/>
        <v>43002</v>
      </c>
      <c r="O18" s="48">
        <v>9</v>
      </c>
      <c r="P18" s="40">
        <f>SUM(Tableau16[[#This Row],[JOURS DE DECOUPE ]])+O18</f>
        <v>43011</v>
      </c>
      <c r="Q18" s="21" t="s">
        <v>32</v>
      </c>
      <c r="R18" s="12">
        <v>43</v>
      </c>
      <c r="S18" s="43">
        <v>43</v>
      </c>
    </row>
    <row r="19" spans="1:19" x14ac:dyDescent="0.25">
      <c r="A19" s="9" t="s">
        <v>113</v>
      </c>
      <c r="C19" s="9" t="s">
        <v>56</v>
      </c>
      <c r="F19" s="9" t="s">
        <v>19</v>
      </c>
      <c r="G19" s="9" t="s">
        <v>19</v>
      </c>
      <c r="H19" s="9" t="s">
        <v>19</v>
      </c>
      <c r="I19" s="9" t="s">
        <v>19</v>
      </c>
      <c r="K19" s="13" t="s">
        <v>111</v>
      </c>
      <c r="L19" s="34">
        <v>43002</v>
      </c>
      <c r="N19" s="41">
        <f t="shared" si="0"/>
        <v>43002</v>
      </c>
      <c r="O19" s="48">
        <v>9</v>
      </c>
      <c r="P19" s="40">
        <f>SUM(Tableau16[[#This Row],[JOURS DE DECOUPE ]])+O19</f>
        <v>43011</v>
      </c>
      <c r="Q19" s="21" t="s">
        <v>90</v>
      </c>
      <c r="R19" s="12">
        <v>24</v>
      </c>
      <c r="S19" s="42">
        <v>24</v>
      </c>
    </row>
    <row r="20" spans="1:19" x14ac:dyDescent="0.25">
      <c r="A20" s="9" t="s">
        <v>113</v>
      </c>
      <c r="C20" s="9" t="s">
        <v>63</v>
      </c>
      <c r="E20" s="50">
        <v>503282</v>
      </c>
      <c r="F20" s="9" t="s">
        <v>46</v>
      </c>
      <c r="G20" s="9" t="s">
        <v>46</v>
      </c>
      <c r="H20" s="9" t="s">
        <v>46</v>
      </c>
      <c r="I20" s="9" t="s">
        <v>46</v>
      </c>
      <c r="K20" s="13" t="s">
        <v>111</v>
      </c>
      <c r="L20" s="34">
        <v>43010</v>
      </c>
      <c r="N20" s="41">
        <f t="shared" si="0"/>
        <v>43010</v>
      </c>
      <c r="O20" s="48">
        <v>9</v>
      </c>
      <c r="P20" s="40">
        <f>SUM(Tableau16[[#This Row],[JOURS DE DECOUPE ]])+O20</f>
        <v>43019</v>
      </c>
      <c r="Q20" s="21" t="s">
        <v>79</v>
      </c>
      <c r="R20" s="12">
        <v>17</v>
      </c>
      <c r="S20" s="42">
        <v>17</v>
      </c>
    </row>
    <row r="21" spans="1:19" x14ac:dyDescent="0.25">
      <c r="A21" s="9" t="s">
        <v>113</v>
      </c>
      <c r="C21" s="9" t="s">
        <v>63</v>
      </c>
      <c r="E21" s="50">
        <v>503282</v>
      </c>
      <c r="F21" s="9" t="s">
        <v>46</v>
      </c>
      <c r="G21" s="9" t="s">
        <v>46</v>
      </c>
      <c r="H21" s="9" t="s">
        <v>46</v>
      </c>
      <c r="I21" s="9" t="s">
        <v>46</v>
      </c>
      <c r="K21" s="13" t="s">
        <v>111</v>
      </c>
      <c r="L21" s="34">
        <v>43010</v>
      </c>
      <c r="N21" s="41">
        <f t="shared" si="0"/>
        <v>43010</v>
      </c>
      <c r="O21" s="48">
        <v>9</v>
      </c>
      <c r="P21" s="40">
        <f>SUM(Tableau16[[#This Row],[JOURS DE DECOUPE ]])+O21</f>
        <v>43019</v>
      </c>
      <c r="Q21" s="21" t="s">
        <v>71</v>
      </c>
      <c r="R21" s="12">
        <v>0.47</v>
      </c>
      <c r="S21" s="42">
        <v>0.47</v>
      </c>
    </row>
    <row r="22" spans="1:19" x14ac:dyDescent="0.25">
      <c r="A22" s="9" t="s">
        <v>113</v>
      </c>
      <c r="C22" s="9" t="s">
        <v>63</v>
      </c>
      <c r="E22" s="50">
        <v>504814</v>
      </c>
      <c r="F22" s="9" t="s">
        <v>46</v>
      </c>
      <c r="G22" s="9" t="s">
        <v>46</v>
      </c>
      <c r="H22" s="9" t="s">
        <v>46</v>
      </c>
      <c r="I22" s="9" t="s">
        <v>46</v>
      </c>
      <c r="K22" s="13" t="s">
        <v>111</v>
      </c>
      <c r="L22" s="34">
        <v>43010</v>
      </c>
      <c r="N22" s="41">
        <f t="shared" si="0"/>
        <v>43010</v>
      </c>
      <c r="O22" s="48">
        <v>9</v>
      </c>
      <c r="P22" s="40">
        <f>SUM(Tableau16[[#This Row],[JOURS DE DECOUPE ]])+O22</f>
        <v>43019</v>
      </c>
      <c r="Q22" s="21" t="s">
        <v>79</v>
      </c>
      <c r="R22" s="12">
        <v>25</v>
      </c>
      <c r="S22" s="42">
        <v>25</v>
      </c>
    </row>
    <row r="23" spans="1:19" x14ac:dyDescent="0.25">
      <c r="A23" s="9" t="s">
        <v>113</v>
      </c>
      <c r="C23" s="9" t="s">
        <v>63</v>
      </c>
      <c r="E23" s="50">
        <v>504814</v>
      </c>
      <c r="F23" s="9" t="s">
        <v>46</v>
      </c>
      <c r="G23" s="9" t="s">
        <v>46</v>
      </c>
      <c r="H23" s="9" t="s">
        <v>46</v>
      </c>
      <c r="I23" s="9" t="s">
        <v>46</v>
      </c>
      <c r="K23" s="13" t="s">
        <v>111</v>
      </c>
      <c r="L23" s="34">
        <v>43010</v>
      </c>
      <c r="N23" s="41">
        <f t="shared" si="0"/>
        <v>43010</v>
      </c>
      <c r="O23" s="48">
        <v>9</v>
      </c>
      <c r="P23" s="40">
        <f>SUM(Tableau16[[#This Row],[JOURS DE DECOUPE ]])+O23</f>
        <v>43019</v>
      </c>
      <c r="Q23" s="21" t="s">
        <v>71</v>
      </c>
      <c r="R23" s="12">
        <v>0.47799999999999998</v>
      </c>
      <c r="S23" s="42">
        <v>0.47799999999999998</v>
      </c>
    </row>
    <row r="24" spans="1:19" x14ac:dyDescent="0.25">
      <c r="A24" s="9" t="s">
        <v>113</v>
      </c>
      <c r="C24" s="9" t="s">
        <v>63</v>
      </c>
      <c r="E24" s="50" t="s">
        <v>91</v>
      </c>
      <c r="F24" s="9" t="s">
        <v>46</v>
      </c>
      <c r="G24" s="9" t="s">
        <v>46</v>
      </c>
      <c r="H24" s="9" t="s">
        <v>46</v>
      </c>
      <c r="I24" s="9" t="s">
        <v>46</v>
      </c>
      <c r="K24" s="13" t="s">
        <v>111</v>
      </c>
      <c r="L24" s="34">
        <v>43010</v>
      </c>
      <c r="N24" s="41">
        <f t="shared" si="0"/>
        <v>43010</v>
      </c>
      <c r="O24" s="48">
        <v>9</v>
      </c>
      <c r="P24" s="40">
        <f>SUM(Tableau16[[#This Row],[JOURS DE DECOUPE ]])+O24</f>
        <v>43019</v>
      </c>
      <c r="Q24" s="21" t="s">
        <v>79</v>
      </c>
      <c r="R24" s="12">
        <v>14</v>
      </c>
      <c r="S24" s="42">
        <v>14</v>
      </c>
    </row>
    <row r="25" spans="1:19" x14ac:dyDescent="0.25">
      <c r="A25" s="9" t="s">
        <v>113</v>
      </c>
      <c r="C25" s="9" t="s">
        <v>63</v>
      </c>
      <c r="E25" s="50" t="s">
        <v>91</v>
      </c>
      <c r="F25" s="9" t="s">
        <v>46</v>
      </c>
      <c r="G25" s="9" t="s">
        <v>46</v>
      </c>
      <c r="H25" s="9" t="s">
        <v>46</v>
      </c>
      <c r="I25" s="9" t="s">
        <v>46</v>
      </c>
      <c r="K25" s="13" t="s">
        <v>111</v>
      </c>
      <c r="L25" s="34">
        <v>43010</v>
      </c>
      <c r="N25" s="41">
        <f t="shared" si="0"/>
        <v>43010</v>
      </c>
      <c r="O25" s="48">
        <v>9</v>
      </c>
      <c r="P25" s="40">
        <f>SUM(Tableau16[[#This Row],[JOURS DE DECOUPE ]])+O25</f>
        <v>43019</v>
      </c>
      <c r="Q25" s="21" t="s">
        <v>71</v>
      </c>
      <c r="R25" s="12">
        <v>0.83599999999999997</v>
      </c>
      <c r="S25" s="42">
        <v>0.83599999999999997</v>
      </c>
    </row>
    <row r="26" spans="1:19" x14ac:dyDescent="0.25">
      <c r="A26" s="9" t="s">
        <v>113</v>
      </c>
      <c r="C26" s="9" t="s">
        <v>18</v>
      </c>
      <c r="E26" s="50">
        <v>73122757</v>
      </c>
      <c r="F26" s="9" t="s">
        <v>46</v>
      </c>
      <c r="G26" s="9" t="s">
        <v>46</v>
      </c>
      <c r="H26" s="9" t="s">
        <v>46</v>
      </c>
      <c r="I26" s="9" t="s">
        <v>46</v>
      </c>
      <c r="K26" s="13" t="s">
        <v>111</v>
      </c>
      <c r="L26" s="34">
        <v>43010</v>
      </c>
      <c r="N26" s="41">
        <f t="shared" si="0"/>
        <v>43010</v>
      </c>
      <c r="O26" s="48">
        <v>9</v>
      </c>
      <c r="P26" s="40">
        <f>SUM(Tableau16[[#This Row],[JOURS DE DECOUPE ]])+O26</f>
        <v>43019</v>
      </c>
      <c r="Q26" s="21" t="s">
        <v>60</v>
      </c>
      <c r="R26" s="12">
        <v>40</v>
      </c>
      <c r="S26" s="42">
        <v>40</v>
      </c>
    </row>
    <row r="27" spans="1:19" x14ac:dyDescent="0.25">
      <c r="A27" s="9" t="s">
        <v>113</v>
      </c>
      <c r="C27" s="9" t="s">
        <v>22</v>
      </c>
      <c r="E27" s="50">
        <v>244034</v>
      </c>
      <c r="F27" s="9" t="s">
        <v>78</v>
      </c>
      <c r="G27" s="9" t="s">
        <v>78</v>
      </c>
      <c r="H27" s="9" t="s">
        <v>78</v>
      </c>
      <c r="I27" s="9" t="s">
        <v>78</v>
      </c>
      <c r="K27" s="13" t="s">
        <v>111</v>
      </c>
      <c r="L27" s="34">
        <v>43010</v>
      </c>
      <c r="N27" s="41">
        <f t="shared" si="0"/>
        <v>43010</v>
      </c>
      <c r="O27" s="48">
        <v>9</v>
      </c>
      <c r="P27" s="40">
        <f>SUM(Tableau16[[#This Row],[JOURS DE DECOUPE ]])+O27</f>
        <v>43019</v>
      </c>
      <c r="Q27" s="21" t="s">
        <v>22</v>
      </c>
      <c r="R27" s="12">
        <v>23</v>
      </c>
      <c r="S27" s="42">
        <v>23</v>
      </c>
    </row>
    <row r="28" spans="1:19" x14ac:dyDescent="0.25">
      <c r="A28" s="9" t="s">
        <v>113</v>
      </c>
      <c r="C28" s="9" t="s">
        <v>22</v>
      </c>
      <c r="E28" s="50">
        <v>244034</v>
      </c>
      <c r="F28" s="9" t="s">
        <v>78</v>
      </c>
      <c r="G28" s="9" t="s">
        <v>78</v>
      </c>
      <c r="H28" s="9" t="s">
        <v>78</v>
      </c>
      <c r="I28" s="9" t="s">
        <v>78</v>
      </c>
      <c r="K28" s="13" t="s">
        <v>111</v>
      </c>
      <c r="L28" s="34">
        <v>43010</v>
      </c>
      <c r="N28" s="41">
        <f t="shared" si="0"/>
        <v>43010</v>
      </c>
      <c r="O28" s="48">
        <v>9</v>
      </c>
      <c r="P28" s="40">
        <f>SUM(Tableau16[[#This Row],[JOURS DE DECOUPE ]])+O28</f>
        <v>43019</v>
      </c>
      <c r="Q28" s="21" t="s">
        <v>50</v>
      </c>
      <c r="R28" s="12">
        <v>0.46</v>
      </c>
      <c r="S28" s="42">
        <v>0.46</v>
      </c>
    </row>
    <row r="29" spans="1:19" x14ac:dyDescent="0.25">
      <c r="A29" s="9" t="s">
        <v>113</v>
      </c>
      <c r="C29" s="9" t="s">
        <v>22</v>
      </c>
      <c r="E29" s="50">
        <v>880</v>
      </c>
      <c r="F29" s="9" t="s">
        <v>76</v>
      </c>
      <c r="G29" s="9" t="s">
        <v>76</v>
      </c>
      <c r="H29" s="9" t="s">
        <v>76</v>
      </c>
      <c r="I29" s="9" t="s">
        <v>67</v>
      </c>
      <c r="K29" s="13" t="s">
        <v>111</v>
      </c>
      <c r="L29" s="34">
        <v>43010</v>
      </c>
      <c r="N29" s="41">
        <f t="shared" si="0"/>
        <v>43010</v>
      </c>
      <c r="O29" s="48">
        <v>9</v>
      </c>
      <c r="P29" s="40">
        <f>SUM(Tableau16[[#This Row],[JOURS DE DECOUPE ]])+O29</f>
        <v>43019</v>
      </c>
      <c r="Q29" s="21" t="s">
        <v>22</v>
      </c>
      <c r="R29" s="12">
        <v>164</v>
      </c>
      <c r="S29" s="42">
        <v>164</v>
      </c>
    </row>
    <row r="30" spans="1:19" x14ac:dyDescent="0.25">
      <c r="A30" s="9" t="s">
        <v>113</v>
      </c>
      <c r="C30" s="9" t="s">
        <v>22</v>
      </c>
      <c r="E30" s="50">
        <v>880</v>
      </c>
      <c r="F30" s="9" t="s">
        <v>76</v>
      </c>
      <c r="G30" s="9" t="s">
        <v>76</v>
      </c>
      <c r="H30" s="9" t="s">
        <v>76</v>
      </c>
      <c r="I30" s="9" t="s">
        <v>67</v>
      </c>
      <c r="K30" s="13" t="s">
        <v>111</v>
      </c>
      <c r="L30" s="34">
        <v>43010</v>
      </c>
      <c r="N30" s="41">
        <f t="shared" si="0"/>
        <v>43010</v>
      </c>
      <c r="O30" s="48">
        <v>9</v>
      </c>
      <c r="P30" s="40">
        <f>SUM(Tableau16[[#This Row],[JOURS DE DECOUPE ]])+O30</f>
        <v>43019</v>
      </c>
      <c r="Q30" s="21" t="s">
        <v>50</v>
      </c>
      <c r="R30" s="12">
        <v>1.6319999999999999</v>
      </c>
      <c r="S30" s="42">
        <v>1.6319999999999999</v>
      </c>
    </row>
    <row r="31" spans="1:19" x14ac:dyDescent="0.25">
      <c r="A31" s="9" t="s">
        <v>113</v>
      </c>
      <c r="C31" s="9" t="s">
        <v>53</v>
      </c>
      <c r="E31" s="50">
        <v>853</v>
      </c>
      <c r="F31" s="9" t="s">
        <v>46</v>
      </c>
      <c r="G31" s="9" t="s">
        <v>46</v>
      </c>
      <c r="H31" s="9" t="s">
        <v>46</v>
      </c>
      <c r="I31" s="9" t="s">
        <v>46</v>
      </c>
      <c r="K31" s="13" t="s">
        <v>111</v>
      </c>
      <c r="L31" s="34">
        <v>43010</v>
      </c>
      <c r="N31" s="41">
        <f t="shared" si="0"/>
        <v>43010</v>
      </c>
      <c r="O31" s="48">
        <v>9</v>
      </c>
      <c r="P31" s="40">
        <f>SUM(Tableau16[[#This Row],[JOURS DE DECOUPE ]])+O31</f>
        <v>43019</v>
      </c>
      <c r="Q31" s="21" t="s">
        <v>60</v>
      </c>
      <c r="R31" s="12">
        <v>7.62</v>
      </c>
      <c r="S31" s="42">
        <v>7.62</v>
      </c>
    </row>
    <row r="32" spans="1:19" x14ac:dyDescent="0.25">
      <c r="A32" s="9" t="s">
        <v>113</v>
      </c>
      <c r="C32" s="9" t="s">
        <v>26</v>
      </c>
      <c r="E32" s="50">
        <v>75918999</v>
      </c>
      <c r="F32" s="9" t="s">
        <v>46</v>
      </c>
      <c r="G32" s="9" t="s">
        <v>46</v>
      </c>
      <c r="H32" s="9" t="s">
        <v>46</v>
      </c>
      <c r="I32" s="9" t="s">
        <v>46</v>
      </c>
      <c r="J32" s="9" t="s">
        <v>24</v>
      </c>
      <c r="K32" s="13" t="s">
        <v>111</v>
      </c>
      <c r="L32" s="34">
        <v>43017</v>
      </c>
      <c r="N32" s="41">
        <f t="shared" si="0"/>
        <v>43017</v>
      </c>
      <c r="O32" s="48">
        <v>9</v>
      </c>
      <c r="P32" s="40">
        <f>SUM(Tableau16[[#This Row],[JOURS DE DECOUPE ]])+O32</f>
        <v>43026</v>
      </c>
      <c r="Q32" s="21" t="s">
        <v>28</v>
      </c>
      <c r="R32" s="12">
        <v>3</v>
      </c>
      <c r="S32" s="42">
        <v>3</v>
      </c>
    </row>
    <row r="33" spans="1:19" x14ac:dyDescent="0.25">
      <c r="A33" s="9" t="s">
        <v>113</v>
      </c>
      <c r="C33" s="9" t="s">
        <v>26</v>
      </c>
      <c r="E33" s="50">
        <v>75919099</v>
      </c>
      <c r="F33" s="9" t="s">
        <v>46</v>
      </c>
      <c r="G33" s="9" t="s">
        <v>46</v>
      </c>
      <c r="H33" s="9" t="s">
        <v>46</v>
      </c>
      <c r="I33" s="9" t="s">
        <v>46</v>
      </c>
      <c r="J33" s="9" t="s">
        <v>24</v>
      </c>
      <c r="K33" s="13" t="s">
        <v>111</v>
      </c>
      <c r="L33" s="34">
        <v>43017</v>
      </c>
      <c r="N33" s="41">
        <f t="shared" ref="N33:N51" si="1">SUM(L33)</f>
        <v>43017</v>
      </c>
      <c r="O33" s="48">
        <v>9</v>
      </c>
      <c r="P33" s="40">
        <f>SUM(Tableau16[[#This Row],[JOURS DE DECOUPE ]])+O33</f>
        <v>43026</v>
      </c>
      <c r="Q33" s="21" t="s">
        <v>28</v>
      </c>
      <c r="R33" s="12">
        <v>3</v>
      </c>
      <c r="S33" s="42">
        <v>3</v>
      </c>
    </row>
    <row r="34" spans="1:19" x14ac:dyDescent="0.25">
      <c r="A34" s="9" t="s">
        <v>113</v>
      </c>
      <c r="C34" s="9" t="s">
        <v>26</v>
      </c>
      <c r="E34" s="50">
        <v>75919039</v>
      </c>
      <c r="F34" s="9" t="s">
        <v>46</v>
      </c>
      <c r="G34" s="9" t="s">
        <v>46</v>
      </c>
      <c r="H34" s="9" t="s">
        <v>46</v>
      </c>
      <c r="I34" s="9" t="s">
        <v>46</v>
      </c>
      <c r="J34" s="9" t="s">
        <v>24</v>
      </c>
      <c r="K34" s="13" t="s">
        <v>111</v>
      </c>
      <c r="L34" s="34">
        <v>43017</v>
      </c>
      <c r="N34" s="41">
        <f t="shared" si="1"/>
        <v>43017</v>
      </c>
      <c r="O34" s="48">
        <v>9</v>
      </c>
      <c r="P34" s="40">
        <f>SUM(Tableau16[[#This Row],[JOURS DE DECOUPE ]])+O34</f>
        <v>43026</v>
      </c>
      <c r="Q34" s="21" t="s">
        <v>28</v>
      </c>
      <c r="R34" s="12">
        <v>6</v>
      </c>
      <c r="S34" s="42">
        <v>6</v>
      </c>
    </row>
    <row r="35" spans="1:19" x14ac:dyDescent="0.25">
      <c r="A35" s="9" t="s">
        <v>113</v>
      </c>
      <c r="C35" s="9" t="s">
        <v>26</v>
      </c>
      <c r="E35" s="50">
        <v>75919018</v>
      </c>
      <c r="F35" s="9" t="s">
        <v>46</v>
      </c>
      <c r="G35" s="9" t="s">
        <v>46</v>
      </c>
      <c r="H35" s="9" t="s">
        <v>46</v>
      </c>
      <c r="I35" s="9" t="s">
        <v>46</v>
      </c>
      <c r="J35" s="9" t="s">
        <v>24</v>
      </c>
      <c r="K35" s="13" t="s">
        <v>111</v>
      </c>
      <c r="L35" s="34">
        <v>43017</v>
      </c>
      <c r="N35" s="41">
        <f t="shared" si="1"/>
        <v>43017</v>
      </c>
      <c r="O35" s="48">
        <v>9</v>
      </c>
      <c r="P35" s="40">
        <f>SUM(Tableau16[[#This Row],[JOURS DE DECOUPE ]])+O35</f>
        <v>43026</v>
      </c>
      <c r="Q35" s="21" t="s">
        <v>28</v>
      </c>
      <c r="R35" s="12">
        <v>7</v>
      </c>
      <c r="S35" s="42">
        <v>7</v>
      </c>
    </row>
    <row r="36" spans="1:19" x14ac:dyDescent="0.25">
      <c r="A36" s="9" t="s">
        <v>113</v>
      </c>
      <c r="C36" s="9" t="s">
        <v>26</v>
      </c>
      <c r="E36" s="50">
        <v>75918064</v>
      </c>
      <c r="F36" s="9" t="s">
        <v>46</v>
      </c>
      <c r="G36" s="9" t="s">
        <v>46</v>
      </c>
      <c r="H36" s="9" t="s">
        <v>46</v>
      </c>
      <c r="I36" s="9" t="s">
        <v>46</v>
      </c>
      <c r="J36" s="9" t="s">
        <v>24</v>
      </c>
      <c r="K36" s="13" t="s">
        <v>111</v>
      </c>
      <c r="L36" s="34">
        <v>43017</v>
      </c>
      <c r="N36" s="41">
        <f t="shared" si="1"/>
        <v>43017</v>
      </c>
      <c r="O36" s="48">
        <v>9</v>
      </c>
      <c r="P36" s="40">
        <f>SUM(Tableau16[[#This Row],[JOURS DE DECOUPE ]])+O36</f>
        <v>43026</v>
      </c>
      <c r="Q36" s="21" t="s">
        <v>28</v>
      </c>
      <c r="R36" s="12">
        <v>7</v>
      </c>
      <c r="S36" s="42">
        <v>7</v>
      </c>
    </row>
    <row r="37" spans="1:19" x14ac:dyDescent="0.25">
      <c r="A37" s="9" t="s">
        <v>113</v>
      </c>
      <c r="C37" s="9" t="s">
        <v>26</v>
      </c>
      <c r="E37" s="50">
        <v>75918240</v>
      </c>
      <c r="F37" s="9" t="s">
        <v>46</v>
      </c>
      <c r="G37" s="9" t="s">
        <v>46</v>
      </c>
      <c r="H37" s="9" t="s">
        <v>46</v>
      </c>
      <c r="I37" s="9" t="s">
        <v>46</v>
      </c>
      <c r="J37" s="9" t="s">
        <v>24</v>
      </c>
      <c r="K37" s="13" t="s">
        <v>111</v>
      </c>
      <c r="L37" s="34">
        <v>43017</v>
      </c>
      <c r="N37" s="41">
        <f t="shared" si="1"/>
        <v>43017</v>
      </c>
      <c r="O37" s="48">
        <v>9</v>
      </c>
      <c r="P37" s="40">
        <f>SUM(Tableau16[[#This Row],[JOURS DE DECOUPE ]])+O37</f>
        <v>43026</v>
      </c>
      <c r="Q37" s="21" t="s">
        <v>28</v>
      </c>
      <c r="R37" s="12">
        <v>3</v>
      </c>
      <c r="S37" s="42">
        <v>3</v>
      </c>
    </row>
    <row r="38" spans="1:19" x14ac:dyDescent="0.25">
      <c r="A38" s="9" t="s">
        <v>113</v>
      </c>
      <c r="C38" s="9" t="s">
        <v>26</v>
      </c>
      <c r="E38" s="50">
        <v>75919037</v>
      </c>
      <c r="F38" s="9" t="s">
        <v>46</v>
      </c>
      <c r="G38" s="9" t="s">
        <v>46</v>
      </c>
      <c r="H38" s="9" t="s">
        <v>46</v>
      </c>
      <c r="I38" s="9" t="s">
        <v>46</v>
      </c>
      <c r="J38" s="9" t="s">
        <v>24</v>
      </c>
      <c r="K38" s="13" t="s">
        <v>111</v>
      </c>
      <c r="L38" s="34">
        <v>43017</v>
      </c>
      <c r="N38" s="41">
        <f t="shared" si="1"/>
        <v>43017</v>
      </c>
      <c r="O38" s="48">
        <v>9</v>
      </c>
      <c r="P38" s="40">
        <f>SUM(Tableau16[[#This Row],[JOURS DE DECOUPE ]])+O38</f>
        <v>43026</v>
      </c>
      <c r="Q38" s="21" t="s">
        <v>28</v>
      </c>
      <c r="R38" s="12">
        <v>7</v>
      </c>
      <c r="S38" s="42">
        <v>7</v>
      </c>
    </row>
    <row r="39" spans="1:19" x14ac:dyDescent="0.25">
      <c r="A39" s="9" t="s">
        <v>113</v>
      </c>
      <c r="C39" s="9" t="s">
        <v>26</v>
      </c>
      <c r="E39" s="50">
        <v>75918115</v>
      </c>
      <c r="F39" s="9" t="s">
        <v>46</v>
      </c>
      <c r="G39" s="9" t="s">
        <v>46</v>
      </c>
      <c r="H39" s="9" t="s">
        <v>46</v>
      </c>
      <c r="I39" s="9" t="s">
        <v>46</v>
      </c>
      <c r="J39" s="9" t="s">
        <v>24</v>
      </c>
      <c r="K39" s="13" t="s">
        <v>111</v>
      </c>
      <c r="L39" s="34">
        <v>43017</v>
      </c>
      <c r="N39" s="41">
        <f t="shared" si="1"/>
        <v>43017</v>
      </c>
      <c r="O39" s="48">
        <v>9</v>
      </c>
      <c r="P39" s="40">
        <f>SUM(Tableau16[[#This Row],[JOURS DE DECOUPE ]])+O39</f>
        <v>43026</v>
      </c>
      <c r="Q39" s="21" t="s">
        <v>28</v>
      </c>
      <c r="R39" s="12">
        <v>7</v>
      </c>
      <c r="S39" s="42">
        <v>7</v>
      </c>
    </row>
    <row r="40" spans="1:19" x14ac:dyDescent="0.25">
      <c r="A40" s="9" t="s">
        <v>113</v>
      </c>
      <c r="C40" s="9" t="s">
        <v>26</v>
      </c>
      <c r="E40" s="50">
        <v>75918310</v>
      </c>
      <c r="F40" s="9" t="s">
        <v>46</v>
      </c>
      <c r="G40" s="9" t="s">
        <v>46</v>
      </c>
      <c r="H40" s="9" t="s">
        <v>46</v>
      </c>
      <c r="I40" s="9" t="s">
        <v>46</v>
      </c>
      <c r="J40" s="9" t="s">
        <v>24</v>
      </c>
      <c r="K40" s="13" t="s">
        <v>111</v>
      </c>
      <c r="L40" s="34">
        <v>43017</v>
      </c>
      <c r="N40" s="41">
        <f t="shared" si="1"/>
        <v>43017</v>
      </c>
      <c r="O40" s="48">
        <v>9</v>
      </c>
      <c r="P40" s="40">
        <f>SUM(Tableau16[[#This Row],[JOURS DE DECOUPE ]])+O40</f>
        <v>43026</v>
      </c>
      <c r="Q40" s="21" t="s">
        <v>28</v>
      </c>
      <c r="R40" s="12">
        <v>9</v>
      </c>
      <c r="S40" s="42">
        <v>9</v>
      </c>
    </row>
    <row r="41" spans="1:19" x14ac:dyDescent="0.25">
      <c r="A41" s="9" t="s">
        <v>113</v>
      </c>
      <c r="C41" s="9" t="s">
        <v>26</v>
      </c>
      <c r="E41" s="50">
        <v>75919039</v>
      </c>
      <c r="F41" s="9" t="s">
        <v>46</v>
      </c>
      <c r="G41" s="9" t="s">
        <v>46</v>
      </c>
      <c r="H41" s="9" t="s">
        <v>46</v>
      </c>
      <c r="I41" s="9" t="s">
        <v>46</v>
      </c>
      <c r="J41" s="9" t="s">
        <v>24</v>
      </c>
      <c r="K41" s="13" t="s">
        <v>111</v>
      </c>
      <c r="L41" s="34">
        <v>43017</v>
      </c>
      <c r="N41" s="41">
        <f t="shared" si="1"/>
        <v>43017</v>
      </c>
      <c r="O41" s="48">
        <v>9</v>
      </c>
      <c r="P41" s="40">
        <f>SUM(Tableau16[[#This Row],[JOURS DE DECOUPE ]])+O41</f>
        <v>43026</v>
      </c>
      <c r="Q41" s="21" t="s">
        <v>28</v>
      </c>
      <c r="R41" s="12">
        <v>20</v>
      </c>
      <c r="S41" s="42">
        <v>20</v>
      </c>
    </row>
    <row r="42" spans="1:19" x14ac:dyDescent="0.25">
      <c r="A42" s="9" t="s">
        <v>113</v>
      </c>
      <c r="C42" s="9" t="s">
        <v>26</v>
      </c>
      <c r="E42" s="50">
        <v>75918914</v>
      </c>
      <c r="F42" s="9" t="s">
        <v>46</v>
      </c>
      <c r="G42" s="9" t="s">
        <v>46</v>
      </c>
      <c r="H42" s="9" t="s">
        <v>46</v>
      </c>
      <c r="I42" s="9" t="s">
        <v>46</v>
      </c>
      <c r="J42" s="9" t="s">
        <v>24</v>
      </c>
      <c r="K42" s="13" t="s">
        <v>111</v>
      </c>
      <c r="L42" s="34">
        <v>43017</v>
      </c>
      <c r="N42" s="41">
        <f t="shared" si="1"/>
        <v>43017</v>
      </c>
      <c r="O42" s="48">
        <v>9</v>
      </c>
      <c r="P42" s="40">
        <f>SUM(Tableau16[[#This Row],[JOURS DE DECOUPE ]])+O42</f>
        <v>43026</v>
      </c>
      <c r="Q42" s="21" t="s">
        <v>28</v>
      </c>
      <c r="R42" s="12">
        <v>37</v>
      </c>
      <c r="S42" s="42">
        <v>37</v>
      </c>
    </row>
    <row r="43" spans="1:19" x14ac:dyDescent="0.25">
      <c r="A43" s="9" t="s">
        <v>113</v>
      </c>
      <c r="C43" s="9" t="s">
        <v>26</v>
      </c>
      <c r="E43" s="50">
        <v>75918054</v>
      </c>
      <c r="F43" s="9" t="s">
        <v>46</v>
      </c>
      <c r="G43" s="9" t="s">
        <v>46</v>
      </c>
      <c r="H43" s="9" t="s">
        <v>46</v>
      </c>
      <c r="I43" s="9" t="s">
        <v>46</v>
      </c>
      <c r="J43" s="9" t="s">
        <v>24</v>
      </c>
      <c r="K43" s="13" t="s">
        <v>111</v>
      </c>
      <c r="L43" s="34">
        <v>43017</v>
      </c>
      <c r="N43" s="41">
        <f t="shared" si="1"/>
        <v>43017</v>
      </c>
      <c r="O43" s="48">
        <v>9</v>
      </c>
      <c r="P43" s="40">
        <f>SUM(Tableau16[[#This Row],[JOURS DE DECOUPE ]])+O43</f>
        <v>43026</v>
      </c>
      <c r="Q43" s="21" t="s">
        <v>28</v>
      </c>
      <c r="R43" s="12">
        <v>27</v>
      </c>
      <c r="S43" s="42">
        <v>27</v>
      </c>
    </row>
    <row r="44" spans="1:19" x14ac:dyDescent="0.25">
      <c r="A44" s="9" t="s">
        <v>113</v>
      </c>
      <c r="C44" s="9" t="s">
        <v>26</v>
      </c>
      <c r="E44" s="50">
        <v>75918928</v>
      </c>
      <c r="F44" s="9" t="s">
        <v>46</v>
      </c>
      <c r="G44" s="9" t="s">
        <v>46</v>
      </c>
      <c r="H44" s="9" t="s">
        <v>46</v>
      </c>
      <c r="I44" s="9" t="s">
        <v>46</v>
      </c>
      <c r="J44" s="9" t="s">
        <v>24</v>
      </c>
      <c r="K44" s="13" t="s">
        <v>111</v>
      </c>
      <c r="L44" s="34">
        <v>43017</v>
      </c>
      <c r="N44" s="41">
        <f t="shared" si="1"/>
        <v>43017</v>
      </c>
      <c r="O44" s="48">
        <v>9</v>
      </c>
      <c r="P44" s="40">
        <f>SUM(Tableau16[[#This Row],[JOURS DE DECOUPE ]])+O44</f>
        <v>43026</v>
      </c>
      <c r="Q44" s="21" t="s">
        <v>28</v>
      </c>
      <c r="R44" s="12">
        <v>14</v>
      </c>
      <c r="S44" s="42">
        <v>14</v>
      </c>
    </row>
    <row r="45" spans="1:19" x14ac:dyDescent="0.25">
      <c r="A45" s="9" t="s">
        <v>113</v>
      </c>
      <c r="C45" s="9" t="s">
        <v>26</v>
      </c>
      <c r="E45" s="50">
        <v>75918914</v>
      </c>
      <c r="F45" s="9" t="s">
        <v>46</v>
      </c>
      <c r="G45" s="9" t="s">
        <v>46</v>
      </c>
      <c r="H45" s="9" t="s">
        <v>46</v>
      </c>
      <c r="I45" s="9" t="s">
        <v>46</v>
      </c>
      <c r="J45" s="9" t="s">
        <v>24</v>
      </c>
      <c r="K45" s="13" t="s">
        <v>111</v>
      </c>
      <c r="L45" s="34">
        <v>43017</v>
      </c>
      <c r="N45" s="41">
        <f t="shared" si="1"/>
        <v>43017</v>
      </c>
      <c r="O45" s="48">
        <v>9</v>
      </c>
      <c r="P45" s="40">
        <f>SUM(Tableau16[[#This Row],[JOURS DE DECOUPE ]])+O45</f>
        <v>43026</v>
      </c>
      <c r="Q45" s="21" t="s">
        <v>50</v>
      </c>
      <c r="R45" s="12">
        <v>1.02</v>
      </c>
      <c r="S45" s="42">
        <v>1.02</v>
      </c>
    </row>
    <row r="46" spans="1:19" x14ac:dyDescent="0.25">
      <c r="A46" s="9" t="s">
        <v>113</v>
      </c>
      <c r="C46" s="9" t="s">
        <v>63</v>
      </c>
      <c r="E46" s="50">
        <v>506174</v>
      </c>
      <c r="F46" s="9" t="s">
        <v>46</v>
      </c>
      <c r="G46" s="9" t="s">
        <v>46</v>
      </c>
      <c r="H46" s="9" t="s">
        <v>46</v>
      </c>
      <c r="I46" s="9" t="s">
        <v>46</v>
      </c>
      <c r="K46" s="13" t="s">
        <v>111</v>
      </c>
      <c r="L46" s="34">
        <v>43017</v>
      </c>
      <c r="N46" s="41">
        <f t="shared" si="1"/>
        <v>43017</v>
      </c>
      <c r="O46" s="48">
        <v>9</v>
      </c>
      <c r="P46" s="40">
        <f>SUM(Tableau16[[#This Row],[JOURS DE DECOUPE ]])+O46</f>
        <v>43026</v>
      </c>
      <c r="Q46" s="21" t="s">
        <v>79</v>
      </c>
      <c r="R46" s="12">
        <v>64</v>
      </c>
      <c r="S46" s="42">
        <v>64</v>
      </c>
    </row>
    <row r="47" spans="1:19" x14ac:dyDescent="0.25">
      <c r="A47" s="9" t="s">
        <v>113</v>
      </c>
      <c r="C47" s="9" t="s">
        <v>63</v>
      </c>
      <c r="E47" s="50">
        <v>506174</v>
      </c>
      <c r="F47" s="9" t="s">
        <v>46</v>
      </c>
      <c r="G47" s="9" t="s">
        <v>46</v>
      </c>
      <c r="H47" s="9" t="s">
        <v>46</v>
      </c>
      <c r="I47" s="9" t="s">
        <v>46</v>
      </c>
      <c r="K47" s="13" t="s">
        <v>111</v>
      </c>
      <c r="L47" s="34">
        <v>43017</v>
      </c>
      <c r="N47" s="41">
        <f t="shared" si="1"/>
        <v>43017</v>
      </c>
      <c r="O47" s="48">
        <v>9</v>
      </c>
      <c r="P47" s="40">
        <f>SUM(Tableau16[[#This Row],[JOURS DE DECOUPE ]])+O47</f>
        <v>43026</v>
      </c>
      <c r="Q47" s="21" t="s">
        <v>79</v>
      </c>
      <c r="R47" s="12">
        <v>1.51</v>
      </c>
      <c r="S47" s="42">
        <v>1.51</v>
      </c>
    </row>
    <row r="48" spans="1:19" x14ac:dyDescent="0.25">
      <c r="A48" s="9" t="s">
        <v>113</v>
      </c>
      <c r="C48" s="9" t="s">
        <v>22</v>
      </c>
      <c r="E48" s="50">
        <v>880</v>
      </c>
      <c r="F48" s="9" t="s">
        <v>76</v>
      </c>
      <c r="G48" s="9" t="s">
        <v>76</v>
      </c>
      <c r="H48" s="9" t="s">
        <v>76</v>
      </c>
      <c r="I48" s="9" t="s">
        <v>67</v>
      </c>
      <c r="K48" s="13" t="s">
        <v>111</v>
      </c>
      <c r="L48" s="34">
        <v>43017</v>
      </c>
      <c r="N48" s="41">
        <f t="shared" si="1"/>
        <v>43017</v>
      </c>
      <c r="O48" s="48">
        <v>9</v>
      </c>
      <c r="P48" s="40">
        <f>SUM(Tableau16[[#This Row],[JOURS DE DECOUPE ]])+O48</f>
        <v>43026</v>
      </c>
      <c r="Q48" s="21" t="s">
        <v>22</v>
      </c>
      <c r="R48" s="12">
        <v>53</v>
      </c>
      <c r="S48" s="42">
        <v>53</v>
      </c>
    </row>
    <row r="49" spans="1:19" x14ac:dyDescent="0.25">
      <c r="A49" s="9" t="s">
        <v>113</v>
      </c>
      <c r="C49" s="9" t="s">
        <v>22</v>
      </c>
      <c r="E49" s="50">
        <v>880</v>
      </c>
      <c r="F49" s="9" t="s">
        <v>76</v>
      </c>
      <c r="G49" s="9" t="s">
        <v>76</v>
      </c>
      <c r="H49" s="9" t="s">
        <v>76</v>
      </c>
      <c r="I49" s="9" t="s">
        <v>67</v>
      </c>
      <c r="K49" s="13" t="s">
        <v>111</v>
      </c>
      <c r="L49" s="34">
        <v>43017</v>
      </c>
      <c r="N49" s="41">
        <f t="shared" si="1"/>
        <v>43017</v>
      </c>
      <c r="O49" s="48">
        <v>9</v>
      </c>
      <c r="P49" s="40">
        <f>SUM(Tableau16[[#This Row],[JOURS DE DECOUPE ]])+O49</f>
        <v>43026</v>
      </c>
      <c r="Q49" s="21" t="s">
        <v>50</v>
      </c>
      <c r="R49" s="12">
        <v>0.92600000000000005</v>
      </c>
      <c r="S49" s="42">
        <v>0.92600000000000005</v>
      </c>
    </row>
    <row r="50" spans="1:19" x14ac:dyDescent="0.25">
      <c r="A50" s="9" t="s">
        <v>113</v>
      </c>
      <c r="C50" s="9" t="s">
        <v>63</v>
      </c>
      <c r="E50" s="50">
        <v>506806</v>
      </c>
      <c r="F50" s="9" t="s">
        <v>46</v>
      </c>
      <c r="G50" s="9" t="s">
        <v>46</v>
      </c>
      <c r="H50" s="9" t="s">
        <v>46</v>
      </c>
      <c r="I50" s="9" t="s">
        <v>46</v>
      </c>
      <c r="K50" s="13" t="s">
        <v>111</v>
      </c>
      <c r="L50" s="34">
        <v>43024</v>
      </c>
      <c r="N50" s="41">
        <f t="shared" si="1"/>
        <v>43024</v>
      </c>
      <c r="O50" s="48">
        <v>9</v>
      </c>
      <c r="P50" s="40">
        <f>SUM(Tableau16[[#This Row],[JOURS DE DECOUPE ]])+O50</f>
        <v>43033</v>
      </c>
      <c r="Q50" s="21" t="s">
        <v>79</v>
      </c>
      <c r="R50" s="12">
        <v>43</v>
      </c>
      <c r="S50" s="42">
        <v>43</v>
      </c>
    </row>
    <row r="51" spans="1:19" x14ac:dyDescent="0.25">
      <c r="A51" s="9" t="s">
        <v>113</v>
      </c>
      <c r="C51" s="9" t="s">
        <v>63</v>
      </c>
      <c r="E51" s="50">
        <v>506806</v>
      </c>
      <c r="F51" s="9" t="s">
        <v>46</v>
      </c>
      <c r="G51" s="9" t="s">
        <v>46</v>
      </c>
      <c r="H51" s="9" t="s">
        <v>46</v>
      </c>
      <c r="I51" s="9" t="s">
        <v>46</v>
      </c>
      <c r="K51" s="13" t="s">
        <v>111</v>
      </c>
      <c r="L51" s="34">
        <v>43024</v>
      </c>
      <c r="N51" s="41">
        <f t="shared" si="1"/>
        <v>43024</v>
      </c>
      <c r="O51" s="48">
        <v>9</v>
      </c>
      <c r="P51" s="40">
        <f>SUM(Tableau16[[#This Row],[JOURS DE DECOUPE ]])+O51</f>
        <v>43033</v>
      </c>
      <c r="Q51" s="21" t="s">
        <v>74</v>
      </c>
      <c r="R51" s="12">
        <v>1.58</v>
      </c>
      <c r="S51" s="42">
        <v>1.58</v>
      </c>
    </row>
    <row r="52" spans="1:19" x14ac:dyDescent="0.25">
      <c r="A52" s="9" t="s">
        <v>113</v>
      </c>
      <c r="C52" s="9" t="s">
        <v>63</v>
      </c>
      <c r="E52" s="50">
        <v>57061</v>
      </c>
      <c r="F52" s="9" t="s">
        <v>46</v>
      </c>
      <c r="G52" s="9" t="s">
        <v>46</v>
      </c>
      <c r="H52" s="9" t="s">
        <v>46</v>
      </c>
      <c r="I52" s="9" t="s">
        <v>46</v>
      </c>
      <c r="K52" s="13" t="s">
        <v>111</v>
      </c>
      <c r="L52" s="34">
        <v>43024</v>
      </c>
      <c r="N52" s="41">
        <f t="shared" ref="N52:N63" si="2">SUM(L52)</f>
        <v>43024</v>
      </c>
      <c r="O52" s="48">
        <v>9</v>
      </c>
      <c r="P52" s="40">
        <f>SUM(Tableau16[[#This Row],[JOURS DE DECOUPE ]])+O52</f>
        <v>43033</v>
      </c>
      <c r="Q52" s="21" t="s">
        <v>74</v>
      </c>
      <c r="R52" s="12">
        <v>4.4390000000000001</v>
      </c>
      <c r="S52" s="42">
        <v>4.4390000000000001</v>
      </c>
    </row>
    <row r="53" spans="1:19" x14ac:dyDescent="0.25">
      <c r="A53" s="9" t="s">
        <v>113</v>
      </c>
      <c r="C53" s="9" t="s">
        <v>34</v>
      </c>
      <c r="E53" s="50">
        <v>19278000051</v>
      </c>
      <c r="F53" s="9" t="s">
        <v>46</v>
      </c>
      <c r="G53" s="9" t="s">
        <v>46</v>
      </c>
      <c r="H53" s="9" t="s">
        <v>46</v>
      </c>
      <c r="I53" s="9" t="s">
        <v>46</v>
      </c>
      <c r="K53" s="13" t="s">
        <v>111</v>
      </c>
      <c r="L53" s="34">
        <v>43024</v>
      </c>
      <c r="N53" s="41">
        <f t="shared" si="2"/>
        <v>43024</v>
      </c>
      <c r="O53" s="48">
        <v>9</v>
      </c>
      <c r="P53" s="40">
        <f>SUM(Tableau16[[#This Row],[JOURS DE DECOUPE ]])+O53</f>
        <v>43033</v>
      </c>
      <c r="Q53" s="21" t="s">
        <v>36</v>
      </c>
      <c r="R53" s="12">
        <v>45</v>
      </c>
      <c r="S53" s="42">
        <v>45</v>
      </c>
    </row>
    <row r="54" spans="1:19" x14ac:dyDescent="0.25">
      <c r="A54" s="9" t="s">
        <v>113</v>
      </c>
      <c r="C54" s="9" t="s">
        <v>34</v>
      </c>
      <c r="E54" s="50">
        <v>19278000051</v>
      </c>
      <c r="F54" s="9" t="s">
        <v>46</v>
      </c>
      <c r="G54" s="9" t="s">
        <v>46</v>
      </c>
      <c r="H54" s="9" t="s">
        <v>46</v>
      </c>
      <c r="I54" s="9" t="s">
        <v>46</v>
      </c>
      <c r="K54" s="13" t="s">
        <v>111</v>
      </c>
      <c r="L54" s="34">
        <v>43024</v>
      </c>
      <c r="N54" s="41">
        <f t="shared" si="2"/>
        <v>43024</v>
      </c>
      <c r="O54" s="48">
        <v>9</v>
      </c>
      <c r="P54" s="40">
        <f>SUM(Tableau16[[#This Row],[JOURS DE DECOUPE ]])+O54</f>
        <v>43033</v>
      </c>
      <c r="Q54" s="21" t="s">
        <v>55</v>
      </c>
      <c r="R54" s="12">
        <v>0.90600000000000003</v>
      </c>
      <c r="S54" s="42">
        <v>0.90600000000000003</v>
      </c>
    </row>
    <row r="55" spans="1:19" x14ac:dyDescent="0.25">
      <c r="A55" s="9" t="s">
        <v>113</v>
      </c>
      <c r="C55" s="9" t="s">
        <v>34</v>
      </c>
      <c r="E55" s="50">
        <v>19278000051</v>
      </c>
      <c r="F55" s="9" t="s">
        <v>46</v>
      </c>
      <c r="G55" s="9" t="s">
        <v>46</v>
      </c>
      <c r="H55" s="9" t="s">
        <v>46</v>
      </c>
      <c r="I55" s="9" t="s">
        <v>46</v>
      </c>
      <c r="K55" s="13" t="s">
        <v>111</v>
      </c>
      <c r="L55" s="34">
        <v>43024</v>
      </c>
      <c r="N55" s="41">
        <f>SUM(L55)</f>
        <v>43024</v>
      </c>
      <c r="O55" s="48">
        <v>9</v>
      </c>
      <c r="P55" s="40">
        <f>SUM(Tableau16[[#This Row],[JOURS DE DECOUPE ]])+O55</f>
        <v>43033</v>
      </c>
      <c r="Q55" s="21" t="s">
        <v>50</v>
      </c>
      <c r="R55" s="12">
        <v>0.15</v>
      </c>
      <c r="S55" s="42">
        <v>0.15</v>
      </c>
    </row>
    <row r="56" spans="1:19" x14ac:dyDescent="0.25">
      <c r="A56" s="9" t="s">
        <v>113</v>
      </c>
      <c r="C56" s="9" t="s">
        <v>34</v>
      </c>
      <c r="E56" s="50">
        <v>19278000045</v>
      </c>
      <c r="F56" s="9" t="s">
        <v>46</v>
      </c>
      <c r="G56" s="9" t="s">
        <v>46</v>
      </c>
      <c r="H56" s="9" t="s">
        <v>46</v>
      </c>
      <c r="I56" s="9" t="s">
        <v>46</v>
      </c>
      <c r="K56" s="13" t="s">
        <v>111</v>
      </c>
      <c r="L56" s="34">
        <v>43024</v>
      </c>
      <c r="N56" s="41">
        <f t="shared" si="2"/>
        <v>43024</v>
      </c>
      <c r="O56" s="48">
        <v>9</v>
      </c>
      <c r="P56" s="40">
        <f>SUM(Tableau16[[#This Row],[JOURS DE DECOUPE ]])+O56</f>
        <v>43033</v>
      </c>
      <c r="Q56" s="21" t="s">
        <v>36</v>
      </c>
      <c r="R56" s="12">
        <v>31</v>
      </c>
      <c r="S56" s="42">
        <v>31</v>
      </c>
    </row>
    <row r="57" spans="1:19" x14ac:dyDescent="0.25">
      <c r="A57" s="9" t="s">
        <v>113</v>
      </c>
      <c r="C57" s="9" t="s">
        <v>34</v>
      </c>
      <c r="E57" s="50">
        <v>19278000045</v>
      </c>
      <c r="F57" s="9" t="s">
        <v>46</v>
      </c>
      <c r="G57" s="9" t="s">
        <v>46</v>
      </c>
      <c r="H57" s="9" t="s">
        <v>46</v>
      </c>
      <c r="I57" s="9" t="s">
        <v>46</v>
      </c>
      <c r="K57" s="13" t="s">
        <v>111</v>
      </c>
      <c r="L57" s="34">
        <v>43024</v>
      </c>
      <c r="N57" s="41">
        <f t="shared" si="2"/>
        <v>43024</v>
      </c>
      <c r="O57" s="48">
        <v>9</v>
      </c>
      <c r="P57" s="40">
        <f>SUM(Tableau16[[#This Row],[JOURS DE DECOUPE ]])+O57</f>
        <v>43033</v>
      </c>
      <c r="Q57" s="21" t="s">
        <v>55</v>
      </c>
      <c r="R57" s="12">
        <v>0.52800000000000002</v>
      </c>
      <c r="S57" s="42">
        <v>0.52800000000000002</v>
      </c>
    </row>
    <row r="58" spans="1:19" x14ac:dyDescent="0.25">
      <c r="A58" s="9" t="s">
        <v>113</v>
      </c>
      <c r="C58" s="9" t="s">
        <v>34</v>
      </c>
      <c r="E58" s="50">
        <v>19278000045</v>
      </c>
      <c r="F58" s="9" t="s">
        <v>46</v>
      </c>
      <c r="G58" s="9" t="s">
        <v>46</v>
      </c>
      <c r="H58" s="9" t="s">
        <v>46</v>
      </c>
      <c r="I58" s="9" t="s">
        <v>46</v>
      </c>
      <c r="K58" s="13" t="s">
        <v>111</v>
      </c>
      <c r="L58" s="34">
        <v>43024</v>
      </c>
      <c r="N58" s="41">
        <f t="shared" si="2"/>
        <v>43024</v>
      </c>
      <c r="O58" s="48">
        <v>9</v>
      </c>
      <c r="P58" s="40">
        <f>SUM(Tableau16[[#This Row],[JOURS DE DECOUPE ]])+O58</f>
        <v>43033</v>
      </c>
      <c r="Q58" s="21" t="s">
        <v>50</v>
      </c>
      <c r="R58" s="12">
        <v>0.25</v>
      </c>
      <c r="S58" s="42">
        <v>0.25</v>
      </c>
    </row>
    <row r="59" spans="1:19" x14ac:dyDescent="0.25">
      <c r="A59" s="9" t="s">
        <v>113</v>
      </c>
      <c r="C59" s="9" t="s">
        <v>34</v>
      </c>
      <c r="E59" s="50">
        <v>19278000035</v>
      </c>
      <c r="F59" s="9" t="s">
        <v>46</v>
      </c>
      <c r="G59" s="9" t="s">
        <v>46</v>
      </c>
      <c r="H59" s="9" t="s">
        <v>46</v>
      </c>
      <c r="I59" s="9" t="s">
        <v>46</v>
      </c>
      <c r="K59" s="13" t="s">
        <v>111</v>
      </c>
      <c r="L59" s="34">
        <v>43024</v>
      </c>
      <c r="N59" s="41">
        <f t="shared" si="2"/>
        <v>43024</v>
      </c>
      <c r="O59" s="48">
        <v>9</v>
      </c>
      <c r="P59" s="40">
        <f>SUM(Tableau16[[#This Row],[JOURS DE DECOUPE ]])+O59</f>
        <v>43033</v>
      </c>
      <c r="Q59" s="21" t="s">
        <v>36</v>
      </c>
      <c r="R59" s="12">
        <v>12</v>
      </c>
      <c r="S59" s="42">
        <v>12</v>
      </c>
    </row>
    <row r="60" spans="1:19" x14ac:dyDescent="0.25">
      <c r="A60" s="9" t="s">
        <v>113</v>
      </c>
      <c r="C60" s="9" t="s">
        <v>34</v>
      </c>
      <c r="E60" s="50">
        <v>19278000035</v>
      </c>
      <c r="F60" s="9" t="s">
        <v>46</v>
      </c>
      <c r="G60" s="9" t="s">
        <v>46</v>
      </c>
      <c r="H60" s="9" t="s">
        <v>46</v>
      </c>
      <c r="I60" s="9" t="s">
        <v>46</v>
      </c>
      <c r="K60" s="13" t="s">
        <v>111</v>
      </c>
      <c r="L60" s="34">
        <v>43024</v>
      </c>
      <c r="N60" s="41">
        <f t="shared" si="2"/>
        <v>43024</v>
      </c>
      <c r="O60" s="48">
        <v>9</v>
      </c>
      <c r="P60" s="40">
        <f>SUM(Tableau16[[#This Row],[JOURS DE DECOUPE ]])+O60</f>
        <v>43033</v>
      </c>
      <c r="Q60" s="21" t="s">
        <v>50</v>
      </c>
      <c r="R60" s="12">
        <v>4.8000000000000001E-2</v>
      </c>
      <c r="S60" s="42">
        <v>4.8000000000000001E-2</v>
      </c>
    </row>
    <row r="61" spans="1:19" x14ac:dyDescent="0.25">
      <c r="A61" s="9" t="s">
        <v>113</v>
      </c>
      <c r="C61" s="9" t="s">
        <v>43</v>
      </c>
      <c r="E61" s="50" t="s">
        <v>92</v>
      </c>
      <c r="F61" s="9" t="s">
        <v>46</v>
      </c>
      <c r="G61" s="9" t="s">
        <v>46</v>
      </c>
      <c r="H61" s="9" t="s">
        <v>46</v>
      </c>
      <c r="I61" s="9" t="s">
        <v>46</v>
      </c>
      <c r="K61" s="13" t="s">
        <v>111</v>
      </c>
      <c r="L61" s="34">
        <v>43024</v>
      </c>
      <c r="N61" s="41">
        <f t="shared" si="2"/>
        <v>43024</v>
      </c>
      <c r="O61" s="48">
        <v>9</v>
      </c>
      <c r="P61" s="40">
        <f>SUM(Tableau16[[#This Row],[JOURS DE DECOUPE ]])+O61</f>
        <v>43033</v>
      </c>
      <c r="Q61" s="21" t="s">
        <v>47</v>
      </c>
      <c r="R61" s="12">
        <v>99</v>
      </c>
      <c r="S61" s="42">
        <v>99</v>
      </c>
    </row>
    <row r="62" spans="1:19" x14ac:dyDescent="0.25">
      <c r="A62" s="9" t="s">
        <v>113</v>
      </c>
      <c r="C62" s="9" t="s">
        <v>43</v>
      </c>
      <c r="E62" s="50" t="s">
        <v>92</v>
      </c>
      <c r="F62" s="9" t="s">
        <v>46</v>
      </c>
      <c r="G62" s="9" t="s">
        <v>46</v>
      </c>
      <c r="H62" s="9" t="s">
        <v>46</v>
      </c>
      <c r="I62" s="9" t="s">
        <v>46</v>
      </c>
      <c r="K62" s="13" t="s">
        <v>111</v>
      </c>
      <c r="L62" s="34">
        <v>43024</v>
      </c>
      <c r="N62" s="41">
        <f t="shared" si="2"/>
        <v>43024</v>
      </c>
      <c r="O62" s="48">
        <v>9</v>
      </c>
      <c r="P62" s="40">
        <f>SUM(Tableau16[[#This Row],[JOURS DE DECOUPE ]])+O62</f>
        <v>43033</v>
      </c>
      <c r="Q62" s="21" t="s">
        <v>50</v>
      </c>
      <c r="R62" s="12">
        <v>0.97399999999999998</v>
      </c>
      <c r="S62" s="42">
        <v>0.97399999999999998</v>
      </c>
    </row>
    <row r="63" spans="1:19" x14ac:dyDescent="0.25">
      <c r="A63" s="9" t="s">
        <v>113</v>
      </c>
      <c r="C63" s="9" t="s">
        <v>43</v>
      </c>
      <c r="E63" s="50" t="s">
        <v>92</v>
      </c>
      <c r="F63" s="9" t="s">
        <v>46</v>
      </c>
      <c r="G63" s="9" t="s">
        <v>46</v>
      </c>
      <c r="H63" s="9" t="s">
        <v>46</v>
      </c>
      <c r="I63" s="9" t="s">
        <v>46</v>
      </c>
      <c r="K63" s="13" t="s">
        <v>111</v>
      </c>
      <c r="L63" s="34">
        <v>43024</v>
      </c>
      <c r="N63" s="41">
        <f t="shared" si="2"/>
        <v>43024</v>
      </c>
      <c r="O63" s="48">
        <v>9</v>
      </c>
      <c r="P63" s="40">
        <f>SUM(Tableau16[[#This Row],[JOURS DE DECOUPE ]])+O63</f>
        <v>43033</v>
      </c>
      <c r="Q63" s="21" t="s">
        <v>55</v>
      </c>
      <c r="R63" s="12">
        <v>0.91</v>
      </c>
      <c r="S63" s="42">
        <v>0.91</v>
      </c>
    </row>
    <row r="64" spans="1:19" x14ac:dyDescent="0.25">
      <c r="N64" s="41">
        <f>SUM(L64)</f>
        <v>0</v>
      </c>
      <c r="P64" s="40">
        <f>SUM(Tableau16[[#This Row],[JOURS DE DECOUPE ]])+O64</f>
        <v>0</v>
      </c>
    </row>
    <row r="65" spans="14:19" x14ac:dyDescent="0.25">
      <c r="N65" s="41">
        <f>SUM(L65)</f>
        <v>0</v>
      </c>
      <c r="P65" s="40">
        <f>SUM(Tableau16[[#This Row],[JOURS DE DECOUPE ]])+O65</f>
        <v>0</v>
      </c>
    </row>
    <row r="66" spans="14:19" x14ac:dyDescent="0.25">
      <c r="N66" s="41">
        <f>SUM(L66)</f>
        <v>0</v>
      </c>
      <c r="O66" s="51"/>
      <c r="P66" s="52">
        <f>SUM(Tableau16[[#This Row],[JOURS DE DECOUPE ]])+O66</f>
        <v>0</v>
      </c>
      <c r="R66" s="53"/>
      <c r="S66" s="54"/>
    </row>
    <row r="67" spans="14:19" x14ac:dyDescent="0.25">
      <c r="N67" s="41">
        <f>SUM(L67)</f>
        <v>0</v>
      </c>
      <c r="O67" s="51"/>
      <c r="P67" s="52">
        <f>SUM(Tableau16[[#This Row],[JOURS DE DECOUPE ]])+O67</f>
        <v>0</v>
      </c>
      <c r="R67" s="53"/>
      <c r="S67" s="54"/>
    </row>
    <row r="68" spans="14:19" x14ac:dyDescent="0.25">
      <c r="N68" s="41">
        <f>SUM(L68)</f>
        <v>0</v>
      </c>
      <c r="O68" s="51"/>
      <c r="P68" s="52">
        <f>SUM(Tableau16[[#This Row],[JOURS DE DECOUPE ]])+O68</f>
        <v>0</v>
      </c>
      <c r="R68" s="53"/>
      <c r="S68" s="54"/>
    </row>
    <row r="70" spans="14:19" x14ac:dyDescent="0.25">
      <c r="N70" s="41" t="s">
        <v>115</v>
      </c>
      <c r="P70" s="41" t="s">
        <v>115</v>
      </c>
    </row>
    <row r="71" spans="14:19" x14ac:dyDescent="0.25">
      <c r="N71" s="41" t="s">
        <v>116</v>
      </c>
      <c r="P71" s="41" t="s">
        <v>116</v>
      </c>
    </row>
    <row r="72" spans="14:19" x14ac:dyDescent="0.25">
      <c r="N72" s="41" t="s">
        <v>117</v>
      </c>
      <c r="P72" s="41" t="s">
        <v>117</v>
      </c>
    </row>
  </sheetData>
  <sheetProtection insertRows="0" insertHyperlinks="0" autoFilter="0" pivotTables="0"/>
  <dataValidations count="1">
    <dataValidation type="list" allowBlank="1" showInputMessage="1" showErrorMessage="1" sqref="Q2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33" orientation="landscape" blackAndWhite="1" horizontalDpi="4294967293" verticalDpi="4294967293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'DONNEES TRACA'!$F:$F</xm:f>
          </x14:formula1>
          <xm:sqref>H16:H18 H9:I15 H29:H30 H31:I47 H48:H49 H50:I63 H19:I28 F2:F1048576</xm:sqref>
        </x14:dataValidation>
        <x14:dataValidation type="list" allowBlank="1" showInputMessage="1" showErrorMessage="1">
          <x14:formula1>
            <xm:f>'DONNEES TRACA'!$H:$H</xm:f>
          </x14:formula1>
          <xm:sqref>H2:H8 H64:H1048576</xm:sqref>
        </x14:dataValidation>
        <x14:dataValidation type="list" allowBlank="1" showInputMessage="1" showErrorMessage="1">
          <x14:formula1>
            <xm:f>'DONNEES TRACA'!$I:$I</xm:f>
          </x14:formula1>
          <xm:sqref>I16:I18 I2:I8 I29:I30 I48:I49 I64:I1048576</xm:sqref>
        </x14:dataValidation>
        <x14:dataValidation type="list" allowBlank="1" showInputMessage="1" showErrorMessage="1">
          <x14:formula1>
            <xm:f>'DONNEES TRACA'!$A:$A</xm:f>
          </x14:formula1>
          <xm:sqref>A2:A1048576</xm:sqref>
        </x14:dataValidation>
        <x14:dataValidation type="list" allowBlank="1" showInputMessage="1" showErrorMessage="1">
          <x14:formula1>
            <xm:f>'DONNEES TRACA'!$C:$C</xm:f>
          </x14:formula1>
          <xm:sqref>C2:C1048576</xm:sqref>
        </x14:dataValidation>
        <x14:dataValidation type="list" allowBlank="1" showInputMessage="1" showErrorMessage="1">
          <x14:formula1>
            <xm:f>'DONNEES TRACA'!$Q:$Q</xm:f>
          </x14:formula1>
          <xm:sqref>Q3:Q1048576</xm:sqref>
        </x14:dataValidation>
        <x14:dataValidation type="list" allowBlank="1" showInputMessage="1" showErrorMessage="1">
          <x14:formula1>
            <xm:f>'DONNEES TRACA'!$J:$J</xm:f>
          </x14:formula1>
          <xm:sqref>J2:J1048576</xm:sqref>
        </x14:dataValidation>
        <x14:dataValidation type="list" allowBlank="1" showInputMessage="1" showErrorMessage="1">
          <x14:formula1>
            <xm:f>'DONNEES TRACA'!$K:$K</xm:f>
          </x14:formula1>
          <xm:sqref>K2:K1048576</xm:sqref>
        </x14:dataValidation>
        <x14:dataValidation type="list" allowBlank="1" showInputMessage="1" showErrorMessage="1">
          <x14:formula1>
            <xm:f>'DONNEES TRACA'!$G:$G</xm:f>
          </x14:formula1>
          <xm:sqref>G2:G1048576</xm:sqref>
        </x14:dataValidation>
        <x14:dataValidation type="list" allowBlank="1" showInputMessage="1" showErrorMessage="1">
          <x14:formula1>
            <xm:f>'DONNEES TRACA'!$O$2:$O$19</xm:f>
          </x14:formula1>
          <xm:sqref>O2:O1048576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F14" sqref="F14"/>
    </sheetView>
  </sheetViews>
  <sheetFormatPr baseColWidth="10" defaultRowHeight="15" x14ac:dyDescent="0.25"/>
  <cols>
    <col min="1" max="5" width="11.5703125" customWidth="1"/>
  </cols>
  <sheetData>
    <row r="1" spans="1:5" x14ac:dyDescent="0.25">
      <c r="A1" t="s">
        <v>105</v>
      </c>
      <c r="B1" t="s">
        <v>106</v>
      </c>
      <c r="C1" t="s">
        <v>107</v>
      </c>
      <c r="D1" t="s">
        <v>108</v>
      </c>
      <c r="E1" t="s">
        <v>109</v>
      </c>
    </row>
    <row r="2" spans="1:5" x14ac:dyDescent="0.25">
      <c r="A2" t="s">
        <v>17</v>
      </c>
      <c r="C2" t="s">
        <v>34</v>
      </c>
      <c r="E2">
        <v>19278000051</v>
      </c>
    </row>
    <row r="3" spans="1:5" x14ac:dyDescent="0.25">
      <c r="A3" t="s">
        <v>17</v>
      </c>
      <c r="C3" t="s">
        <v>34</v>
      </c>
      <c r="E3">
        <v>19278000051</v>
      </c>
    </row>
    <row r="4" spans="1:5" x14ac:dyDescent="0.25">
      <c r="A4" t="s">
        <v>17</v>
      </c>
      <c r="C4" t="s">
        <v>34</v>
      </c>
      <c r="E4">
        <v>19278000045</v>
      </c>
    </row>
    <row r="5" spans="1:5" x14ac:dyDescent="0.25">
      <c r="A5" t="s">
        <v>17</v>
      </c>
      <c r="C5" t="s">
        <v>34</v>
      </c>
      <c r="E5">
        <v>19278000045</v>
      </c>
    </row>
    <row r="6" spans="1:5" x14ac:dyDescent="0.25">
      <c r="A6" t="s">
        <v>17</v>
      </c>
      <c r="C6" t="s">
        <v>34</v>
      </c>
      <c r="E6">
        <v>19278000045</v>
      </c>
    </row>
    <row r="7" spans="1:5" x14ac:dyDescent="0.25">
      <c r="A7" t="s">
        <v>17</v>
      </c>
      <c r="C7" t="s">
        <v>34</v>
      </c>
      <c r="E7">
        <v>19278000035</v>
      </c>
    </row>
    <row r="8" spans="1:5" x14ac:dyDescent="0.25">
      <c r="A8" t="s">
        <v>17</v>
      </c>
      <c r="C8" t="s">
        <v>34</v>
      </c>
      <c r="E8">
        <v>19278000035</v>
      </c>
    </row>
    <row r="9" spans="1:5" x14ac:dyDescent="0.25">
      <c r="A9" t="s">
        <v>17</v>
      </c>
      <c r="C9" t="s">
        <v>43</v>
      </c>
      <c r="E9" t="s">
        <v>92</v>
      </c>
    </row>
    <row r="10" spans="1:5" x14ac:dyDescent="0.25">
      <c r="A10" t="s">
        <v>17</v>
      </c>
      <c r="C10" t="s">
        <v>43</v>
      </c>
      <c r="E10" t="s">
        <v>92</v>
      </c>
    </row>
    <row r="11" spans="1:5" x14ac:dyDescent="0.25">
      <c r="A11" t="s">
        <v>17</v>
      </c>
      <c r="C11" t="s">
        <v>43</v>
      </c>
      <c r="E11" t="s">
        <v>92</v>
      </c>
    </row>
    <row r="12" spans="1:5" x14ac:dyDescent="0.25">
      <c r="A12" t="s">
        <v>21</v>
      </c>
      <c r="B12">
        <v>2</v>
      </c>
      <c r="C12" t="s">
        <v>34</v>
      </c>
    </row>
    <row r="13" spans="1:5" x14ac:dyDescent="0.25">
      <c r="A13" t="s">
        <v>110</v>
      </c>
      <c r="C13" t="s">
        <v>34</v>
      </c>
    </row>
    <row r="14" spans="1:5" x14ac:dyDescent="0.25">
      <c r="A14" t="s">
        <v>17</v>
      </c>
    </row>
    <row r="15" spans="1:5" x14ac:dyDescent="0.25">
      <c r="A15" t="s">
        <v>21</v>
      </c>
      <c r="B15">
        <v>2</v>
      </c>
    </row>
    <row r="16" spans="1:5" x14ac:dyDescent="0.25">
      <c r="A16" t="s">
        <v>17</v>
      </c>
      <c r="B16">
        <v>2</v>
      </c>
    </row>
    <row r="17" spans="1:2" x14ac:dyDescent="0.25">
      <c r="A17" t="s">
        <v>17</v>
      </c>
      <c r="B17">
        <v>2</v>
      </c>
    </row>
    <row r="18" spans="1:2" x14ac:dyDescent="0.25">
      <c r="A18">
        <v>5</v>
      </c>
      <c r="B18">
        <v>2</v>
      </c>
    </row>
    <row r="19" spans="1:2" x14ac:dyDescent="0.25">
      <c r="A19">
        <v>5</v>
      </c>
    </row>
    <row r="20" spans="1:2" x14ac:dyDescent="0.25">
      <c r="A20">
        <v>5</v>
      </c>
    </row>
    <row r="21" spans="1:2" x14ac:dyDescent="0.25">
      <c r="A21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6"/>
  <sheetViews>
    <sheetView zoomScale="90" zoomScaleNormal="90" workbookViewId="0">
      <selection activeCell="P3" sqref="P3"/>
    </sheetView>
  </sheetViews>
  <sheetFormatPr baseColWidth="10" defaultColWidth="11.42578125" defaultRowHeight="15" outlineLevelCol="1" x14ac:dyDescent="0.25"/>
  <cols>
    <col min="1" max="1" width="16.42578125" style="1" customWidth="1"/>
    <col min="2" max="2" width="15" style="9" customWidth="1"/>
    <col min="3" max="3" width="11.5703125" style="1" customWidth="1"/>
    <col min="4" max="4" width="11.5703125" style="9" customWidth="1"/>
    <col min="5" max="5" width="14.85546875" style="31" bestFit="1" customWidth="1"/>
    <col min="6" max="6" width="20.140625" style="1" hidden="1" customWidth="1" outlineLevel="1"/>
    <col min="7" max="7" width="17.42578125" style="1" hidden="1" customWidth="1" outlineLevel="1"/>
    <col min="8" max="8" width="19" style="1" hidden="1" customWidth="1" outlineLevel="1"/>
    <col min="9" max="10" width="18.7109375" style="1" hidden="1" customWidth="1" outlineLevel="1"/>
    <col min="11" max="11" width="35.28515625" style="34" bestFit="1" customWidth="1" collapsed="1"/>
    <col min="12" max="12" width="20.5703125" style="10" customWidth="1"/>
    <col min="13" max="13" width="28" style="11" customWidth="1"/>
    <col min="14" max="14" width="18" style="12" customWidth="1"/>
    <col min="15" max="15" width="15.42578125" style="7" customWidth="1"/>
    <col min="16" max="16" width="15.7109375" style="8" customWidth="1"/>
    <col min="17" max="17" width="26.140625" style="13" customWidth="1"/>
    <col min="18" max="16384" width="11.42578125" style="1"/>
  </cols>
  <sheetData>
    <row r="1" spans="1:17" s="19" customFormat="1" ht="36" x14ac:dyDescent="0.25">
      <c r="A1" s="55" t="s">
        <v>82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</row>
    <row r="2" spans="1:17" s="14" customFormat="1" x14ac:dyDescent="0.25">
      <c r="A2" s="14" t="s">
        <v>0</v>
      </c>
      <c r="B2" s="14" t="s">
        <v>1</v>
      </c>
      <c r="C2" s="14" t="s">
        <v>2</v>
      </c>
      <c r="D2" s="14" t="s">
        <v>3</v>
      </c>
      <c r="E2" s="30" t="s">
        <v>4</v>
      </c>
      <c r="F2" s="14" t="s">
        <v>5</v>
      </c>
      <c r="G2" s="14" t="s">
        <v>6</v>
      </c>
      <c r="H2" s="14" t="s">
        <v>7</v>
      </c>
      <c r="I2" s="14" t="s">
        <v>8</v>
      </c>
      <c r="J2" s="22" t="s">
        <v>9</v>
      </c>
      <c r="K2" s="33" t="s">
        <v>10</v>
      </c>
      <c r="L2" s="15" t="s">
        <v>83</v>
      </c>
      <c r="M2" s="16" t="s">
        <v>84</v>
      </c>
      <c r="N2" s="20" t="s">
        <v>13</v>
      </c>
      <c r="O2" s="17" t="s">
        <v>85</v>
      </c>
      <c r="P2" s="17" t="s">
        <v>86</v>
      </c>
      <c r="Q2" s="17" t="s">
        <v>16</v>
      </c>
    </row>
    <row r="3" spans="1:17" x14ac:dyDescent="0.25">
      <c r="A3" s="1" t="s">
        <v>17</v>
      </c>
      <c r="C3" s="1" t="s">
        <v>51</v>
      </c>
      <c r="E3" s="31">
        <v>5100736600</v>
      </c>
      <c r="F3" s="1" t="s">
        <v>40</v>
      </c>
      <c r="G3" s="1" t="s">
        <v>40</v>
      </c>
      <c r="H3" s="1" t="s">
        <v>40</v>
      </c>
      <c r="I3" s="1" t="s">
        <v>40</v>
      </c>
      <c r="K3" s="34">
        <v>43017</v>
      </c>
      <c r="N3" s="12">
        <v>7.42</v>
      </c>
      <c r="O3" s="7" t="s">
        <v>60</v>
      </c>
      <c r="P3" s="8" t="s">
        <v>93</v>
      </c>
      <c r="Q3" s="13">
        <v>7.42</v>
      </c>
    </row>
    <row r="4" spans="1:17" x14ac:dyDescent="0.25">
      <c r="C4" s="1" t="s">
        <v>69</v>
      </c>
      <c r="E4" s="31" t="s">
        <v>94</v>
      </c>
      <c r="F4" s="1" t="s">
        <v>70</v>
      </c>
      <c r="K4" s="34">
        <v>43017</v>
      </c>
    </row>
    <row r="16" spans="1:17" ht="15.75" x14ac:dyDescent="0.25">
      <c r="A16" s="23"/>
      <c r="B16" s="24"/>
      <c r="C16" s="23"/>
      <c r="D16" s="24"/>
      <c r="E16" s="32"/>
      <c r="F16" s="23"/>
      <c r="G16" s="23"/>
      <c r="H16" s="23"/>
      <c r="I16" s="23"/>
      <c r="J16" s="23"/>
      <c r="K16" s="35"/>
      <c r="L16" s="25"/>
      <c r="M16" s="26"/>
      <c r="N16" s="27">
        <f>SUBTOTAL(109,Tableau162[NB PIECES TOTAL])</f>
        <v>7.42</v>
      </c>
      <c r="O16" s="28"/>
      <c r="P16" s="23"/>
      <c r="Q16" s="24">
        <f>SUBTOTAL(109,Tableau162[NB DE PIECES ATTRIBUES])</f>
        <v>7.42</v>
      </c>
    </row>
    <row r="18" spans="1:17" s="6" customFormat="1" ht="15.75" x14ac:dyDescent="0.25">
      <c r="A18" s="1"/>
      <c r="B18" s="9"/>
      <c r="C18" s="1"/>
      <c r="D18" s="9"/>
      <c r="E18" s="31"/>
      <c r="F18" s="1"/>
      <c r="G18" s="1"/>
      <c r="H18" s="1"/>
      <c r="I18" s="1"/>
      <c r="J18" s="1"/>
      <c r="K18" s="34"/>
      <c r="L18" s="10"/>
      <c r="M18" s="11"/>
      <c r="N18" s="12"/>
      <c r="O18" s="7"/>
      <c r="P18" s="8"/>
      <c r="Q18" s="13"/>
    </row>
    <row r="33" spans="17:17" x14ac:dyDescent="0.25">
      <c r="Q33" s="21"/>
    </row>
    <row r="34" spans="17:17" x14ac:dyDescent="0.25">
      <c r="Q34" s="21"/>
    </row>
    <row r="35" spans="17:17" x14ac:dyDescent="0.25">
      <c r="Q35" s="21"/>
    </row>
    <row r="36" spans="17:17" x14ac:dyDescent="0.25">
      <c r="Q36" s="21"/>
    </row>
    <row r="37" spans="17:17" x14ac:dyDescent="0.25">
      <c r="Q37" s="21"/>
    </row>
    <row r="38" spans="17:17" x14ac:dyDescent="0.25">
      <c r="Q38" s="21"/>
    </row>
    <row r="39" spans="17:17" x14ac:dyDescent="0.25">
      <c r="Q39" s="21"/>
    </row>
    <row r="40" spans="17:17" x14ac:dyDescent="0.25">
      <c r="Q40" s="21"/>
    </row>
    <row r="41" spans="17:17" x14ac:dyDescent="0.25">
      <c r="Q41" s="21"/>
    </row>
    <row r="42" spans="17:17" x14ac:dyDescent="0.25">
      <c r="Q42" s="21"/>
    </row>
    <row r="43" spans="17:17" x14ac:dyDescent="0.25">
      <c r="Q43" s="21"/>
    </row>
    <row r="44" spans="17:17" x14ac:dyDescent="0.25">
      <c r="Q44" s="21"/>
    </row>
    <row r="45" spans="17:17" x14ac:dyDescent="0.25">
      <c r="Q45" s="21"/>
    </row>
    <row r="46" spans="17:17" x14ac:dyDescent="0.25">
      <c r="Q46" s="21"/>
    </row>
  </sheetData>
  <mergeCells count="1">
    <mergeCell ref="A1:Q1"/>
  </mergeCells>
  <dataValidations count="3">
    <dataValidation type="list" allowBlank="1" showInputMessage="1" showErrorMessage="1" sqref="O2">
      <formula1>$P:$P</formula1>
    </dataValidation>
    <dataValidation type="list" allowBlank="1" showInputMessage="1" showErrorMessage="1" sqref="O3:O15">
      <formula1>$P:$P</formula1>
    </dataValidation>
    <dataValidation type="list" allowBlank="1" showInputMessage="1" showErrorMessage="1" sqref="P17:P77">
      <formula1>$Q:$Q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'DONNEES TRACA'!$J:$J</xm:f>
          </x14:formula1>
          <xm:sqref>J17:J1048576 J1:J15</xm:sqref>
        </x14:dataValidation>
        <x14:dataValidation type="list" allowBlank="1" showInputMessage="1" showErrorMessage="1">
          <x14:formula1>
            <xm:f>'DONNEES TRACA'!$Q:$Q</xm:f>
          </x14:formula1>
          <xm:sqref>O17:O1048576</xm:sqref>
        </x14:dataValidation>
        <x14:dataValidation type="list" allowBlank="1" showInputMessage="1" showErrorMessage="1">
          <x14:formula1>
            <xm:f>'DONNEES TRACA'!$C:$C</xm:f>
          </x14:formula1>
          <xm:sqref>C17:C1048576 C2:C15</xm:sqref>
        </x14:dataValidation>
        <x14:dataValidation type="list" allowBlank="1" showInputMessage="1" showErrorMessage="1">
          <x14:formula1>
            <xm:f>'DONNEES TRACA'!$A:$A</xm:f>
          </x14:formula1>
          <xm:sqref>A17:A1048576 A2:A15</xm:sqref>
        </x14:dataValidation>
        <x14:dataValidation type="list" allowBlank="1" showInputMessage="1" showErrorMessage="1">
          <x14:formula1>
            <xm:f>'DONNEES TRACA'!$I:$I</xm:f>
          </x14:formula1>
          <xm:sqref>I17:I19 I30:I31 I49:I1048576 I2 I4:I8</xm:sqref>
        </x14:dataValidation>
        <x14:dataValidation type="list" allowBlank="1" showInputMessage="1" showErrorMessage="1">
          <x14:formula1>
            <xm:f>'DONNEES TRACA'!$H:$H</xm:f>
          </x14:formula1>
          <xm:sqref>G51:H1048576 G2:H2 G4:H8</xm:sqref>
        </x14:dataValidation>
        <x14:dataValidation type="list" allowBlank="1" showInputMessage="1" showErrorMessage="1">
          <x14:formula1>
            <xm:f>'DONNEES TRACA'!$F:$F</xm:f>
          </x14:formula1>
          <xm:sqref>G20:I29 G17:H19 G9:I15 G30:H31 G32:I48 G49:H50 F17:F1048576 F2:F15 G3:I3</xm:sqref>
        </x14:dataValidation>
        <x14:dataValidation type="list" allowBlank="1" showInputMessage="1" showErrorMessage="1">
          <x14:formula1>
            <xm:f>'DONNEES TRACA'!#REF!</xm:f>
          </x14:formula1>
          <xm:sqref>P3:P15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34</vt:i4>
      </vt:variant>
    </vt:vector>
  </HeadingPairs>
  <TitlesOfParts>
    <vt:vector size="38" baseType="lpstr">
      <vt:lpstr>DONNEES TRACA</vt:lpstr>
      <vt:lpstr>TRACABILITE</vt:lpstr>
      <vt:lpstr>essai liaison</vt:lpstr>
      <vt:lpstr>TRACA PJ </vt:lpstr>
      <vt:lpstr>'DONNEES TRACA'!ARTICLES</vt:lpstr>
      <vt:lpstr>TRACABILITE!ARTICLES</vt:lpstr>
      <vt:lpstr>Autriche</vt:lpstr>
      <vt:lpstr>BF_BAVETTE_FLANCHET</vt:lpstr>
      <vt:lpstr>TRACABILITE!DATE_DE_MISE_VIDE</vt:lpstr>
      <vt:lpstr>DATES_DE_MISE_VIDE</vt:lpstr>
      <vt:lpstr>TRACABILITE!DESIGNATION</vt:lpstr>
      <vt:lpstr>DESIGNATIONS</vt:lpstr>
      <vt:lpstr>'DONNEES TRACA'!FOURNISSEURS</vt:lpstr>
      <vt:lpstr>TRACABILITE!FOURNISSEURS</vt:lpstr>
      <vt:lpstr>'DONNEES TRACA'!JOURS_DE_DECOUPE</vt:lpstr>
      <vt:lpstr>TRACABILITE!JOURS_DE_DECOUPE</vt:lpstr>
      <vt:lpstr>'DONNEES TRACA'!LIEU_DE_DECOUPE</vt:lpstr>
      <vt:lpstr>TRACABILITE!LIEU_DE_DECOUPE</vt:lpstr>
      <vt:lpstr>'DONNEES TRACA'!LIEU_DE_NAISSANCE</vt:lpstr>
      <vt:lpstr>TRACABILITE!LIEU_DE_NAISSANCE</vt:lpstr>
      <vt:lpstr>'DONNEES TRACA'!N°_FACTURES</vt:lpstr>
      <vt:lpstr>TRACABILITE!N°_FACTURES</vt:lpstr>
      <vt:lpstr>TRACABILITE!N°_LOT_ATTRIBUE</vt:lpstr>
      <vt:lpstr>N°_LOT_ATTRIBUES</vt:lpstr>
      <vt:lpstr>'DONNEES TRACA'!N°LOT</vt:lpstr>
      <vt:lpstr>TRACABILITE!N°LOT</vt:lpstr>
      <vt:lpstr>'DONNEES TRACA'!NB_DE_PIECES_ATTRIBUES</vt:lpstr>
      <vt:lpstr>TRACABILITE!NB_DE_PIECES_ATTRIBUES</vt:lpstr>
      <vt:lpstr>'DONNEES TRACA'!NB_PIECES_TOTAL</vt:lpstr>
      <vt:lpstr>TRACABILITE!NB_PIECES_TOTAL</vt:lpstr>
      <vt:lpstr>'DONNEES TRACA'!PAYS_D_ABATTAGE</vt:lpstr>
      <vt:lpstr>TRACABILITE!PAYS_D_ABATTAGE</vt:lpstr>
      <vt:lpstr>'DONNEES TRACA'!PAYS_D_ELEVAGE</vt:lpstr>
      <vt:lpstr>TRACABILITE!PAYS_D_ELEVAGE</vt:lpstr>
      <vt:lpstr>'DONNEES TRACA'!PRIX_KILO</vt:lpstr>
      <vt:lpstr>TRACABILITE!PRIX_KILO</vt:lpstr>
      <vt:lpstr>Z</vt:lpstr>
      <vt:lpstr>TRACABILITE!Zone_d_impression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sylvain</dc:creator>
  <cp:keywords/>
  <dc:description/>
  <cp:lastModifiedBy>sylvain</cp:lastModifiedBy>
  <cp:revision/>
  <dcterms:created xsi:type="dcterms:W3CDTF">2017-09-30T14:25:10Z</dcterms:created>
  <dcterms:modified xsi:type="dcterms:W3CDTF">2017-10-20T14:26:16Z</dcterms:modified>
  <cp:category/>
  <cp:contentStatus/>
</cp:coreProperties>
</file>