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AT90497\Desktop\"/>
    </mc:Choice>
  </mc:AlternateContent>
  <bookViews>
    <workbookView xWindow="0" yWindow="0" windowWidth="19200" windowHeight="11460"/>
  </bookViews>
  <sheets>
    <sheet name="Page d'accueil" sheetId="1" r:id="rId1"/>
    <sheet name="STS report" sheetId="15" r:id="rId2"/>
    <sheet name="VAC report" sheetId="13" r:id="rId3"/>
    <sheet name="Indice" sheetId="16" r:id="rId4"/>
    <sheet name="Registre STS" sheetId="6" state="hidden" r:id="rId5"/>
    <sheet name="TCD STS" sheetId="11" state="hidden" r:id="rId6"/>
    <sheet name="STS en cours" sheetId="8" state="hidden" r:id="rId7"/>
    <sheet name="Logbook STS" sheetId="3" r:id="rId8"/>
    <sheet name="Registre VAC" sheetId="2" state="hidden" r:id="rId9"/>
    <sheet name="TCD VAC" sheetId="10" state="hidden" r:id="rId10"/>
    <sheet name="VAC en cours" sheetId="7" state="hidden" r:id="rId11"/>
    <sheet name="Logbook VAC" sheetId="9" state="hidden" r:id="rId12"/>
    <sheet name="Liste" sheetId="4" state="hidden" r:id="rId13"/>
    <sheet name="Stock TC" sheetId="12" state="hidden" r:id="rId14"/>
  </sheets>
  <definedNames>
    <definedName name="_xlnm.Print_Area" localSheetId="0">'Page d''accueil'!$A$1:$O$50</definedName>
    <definedName name="_xlnm.Print_Area" localSheetId="1">'STS report'!$A$1:$AE$56</definedName>
    <definedName name="_xlnm.Print_Area" localSheetId="2">'VAC report'!$A$1:$AE$46</definedName>
  </definedNames>
  <calcPr calcId="162913"/>
  <pivotCaches>
    <pivotCache cacheId="0" r:id="rId15"/>
    <pivotCache cacheId="1" r:id="rId1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8" l="1"/>
  <c r="U7" i="8"/>
  <c r="U8" i="8"/>
  <c r="U9" i="8"/>
  <c r="U10" i="8"/>
  <c r="U11" i="8"/>
  <c r="U12" i="8"/>
  <c r="U13" i="8"/>
  <c r="U14" i="8"/>
  <c r="T6" i="8"/>
  <c r="T7" i="8"/>
  <c r="T8" i="8"/>
  <c r="T9" i="8"/>
  <c r="T10" i="8"/>
  <c r="T11" i="8"/>
  <c r="T12" i="8"/>
  <c r="T13" i="8"/>
  <c r="T14" i="8"/>
  <c r="S6" i="8"/>
  <c r="S7" i="8"/>
  <c r="S8" i="8"/>
  <c r="S9" i="8"/>
  <c r="S10" i="8"/>
  <c r="S11" i="8"/>
  <c r="S12" i="8"/>
  <c r="S13" i="8"/>
  <c r="S14" i="8"/>
  <c r="N14" i="8"/>
  <c r="N13" i="8"/>
  <c r="N12" i="8"/>
  <c r="N11" i="8"/>
  <c r="N10" i="8"/>
  <c r="N9" i="8"/>
  <c r="N8" i="8"/>
  <c r="N7" i="8"/>
  <c r="N6" i="8"/>
  <c r="N8" i="7"/>
  <c r="N7" i="7"/>
  <c r="N6" i="7"/>
  <c r="N2" i="8" l="1" a="1"/>
  <c r="N2" i="8" s="1"/>
  <c r="K47" i="1" l="1"/>
  <c r="D47" i="1"/>
  <c r="K48" i="1"/>
  <c r="D48" i="1"/>
  <c r="T2" i="8" l="1"/>
  <c r="N3" i="8" l="1"/>
  <c r="N4" i="8"/>
  <c r="N5" i="8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18" i="6"/>
  <c r="O10" i="2"/>
  <c r="O11" i="2"/>
  <c r="O12" i="2"/>
  <c r="O9" i="2"/>
  <c r="N3" i="7"/>
  <c r="N4" i="7"/>
  <c r="N5" i="7"/>
  <c r="N2" i="7"/>
  <c r="T5" i="8" l="1"/>
  <c r="T4" i="8"/>
  <c r="T3" i="8"/>
  <c r="T3" i="7"/>
  <c r="T4" i="7"/>
  <c r="T5" i="7"/>
  <c r="T6" i="7"/>
  <c r="T7" i="7"/>
  <c r="T8" i="7"/>
  <c r="T2" i="7"/>
  <c r="U3" i="8" l="1"/>
  <c r="U4" i="8"/>
  <c r="U5" i="8"/>
  <c r="U2" i="8"/>
  <c r="U3" i="7"/>
  <c r="U4" i="7"/>
  <c r="U5" i="7"/>
  <c r="U6" i="7"/>
  <c r="U7" i="7"/>
  <c r="U8" i="7"/>
  <c r="U2" i="7"/>
  <c r="S3" i="8" l="1"/>
  <c r="S4" i="8"/>
  <c r="S5" i="8"/>
  <c r="S2" i="8"/>
  <c r="S3" i="7"/>
  <c r="S4" i="7"/>
  <c r="S5" i="7"/>
  <c r="S6" i="7"/>
  <c r="S7" i="7"/>
  <c r="S8" i="7"/>
  <c r="S2" i="7"/>
</calcChain>
</file>

<file path=xl/sharedStrings.xml><?xml version="1.0" encoding="utf-8"?>
<sst xmlns="http://schemas.openxmlformats.org/spreadsheetml/2006/main" count="1576" uniqueCount="284">
  <si>
    <t>Type de thermocouple</t>
  </si>
  <si>
    <t>N</t>
  </si>
  <si>
    <t>S</t>
  </si>
  <si>
    <t>Four</t>
  </si>
  <si>
    <t>Type</t>
  </si>
  <si>
    <t>Référence</t>
  </si>
  <si>
    <t>Plot d'installation</t>
  </si>
  <si>
    <t>Début de service</t>
  </si>
  <si>
    <t>Fin de service</t>
  </si>
  <si>
    <t>Batch</t>
  </si>
  <si>
    <t>N°</t>
  </si>
  <si>
    <t>Date</t>
  </si>
  <si>
    <t>Programme</t>
  </si>
  <si>
    <t>SO</t>
  </si>
  <si>
    <t>Phase</t>
  </si>
  <si>
    <t>Designation</t>
  </si>
  <si>
    <t>Outer liner</t>
  </si>
  <si>
    <t>STS</t>
  </si>
  <si>
    <t>Dôme</t>
  </si>
  <si>
    <t>Inner liner</t>
  </si>
  <si>
    <t>Nozzle swirl</t>
  </si>
  <si>
    <t>Pièces</t>
  </si>
  <si>
    <t>programme</t>
  </si>
  <si>
    <t>Temps programme</t>
  </si>
  <si>
    <t>B527</t>
  </si>
  <si>
    <t>B528</t>
  </si>
  <si>
    <t>B529</t>
  </si>
  <si>
    <t>B530</t>
  </si>
  <si>
    <t>VAC</t>
  </si>
  <si>
    <t>Temps total</t>
  </si>
  <si>
    <t>Opérateur</t>
  </si>
  <si>
    <t>B513</t>
  </si>
  <si>
    <t>B514</t>
  </si>
  <si>
    <t>B515</t>
  </si>
  <si>
    <t>B516</t>
  </si>
  <si>
    <t>Frame rear LPT</t>
  </si>
  <si>
    <t>T007</t>
  </si>
  <si>
    <t>Localisation</t>
  </si>
  <si>
    <t>CONTROL TOP</t>
  </si>
  <si>
    <t>CONTROL MID</t>
  </si>
  <si>
    <t>CONTROL BOT</t>
  </si>
  <si>
    <t>OVERTEMP TOP</t>
  </si>
  <si>
    <t>OVERTEMP MID</t>
  </si>
  <si>
    <t>OVERTEMP BOT</t>
  </si>
  <si>
    <t>ACCURACY TOP</t>
  </si>
  <si>
    <t>ACCURACY MID</t>
  </si>
  <si>
    <t>ACCURACY BOT</t>
  </si>
  <si>
    <t>B510</t>
  </si>
  <si>
    <t>B512</t>
  </si>
  <si>
    <t>B508</t>
  </si>
  <si>
    <t>B509</t>
  </si>
  <si>
    <t>B493</t>
  </si>
  <si>
    <t>B494</t>
  </si>
  <si>
    <t>B495</t>
  </si>
  <si>
    <t>B497</t>
  </si>
  <si>
    <t>B466</t>
  </si>
  <si>
    <t>B458</t>
  </si>
  <si>
    <t>B465</t>
  </si>
  <si>
    <t>B479</t>
  </si>
  <si>
    <t>B460</t>
  </si>
  <si>
    <t>B463</t>
  </si>
  <si>
    <t>B484</t>
  </si>
  <si>
    <t>B470</t>
  </si>
  <si>
    <t>B459</t>
  </si>
  <si>
    <t>B457</t>
  </si>
  <si>
    <t>B456</t>
  </si>
  <si>
    <t>B455</t>
  </si>
  <si>
    <t>B452</t>
  </si>
  <si>
    <t>B453</t>
  </si>
  <si>
    <t>B454</t>
  </si>
  <si>
    <t>B472</t>
  </si>
  <si>
    <t>B451</t>
  </si>
  <si>
    <t>B445</t>
  </si>
  <si>
    <t>B446</t>
  </si>
  <si>
    <t>B450</t>
  </si>
  <si>
    <t>SGOT003 (1)</t>
  </si>
  <si>
    <t>SGOT003 (2)</t>
  </si>
  <si>
    <t>SGOT002 (1)</t>
  </si>
  <si>
    <t>SGOT002 (2)</t>
  </si>
  <si>
    <t>SGOM003 (1)</t>
  </si>
  <si>
    <t>SGOM003 (2)</t>
  </si>
  <si>
    <t>SGOB004 (1)</t>
  </si>
  <si>
    <t>SGOB004 (2)</t>
  </si>
  <si>
    <t>SGOB005 (1)</t>
  </si>
  <si>
    <t>SGOB005 (2)</t>
  </si>
  <si>
    <t>SAT017</t>
  </si>
  <si>
    <t>SAM020</t>
  </si>
  <si>
    <t>SAT015</t>
  </si>
  <si>
    <t>SAM018</t>
  </si>
  <si>
    <t>SAT016</t>
  </si>
  <si>
    <t>SAM019</t>
  </si>
  <si>
    <t>X</t>
  </si>
  <si>
    <t>LOAD/1</t>
  </si>
  <si>
    <t>LOAD/2</t>
  </si>
  <si>
    <t>LOAD/3</t>
  </si>
  <si>
    <t>LOAD/4</t>
  </si>
  <si>
    <t>SAB0018</t>
  </si>
  <si>
    <t>SAB0017</t>
  </si>
  <si>
    <t>CONTROL</t>
  </si>
  <si>
    <t>OVERTEMP</t>
  </si>
  <si>
    <t>ACCURACY</t>
  </si>
  <si>
    <t>F77</t>
  </si>
  <si>
    <t>F74</t>
  </si>
  <si>
    <t>F78</t>
  </si>
  <si>
    <t>F73</t>
  </si>
  <si>
    <t>F79</t>
  </si>
  <si>
    <t>F75</t>
  </si>
  <si>
    <t>B557</t>
  </si>
  <si>
    <t>B567</t>
  </si>
  <si>
    <t>B556</t>
  </si>
  <si>
    <t>B369</t>
  </si>
  <si>
    <t>Jours d'activité</t>
  </si>
  <si>
    <t>Nb cycles</t>
  </si>
  <si>
    <t>Row Labels</t>
  </si>
  <si>
    <t>Grand Total</t>
  </si>
  <si>
    <t>Sum of Temps total</t>
  </si>
  <si>
    <t>Temps théorique</t>
  </si>
  <si>
    <t>Sum of Temps théorique</t>
  </si>
  <si>
    <t>T/C
Type</t>
  </si>
  <si>
    <t>Location</t>
  </si>
  <si>
    <t>PO</t>
  </si>
  <si>
    <t>Vendor</t>
  </si>
  <si>
    <t>Certificate</t>
  </si>
  <si>
    <t>SSB ID</t>
  </si>
  <si>
    <t>Status</t>
  </si>
  <si>
    <t>Uniformity</t>
  </si>
  <si>
    <t>Fabritius</t>
  </si>
  <si>
    <t>1704-018+019</t>
  </si>
  <si>
    <t>B487</t>
  </si>
  <si>
    <t>03095 / 03111</t>
  </si>
  <si>
    <t>B488</t>
  </si>
  <si>
    <t>B489</t>
  </si>
  <si>
    <t>B490</t>
  </si>
  <si>
    <t>B491</t>
  </si>
  <si>
    <t>B492</t>
  </si>
  <si>
    <t>B496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</si>
  <si>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</si>
  <si>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</si>
  <si>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</si>
  <si>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</si>
  <si>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</si>
  <si>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</si>
  <si>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</si>
  <si>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</si>
  <si>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</si>
  <si>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</si>
  <si>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B511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</si>
  <si>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</si>
  <si>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</si>
  <si>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</si>
  <si>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</si>
  <si>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</si>
  <si>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</si>
  <si>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</si>
  <si>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</si>
  <si>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</si>
  <si>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</si>
  <si>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1804-040+041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</si>
  <si>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</si>
  <si>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</si>
  <si>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</si>
  <si>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</si>
  <si>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</si>
  <si>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</si>
  <si>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</si>
  <si>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</si>
  <si>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</si>
  <si>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</si>
  <si>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</si>
  <si>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</si>
  <si>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</si>
  <si>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</si>
  <si>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</si>
  <si>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</si>
  <si>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</si>
  <si>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</si>
  <si>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</si>
  <si>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</si>
  <si>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</si>
  <si>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</si>
  <si>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</si>
  <si>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</si>
  <si>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</si>
  <si>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B558</t>
  </si>
  <si>
    <t>B559</t>
  </si>
  <si>
    <t>B560</t>
  </si>
  <si>
    <t>B561</t>
  </si>
  <si>
    <t>B562</t>
  </si>
  <si>
    <t>B563</t>
  </si>
  <si>
    <t>B564</t>
  </si>
  <si>
    <t>B565</t>
  </si>
  <si>
    <t>B566</t>
  </si>
  <si>
    <t>Furnace</t>
  </si>
  <si>
    <t>1704-016+017</t>
  </si>
  <si>
    <t>SCOT006</t>
  </si>
  <si>
    <t>03096 + 03099</t>
  </si>
  <si>
    <t>Bottom</t>
  </si>
  <si>
    <t>SAB019</t>
  </si>
  <si>
    <t>03104</t>
  </si>
  <si>
    <t>SAB020</t>
  </si>
  <si>
    <t>SAB021</t>
  </si>
  <si>
    <t>Middle</t>
  </si>
  <si>
    <t>03103</t>
  </si>
  <si>
    <t>SAM021</t>
  </si>
  <si>
    <t>Top</t>
  </si>
  <si>
    <t>03102</t>
  </si>
  <si>
    <t>SAT018</t>
  </si>
  <si>
    <t>Center</t>
  </si>
  <si>
    <t>03112/03113/03116</t>
  </si>
  <si>
    <t>STS/VAC</t>
  </si>
  <si>
    <t>Fournisseur</t>
  </si>
  <si>
    <t>Date recept°</t>
  </si>
  <si>
    <t>01-05-2017</t>
  </si>
  <si>
    <t>F80</t>
  </si>
  <si>
    <t>F81</t>
  </si>
  <si>
    <t>F82</t>
  </si>
  <si>
    <t>SCOT004 (2)</t>
  </si>
  <si>
    <t>SCOT004 (1)</t>
  </si>
  <si>
    <t>Ref</t>
  </si>
  <si>
    <t>In activity since</t>
  </si>
  <si>
    <t>Nb cycle</t>
  </si>
  <si>
    <t>Commentary</t>
  </si>
  <si>
    <t>03 - annealing</t>
  </si>
  <si>
    <t>04 - stess relieve</t>
  </si>
  <si>
    <t>06 - CFMI cycle 21</t>
  </si>
  <si>
    <t>21 - 1177°C ; 4'</t>
  </si>
  <si>
    <t>22 - 1113°C ; 3'</t>
  </si>
  <si>
    <t>07 - CFMI cycle 6</t>
  </si>
  <si>
    <t>48 - brazing</t>
  </si>
  <si>
    <t>56 - sintering</t>
  </si>
  <si>
    <t>Date de changement théorique</t>
  </si>
  <si>
    <t>Installed</t>
  </si>
  <si>
    <t>Changed</t>
  </si>
  <si>
    <t>Description</t>
  </si>
  <si>
    <t>Pics</t>
  </si>
  <si>
    <t>type S en stock</t>
  </si>
  <si>
    <t>type S réutilisable</t>
  </si>
  <si>
    <t>type N en stock</t>
  </si>
  <si>
    <t>type N réutilisable</t>
  </si>
  <si>
    <t>TC tracking</t>
  </si>
  <si>
    <t>Limite avant cmd</t>
  </si>
  <si>
    <t>SAM017</t>
  </si>
  <si>
    <t>SCOB004</t>
  </si>
  <si>
    <t>SCOM003</t>
  </si>
  <si>
    <t>SCOT004</t>
  </si>
  <si>
    <t>Name</t>
  </si>
  <si>
    <t>Last batch</t>
  </si>
  <si>
    <t>Non prg</t>
  </si>
  <si>
    <t>Description NP</t>
  </si>
  <si>
    <t>101 - Test</t>
  </si>
  <si>
    <t>102 - Cycle canceled</t>
  </si>
  <si>
    <t>103 - Other</t>
  </si>
  <si>
    <t>100 - filling forgotten</t>
  </si>
  <si>
    <t>Etat</t>
  </si>
  <si>
    <t>New</t>
  </si>
  <si>
    <t>Used</t>
  </si>
  <si>
    <t>Out</t>
  </si>
  <si>
    <t>ET1</t>
  </si>
  <si>
    <t>6715-01</t>
  </si>
  <si>
    <t>ET2</t>
  </si>
  <si>
    <t>ET3</t>
  </si>
  <si>
    <t>ET4</t>
  </si>
  <si>
    <t>ET5</t>
  </si>
  <si>
    <t>ET6</t>
  </si>
  <si>
    <t>ET7</t>
  </si>
  <si>
    <t>ET8</t>
  </si>
  <si>
    <t>ET9</t>
  </si>
  <si>
    <t>ET10</t>
  </si>
  <si>
    <t>ET11</t>
  </si>
  <si>
    <t>ET12</t>
  </si>
  <si>
    <t>ET13</t>
  </si>
  <si>
    <t>ET14</t>
  </si>
  <si>
    <t>ET15</t>
  </si>
  <si>
    <t>ET16</t>
  </si>
  <si>
    <t>ET17</t>
  </si>
  <si>
    <t>ET18</t>
  </si>
  <si>
    <t>ET19</t>
  </si>
  <si>
    <t>ET20</t>
  </si>
  <si>
    <t>ET21</t>
  </si>
  <si>
    <t>ET22</t>
  </si>
  <si>
    <t>ET23</t>
  </si>
  <si>
    <t>ET24</t>
  </si>
  <si>
    <t>NA</t>
  </si>
  <si>
    <t>30-08-2018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</si>
</sst>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hh]:mm:ss"/>
    <numFmt numFmtId="165" formatCode="yy\ &quot;a&quot;\ mm\ &quot;m&quot;\ dd\ &quot;j&quot;\ "/>
    <numFmt numFmtId="166" formatCode="yy\ &quot;a&quot;\ mm\ &quot;m&quot;\ dd\ &quot;j&quot;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3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4" fontId="0" fillId="0" borderId="1" xfId="0" applyNumberFormat="1" applyBorder="1"/>
    <xf numFmtId="46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9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11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2" xfId="0" applyBorder="1"/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4" xfId="0" applyBorder="1"/>
    <xf numFmtId="0" fontId="0" fillId="0" borderId="3" xfId="0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4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131281</xdr:colOff>
      <xdr:row>3</xdr:row>
      <xdr:rowOff>57149</xdr:rowOff>
    </xdr:from>
    <xdr:to>
      <xdr:col>2</xdr:col>
      <xdr:colOff>662610</xdr:colOff>
      <xdr:row>8</xdr:row>
      <xdr:rowOff>114300</xdr:rowOff>
    </xdr:to>
    <xdr:sp macro="" textlink="">
      <xdr:nvSpPr>
        <xdr:cNvPr id="7" name="Rectangle 6"/>
        <xdr:cNvSpPr/>
      </xdr:nvSpPr>
      <xdr:spPr>
        <a:xfrm>
          <a:off x="131281" y="628649"/>
          <a:ext cx="1939372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ysClr val="windowText" lastClr="000000"/>
              </a:solidFill>
            </a:rPr>
            <a:t>Data reccording</a:t>
          </a:r>
        </a:p>
      </xdr:txBody>
    </xdr:sp>
    <xdr:clientData/>
  </xdr:twoCellAnchor>
  <xdr:twoCellAnchor>
    <xdr:from>
      <xdr:col>2</xdr:col>
      <xdr:colOff>728869</xdr:colOff>
      <xdr:row>3</xdr:row>
      <xdr:rowOff>58391</xdr:rowOff>
    </xdr:from>
    <xdr:to>
      <xdr:col>5</xdr:col>
      <xdr:colOff>49696</xdr:colOff>
      <xdr:row>8</xdr:row>
      <xdr:rowOff>115542</xdr:rowOff>
    </xdr:to>
    <xdr:sp macro="" textlink="">
      <xdr:nvSpPr>
        <xdr:cNvPr id="17" name="Rectangle 16"/>
        <xdr:cNvSpPr/>
      </xdr:nvSpPr>
      <xdr:spPr>
        <a:xfrm>
          <a:off x="2136912" y="629891"/>
          <a:ext cx="1863588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ysClr val="windowText" lastClr="000000"/>
              </a:solidFill>
            </a:rPr>
            <a:t>Edit report</a:t>
          </a:r>
        </a:p>
      </xdr:txBody>
    </xdr:sp>
    <xdr:clientData/>
  </xdr:twoCellAnchor>
  <xdr:twoCellAnchor>
    <xdr:from>
      <xdr:col>5</xdr:col>
      <xdr:colOff>105604</xdr:colOff>
      <xdr:row>3</xdr:row>
      <xdr:rowOff>58391</xdr:rowOff>
    </xdr:from>
    <xdr:to>
      <xdr:col>8</xdr:col>
      <xdr:colOff>190499</xdr:colOff>
      <xdr:row>8</xdr:row>
      <xdr:rowOff>115542</xdr:rowOff>
    </xdr:to>
    <xdr:sp macro="" textlink="">
      <xdr:nvSpPr>
        <xdr:cNvPr id="18" name="Rectangle 17"/>
        <xdr:cNvSpPr/>
      </xdr:nvSpPr>
      <xdr:spPr>
        <a:xfrm>
          <a:off x="4056408" y="629891"/>
          <a:ext cx="1931917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ysClr val="windowText" lastClr="000000"/>
              </a:solidFill>
            </a:rPr>
            <a:t>Thermocouple</a:t>
          </a:r>
        </a:p>
        <a:p>
          <a:pPr algn="ctr"/>
          <a:r>
            <a:rPr lang="fr-BE" sz="1400" b="1">
              <a:solidFill>
                <a:sysClr val="windowText" lastClr="000000"/>
              </a:solidFill>
            </a:rPr>
            <a:t>replacement</a:t>
          </a:r>
        </a:p>
      </xdr:txBody>
    </xdr:sp>
    <xdr:clientData/>
  </xdr:twoCellAnchor>
  <xdr:twoCellAnchor>
    <xdr:from>
      <xdr:col>8</xdr:col>
      <xdr:colOff>246822</xdr:colOff>
      <xdr:row>3</xdr:row>
      <xdr:rowOff>57149</xdr:rowOff>
    </xdr:from>
    <xdr:to>
      <xdr:col>11</xdr:col>
      <xdr:colOff>339587</xdr:colOff>
      <xdr:row>8</xdr:row>
      <xdr:rowOff>114300</xdr:rowOff>
    </xdr:to>
    <xdr:sp macro="" textlink="">
      <xdr:nvSpPr>
        <xdr:cNvPr id="19" name="Rectangle 18"/>
        <xdr:cNvSpPr/>
      </xdr:nvSpPr>
      <xdr:spPr>
        <a:xfrm>
          <a:off x="6044648" y="628649"/>
          <a:ext cx="1931504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ysClr val="windowText" lastClr="000000"/>
              </a:solidFill>
            </a:rPr>
            <a:t>Research of:</a:t>
          </a:r>
        </a:p>
        <a:p>
          <a:pPr algn="ctr"/>
          <a:r>
            <a:rPr lang="fr-BE" sz="1400" b="1">
              <a:solidFill>
                <a:sysClr val="windowText" lastClr="000000"/>
              </a:solidFill>
            </a:rPr>
            <a:t>production</a:t>
          </a:r>
        </a:p>
        <a:p>
          <a:pPr algn="ctr"/>
          <a:r>
            <a:rPr lang="fr-BE" sz="1400" b="1">
              <a:solidFill>
                <a:sysClr val="windowText" lastClr="000000"/>
              </a:solidFill>
            </a:rPr>
            <a:t>thermocouple</a:t>
          </a:r>
        </a:p>
      </xdr:txBody>
    </xdr:sp>
    <xdr:clientData/>
  </xdr:twoCellAnchor>
  <xdr:twoCellAnchor>
    <xdr:from>
      <xdr:col>11</xdr:col>
      <xdr:colOff>396323</xdr:colOff>
      <xdr:row>3</xdr:row>
      <xdr:rowOff>57149</xdr:rowOff>
    </xdr:from>
    <xdr:to>
      <xdr:col>14</xdr:col>
      <xdr:colOff>488674</xdr:colOff>
      <xdr:row>8</xdr:row>
      <xdr:rowOff>114300</xdr:rowOff>
    </xdr:to>
    <xdr:sp macro="" textlink="">
      <xdr:nvSpPr>
        <xdr:cNvPr id="20" name="Rectangle 19"/>
        <xdr:cNvSpPr/>
      </xdr:nvSpPr>
      <xdr:spPr>
        <a:xfrm>
          <a:off x="8032888" y="628649"/>
          <a:ext cx="1931090" cy="10096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solidFill>
                <a:sysClr val="windowText" lastClr="000000"/>
              </a:solidFill>
            </a:rPr>
            <a:t>New stock of</a:t>
          </a:r>
        </a:p>
        <a:p>
          <a:pPr algn="ctr"/>
          <a:r>
            <a:rPr lang="fr-BE" sz="1400" b="1">
              <a:solidFill>
                <a:sysClr val="windowText" lastClr="000000"/>
              </a:solidFill>
            </a:rPr>
            <a:t>thermocouple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3</xdr:row>
          <xdr:rowOff>114300</xdr:rowOff>
        </xdr:from>
        <xdr:to>
          <xdr:col>2</xdr:col>
          <xdr:colOff>447675</xdr:colOff>
          <xdr:row>8</xdr:row>
          <xdr:rowOff>57150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Data reccording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3</xdr:row>
          <xdr:rowOff>123825</xdr:rowOff>
        </xdr:from>
        <xdr:to>
          <xdr:col>8</xdr:col>
          <xdr:colOff>0</xdr:colOff>
          <xdr:row>8</xdr:row>
          <xdr:rowOff>57150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Thermocouple replacement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3</xdr:row>
          <xdr:rowOff>123825</xdr:rowOff>
        </xdr:from>
        <xdr:to>
          <xdr:col>11</xdr:col>
          <xdr:colOff>114300</xdr:colOff>
          <xdr:row>8</xdr:row>
          <xdr:rowOff>47625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Research of: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Production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Thermocouple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609600</xdr:colOff>
          <xdr:row>3</xdr:row>
          <xdr:rowOff>133350</xdr:rowOff>
        </xdr:from>
        <xdr:to>
          <xdr:col>14</xdr:col>
          <xdr:colOff>285750</xdr:colOff>
          <xdr:row>8</xdr:row>
          <xdr:rowOff>47625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 stock of thermocouple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3</xdr:row>
          <xdr:rowOff>104775</xdr:rowOff>
        </xdr:from>
        <xdr:to>
          <xdr:col>4</xdr:col>
          <xdr:colOff>476250</xdr:colOff>
          <xdr:row>8</xdr:row>
          <xdr:rowOff>57150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 a report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T90497" refreshedDate="43332.572765509256" createdVersion="6" refreshedVersion="6" minRefreshableVersion="3" recordCount="21">
  <cacheSource type="worksheet">
    <worksheetSource ref="A1:O1048576" sheet="VAC en cours"/>
  </cacheSource>
  <cacheFields count="15">
    <cacheField name="Référence" numFmtId="0">
      <sharedItems containsBlank="1"/>
    </cacheField>
    <cacheField name="Localisation" numFmtId="0">
      <sharedItems containsBlank="1"/>
    </cacheField>
    <cacheField name="Type" numFmtId="0">
      <sharedItems containsBlank="1"/>
    </cacheField>
    <cacheField name="Plot d'installation" numFmtId="0">
      <sharedItems containsString="0" containsBlank="1" containsNumber="1" containsInteger="1" minValue="1" maxValue="16" count="17">
        <n v="1"/>
        <n v="2"/>
        <n v="3"/>
        <n v="4"/>
        <n v="5"/>
        <n v="6"/>
        <n v="7"/>
        <m/>
        <n v="13" u="1"/>
        <n v="14" u="1"/>
        <n v="15" u="1"/>
        <n v="16" u="1"/>
        <n v="8" u="1"/>
        <n v="9" u="1"/>
        <n v="10" u="1"/>
        <n v="11" u="1"/>
        <n v="12" u="1"/>
      </sharedItems>
    </cacheField>
    <cacheField name="Début de service" numFmtId="0">
      <sharedItems containsNonDate="0" containsDate="1" containsString="0" containsBlank="1" minDate="2017-12-04T00:00:00" maxDate="2018-06-05T00:00:00"/>
    </cacheField>
    <cacheField name="3" numFmtId="0">
      <sharedItems containsString="0" containsBlank="1" containsNumber="1" containsInteger="1" minValue="0" maxValue="0"/>
    </cacheField>
    <cacheField name="4" numFmtId="0">
      <sharedItems containsString="0" containsBlank="1" containsNumber="1" containsInteger="1" minValue="0" maxValue="0"/>
    </cacheField>
    <cacheField name="6" numFmtId="0">
      <sharedItems containsString="0" containsBlank="1" containsNumber="1" containsInteger="1" minValue="0" maxValue="0"/>
    </cacheField>
    <cacheField name="7" numFmtId="0">
      <sharedItems containsString="0" containsBlank="1" containsNumber="1" containsInteger="1" minValue="0" maxValue="14"/>
    </cacheField>
    <cacheField name="21" numFmtId="0">
      <sharedItems containsString="0" containsBlank="1" containsNumber="1" containsInteger="1" minValue="0" maxValue="0"/>
    </cacheField>
    <cacheField name="22" numFmtId="0">
      <sharedItems containsString="0" containsBlank="1" containsNumber="1" containsInteger="1" minValue="0" maxValue="0"/>
    </cacheField>
    <cacheField name="48" numFmtId="0">
      <sharedItems containsString="0" containsBlank="1" containsNumber="1" containsInteger="1" minValue="0" maxValue="33"/>
    </cacheField>
    <cacheField name="56" numFmtId="0">
      <sharedItems containsString="0" containsBlank="1" containsNumber="1" containsInteger="1" minValue="0" maxValue="2"/>
    </cacheField>
    <cacheField name="Temps total" numFmtId="0">
      <sharedItems containsNonDate="0" containsDate="1" containsString="0" containsBlank="1" minDate="1899-12-30T00:00:00" maxDate="1900-01-04T10:20:00"/>
    </cacheField>
    <cacheField name="Temps théorique" numFmtId="0">
      <sharedItems containsNonDate="0" containsDate="1" containsString="0" containsBlank="1" minDate="1900-01-19T20:00:00" maxDate="1900-01-28T04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AT90497" refreshedDate="43332.573884259262" createdVersion="6" refreshedVersion="6" minRefreshableVersion="3" recordCount="33">
  <cacheSource type="worksheet">
    <worksheetSource ref="A1:O1048576" sheet="STS en cours"/>
  </cacheSource>
  <cacheFields count="15">
    <cacheField name="Référence" numFmtId="0">
      <sharedItems containsBlank="1"/>
    </cacheField>
    <cacheField name="Localisation" numFmtId="0">
      <sharedItems containsBlank="1"/>
    </cacheField>
    <cacheField name="Type" numFmtId="0">
      <sharedItems containsBlank="1"/>
    </cacheField>
    <cacheField name="Plot d'installation" numFmtId="0">
      <sharedItems containsString="0" containsBlank="1" containsNumber="1" containsInteger="1" minValue="1" maxValue="22" count="23">
        <n v="1"/>
        <n v="2"/>
        <n v="3"/>
        <n v="4"/>
        <n v="5"/>
        <n v="6"/>
        <n v="7"/>
        <n v="8"/>
        <n v="9"/>
        <n v="10"/>
        <n v="11"/>
        <n v="12"/>
        <n v="13"/>
        <m/>
        <n v="14" u="1"/>
        <n v="15" u="1"/>
        <n v="16" u="1"/>
        <n v="17" u="1"/>
        <n v="18" u="1"/>
        <n v="19" u="1"/>
        <n v="20" u="1"/>
        <n v="21" u="1"/>
        <n v="22" u="1"/>
      </sharedItems>
    </cacheField>
    <cacheField name="Début de service" numFmtId="0">
      <sharedItems containsNonDate="0" containsDate="1" containsString="0" containsBlank="1" minDate="2015-04-20T00:00:00" maxDate="2018-04-07T00:00:00"/>
    </cacheField>
    <cacheField name="3" numFmtId="0">
      <sharedItems containsString="0" containsBlank="1" containsNumber="1" containsInteger="1" minValue="31" maxValue="151"/>
    </cacheField>
    <cacheField name="4" numFmtId="0">
      <sharedItems containsString="0" containsBlank="1" containsNumber="1" containsInteger="1" minValue="25" maxValue="188"/>
    </cacheField>
    <cacheField name="6" numFmtId="0">
      <sharedItems containsString="0" containsBlank="1" containsNumber="1" containsInteger="1" minValue="18" maxValue="90"/>
    </cacheField>
    <cacheField name="7" numFmtId="0">
      <sharedItems containsString="0" containsBlank="1" containsNumber="1" containsInteger="1" minValue="0" maxValue="0"/>
    </cacheField>
    <cacheField name="21" numFmtId="0">
      <sharedItems containsString="0" containsBlank="1" containsNumber="1" containsInteger="1" minValue="14" maxValue="142"/>
    </cacheField>
    <cacheField name="22" numFmtId="0">
      <sharedItems containsString="0" containsBlank="1" containsNumber="1" containsInteger="1" minValue="2" maxValue="5"/>
    </cacheField>
    <cacheField name="48" numFmtId="0">
      <sharedItems containsString="0" containsBlank="1" containsNumber="1" containsInteger="1" minValue="1" maxValue="1"/>
    </cacheField>
    <cacheField name="56" numFmtId="0">
      <sharedItems containsString="0" containsBlank="1" containsNumber="1" containsInteger="1" minValue="0" maxValue="0"/>
    </cacheField>
    <cacheField name="Temps total" numFmtId="0">
      <sharedItems containsNonDate="0" containsDate="1" containsString="0" containsBlank="1" minDate="1900-01-19T04:09:18" maxDate="1900-04-24T03:14:34"/>
    </cacheField>
    <cacheField name="Temps théorique" numFmtId="0">
      <sharedItems containsNonDate="0" containsDate="1" containsString="0" containsBlank="1" minDate="1900-01-19T20:00:00" maxDate="1900-01-28T04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s v="B527"/>
    <s v="LOAD/1"/>
    <s v="N"/>
    <x v="0"/>
    <d v="2018-06-04T00:00:00"/>
    <n v="0"/>
    <n v="0"/>
    <n v="0"/>
    <n v="0"/>
    <n v="0"/>
    <n v="0"/>
    <n v="0"/>
    <n v="0"/>
    <d v="1899-12-30T00:00:00"/>
    <d v="1900-01-19T20:00:00"/>
  </r>
  <r>
    <s v="B528"/>
    <s v="LOAD/2"/>
    <s v="N"/>
    <x v="1"/>
    <d v="2018-06-04T00:00:00"/>
    <n v="0"/>
    <n v="0"/>
    <n v="0"/>
    <n v="0"/>
    <n v="0"/>
    <n v="0"/>
    <n v="0"/>
    <n v="0"/>
    <d v="1899-12-30T00:00:00"/>
    <d v="1900-01-19T20:00:00"/>
  </r>
  <r>
    <s v="B529"/>
    <s v="LOAD/3"/>
    <s v="N"/>
    <x v="2"/>
    <d v="2018-06-04T00:00:00"/>
    <n v="0"/>
    <n v="0"/>
    <n v="0"/>
    <n v="0"/>
    <n v="0"/>
    <n v="0"/>
    <n v="0"/>
    <n v="0"/>
    <d v="1899-12-30T00:00:00"/>
    <d v="1900-01-19T20:00:00"/>
  </r>
  <r>
    <s v="B530"/>
    <s v="LOAD/4"/>
    <s v="N"/>
    <x v="3"/>
    <d v="2018-06-04T00:00:00"/>
    <n v="0"/>
    <n v="0"/>
    <n v="0"/>
    <n v="0"/>
    <n v="0"/>
    <n v="0"/>
    <n v="0"/>
    <n v="0"/>
    <d v="1899-12-30T00:00:00"/>
    <d v="1900-01-19T20:00:00"/>
  </r>
  <r>
    <s v="F77"/>
    <s v="CONTROL"/>
    <s v="S"/>
    <x v="4"/>
    <d v="2017-12-04T00:00:00"/>
    <n v="0"/>
    <n v="0"/>
    <n v="0"/>
    <n v="14"/>
    <n v="0"/>
    <n v="0"/>
    <n v="33"/>
    <n v="2"/>
    <d v="1900-01-04T10:20:00"/>
    <d v="1900-01-28T04:00:00"/>
  </r>
  <r>
    <s v="F78"/>
    <s v="OVERTEMP"/>
    <s v="S"/>
    <x v="5"/>
    <d v="2017-12-04T00:00:00"/>
    <n v="0"/>
    <n v="0"/>
    <n v="0"/>
    <n v="14"/>
    <n v="0"/>
    <n v="0"/>
    <n v="33"/>
    <n v="2"/>
    <d v="1900-01-04T10:20:00"/>
    <d v="1900-01-28T04:00:00"/>
  </r>
  <r>
    <s v="F79"/>
    <s v="ACCURACY"/>
    <s v="S"/>
    <x v="6"/>
    <d v="2017-12-05T00:00:00"/>
    <n v="0"/>
    <n v="0"/>
    <n v="0"/>
    <n v="14"/>
    <n v="0"/>
    <n v="0"/>
    <n v="33"/>
    <n v="2"/>
    <d v="1900-01-04T10:20:00"/>
    <d v="1900-01-28T04:00:00"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  <r>
    <m/>
    <m/>
    <m/>
    <x v="7"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3">
  <r>
    <s v="B510"/>
    <s v="LOAD/1"/>
    <s v="N"/>
    <x v="0"/>
    <d v="2017-12-13T00:00:00"/>
    <n v="59"/>
    <n v="64"/>
    <n v="35"/>
    <n v="0"/>
    <n v="30"/>
    <n v="3"/>
    <n v="1"/>
    <n v="0"/>
    <d v="1900-02-09T07:31:30"/>
    <d v="1900-01-19T20:00:00"/>
  </r>
  <r>
    <s v="B512"/>
    <s v="LOAD/2"/>
    <s v="N"/>
    <x v="1"/>
    <d v="2017-12-13T00:00:00"/>
    <n v="59"/>
    <n v="64"/>
    <n v="35"/>
    <n v="0"/>
    <n v="30"/>
    <n v="3"/>
    <n v="1"/>
    <n v="0"/>
    <d v="1900-02-09T07:31:30"/>
    <d v="1900-01-19T20:00:00"/>
  </r>
  <r>
    <s v="B508"/>
    <s v="LOAD/3"/>
    <s v="N"/>
    <x v="2"/>
    <d v="2017-12-13T00:00:00"/>
    <n v="59"/>
    <n v="64"/>
    <n v="35"/>
    <n v="0"/>
    <n v="30"/>
    <n v="3"/>
    <n v="1"/>
    <n v="0"/>
    <d v="1900-02-09T07:31:30"/>
    <d v="1900-01-19T20:00:00"/>
  </r>
  <r>
    <s v="B509"/>
    <s v="LOAD/4"/>
    <s v="N"/>
    <x v="3"/>
    <d v="2017-12-13T00:00:00"/>
    <n v="59"/>
    <n v="64"/>
    <n v="35"/>
    <n v="0"/>
    <n v="30"/>
    <n v="3"/>
    <n v="1"/>
    <n v="0"/>
    <d v="1900-02-09T07:31:30"/>
    <d v="1900-01-19T20:00:00"/>
  </r>
  <r>
    <s v="SCOT004 (1)"/>
    <s v="CONTROL TOP"/>
    <s v="S"/>
    <x v="4"/>
    <d v="2016-07-15T00:00:00"/>
    <n v="151"/>
    <n v="188"/>
    <n v="90"/>
    <n v="0"/>
    <n v="142"/>
    <n v="5"/>
    <n v="1"/>
    <n v="0"/>
    <d v="1900-04-24T03:14:34"/>
    <d v="1900-01-28T04:00:00"/>
  </r>
  <r>
    <s v="SGOM003 (1)"/>
    <s v="CONTROL MID"/>
    <s v="S"/>
    <x v="5"/>
    <d v="2015-04-20T00:00:00"/>
    <n v="151"/>
    <n v="188"/>
    <n v="90"/>
    <n v="0"/>
    <n v="142"/>
    <n v="5"/>
    <n v="1"/>
    <n v="0"/>
    <d v="1900-04-24T03:14:34"/>
    <d v="1900-01-28T04:00:00"/>
  </r>
  <r>
    <s v="SGOB004 (1)"/>
    <s v="CONTROL BOT"/>
    <s v="S"/>
    <x v="6"/>
    <d v="2018-03-16T00:00:00"/>
    <n v="36"/>
    <n v="32"/>
    <n v="20"/>
    <n v="0"/>
    <n v="15"/>
    <n v="2"/>
    <n v="1"/>
    <n v="0"/>
    <d v="1900-01-22T04:50:05"/>
    <d v="1900-01-28T04:00:00"/>
  </r>
  <r>
    <s v="SCOT004 (2)"/>
    <s v="OVERTEMP TOP"/>
    <s v="S"/>
    <x v="7"/>
    <d v="2016-07-15T00:00:00"/>
    <n v="151"/>
    <n v="188"/>
    <n v="90"/>
    <n v="0"/>
    <n v="142"/>
    <n v="5"/>
    <n v="1"/>
    <n v="0"/>
    <d v="1900-04-24T03:14:34"/>
    <d v="1900-01-28T04:00:00"/>
  </r>
  <r>
    <s v="SGOM003 (2)"/>
    <s v="OVERTEMP MID"/>
    <s v="S"/>
    <x v="8"/>
    <d v="2015-04-20T00:00:00"/>
    <n v="151"/>
    <n v="188"/>
    <n v="90"/>
    <n v="0"/>
    <n v="142"/>
    <n v="5"/>
    <n v="1"/>
    <n v="0"/>
    <d v="1900-04-24T03:14:34"/>
    <d v="1900-01-28T04:00:00"/>
  </r>
  <r>
    <s v="SGOB004 (2)"/>
    <s v="OVERTEMP BOT"/>
    <s v="S"/>
    <x v="9"/>
    <d v="2018-03-16T00:00:00"/>
    <n v="36"/>
    <n v="32"/>
    <n v="20"/>
    <n v="0"/>
    <n v="15"/>
    <n v="2"/>
    <n v="1"/>
    <n v="0"/>
    <d v="1900-01-22T04:50:05"/>
    <d v="1900-01-28T04:00:00"/>
  </r>
  <r>
    <s v="SAT017"/>
    <s v="ACCURACY TOP"/>
    <s v="S"/>
    <x v="10"/>
    <d v="2018-04-06T00:00:00"/>
    <n v="31"/>
    <n v="25"/>
    <n v="18"/>
    <n v="0"/>
    <n v="14"/>
    <n v="2"/>
    <n v="1"/>
    <n v="0"/>
    <d v="1900-01-19T04:09:18"/>
    <d v="1900-01-28T04:00:00"/>
  </r>
  <r>
    <s v="SAM020"/>
    <s v="ACCURACY MID"/>
    <s v="S"/>
    <x v="11"/>
    <d v="2018-04-06T00:00:00"/>
    <n v="31"/>
    <n v="25"/>
    <n v="18"/>
    <n v="0"/>
    <n v="14"/>
    <n v="2"/>
    <n v="1"/>
    <n v="0"/>
    <d v="1900-01-19T04:09:18"/>
    <d v="1900-01-28T04:00:00"/>
  </r>
  <r>
    <s v="SAB019"/>
    <s v="ACCURACY BOT"/>
    <s v="S"/>
    <x v="12"/>
    <d v="2018-01-08T00:00:00"/>
    <n v="55"/>
    <n v="59"/>
    <n v="34"/>
    <n v="0"/>
    <n v="26"/>
    <n v="2"/>
    <n v="1"/>
    <n v="0"/>
    <d v="1900-02-06T20:38:42"/>
    <d v="1900-01-28T04:00:00"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  <r>
    <m/>
    <m/>
    <m/>
    <x v="13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>
  <location ref="A1:C15" firstHeaderRow="0" firstDataRow="1" firstDataCol="1"/>
  <pivotFields count="15">
    <pivotField showAll="0"/>
    <pivotField showAll="0"/>
    <pivotField showAll="0"/>
    <pivotField axis="axisRow" showAll="0" sortType="descending">
      <items count="24">
        <item h="1" x="1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3"/>
  </rowFields>
  <rowItems count="14"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Temps total" fld="13" baseField="3" baseItem="4"/>
    <dataField name="Sum of Temps théorique" fld="14" baseField="3" baseItem="4"/>
  </dataFields>
  <chartFormats count="2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>
  <location ref="A1:C9" firstHeaderRow="0" firstDataRow="1" firstDataCol="1"/>
  <pivotFields count="15">
    <pivotField showAll="0"/>
    <pivotField showAll="0"/>
    <pivotField showAll="0"/>
    <pivotField axis="axisRow" showAll="0" sortType="descending">
      <items count="18">
        <item h="1" x="7"/>
        <item m="1" x="11"/>
        <item m="1" x="10"/>
        <item m="1" x="9"/>
        <item m="1" x="8"/>
        <item m="1" x="16"/>
        <item m="1" x="15"/>
        <item m="1" x="14"/>
        <item m="1" x="13"/>
        <item m="1" x="12"/>
        <item x="6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 defaultSubtotal="0"/>
  </pivotFields>
  <rowFields count="1">
    <field x="3"/>
  </rowFields>
  <rowItems count="8"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Temps total" fld="13" baseField="3" baseItem="5"/>
    <dataField name="Sum of Temps théorique" fld="14" baseField="3" baseItem="0"/>
  </dataFields>
  <chartFormats count="2">
    <chartFormat chart="1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O49"/>
  <sheetViews>
    <sheetView tabSelected="1" view="pageBreakPreview" zoomScale="115" zoomScaleNormal="100" zoomScaleSheetLayoutView="115" workbookViewId="0">
      <selection activeCell="I15" sqref="I15"/>
    </sheetView>
  </sheetViews>
  <sheetFormatPr defaultRowHeight="15" x14ac:dyDescent="0.25"/>
  <cols>
    <col min="1" max="1" width="15.42578125" customWidth="1"/>
    <col min="2" max="2" width="5.7109375" customWidth="1"/>
    <col min="3" max="3" width="13" bestFit="1" customWidth="1"/>
    <col min="4" max="4" width="15.85546875" customWidth="1"/>
    <col min="5" max="5" width="9.140625" customWidth="1"/>
    <col min="7" max="7" width="9.28515625" bestFit="1" customWidth="1"/>
    <col min="11" max="13" width="9.140625" customWidth="1"/>
    <col min="14" max="14" width="9.140625" style="2" customWidth="1"/>
  </cols>
  <sheetData>
    <row r="1" spans="1:15" x14ac:dyDescent="0.25">
      <c r="A1" s="72"/>
      <c r="B1" s="72"/>
      <c r="C1" s="72"/>
      <c r="D1" s="74"/>
      <c r="E1" s="74"/>
      <c r="F1" s="74"/>
      <c r="G1" s="74"/>
      <c r="H1" s="74"/>
      <c r="I1" s="74"/>
      <c r="J1" s="74"/>
      <c r="K1" s="74"/>
      <c r="L1" s="75"/>
      <c r="M1" s="75"/>
      <c r="N1" s="75"/>
      <c r="O1" s="75"/>
    </row>
    <row r="2" spans="1:15" x14ac:dyDescent="0.25">
      <c r="A2" s="72"/>
      <c r="B2" s="72"/>
      <c r="C2" s="72"/>
      <c r="D2" s="74"/>
      <c r="E2" s="74"/>
      <c r="F2" s="74"/>
      <c r="G2" s="74"/>
      <c r="H2" s="74"/>
      <c r="I2" s="74"/>
      <c r="J2" s="74"/>
      <c r="K2" s="74"/>
      <c r="L2" s="75"/>
      <c r="M2" s="75"/>
      <c r="N2" s="75"/>
      <c r="O2" s="75"/>
    </row>
    <row r="3" spans="1:15" x14ac:dyDescent="0.25">
      <c r="A3" s="72"/>
      <c r="B3" s="72"/>
      <c r="C3" s="72"/>
      <c r="D3" s="74"/>
      <c r="E3" s="74"/>
      <c r="F3" s="74"/>
      <c r="G3" s="74"/>
      <c r="H3" s="74"/>
      <c r="I3" s="74"/>
      <c r="J3" s="74"/>
      <c r="K3" s="74"/>
      <c r="L3" s="76"/>
      <c r="M3" s="76"/>
      <c r="N3" s="75"/>
      <c r="O3" s="75"/>
    </row>
    <row r="4" spans="1:15" x14ac:dyDescent="0.25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9"/>
    </row>
    <row r="5" spans="1:15" x14ac:dyDescent="0.25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2"/>
    </row>
    <row r="6" spans="1:15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2"/>
    </row>
    <row r="7" spans="1:15" x14ac:dyDescent="0.25">
      <c r="A7" s="80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2"/>
    </row>
    <row r="8" spans="1:15" x14ac:dyDescent="0.25">
      <c r="A8" s="80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2"/>
    </row>
    <row r="9" spans="1:15" x14ac:dyDescent="0.25">
      <c r="A9" s="83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5"/>
    </row>
    <row r="10" spans="1:15" ht="18.75" customHeight="1" x14ac:dyDescent="0.2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92" t="s">
        <v>246</v>
      </c>
      <c r="O10" s="92"/>
    </row>
    <row r="11" spans="1:15" ht="18.75" customHeight="1" x14ac:dyDescent="0.25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93">
        <v>6192</v>
      </c>
      <c r="O11" s="93"/>
    </row>
    <row r="12" spans="1:15" ht="7.5" customHeight="1" x14ac:dyDescent="0.25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4"/>
      <c r="O12" s="35"/>
    </row>
    <row r="13" spans="1:15" ht="22.5" customHeight="1" x14ac:dyDescent="0.25">
      <c r="A13" s="15" t="s">
        <v>37</v>
      </c>
      <c r="B13" s="16" t="s">
        <v>4</v>
      </c>
      <c r="C13" s="16" t="s">
        <v>245</v>
      </c>
      <c r="D13" s="16" t="s">
        <v>219</v>
      </c>
      <c r="E13" s="42" t="s">
        <v>231</v>
      </c>
      <c r="F13" s="42" t="s">
        <v>232</v>
      </c>
      <c r="G13" s="16" t="s">
        <v>220</v>
      </c>
      <c r="H13" s="33"/>
      <c r="I13" s="33"/>
      <c r="J13" s="33"/>
      <c r="K13" s="33"/>
      <c r="L13" s="33"/>
      <c r="M13" s="33"/>
      <c r="N13" s="34"/>
      <c r="O13" s="35"/>
    </row>
    <row r="14" spans="1:15" x14ac:dyDescent="0.25">
      <c r="A14" s="1"/>
      <c r="B14" s="6"/>
      <c r="C14" s="1"/>
      <c r="D14" s="19"/>
      <c r="E14" s="7"/>
      <c r="F14" s="7"/>
      <c r="G14" s="1"/>
      <c r="H14" s="33"/>
      <c r="I14" s="33"/>
      <c r="J14" s="33"/>
      <c r="K14" s="33"/>
      <c r="L14" s="33"/>
      <c r="M14" s="33"/>
      <c r="N14" s="34"/>
      <c r="O14" s="35"/>
    </row>
    <row r="15" spans="1:15" x14ac:dyDescent="0.25">
      <c r="A15" s="60"/>
      <c r="B15" s="6"/>
      <c r="C15" s="53"/>
      <c r="D15" s="19"/>
      <c r="E15" s="7"/>
      <c r="F15" s="7"/>
      <c r="G15" s="1"/>
      <c r="H15" s="33"/>
      <c r="I15" s="33"/>
      <c r="J15" s="33"/>
      <c r="K15" s="33"/>
      <c r="L15" s="33"/>
      <c r="M15" s="33"/>
      <c r="N15" s="34"/>
      <c r="O15" s="35"/>
    </row>
    <row r="16" spans="1:15" x14ac:dyDescent="0.25">
      <c r="A16" s="60"/>
      <c r="B16" s="6"/>
      <c r="C16" s="53"/>
      <c r="D16" s="19"/>
      <c r="E16" s="7"/>
      <c r="F16" s="7"/>
      <c r="G16" s="1"/>
      <c r="H16" s="33"/>
      <c r="I16" s="33"/>
      <c r="J16" s="33"/>
      <c r="K16" s="33"/>
      <c r="L16" s="33"/>
      <c r="M16" s="33"/>
      <c r="N16" s="34"/>
      <c r="O16" s="35"/>
    </row>
    <row r="17" spans="1:15" x14ac:dyDescent="0.25">
      <c r="A17" s="60"/>
      <c r="B17" s="6"/>
      <c r="C17" s="53"/>
      <c r="D17" s="19"/>
      <c r="E17" s="7"/>
      <c r="F17" s="7"/>
      <c r="G17" s="1"/>
      <c r="H17" s="33"/>
      <c r="I17" s="33"/>
      <c r="J17" s="33"/>
      <c r="K17" s="33"/>
      <c r="L17" s="33"/>
      <c r="M17" s="33"/>
      <c r="N17" s="34"/>
      <c r="O17" s="35"/>
    </row>
    <row r="18" spans="1:15" x14ac:dyDescent="0.25">
      <c r="A18" s="60"/>
      <c r="B18" s="6"/>
      <c r="C18" s="53"/>
      <c r="D18" s="19"/>
      <c r="E18" s="7"/>
      <c r="F18" s="7"/>
      <c r="G18" s="1"/>
      <c r="H18" s="33"/>
      <c r="I18" s="33"/>
      <c r="J18" s="33"/>
      <c r="K18" s="33"/>
      <c r="L18" s="33"/>
      <c r="M18" s="33"/>
      <c r="N18" s="34"/>
      <c r="O18" s="35"/>
    </row>
    <row r="19" spans="1:15" x14ac:dyDescent="0.25">
      <c r="A19" s="60"/>
      <c r="B19" s="6"/>
      <c r="C19" s="53"/>
      <c r="D19" s="19"/>
      <c r="E19" s="7"/>
      <c r="F19" s="7"/>
      <c r="G19" s="1"/>
      <c r="H19" s="33"/>
      <c r="I19" s="33"/>
      <c r="J19" s="33"/>
      <c r="K19" s="33"/>
      <c r="L19" s="33"/>
      <c r="M19" s="33"/>
      <c r="N19" s="34"/>
      <c r="O19" s="35"/>
    </row>
    <row r="20" spans="1:15" x14ac:dyDescent="0.25">
      <c r="A20" s="60"/>
      <c r="B20" s="6"/>
      <c r="C20" s="53"/>
      <c r="D20" s="19"/>
      <c r="E20" s="7"/>
      <c r="F20" s="7"/>
      <c r="G20" s="1"/>
      <c r="H20" s="33"/>
      <c r="I20" s="33"/>
      <c r="J20" s="33"/>
      <c r="K20" s="33"/>
      <c r="L20" s="33"/>
      <c r="M20" s="33"/>
      <c r="N20" s="34"/>
      <c r="O20" s="35"/>
    </row>
    <row r="21" spans="1:15" x14ac:dyDescent="0.25">
      <c r="A21" s="36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4"/>
      <c r="O21" s="35"/>
    </row>
    <row r="22" spans="1:15" ht="10.5" customHeight="1" x14ac:dyDescent="0.25">
      <c r="A22" s="37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  <c r="O22" s="40"/>
    </row>
    <row r="23" spans="1:15" x14ac:dyDescent="0.25">
      <c r="A23" s="2"/>
    </row>
    <row r="24" spans="1:15" ht="18.75" customHeight="1" x14ac:dyDescent="0.25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92" t="s">
        <v>246</v>
      </c>
      <c r="O24" s="92"/>
    </row>
    <row r="25" spans="1:15" ht="18.75" customHeight="1" x14ac:dyDescent="0.25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93">
        <v>1696</v>
      </c>
      <c r="O25" s="93"/>
    </row>
    <row r="26" spans="1:15" ht="7.5" customHeight="1" x14ac:dyDescent="0.25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4"/>
      <c r="O26" s="35"/>
    </row>
    <row r="27" spans="1:15" ht="22.5" customHeight="1" x14ac:dyDescent="0.25">
      <c r="A27" s="15" t="s">
        <v>37</v>
      </c>
      <c r="B27" s="16" t="s">
        <v>4</v>
      </c>
      <c r="C27" s="16" t="s">
        <v>245</v>
      </c>
      <c r="D27" s="16" t="s">
        <v>219</v>
      </c>
      <c r="E27" s="42" t="s">
        <v>231</v>
      </c>
      <c r="F27" s="42" t="s">
        <v>232</v>
      </c>
      <c r="G27" s="16" t="s">
        <v>220</v>
      </c>
      <c r="H27" s="33"/>
      <c r="I27" s="33"/>
      <c r="J27" s="33"/>
      <c r="K27" s="33"/>
      <c r="L27" s="33"/>
      <c r="M27" s="33"/>
      <c r="N27" s="34"/>
      <c r="O27" s="35"/>
    </row>
    <row r="28" spans="1:15" x14ac:dyDescent="0.25">
      <c r="A28" s="1"/>
      <c r="B28" s="55"/>
      <c r="C28" s="1"/>
      <c r="D28" s="19"/>
      <c r="E28" s="7"/>
      <c r="F28" s="7"/>
      <c r="G28" s="1"/>
      <c r="H28" s="33"/>
      <c r="I28" s="33"/>
      <c r="J28" s="33"/>
      <c r="K28" s="33"/>
      <c r="L28" s="33"/>
      <c r="M28" s="33"/>
      <c r="N28" s="34"/>
      <c r="O28" s="35"/>
    </row>
    <row r="29" spans="1:15" x14ac:dyDescent="0.25">
      <c r="A29" s="60"/>
      <c r="B29" s="55"/>
      <c r="C29" s="53"/>
      <c r="D29" s="19"/>
      <c r="E29" s="7"/>
      <c r="F29" s="7"/>
      <c r="G29" s="1"/>
      <c r="H29" s="33"/>
      <c r="I29" s="33"/>
      <c r="J29" s="33"/>
      <c r="K29" s="33"/>
      <c r="L29" s="33"/>
      <c r="M29" s="33"/>
      <c r="N29" s="34"/>
      <c r="O29" s="35"/>
    </row>
    <row r="30" spans="1:15" x14ac:dyDescent="0.25">
      <c r="A30" s="60"/>
      <c r="B30" s="55"/>
      <c r="C30" s="53"/>
      <c r="D30" s="19"/>
      <c r="E30" s="7"/>
      <c r="F30" s="7"/>
      <c r="G30" s="1"/>
      <c r="H30" s="33"/>
      <c r="I30" s="33"/>
      <c r="J30" s="33"/>
      <c r="K30" s="33"/>
      <c r="L30" s="33"/>
      <c r="M30" s="33"/>
      <c r="N30" s="34"/>
      <c r="O30" s="35"/>
    </row>
    <row r="31" spans="1:15" x14ac:dyDescent="0.25">
      <c r="A31" s="60"/>
      <c r="B31" s="55"/>
      <c r="C31" s="53"/>
      <c r="D31" s="19"/>
      <c r="E31" s="7"/>
      <c r="F31" s="7"/>
      <c r="G31" s="1"/>
      <c r="H31" s="33"/>
      <c r="I31" s="33"/>
      <c r="J31" s="33"/>
      <c r="K31" s="33"/>
      <c r="L31" s="33"/>
      <c r="M31" s="33"/>
      <c r="N31" s="34"/>
      <c r="O31" s="35"/>
    </row>
    <row r="32" spans="1:15" x14ac:dyDescent="0.25">
      <c r="A32" s="60"/>
      <c r="B32" s="55"/>
      <c r="C32" s="54"/>
      <c r="D32" s="19"/>
      <c r="E32" s="7"/>
      <c r="F32" s="7"/>
      <c r="G32" s="54"/>
      <c r="H32" s="33"/>
      <c r="I32" s="33"/>
      <c r="J32" s="33"/>
      <c r="K32" s="33"/>
      <c r="L32" s="33"/>
      <c r="M32" s="33"/>
      <c r="N32" s="34"/>
      <c r="O32" s="35"/>
    </row>
    <row r="33" spans="1:15" x14ac:dyDescent="0.25">
      <c r="A33" s="60"/>
      <c r="B33" s="55"/>
      <c r="C33" s="54"/>
      <c r="D33" s="19"/>
      <c r="E33" s="7"/>
      <c r="F33" s="7"/>
      <c r="G33" s="54"/>
      <c r="H33" s="33"/>
      <c r="I33" s="33"/>
      <c r="J33" s="33"/>
      <c r="K33" s="33"/>
      <c r="L33" s="33"/>
      <c r="M33" s="33"/>
      <c r="N33" s="34"/>
      <c r="O33" s="35"/>
    </row>
    <row r="34" spans="1:15" x14ac:dyDescent="0.25">
      <c r="A34" s="60"/>
      <c r="B34" s="55"/>
      <c r="C34" s="54"/>
      <c r="D34" s="19"/>
      <c r="E34" s="7"/>
      <c r="F34" s="7"/>
      <c r="G34" s="54"/>
      <c r="H34" s="33"/>
      <c r="I34" s="33"/>
      <c r="J34" s="33"/>
      <c r="K34" s="33"/>
      <c r="L34" s="33"/>
      <c r="M34" s="33"/>
      <c r="N34" s="34"/>
      <c r="O34" s="35"/>
    </row>
    <row r="35" spans="1:15" x14ac:dyDescent="0.25">
      <c r="A35" s="60"/>
      <c r="B35" s="55"/>
      <c r="C35" s="54"/>
      <c r="D35" s="19"/>
      <c r="E35" s="7"/>
      <c r="F35" s="7"/>
      <c r="G35" s="54"/>
      <c r="H35" s="33"/>
      <c r="I35" s="33"/>
      <c r="J35" s="33"/>
      <c r="K35" s="33"/>
      <c r="L35" s="33"/>
      <c r="M35" s="33"/>
      <c r="N35" s="34"/>
      <c r="O35" s="35"/>
    </row>
    <row r="36" spans="1:15" x14ac:dyDescent="0.25">
      <c r="A36" s="60"/>
      <c r="B36" s="55"/>
      <c r="C36" s="54"/>
      <c r="D36" s="19"/>
      <c r="E36" s="7"/>
      <c r="F36" s="7"/>
      <c r="G36" s="54"/>
      <c r="H36" s="33"/>
      <c r="I36" s="33"/>
      <c r="J36" s="33"/>
      <c r="K36" s="33"/>
      <c r="L36" s="33"/>
      <c r="M36" s="33"/>
      <c r="N36" s="34"/>
      <c r="O36" s="35"/>
    </row>
    <row r="37" spans="1:15" x14ac:dyDescent="0.25">
      <c r="A37" s="60"/>
      <c r="B37" s="55"/>
      <c r="C37" s="54"/>
      <c r="D37" s="19"/>
      <c r="E37" s="7"/>
      <c r="F37" s="7"/>
      <c r="G37" s="54"/>
      <c r="H37" s="33"/>
      <c r="I37" s="33"/>
      <c r="J37" s="33"/>
      <c r="K37" s="33"/>
      <c r="L37" s="33"/>
      <c r="M37" s="33"/>
      <c r="N37" s="34"/>
      <c r="O37" s="35"/>
    </row>
    <row r="38" spans="1:15" x14ac:dyDescent="0.25">
      <c r="A38" s="60"/>
      <c r="B38" s="55"/>
      <c r="C38" s="54"/>
      <c r="D38" s="19"/>
      <c r="E38" s="7"/>
      <c r="F38" s="7"/>
      <c r="G38" s="54"/>
      <c r="H38" s="33"/>
      <c r="I38" s="33"/>
      <c r="J38" s="33"/>
      <c r="K38" s="33"/>
      <c r="L38" s="33"/>
      <c r="M38" s="33"/>
      <c r="N38" s="34"/>
      <c r="O38" s="35"/>
    </row>
    <row r="39" spans="1:15" x14ac:dyDescent="0.25">
      <c r="A39" s="60"/>
      <c r="B39" s="55"/>
      <c r="C39" s="54"/>
      <c r="D39" s="19"/>
      <c r="E39" s="7"/>
      <c r="F39" s="7"/>
      <c r="G39" s="54"/>
      <c r="H39" s="33"/>
      <c r="I39" s="33"/>
      <c r="J39" s="33"/>
      <c r="K39" s="33"/>
      <c r="L39" s="33"/>
      <c r="M39" s="33"/>
      <c r="N39" s="34"/>
      <c r="O39" s="35"/>
    </row>
    <row r="40" spans="1:15" x14ac:dyDescent="0.25">
      <c r="A40" s="60"/>
      <c r="B40" s="55"/>
      <c r="C40" s="54"/>
      <c r="D40" s="19"/>
      <c r="E40" s="7"/>
      <c r="F40" s="7"/>
      <c r="G40" s="54"/>
      <c r="H40" s="33"/>
      <c r="I40" s="33"/>
      <c r="J40" s="33"/>
      <c r="K40" s="33"/>
      <c r="L40" s="33"/>
      <c r="M40" s="33"/>
      <c r="N40" s="34"/>
      <c r="O40" s="35"/>
    </row>
    <row r="41" spans="1:15" x14ac:dyDescent="0.25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4"/>
      <c r="O41" s="35"/>
    </row>
    <row r="42" spans="1:15" ht="9.75" customHeight="1" x14ac:dyDescent="0.25">
      <c r="A42" s="41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9"/>
      <c r="O42" s="40"/>
    </row>
    <row r="43" spans="1:15" ht="9.75" customHeight="1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4"/>
      <c r="O43" s="33"/>
    </row>
    <row r="44" spans="1:15" ht="18.75" customHeight="1" x14ac:dyDescent="0.25">
      <c r="A44" s="86" t="s">
        <v>239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8"/>
    </row>
    <row r="45" spans="1:15" ht="18.75" customHeight="1" x14ac:dyDescent="0.25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1"/>
    </row>
    <row r="46" spans="1:15" ht="7.5" customHeight="1" x14ac:dyDescent="0.25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4"/>
      <c r="O46" s="35"/>
    </row>
    <row r="47" spans="1:15" x14ac:dyDescent="0.25">
      <c r="A47" s="32"/>
      <c r="B47" s="72" t="s">
        <v>237</v>
      </c>
      <c r="C47" s="72"/>
      <c r="D47" s="51">
        <f>COUNTIFS('Stock TC'!$J:$J,0,'Stock TC'!$C:$C,"N")</f>
        <v>24</v>
      </c>
      <c r="E47" s="71" t="s">
        <v>240</v>
      </c>
      <c r="F47" s="71"/>
      <c r="G47" s="33"/>
      <c r="H47" s="33"/>
      <c r="I47" s="72" t="s">
        <v>235</v>
      </c>
      <c r="J47" s="72"/>
      <c r="K47" s="73">
        <f>COUNTIFS('Stock TC'!$J:$J,0,'Stock TC'!$C:$C,"S")</f>
        <v>0</v>
      </c>
      <c r="L47" s="73"/>
      <c r="M47" s="71" t="s">
        <v>240</v>
      </c>
      <c r="N47" s="71"/>
      <c r="O47" s="35"/>
    </row>
    <row r="48" spans="1:15" x14ac:dyDescent="0.25">
      <c r="A48" s="32"/>
      <c r="B48" s="72" t="s">
        <v>238</v>
      </c>
      <c r="C48" s="72"/>
      <c r="D48" s="51">
        <f>COUNTIFS('Stock TC'!$J:$J,2,'Stock TC'!$C:$C,"N")</f>
        <v>3</v>
      </c>
      <c r="E48" s="71">
        <v>8</v>
      </c>
      <c r="F48" s="71"/>
      <c r="G48" s="33"/>
      <c r="H48" s="33"/>
      <c r="I48" s="72" t="s">
        <v>236</v>
      </c>
      <c r="J48" s="72"/>
      <c r="K48" s="73">
        <f>COUNTIFS('Stock TC'!$J:$J,2,'Stock TC'!$C:$C,"S")</f>
        <v>4</v>
      </c>
      <c r="L48" s="73"/>
      <c r="M48" s="71">
        <v>6</v>
      </c>
      <c r="N48" s="71"/>
      <c r="O48" s="35"/>
    </row>
    <row r="49" spans="1:15" ht="8.25" customHeight="1" x14ac:dyDescent="0.25">
      <c r="A49" s="41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9"/>
      <c r="O49" s="40"/>
    </row>
  </sheetData>
  <mergeCells count="26">
    <mergeCell ref="A4:O9"/>
    <mergeCell ref="A44:O45"/>
    <mergeCell ref="K47:L47"/>
    <mergeCell ref="M47:N47"/>
    <mergeCell ref="A10:M11"/>
    <mergeCell ref="N10:O10"/>
    <mergeCell ref="N11:O11"/>
    <mergeCell ref="A24:M25"/>
    <mergeCell ref="N24:O24"/>
    <mergeCell ref="N25:O25"/>
    <mergeCell ref="A1:C3"/>
    <mergeCell ref="D1:K3"/>
    <mergeCell ref="L1:M1"/>
    <mergeCell ref="N1:O1"/>
    <mergeCell ref="L2:M2"/>
    <mergeCell ref="N2:O2"/>
    <mergeCell ref="L3:M3"/>
    <mergeCell ref="N3:O3"/>
    <mergeCell ref="M48:N48"/>
    <mergeCell ref="B48:C48"/>
    <mergeCell ref="I48:J48"/>
    <mergeCell ref="K48:L48"/>
    <mergeCell ref="E47:F47"/>
    <mergeCell ref="E48:F48"/>
    <mergeCell ref="B47:C47"/>
    <mergeCell ref="I47:J47"/>
  </mergeCells>
  <conditionalFormatting sqref="G14:G17 G28:G40">
    <cfRule type="cellIs" dxfId="3" priority="7" operator="greaterThanOrEqual">
      <formula>90</formula>
    </cfRule>
  </conditionalFormatting>
  <conditionalFormatting sqref="F14:F20 F28:F40">
    <cfRule type="cellIs" dxfId="2" priority="3" operator="lessThan">
      <formula>TODAY()</formula>
    </cfRule>
  </conditionalFormatting>
  <conditionalFormatting sqref="D47">
    <cfRule type="cellIs" dxfId="1" priority="2" operator="lessThanOrEqual">
      <formula>$E$48</formula>
    </cfRule>
  </conditionalFormatting>
  <conditionalFormatting sqref="K47:L47">
    <cfRule type="cellIs" dxfId="0" priority="1" operator="lessThanOrEqual">
      <formula>$M$48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Enregistrement_data">
                <anchor moveWithCells="1" sizeWithCells="1">
                  <from>
                    <xdr:col>0</xdr:col>
                    <xdr:colOff>323850</xdr:colOff>
                    <xdr:row>3</xdr:row>
                    <xdr:rowOff>114300</xdr:rowOff>
                  </from>
                  <to>
                    <xdr:col>2</xdr:col>
                    <xdr:colOff>447675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Changement_thermocouple">
                <anchor moveWithCells="1" sizeWithCells="1">
                  <from>
                    <xdr:col>5</xdr:col>
                    <xdr:colOff>314325</xdr:colOff>
                    <xdr:row>3</xdr:row>
                    <xdr:rowOff>123825</xdr:rowOff>
                  </from>
                  <to>
                    <xdr:col>8</xdr:col>
                    <xdr:colOff>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recherche">
                <anchor moveWithCells="1" sizeWithCells="1">
                  <from>
                    <xdr:col>8</xdr:col>
                    <xdr:colOff>438150</xdr:colOff>
                    <xdr:row>3</xdr:row>
                    <xdr:rowOff>123825</xdr:rowOff>
                  </from>
                  <to>
                    <xdr:col>11</xdr:col>
                    <xdr:colOff>114300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gestion_stock">
                <anchor moveWithCells="1" sizeWithCells="1">
                  <from>
                    <xdr:col>11</xdr:col>
                    <xdr:colOff>609600</xdr:colOff>
                    <xdr:row>3</xdr:row>
                    <xdr:rowOff>133350</xdr:rowOff>
                  </from>
                  <to>
                    <xdr:col>14</xdr:col>
                    <xdr:colOff>285750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defaultSize="0" print="0" autoFill="0" autoPict="0" macro="[0]!edit_rapport">
                <anchor moveWithCells="1" sizeWithCells="1">
                  <from>
                    <xdr:col>3</xdr:col>
                    <xdr:colOff>28575</xdr:colOff>
                    <xdr:row>3</xdr:row>
                    <xdr:rowOff>104775</xdr:rowOff>
                  </from>
                  <to>
                    <xdr:col>4</xdr:col>
                    <xdr:colOff>476250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E56"/>
  <sheetViews>
    <sheetView view="pageBreakPreview" zoomScale="85" zoomScaleNormal="100" zoomScaleSheetLayoutView="85" workbookViewId="0">
      <selection activeCell="I1" sqref="A1:AE55"/>
    </sheetView>
  </sheetViews>
  <sheetFormatPr defaultRowHeight="15" x14ac:dyDescent="0.25"/>
  <cols>
    <col min="1" max="1" width="1.42578125" customWidth="1"/>
    <col min="2" max="30" width="2.85546875" customWidth="1"/>
    <col min="31" max="31" width="1.42578125" customWidth="1"/>
    <col min="32" max="36" width="9.140625" customWidth="1"/>
  </cols>
  <sheetData>
    <row r="1" spans="1:31" ht="15" customHeight="1" x14ac:dyDescent="0.2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</row>
    <row r="2" spans="1:31" ht="15" customHeight="1" x14ac:dyDescent="0.25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</row>
    <row r="3" spans="1:31" ht="15" customHeight="1" x14ac:dyDescent="0.25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</row>
    <row r="4" spans="1:31" ht="7.5" customHeight="1" x14ac:dyDescent="0.25"/>
    <row r="5" spans="1:31" x14ac:dyDescent="0.25">
      <c r="B5" s="103"/>
      <c r="C5" s="103"/>
      <c r="D5" s="103"/>
      <c r="E5" s="103"/>
      <c r="F5" s="103"/>
      <c r="G5" s="108"/>
      <c r="H5" s="73"/>
      <c r="I5" s="73"/>
      <c r="J5" s="73"/>
      <c r="K5" s="73"/>
      <c r="L5" s="73"/>
      <c r="N5" s="102"/>
      <c r="O5" s="102"/>
      <c r="P5" s="102"/>
      <c r="Q5" s="102"/>
      <c r="R5" s="102"/>
    </row>
    <row r="6" spans="1:31" x14ac:dyDescent="0.25">
      <c r="B6" s="103"/>
      <c r="C6" s="103"/>
      <c r="D6" s="103"/>
      <c r="E6" s="103"/>
      <c r="F6" s="103"/>
      <c r="G6" s="73"/>
      <c r="H6" s="73"/>
      <c r="I6" s="73"/>
      <c r="J6" s="73"/>
      <c r="K6" s="73"/>
      <c r="L6" s="73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</row>
    <row r="7" spans="1:31" x14ac:dyDescent="0.25">
      <c r="B7" s="103"/>
      <c r="C7" s="103"/>
      <c r="D7" s="103"/>
      <c r="E7" s="103"/>
      <c r="F7" s="103"/>
      <c r="G7" s="73"/>
      <c r="H7" s="73"/>
      <c r="I7" s="73"/>
      <c r="J7" s="73"/>
      <c r="K7" s="73"/>
      <c r="L7" s="73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</row>
    <row r="8" spans="1:31" x14ac:dyDescent="0.25">
      <c r="B8" s="103"/>
      <c r="C8" s="103"/>
      <c r="D8" s="103"/>
      <c r="E8" s="103"/>
      <c r="F8" s="103"/>
      <c r="G8" s="73"/>
      <c r="H8" s="73"/>
      <c r="I8" s="73"/>
      <c r="J8" s="73"/>
      <c r="K8" s="73"/>
      <c r="L8" s="73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</row>
    <row r="9" spans="1:31" ht="7.5" customHeight="1" x14ac:dyDescent="0.25"/>
    <row r="10" spans="1:31" x14ac:dyDescent="0.25">
      <c r="B10" s="104"/>
      <c r="C10" s="105"/>
      <c r="D10" s="105"/>
      <c r="E10" s="105"/>
      <c r="F10" s="106"/>
      <c r="G10" s="104"/>
      <c r="H10" s="105"/>
      <c r="I10" s="105"/>
      <c r="J10" s="105"/>
      <c r="K10" s="105"/>
      <c r="L10" s="105"/>
      <c r="M10" s="105"/>
      <c r="N10" s="106"/>
      <c r="O10" s="104"/>
      <c r="P10" s="105"/>
      <c r="Q10" s="105"/>
      <c r="R10" s="105"/>
      <c r="S10" s="105"/>
      <c r="T10" s="105"/>
      <c r="U10" s="105"/>
      <c r="V10" s="106"/>
      <c r="W10" s="104"/>
      <c r="X10" s="105"/>
      <c r="Y10" s="105"/>
      <c r="Z10" s="105"/>
      <c r="AA10" s="105"/>
      <c r="AB10" s="105"/>
      <c r="AC10" s="105"/>
      <c r="AD10" s="106"/>
    </row>
    <row r="11" spans="1:31" x14ac:dyDescent="0.25">
      <c r="B11" s="94"/>
      <c r="C11" s="95"/>
      <c r="D11" s="95"/>
      <c r="E11" s="95"/>
      <c r="F11" s="96"/>
      <c r="G11" s="94"/>
      <c r="H11" s="95"/>
      <c r="I11" s="95"/>
      <c r="J11" s="95"/>
      <c r="K11" s="95"/>
      <c r="L11" s="95"/>
      <c r="M11" s="95"/>
      <c r="N11" s="96"/>
      <c r="O11" s="94"/>
      <c r="P11" s="95"/>
      <c r="Q11" s="95"/>
      <c r="R11" s="95"/>
      <c r="S11" s="95"/>
      <c r="T11" s="95"/>
      <c r="U11" s="95"/>
      <c r="V11" s="96"/>
      <c r="W11" s="94"/>
      <c r="X11" s="95"/>
      <c r="Y11" s="95"/>
      <c r="Z11" s="95"/>
      <c r="AA11" s="95"/>
      <c r="AB11" s="95"/>
      <c r="AC11" s="95"/>
      <c r="AD11" s="96"/>
    </row>
    <row r="12" spans="1:31" x14ac:dyDescent="0.25">
      <c r="B12" s="94"/>
      <c r="C12" s="95"/>
      <c r="D12" s="95"/>
      <c r="E12" s="95"/>
      <c r="F12" s="96"/>
      <c r="G12" s="94"/>
      <c r="H12" s="95"/>
      <c r="I12" s="95"/>
      <c r="J12" s="95"/>
      <c r="K12" s="95"/>
      <c r="L12" s="95"/>
      <c r="M12" s="95"/>
      <c r="N12" s="96"/>
      <c r="O12" s="94"/>
      <c r="P12" s="95"/>
      <c r="Q12" s="95"/>
      <c r="R12" s="95"/>
      <c r="S12" s="95"/>
      <c r="T12" s="95"/>
      <c r="U12" s="95"/>
      <c r="V12" s="96"/>
      <c r="W12" s="94"/>
      <c r="X12" s="95"/>
      <c r="Y12" s="95"/>
      <c r="Z12" s="95"/>
      <c r="AA12" s="95"/>
      <c r="AB12" s="95"/>
      <c r="AC12" s="95"/>
      <c r="AD12" s="96"/>
    </row>
    <row r="13" spans="1:31" x14ac:dyDescent="0.25">
      <c r="B13" s="94"/>
      <c r="C13" s="95"/>
      <c r="D13" s="95"/>
      <c r="E13" s="95"/>
      <c r="F13" s="96"/>
      <c r="G13" s="94"/>
      <c r="H13" s="95"/>
      <c r="I13" s="95"/>
      <c r="J13" s="95"/>
      <c r="K13" s="95"/>
      <c r="L13" s="95"/>
      <c r="M13" s="95"/>
      <c r="N13" s="96"/>
      <c r="O13" s="94"/>
      <c r="P13" s="95"/>
      <c r="Q13" s="95"/>
      <c r="R13" s="95"/>
      <c r="S13" s="95"/>
      <c r="T13" s="95"/>
      <c r="U13" s="95"/>
      <c r="V13" s="96"/>
      <c r="W13" s="94"/>
      <c r="X13" s="95"/>
      <c r="Y13" s="95"/>
      <c r="Z13" s="95"/>
      <c r="AA13" s="95"/>
      <c r="AB13" s="95"/>
      <c r="AC13" s="95"/>
      <c r="AD13" s="96"/>
    </row>
    <row r="14" spans="1:31" x14ac:dyDescent="0.25">
      <c r="B14" s="94"/>
      <c r="C14" s="95"/>
      <c r="D14" s="95"/>
      <c r="E14" s="95"/>
      <c r="F14" s="96"/>
      <c r="G14" s="94"/>
      <c r="H14" s="95"/>
      <c r="I14" s="95"/>
      <c r="J14" s="95"/>
      <c r="K14" s="95"/>
      <c r="L14" s="95"/>
      <c r="M14" s="95"/>
      <c r="N14" s="96"/>
      <c r="O14" s="94"/>
      <c r="P14" s="95"/>
      <c r="Q14" s="95"/>
      <c r="R14" s="95"/>
      <c r="S14" s="95"/>
      <c r="T14" s="95"/>
      <c r="U14" s="95"/>
      <c r="V14" s="96"/>
      <c r="W14" s="94"/>
      <c r="X14" s="95"/>
      <c r="Y14" s="95"/>
      <c r="Z14" s="95"/>
      <c r="AA14" s="95"/>
      <c r="AB14" s="95"/>
      <c r="AC14" s="95"/>
      <c r="AD14" s="96"/>
    </row>
    <row r="15" spans="1:31" x14ac:dyDescent="0.25">
      <c r="B15" s="94"/>
      <c r="C15" s="95"/>
      <c r="D15" s="95"/>
      <c r="E15" s="95"/>
      <c r="F15" s="96"/>
      <c r="G15" s="94"/>
      <c r="H15" s="95"/>
      <c r="I15" s="95"/>
      <c r="J15" s="95"/>
      <c r="K15" s="95"/>
      <c r="L15" s="95"/>
      <c r="M15" s="95"/>
      <c r="N15" s="96"/>
      <c r="O15" s="94"/>
      <c r="P15" s="95"/>
      <c r="Q15" s="95"/>
      <c r="R15" s="95"/>
      <c r="S15" s="95"/>
      <c r="T15" s="95"/>
      <c r="U15" s="95"/>
      <c r="V15" s="96"/>
      <c r="W15" s="94"/>
      <c r="X15" s="95"/>
      <c r="Y15" s="95"/>
      <c r="Z15" s="95"/>
      <c r="AA15" s="95"/>
      <c r="AB15" s="95"/>
      <c r="AC15" s="95"/>
      <c r="AD15" s="96"/>
    </row>
    <row r="16" spans="1:31" ht="7.5" customHeight="1" x14ac:dyDescent="0.25"/>
    <row r="17" spans="2:30" x14ac:dyDescent="0.25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</row>
    <row r="18" spans="2:30" x14ac:dyDescent="0.25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</row>
    <row r="19" spans="2:30" x14ac:dyDescent="0.25"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</row>
    <row r="20" spans="2:30" x14ac:dyDescent="0.25"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</row>
    <row r="21" spans="2:30" x14ac:dyDescent="0.25"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</row>
    <row r="22" spans="2:30" x14ac:dyDescent="0.25"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</row>
    <row r="23" spans="2:30" x14ac:dyDescent="0.25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</row>
    <row r="24" spans="2:30" x14ac:dyDescent="0.25"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</row>
    <row r="25" spans="2:30" x14ac:dyDescent="0.25"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</row>
    <row r="26" spans="2:30" x14ac:dyDescent="0.25"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</row>
    <row r="27" spans="2:30" x14ac:dyDescent="0.25"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</row>
    <row r="28" spans="2:30" x14ac:dyDescent="0.25"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</row>
    <row r="29" spans="2:30" x14ac:dyDescent="0.25"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</row>
    <row r="30" spans="2:30" ht="7.5" customHeight="1" x14ac:dyDescent="0.25"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</row>
    <row r="31" spans="2:30" x14ac:dyDescent="0.25"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</row>
    <row r="32" spans="2:30" ht="6.75" customHeight="1" x14ac:dyDescent="0.25"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</row>
    <row r="33" spans="2:30" ht="6.75" customHeight="1" x14ac:dyDescent="0.25"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</row>
    <row r="34" spans="2:30" ht="6.75" customHeight="1" x14ac:dyDescent="0.25"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</row>
    <row r="35" spans="2:30" ht="6.75" customHeight="1" x14ac:dyDescent="0.25"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</row>
    <row r="36" spans="2:30" ht="7.5" customHeight="1" x14ac:dyDescent="0.25"/>
    <row r="37" spans="2:30" x14ac:dyDescent="0.25"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</row>
    <row r="38" spans="2:30" x14ac:dyDescent="0.25">
      <c r="B38" s="94"/>
      <c r="C38" s="95"/>
      <c r="D38" s="95"/>
      <c r="E38" s="96"/>
      <c r="F38" s="94"/>
      <c r="G38" s="95"/>
      <c r="H38" s="95"/>
      <c r="I38" s="95"/>
      <c r="J38" s="95"/>
      <c r="K38" s="96"/>
      <c r="L38" s="94"/>
      <c r="M38" s="95"/>
      <c r="N38" s="95"/>
      <c r="O38" s="96"/>
      <c r="P38" s="97"/>
      <c r="Q38" s="95"/>
      <c r="R38" s="95"/>
      <c r="S38" s="95"/>
      <c r="T38" s="96"/>
      <c r="U38" s="94"/>
      <c r="V38" s="95"/>
      <c r="W38" s="95"/>
      <c r="X38" s="95"/>
      <c r="Y38" s="96"/>
      <c r="Z38" s="98"/>
      <c r="AA38" s="99"/>
      <c r="AB38" s="99"/>
      <c r="AC38" s="99"/>
      <c r="AD38" s="100"/>
    </row>
    <row r="39" spans="2:30" x14ac:dyDescent="0.25">
      <c r="B39" s="94"/>
      <c r="C39" s="95"/>
      <c r="D39" s="95"/>
      <c r="E39" s="96"/>
      <c r="F39" s="94"/>
      <c r="G39" s="95"/>
      <c r="H39" s="95"/>
      <c r="I39" s="95"/>
      <c r="J39" s="95"/>
      <c r="K39" s="96"/>
      <c r="L39" s="94"/>
      <c r="M39" s="95"/>
      <c r="N39" s="95"/>
      <c r="O39" s="96"/>
      <c r="P39" s="97"/>
      <c r="Q39" s="95"/>
      <c r="R39" s="95"/>
      <c r="S39" s="95"/>
      <c r="T39" s="96"/>
      <c r="U39" s="94"/>
      <c r="V39" s="95"/>
      <c r="W39" s="95"/>
      <c r="X39" s="95"/>
      <c r="Y39" s="96"/>
      <c r="Z39" s="98"/>
      <c r="AA39" s="99"/>
      <c r="AB39" s="99"/>
      <c r="AC39" s="99"/>
      <c r="AD39" s="100"/>
    </row>
    <row r="40" spans="2:30" x14ac:dyDescent="0.25">
      <c r="B40" s="94"/>
      <c r="C40" s="95"/>
      <c r="D40" s="95"/>
      <c r="E40" s="96"/>
      <c r="F40" s="94"/>
      <c r="G40" s="95"/>
      <c r="H40" s="95"/>
      <c r="I40" s="95"/>
      <c r="J40" s="95"/>
      <c r="K40" s="96"/>
      <c r="L40" s="94"/>
      <c r="M40" s="95"/>
      <c r="N40" s="95"/>
      <c r="O40" s="96"/>
      <c r="P40" s="97"/>
      <c r="Q40" s="95"/>
      <c r="R40" s="95"/>
      <c r="S40" s="95"/>
      <c r="T40" s="96"/>
      <c r="U40" s="94"/>
      <c r="V40" s="95"/>
      <c r="W40" s="95"/>
      <c r="X40" s="95"/>
      <c r="Y40" s="96"/>
      <c r="Z40" s="98"/>
      <c r="AA40" s="99"/>
      <c r="AB40" s="99"/>
      <c r="AC40" s="99"/>
      <c r="AD40" s="100"/>
    </row>
    <row r="41" spans="2:30" x14ac:dyDescent="0.25">
      <c r="B41" s="94"/>
      <c r="C41" s="95"/>
      <c r="D41" s="95"/>
      <c r="E41" s="96"/>
      <c r="F41" s="94"/>
      <c r="G41" s="95"/>
      <c r="H41" s="95"/>
      <c r="I41" s="95"/>
      <c r="J41" s="95"/>
      <c r="K41" s="96"/>
      <c r="L41" s="94"/>
      <c r="M41" s="95"/>
      <c r="N41" s="95"/>
      <c r="O41" s="96"/>
      <c r="P41" s="97"/>
      <c r="Q41" s="95"/>
      <c r="R41" s="95"/>
      <c r="S41" s="95"/>
      <c r="T41" s="96"/>
      <c r="U41" s="94"/>
      <c r="V41" s="95"/>
      <c r="W41" s="95"/>
      <c r="X41" s="95"/>
      <c r="Y41" s="96"/>
      <c r="Z41" s="98"/>
      <c r="AA41" s="99"/>
      <c r="AB41" s="99"/>
      <c r="AC41" s="99"/>
      <c r="AD41" s="100"/>
    </row>
    <row r="42" spans="2:30" x14ac:dyDescent="0.25">
      <c r="B42" s="94"/>
      <c r="C42" s="95"/>
      <c r="D42" s="95"/>
      <c r="E42" s="96"/>
      <c r="F42" s="94"/>
      <c r="G42" s="95"/>
      <c r="H42" s="95"/>
      <c r="I42" s="95"/>
      <c r="J42" s="95"/>
      <c r="K42" s="96"/>
      <c r="L42" s="94"/>
      <c r="M42" s="95"/>
      <c r="N42" s="95"/>
      <c r="O42" s="96"/>
      <c r="P42" s="97"/>
      <c r="Q42" s="95"/>
      <c r="R42" s="95"/>
      <c r="S42" s="95"/>
      <c r="T42" s="96"/>
      <c r="U42" s="94"/>
      <c r="V42" s="95"/>
      <c r="W42" s="95"/>
      <c r="X42" s="95"/>
      <c r="Y42" s="96"/>
      <c r="Z42" s="98"/>
      <c r="AA42" s="99"/>
      <c r="AB42" s="99"/>
      <c r="AC42" s="99"/>
      <c r="AD42" s="100"/>
    </row>
    <row r="43" spans="2:30" x14ac:dyDescent="0.25">
      <c r="B43" s="94"/>
      <c r="C43" s="95"/>
      <c r="D43" s="95"/>
      <c r="E43" s="96"/>
      <c r="F43" s="94"/>
      <c r="G43" s="95"/>
      <c r="H43" s="95"/>
      <c r="I43" s="95"/>
      <c r="J43" s="95"/>
      <c r="K43" s="96"/>
      <c r="L43" s="94"/>
      <c r="M43" s="95"/>
      <c r="N43" s="95"/>
      <c r="O43" s="96"/>
      <c r="P43" s="97"/>
      <c r="Q43" s="95"/>
      <c r="R43" s="95"/>
      <c r="S43" s="95"/>
      <c r="T43" s="96"/>
      <c r="U43" s="94"/>
      <c r="V43" s="95"/>
      <c r="W43" s="95"/>
      <c r="X43" s="95"/>
      <c r="Y43" s="96"/>
      <c r="Z43" s="98"/>
      <c r="AA43" s="99"/>
      <c r="AB43" s="99"/>
      <c r="AC43" s="99"/>
      <c r="AD43" s="100"/>
    </row>
    <row r="44" spans="2:30" x14ac:dyDescent="0.25">
      <c r="B44" s="94"/>
      <c r="C44" s="95"/>
      <c r="D44" s="95"/>
      <c r="E44" s="96"/>
      <c r="F44" s="94"/>
      <c r="G44" s="95"/>
      <c r="H44" s="95"/>
      <c r="I44" s="95"/>
      <c r="J44" s="95"/>
      <c r="K44" s="96"/>
      <c r="L44" s="94"/>
      <c r="M44" s="95"/>
      <c r="N44" s="95"/>
      <c r="O44" s="96"/>
      <c r="P44" s="97"/>
      <c r="Q44" s="95"/>
      <c r="R44" s="95"/>
      <c r="S44" s="95"/>
      <c r="T44" s="96"/>
      <c r="U44" s="94"/>
      <c r="V44" s="95"/>
      <c r="W44" s="95"/>
      <c r="X44" s="95"/>
      <c r="Y44" s="96"/>
      <c r="Z44" s="98"/>
      <c r="AA44" s="99"/>
      <c r="AB44" s="99"/>
      <c r="AC44" s="99"/>
      <c r="AD44" s="100"/>
    </row>
    <row r="45" spans="2:30" x14ac:dyDescent="0.25">
      <c r="B45" s="94"/>
      <c r="C45" s="95"/>
      <c r="D45" s="95"/>
      <c r="E45" s="96"/>
      <c r="F45" s="94"/>
      <c r="G45" s="95"/>
      <c r="H45" s="95"/>
      <c r="I45" s="95"/>
      <c r="J45" s="95"/>
      <c r="K45" s="96"/>
      <c r="L45" s="94"/>
      <c r="M45" s="95"/>
      <c r="N45" s="95"/>
      <c r="O45" s="96"/>
      <c r="P45" s="97"/>
      <c r="Q45" s="95"/>
      <c r="R45" s="95"/>
      <c r="S45" s="95"/>
      <c r="T45" s="96"/>
      <c r="U45" s="94"/>
      <c r="V45" s="95"/>
      <c r="W45" s="95"/>
      <c r="X45" s="95"/>
      <c r="Y45" s="96"/>
      <c r="Z45" s="98"/>
      <c r="AA45" s="99"/>
      <c r="AB45" s="99"/>
      <c r="AC45" s="99"/>
      <c r="AD45" s="100"/>
    </row>
    <row r="46" spans="2:30" x14ac:dyDescent="0.25">
      <c r="B46" s="94"/>
      <c r="C46" s="95"/>
      <c r="D46" s="95"/>
      <c r="E46" s="96"/>
      <c r="F46" s="94"/>
      <c r="G46" s="95"/>
      <c r="H46" s="95"/>
      <c r="I46" s="95"/>
      <c r="J46" s="95"/>
      <c r="K46" s="96"/>
      <c r="L46" s="94"/>
      <c r="M46" s="95"/>
      <c r="N46" s="95"/>
      <c r="O46" s="96"/>
      <c r="P46" s="97"/>
      <c r="Q46" s="95"/>
      <c r="R46" s="95"/>
      <c r="S46" s="95"/>
      <c r="T46" s="96"/>
      <c r="U46" s="94"/>
      <c r="V46" s="95"/>
      <c r="W46" s="95"/>
      <c r="X46" s="95"/>
      <c r="Y46" s="96"/>
      <c r="Z46" s="98"/>
      <c r="AA46" s="99"/>
      <c r="AB46" s="99"/>
      <c r="AC46" s="99"/>
      <c r="AD46" s="100"/>
    </row>
    <row r="47" spans="2:30" x14ac:dyDescent="0.25">
      <c r="B47" s="94"/>
      <c r="C47" s="95"/>
      <c r="D47" s="95"/>
      <c r="E47" s="96"/>
      <c r="F47" s="94"/>
      <c r="G47" s="95"/>
      <c r="H47" s="95"/>
      <c r="I47" s="95"/>
      <c r="J47" s="95"/>
      <c r="K47" s="96"/>
      <c r="L47" s="94"/>
      <c r="M47" s="95"/>
      <c r="N47" s="95"/>
      <c r="O47" s="96"/>
      <c r="P47" s="97"/>
      <c r="Q47" s="95"/>
      <c r="R47" s="95"/>
      <c r="S47" s="95"/>
      <c r="T47" s="96"/>
      <c r="U47" s="94"/>
      <c r="V47" s="95"/>
      <c r="W47" s="95"/>
      <c r="X47" s="95"/>
      <c r="Y47" s="96"/>
      <c r="Z47" s="98"/>
      <c r="AA47" s="99"/>
      <c r="AB47" s="99"/>
      <c r="AC47" s="99"/>
      <c r="AD47" s="100"/>
    </row>
    <row r="48" spans="2:30" x14ac:dyDescent="0.25">
      <c r="B48" s="94"/>
      <c r="C48" s="95"/>
      <c r="D48" s="95"/>
      <c r="E48" s="96"/>
      <c r="F48" s="94"/>
      <c r="G48" s="95"/>
      <c r="H48" s="95"/>
      <c r="I48" s="95"/>
      <c r="J48" s="95"/>
      <c r="K48" s="96"/>
      <c r="L48" s="94"/>
      <c r="M48" s="95"/>
      <c r="N48" s="95"/>
      <c r="O48" s="96"/>
      <c r="P48" s="97"/>
      <c r="Q48" s="95"/>
      <c r="R48" s="95"/>
      <c r="S48" s="95"/>
      <c r="T48" s="96"/>
      <c r="U48" s="94"/>
      <c r="V48" s="95"/>
      <c r="W48" s="95"/>
      <c r="X48" s="95"/>
      <c r="Y48" s="96"/>
      <c r="Z48" s="98"/>
      <c r="AA48" s="99"/>
      <c r="AB48" s="99"/>
      <c r="AC48" s="99"/>
      <c r="AD48" s="100"/>
    </row>
    <row r="49" spans="2:30" x14ac:dyDescent="0.25">
      <c r="B49" s="94"/>
      <c r="C49" s="95"/>
      <c r="D49" s="95"/>
      <c r="E49" s="96"/>
      <c r="F49" s="94"/>
      <c r="G49" s="95"/>
      <c r="H49" s="95"/>
      <c r="I49" s="95"/>
      <c r="J49" s="95"/>
      <c r="K49" s="96"/>
      <c r="L49" s="94"/>
      <c r="M49" s="95"/>
      <c r="N49" s="95"/>
      <c r="O49" s="96"/>
      <c r="P49" s="97"/>
      <c r="Q49" s="95"/>
      <c r="R49" s="95"/>
      <c r="S49" s="95"/>
      <c r="T49" s="96"/>
      <c r="U49" s="94"/>
      <c r="V49" s="95"/>
      <c r="W49" s="95"/>
      <c r="X49" s="95"/>
      <c r="Y49" s="96"/>
      <c r="Z49" s="98"/>
      <c r="AA49" s="99"/>
      <c r="AB49" s="99"/>
      <c r="AC49" s="99"/>
      <c r="AD49" s="100"/>
    </row>
    <row r="50" spans="2:30" x14ac:dyDescent="0.25">
      <c r="B50" s="94"/>
      <c r="C50" s="95"/>
      <c r="D50" s="95"/>
      <c r="E50" s="96"/>
      <c r="F50" s="94"/>
      <c r="G50" s="95"/>
      <c r="H50" s="95"/>
      <c r="I50" s="95"/>
      <c r="J50" s="95"/>
      <c r="K50" s="96"/>
      <c r="L50" s="94"/>
      <c r="M50" s="95"/>
      <c r="N50" s="95"/>
      <c r="O50" s="96"/>
      <c r="P50" s="97"/>
      <c r="Q50" s="95"/>
      <c r="R50" s="95"/>
      <c r="S50" s="95"/>
      <c r="T50" s="96"/>
      <c r="U50" s="94"/>
      <c r="V50" s="95"/>
      <c r="W50" s="95"/>
      <c r="X50" s="95"/>
      <c r="Y50" s="96"/>
      <c r="Z50" s="98"/>
      <c r="AA50" s="99"/>
      <c r="AB50" s="99"/>
      <c r="AC50" s="99"/>
      <c r="AD50" s="100"/>
    </row>
    <row r="51" spans="2:30" ht="7.5" customHeight="1" x14ac:dyDescent="0.25"/>
    <row r="52" spans="2:30" x14ac:dyDescent="0.25">
      <c r="C52" s="102"/>
      <c r="D52" s="102"/>
      <c r="E52" s="102"/>
      <c r="F52" s="102"/>
      <c r="G52" s="102"/>
    </row>
    <row r="53" spans="2:30" x14ac:dyDescent="0.25">
      <c r="C53" s="77"/>
      <c r="D53" s="78"/>
      <c r="E53" s="78"/>
      <c r="F53" s="78"/>
      <c r="G53" s="78"/>
      <c r="H53" s="78"/>
      <c r="I53" s="78"/>
      <c r="J53" s="78"/>
      <c r="K53" s="78"/>
      <c r="L53" s="78"/>
      <c r="M53" s="79"/>
    </row>
    <row r="54" spans="2:30" x14ac:dyDescent="0.25">
      <c r="C54" s="80"/>
      <c r="D54" s="81"/>
      <c r="E54" s="81"/>
      <c r="F54" s="81"/>
      <c r="G54" s="81"/>
      <c r="H54" s="81"/>
      <c r="I54" s="81"/>
      <c r="J54" s="81"/>
      <c r="K54" s="81"/>
      <c r="L54" s="81"/>
      <c r="M54" s="82"/>
    </row>
    <row r="55" spans="2:30" x14ac:dyDescent="0.25">
      <c r="C55" s="83"/>
      <c r="D55" s="84"/>
      <c r="E55" s="84"/>
      <c r="F55" s="84"/>
      <c r="G55" s="84"/>
      <c r="H55" s="84"/>
      <c r="I55" s="84"/>
      <c r="J55" s="84"/>
      <c r="K55" s="84"/>
      <c r="L55" s="84"/>
      <c r="M55" s="85"/>
    </row>
    <row r="56" spans="2:30" ht="7.5" customHeight="1" x14ac:dyDescent="0.25"/>
  </sheetData>
  <mergeCells count="123">
    <mergeCell ref="C52:G52"/>
    <mergeCell ref="C53:M55"/>
    <mergeCell ref="B8:F8"/>
    <mergeCell ref="G8:L8"/>
    <mergeCell ref="B10:F10"/>
    <mergeCell ref="G10:N10"/>
    <mergeCell ref="O10:V10"/>
    <mergeCell ref="W10:AD10"/>
    <mergeCell ref="A1:H3"/>
    <mergeCell ref="I1:AE3"/>
    <mergeCell ref="B5:F5"/>
    <mergeCell ref="G5:L5"/>
    <mergeCell ref="N5:R5"/>
    <mergeCell ref="B6:F6"/>
    <mergeCell ref="G6:L6"/>
    <mergeCell ref="N6:AD8"/>
    <mergeCell ref="B7:F7"/>
    <mergeCell ref="G7:L7"/>
    <mergeCell ref="B13:F13"/>
    <mergeCell ref="G13:N13"/>
    <mergeCell ref="O13:V13"/>
    <mergeCell ref="W13:AD13"/>
    <mergeCell ref="B14:F14"/>
    <mergeCell ref="G14:N14"/>
    <mergeCell ref="O14:V14"/>
    <mergeCell ref="W14:AD14"/>
    <mergeCell ref="B11:F11"/>
    <mergeCell ref="G11:N11"/>
    <mergeCell ref="O11:V11"/>
    <mergeCell ref="W11:AD11"/>
    <mergeCell ref="B12:F12"/>
    <mergeCell ref="G12:N12"/>
    <mergeCell ref="O12:V12"/>
    <mergeCell ref="W12:AD12"/>
    <mergeCell ref="Z37:AD37"/>
    <mergeCell ref="B38:E38"/>
    <mergeCell ref="F38:K38"/>
    <mergeCell ref="L38:O38"/>
    <mergeCell ref="P38:T38"/>
    <mergeCell ref="U38:Y38"/>
    <mergeCell ref="Z38:AD38"/>
    <mergeCell ref="B15:F15"/>
    <mergeCell ref="G15:N15"/>
    <mergeCell ref="O15:V15"/>
    <mergeCell ref="W15:AD15"/>
    <mergeCell ref="B37:E37"/>
    <mergeCell ref="F37:K37"/>
    <mergeCell ref="L37:O37"/>
    <mergeCell ref="P37:T37"/>
    <mergeCell ref="U37:Y37"/>
    <mergeCell ref="B17:AD35"/>
    <mergeCell ref="B40:E40"/>
    <mergeCell ref="F40:K40"/>
    <mergeCell ref="L40:O40"/>
    <mergeCell ref="P40:T40"/>
    <mergeCell ref="U40:Y40"/>
    <mergeCell ref="Z40:AD40"/>
    <mergeCell ref="B39:E39"/>
    <mergeCell ref="F39:K39"/>
    <mergeCell ref="L39:O39"/>
    <mergeCell ref="P39:T39"/>
    <mergeCell ref="U39:Y39"/>
    <mergeCell ref="Z39:AD39"/>
    <mergeCell ref="B42:E42"/>
    <mergeCell ref="F42:K42"/>
    <mergeCell ref="L42:O42"/>
    <mergeCell ref="P42:T42"/>
    <mergeCell ref="U42:Y42"/>
    <mergeCell ref="Z42:AD42"/>
    <mergeCell ref="B41:E41"/>
    <mergeCell ref="F41:K41"/>
    <mergeCell ref="L41:O41"/>
    <mergeCell ref="P41:T41"/>
    <mergeCell ref="U41:Y41"/>
    <mergeCell ref="Z41:AD41"/>
    <mergeCell ref="B44:E44"/>
    <mergeCell ref="F44:K44"/>
    <mergeCell ref="L44:O44"/>
    <mergeCell ref="P44:T44"/>
    <mergeCell ref="U44:Y44"/>
    <mergeCell ref="Z44:AD44"/>
    <mergeCell ref="B43:E43"/>
    <mergeCell ref="F43:K43"/>
    <mergeCell ref="L43:O43"/>
    <mergeCell ref="P43:T43"/>
    <mergeCell ref="U43:Y43"/>
    <mergeCell ref="Z43:AD43"/>
    <mergeCell ref="Z45:AD45"/>
    <mergeCell ref="B46:E46"/>
    <mergeCell ref="F46:K46"/>
    <mergeCell ref="L46:O46"/>
    <mergeCell ref="P46:T46"/>
    <mergeCell ref="U46:Y46"/>
    <mergeCell ref="Z46:AD46"/>
    <mergeCell ref="B45:E45"/>
    <mergeCell ref="F45:K45"/>
    <mergeCell ref="L45:O45"/>
    <mergeCell ref="P45:T45"/>
    <mergeCell ref="U45:Y45"/>
    <mergeCell ref="B48:E48"/>
    <mergeCell ref="F48:K48"/>
    <mergeCell ref="L48:O48"/>
    <mergeCell ref="P48:T48"/>
    <mergeCell ref="U48:Y48"/>
    <mergeCell ref="Z48:AD48"/>
    <mergeCell ref="B47:E47"/>
    <mergeCell ref="F47:K47"/>
    <mergeCell ref="L47:O47"/>
    <mergeCell ref="P47:T47"/>
    <mergeCell ref="U47:Y47"/>
    <mergeCell ref="Z47:AD47"/>
    <mergeCell ref="B50:E50"/>
    <mergeCell ref="F50:K50"/>
    <mergeCell ref="L50:O50"/>
    <mergeCell ref="P50:T50"/>
    <mergeCell ref="U50:Y50"/>
    <mergeCell ref="Z50:AD50"/>
    <mergeCell ref="B49:E49"/>
    <mergeCell ref="F49:K49"/>
    <mergeCell ref="L49:O49"/>
    <mergeCell ref="P49:T49"/>
    <mergeCell ref="U49:Y49"/>
    <mergeCell ref="Z49:AD49"/>
  </mergeCells>
  <pageMargins left="0.7" right="0.7" top="0.75" bottom="0.75" header="0.3" footer="0.3"/>
  <pageSetup paperSize="9" orientation="portrait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E1207"/>
  <sheetViews>
    <sheetView view="pageBreakPreview" zoomScale="85" zoomScaleNormal="100" zoomScaleSheetLayoutView="85" workbookViewId="0">
      <selection activeCell="I4" sqref="B4:L6"/>
    </sheetView>
  </sheetViews>
  <sheetFormatPr defaultRowHeight="15" x14ac:dyDescent="0.25"/>
  <cols>
    <col min="1" max="1" width="1.42578125" customWidth="1"/>
    <col min="2" max="30" width="2.85546875" customWidth="1"/>
    <col min="31" max="31" width="1.42578125" customWidth="1"/>
    <col min="32" max="36" width="9.140625" customWidth="1"/>
  </cols>
  <sheetData>
    <row r="1" spans="1:31" ht="15" customHeight="1" x14ac:dyDescent="0.2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</row>
    <row r="2" spans="1:31" ht="15" customHeight="1" x14ac:dyDescent="0.25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</row>
    <row r="3" spans="1:31" ht="15" customHeight="1" x14ac:dyDescent="0.25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</row>
    <row r="4" spans="1:31" ht="7.5" customHeight="1" x14ac:dyDescent="0.25"/>
    <row r="5" spans="1:31" x14ac:dyDescent="0.25">
      <c r="B5" s="103"/>
      <c r="C5" s="103"/>
      <c r="D5" s="103"/>
      <c r="E5" s="103"/>
      <c r="F5" s="103"/>
      <c r="G5" s="110"/>
      <c r="H5" s="72"/>
      <c r="I5" s="72"/>
      <c r="J5" s="72"/>
      <c r="K5" s="72"/>
      <c r="L5" s="72"/>
      <c r="N5" s="102" t="s">
        <v>221</v>
      </c>
      <c r="O5" s="102"/>
      <c r="P5" s="102"/>
      <c r="Q5" s="102"/>
      <c r="R5" s="102"/>
    </row>
    <row r="6" spans="1:31" x14ac:dyDescent="0.25">
      <c r="B6" s="103"/>
      <c r="C6" s="103"/>
      <c r="D6" s="103"/>
      <c r="E6" s="103"/>
      <c r="F6" s="103"/>
      <c r="G6" s="72"/>
      <c r="H6" s="72"/>
      <c r="I6" s="72"/>
      <c r="J6" s="72"/>
      <c r="K6" s="72"/>
      <c r="L6" s="72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</row>
    <row r="7" spans="1:31" x14ac:dyDescent="0.25">
      <c r="B7" s="103"/>
      <c r="C7" s="103"/>
      <c r="D7" s="103"/>
      <c r="E7" s="103"/>
      <c r="F7" s="103"/>
      <c r="G7" s="72"/>
      <c r="H7" s="72"/>
      <c r="I7" s="72"/>
      <c r="J7" s="72"/>
      <c r="K7" s="72"/>
      <c r="L7" s="72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</row>
    <row r="8" spans="1:31" x14ac:dyDescent="0.25">
      <c r="B8" s="103"/>
      <c r="C8" s="103"/>
      <c r="D8" s="103"/>
      <c r="E8" s="103"/>
      <c r="F8" s="103"/>
      <c r="G8" s="72"/>
      <c r="H8" s="72"/>
      <c r="I8" s="72"/>
      <c r="J8" s="72"/>
      <c r="K8" s="72"/>
      <c r="L8" s="72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</row>
    <row r="9" spans="1:31" ht="7.5" customHeight="1" x14ac:dyDescent="0.25"/>
    <row r="10" spans="1:31" x14ac:dyDescent="0.25">
      <c r="B10" s="104"/>
      <c r="C10" s="105"/>
      <c r="D10" s="105"/>
      <c r="E10" s="105"/>
      <c r="F10" s="106"/>
      <c r="G10" s="104"/>
      <c r="H10" s="105"/>
      <c r="I10" s="105"/>
      <c r="J10" s="105"/>
      <c r="K10" s="105"/>
      <c r="L10" s="105"/>
      <c r="M10" s="105"/>
      <c r="N10" s="106"/>
      <c r="O10" s="104"/>
      <c r="P10" s="105"/>
      <c r="Q10" s="105"/>
      <c r="R10" s="105"/>
      <c r="S10" s="105"/>
      <c r="T10" s="105"/>
      <c r="U10" s="105"/>
      <c r="V10" s="106"/>
      <c r="W10" s="104"/>
      <c r="X10" s="105"/>
      <c r="Y10" s="105"/>
      <c r="Z10" s="105"/>
      <c r="AA10" s="105"/>
      <c r="AB10" s="105"/>
      <c r="AC10" s="105"/>
      <c r="AD10" s="106"/>
    </row>
    <row r="11" spans="1:31" x14ac:dyDescent="0.25">
      <c r="B11" s="94"/>
      <c r="C11" s="95"/>
      <c r="D11" s="95"/>
      <c r="E11" s="95"/>
      <c r="F11" s="96"/>
      <c r="G11" s="94"/>
      <c r="H11" s="95"/>
      <c r="I11" s="95"/>
      <c r="J11" s="95"/>
      <c r="K11" s="95"/>
      <c r="L11" s="95"/>
      <c r="M11" s="95"/>
      <c r="N11" s="96"/>
      <c r="O11" s="94"/>
      <c r="P11" s="95"/>
      <c r="Q11" s="95"/>
      <c r="R11" s="95"/>
      <c r="S11" s="95"/>
      <c r="T11" s="95"/>
      <c r="U11" s="95"/>
      <c r="V11" s="96"/>
      <c r="W11" s="94"/>
      <c r="X11" s="95"/>
      <c r="Y11" s="95"/>
      <c r="Z11" s="95"/>
      <c r="AA11" s="95"/>
      <c r="AB11" s="95"/>
      <c r="AC11" s="95"/>
      <c r="AD11" s="96"/>
    </row>
    <row r="12" spans="1:31" x14ac:dyDescent="0.25">
      <c r="B12" s="94"/>
      <c r="C12" s="95"/>
      <c r="D12" s="95"/>
      <c r="E12" s="95"/>
      <c r="F12" s="96"/>
      <c r="G12" s="94"/>
      <c r="H12" s="95"/>
      <c r="I12" s="95"/>
      <c r="J12" s="95"/>
      <c r="K12" s="95"/>
      <c r="L12" s="95"/>
      <c r="M12" s="95"/>
      <c r="N12" s="96"/>
      <c r="O12" s="94"/>
      <c r="P12" s="95"/>
      <c r="Q12" s="95"/>
      <c r="R12" s="95"/>
      <c r="S12" s="95"/>
      <c r="T12" s="95"/>
      <c r="U12" s="95"/>
      <c r="V12" s="96"/>
      <c r="W12" s="94"/>
      <c r="X12" s="95"/>
      <c r="Y12" s="95"/>
      <c r="Z12" s="95"/>
      <c r="AA12" s="95"/>
      <c r="AB12" s="95"/>
      <c r="AC12" s="95"/>
      <c r="AD12" s="96"/>
    </row>
    <row r="13" spans="1:31" x14ac:dyDescent="0.25">
      <c r="B13" s="94"/>
      <c r="C13" s="95"/>
      <c r="D13" s="95"/>
      <c r="E13" s="95"/>
      <c r="F13" s="96"/>
      <c r="G13" s="94"/>
      <c r="H13" s="95"/>
      <c r="I13" s="95"/>
      <c r="J13" s="95"/>
      <c r="K13" s="95"/>
      <c r="L13" s="95"/>
      <c r="M13" s="95"/>
      <c r="N13" s="96"/>
      <c r="O13" s="94"/>
      <c r="P13" s="95"/>
      <c r="Q13" s="95"/>
      <c r="R13" s="95"/>
      <c r="S13" s="95"/>
      <c r="T13" s="95"/>
      <c r="U13" s="95"/>
      <c r="V13" s="96"/>
      <c r="W13" s="94"/>
      <c r="X13" s="95"/>
      <c r="Y13" s="95"/>
      <c r="Z13" s="95"/>
      <c r="AA13" s="95"/>
      <c r="AB13" s="95"/>
      <c r="AC13" s="95"/>
      <c r="AD13" s="96"/>
    </row>
    <row r="14" spans="1:31" x14ac:dyDescent="0.25">
      <c r="B14" s="94"/>
      <c r="C14" s="95"/>
      <c r="D14" s="95"/>
      <c r="E14" s="95"/>
      <c r="F14" s="96"/>
      <c r="G14" s="94"/>
      <c r="H14" s="95"/>
      <c r="I14" s="95"/>
      <c r="J14" s="95"/>
      <c r="K14" s="95"/>
      <c r="L14" s="95"/>
      <c r="M14" s="95"/>
      <c r="N14" s="96"/>
      <c r="O14" s="94"/>
      <c r="P14" s="95"/>
      <c r="Q14" s="95"/>
      <c r="R14" s="95"/>
      <c r="S14" s="95"/>
      <c r="T14" s="95"/>
      <c r="U14" s="95"/>
      <c r="V14" s="96"/>
      <c r="W14" s="94"/>
      <c r="X14" s="95"/>
      <c r="Y14" s="95"/>
      <c r="Z14" s="95"/>
      <c r="AA14" s="95"/>
      <c r="AB14" s="95"/>
      <c r="AC14" s="95"/>
      <c r="AD14" s="96"/>
    </row>
    <row r="15" spans="1:31" x14ac:dyDescent="0.25">
      <c r="B15" s="94"/>
      <c r="C15" s="95"/>
      <c r="D15" s="95"/>
      <c r="E15" s="95"/>
      <c r="F15" s="96"/>
      <c r="G15" s="94"/>
      <c r="H15" s="95"/>
      <c r="I15" s="95"/>
      <c r="J15" s="95"/>
      <c r="K15" s="95"/>
      <c r="L15" s="95"/>
      <c r="M15" s="95"/>
      <c r="N15" s="96"/>
      <c r="O15" s="94"/>
      <c r="P15" s="95"/>
      <c r="Q15" s="95"/>
      <c r="R15" s="95"/>
      <c r="S15" s="95"/>
      <c r="T15" s="95"/>
      <c r="U15" s="95"/>
      <c r="V15" s="96"/>
      <c r="W15" s="94"/>
      <c r="X15" s="95"/>
      <c r="Y15" s="95"/>
      <c r="Z15" s="95"/>
      <c r="AA15" s="95"/>
      <c r="AB15" s="95"/>
      <c r="AC15" s="95"/>
      <c r="AD15" s="96"/>
    </row>
    <row r="16" spans="1:31" ht="7.5" customHeight="1" x14ac:dyDescent="0.25"/>
    <row r="17" spans="2:30" x14ac:dyDescent="0.25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</row>
    <row r="18" spans="2:30" x14ac:dyDescent="0.25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</row>
    <row r="19" spans="2:30" x14ac:dyDescent="0.25"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</row>
    <row r="20" spans="2:30" x14ac:dyDescent="0.25"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</row>
    <row r="21" spans="2:30" x14ac:dyDescent="0.25"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</row>
    <row r="22" spans="2:30" x14ac:dyDescent="0.25"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</row>
    <row r="23" spans="2:30" x14ac:dyDescent="0.25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</row>
    <row r="24" spans="2:30" x14ac:dyDescent="0.25"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</row>
    <row r="25" spans="2:30" x14ac:dyDescent="0.25"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</row>
    <row r="26" spans="2:30" ht="99.75" customHeight="1" x14ac:dyDescent="0.25"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</row>
    <row r="27" spans="2:30" x14ac:dyDescent="0.25"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</row>
    <row r="28" spans="2:30" x14ac:dyDescent="0.25"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</row>
    <row r="29" spans="2:30" x14ac:dyDescent="0.25"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</row>
    <row r="30" spans="2:30" x14ac:dyDescent="0.25"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</row>
    <row r="31" spans="2:30" ht="7.5" customHeight="1" x14ac:dyDescent="0.25"/>
    <row r="32" spans="2:30" x14ac:dyDescent="0.25"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</row>
    <row r="33" spans="2:30" x14ac:dyDescent="0.25">
      <c r="B33" s="94"/>
      <c r="C33" s="95"/>
      <c r="D33" s="95"/>
      <c r="E33" s="96"/>
      <c r="F33" s="94"/>
      <c r="G33" s="95"/>
      <c r="H33" s="95"/>
      <c r="I33" s="95"/>
      <c r="J33" s="95"/>
      <c r="K33" s="96"/>
      <c r="L33" s="94"/>
      <c r="M33" s="95"/>
      <c r="N33" s="95"/>
      <c r="O33" s="96"/>
      <c r="P33" s="97"/>
      <c r="Q33" s="95"/>
      <c r="R33" s="95"/>
      <c r="S33" s="95"/>
      <c r="T33" s="96"/>
      <c r="U33" s="94"/>
      <c r="V33" s="95"/>
      <c r="W33" s="95"/>
      <c r="X33" s="95"/>
      <c r="Y33" s="96"/>
      <c r="Z33" s="98"/>
      <c r="AA33" s="99"/>
      <c r="AB33" s="99"/>
      <c r="AC33" s="99"/>
      <c r="AD33" s="100"/>
    </row>
    <row r="34" spans="2:30" x14ac:dyDescent="0.25">
      <c r="B34" s="94"/>
      <c r="C34" s="95"/>
      <c r="D34" s="95"/>
      <c r="E34" s="96"/>
      <c r="F34" s="94"/>
      <c r="G34" s="95"/>
      <c r="H34" s="95"/>
      <c r="I34" s="95"/>
      <c r="J34" s="95"/>
      <c r="K34" s="96"/>
      <c r="L34" s="94"/>
      <c r="M34" s="95"/>
      <c r="N34" s="95"/>
      <c r="O34" s="96"/>
      <c r="P34" s="97"/>
      <c r="Q34" s="95"/>
      <c r="R34" s="95"/>
      <c r="S34" s="95"/>
      <c r="T34" s="96"/>
      <c r="U34" s="94"/>
      <c r="V34" s="95"/>
      <c r="W34" s="95"/>
      <c r="X34" s="95"/>
      <c r="Y34" s="96"/>
      <c r="Z34" s="98"/>
      <c r="AA34" s="99"/>
      <c r="AB34" s="99"/>
      <c r="AC34" s="99"/>
      <c r="AD34" s="100"/>
    </row>
    <row r="35" spans="2:30" x14ac:dyDescent="0.25">
      <c r="B35" s="94"/>
      <c r="C35" s="95"/>
      <c r="D35" s="95"/>
      <c r="E35" s="96"/>
      <c r="F35" s="94"/>
      <c r="G35" s="95"/>
      <c r="H35" s="95"/>
      <c r="I35" s="95"/>
      <c r="J35" s="95"/>
      <c r="K35" s="96"/>
      <c r="L35" s="94"/>
      <c r="M35" s="95"/>
      <c r="N35" s="95"/>
      <c r="O35" s="96"/>
      <c r="P35" s="97"/>
      <c r="Q35" s="95"/>
      <c r="R35" s="95"/>
      <c r="S35" s="95"/>
      <c r="T35" s="96"/>
      <c r="U35" s="94"/>
      <c r="V35" s="95"/>
      <c r="W35" s="95"/>
      <c r="X35" s="95"/>
      <c r="Y35" s="96"/>
      <c r="Z35" s="98"/>
      <c r="AA35" s="99"/>
      <c r="AB35" s="99"/>
      <c r="AC35" s="99"/>
      <c r="AD35" s="100"/>
    </row>
    <row r="36" spans="2:30" x14ac:dyDescent="0.25">
      <c r="B36" s="94"/>
      <c r="C36" s="95"/>
      <c r="D36" s="95"/>
      <c r="E36" s="96"/>
      <c r="F36" s="94"/>
      <c r="G36" s="95"/>
      <c r="H36" s="95"/>
      <c r="I36" s="95"/>
      <c r="J36" s="95"/>
      <c r="K36" s="96"/>
      <c r="L36" s="94"/>
      <c r="M36" s="95"/>
      <c r="N36" s="95"/>
      <c r="O36" s="96"/>
      <c r="P36" s="97"/>
      <c r="Q36" s="95"/>
      <c r="R36" s="95"/>
      <c r="S36" s="95"/>
      <c r="T36" s="96"/>
      <c r="U36" s="94"/>
      <c r="V36" s="95"/>
      <c r="W36" s="95"/>
      <c r="X36" s="95"/>
      <c r="Y36" s="96"/>
      <c r="Z36" s="98"/>
      <c r="AA36" s="99"/>
      <c r="AB36" s="99"/>
      <c r="AC36" s="99"/>
      <c r="AD36" s="100"/>
    </row>
    <row r="37" spans="2:30" x14ac:dyDescent="0.25">
      <c r="B37" s="94"/>
      <c r="C37" s="95"/>
      <c r="D37" s="95"/>
      <c r="E37" s="96"/>
      <c r="F37" s="94"/>
      <c r="G37" s="95"/>
      <c r="H37" s="95"/>
      <c r="I37" s="95"/>
      <c r="J37" s="95"/>
      <c r="K37" s="96"/>
      <c r="L37" s="94"/>
      <c r="M37" s="95"/>
      <c r="N37" s="95"/>
      <c r="O37" s="96"/>
      <c r="P37" s="97"/>
      <c r="Q37" s="95"/>
      <c r="R37" s="95"/>
      <c r="S37" s="95"/>
      <c r="T37" s="96"/>
      <c r="U37" s="94"/>
      <c r="V37" s="95"/>
      <c r="W37" s="95"/>
      <c r="X37" s="95"/>
      <c r="Y37" s="96"/>
      <c r="Z37" s="98"/>
      <c r="AA37" s="99"/>
      <c r="AB37" s="99"/>
      <c r="AC37" s="99"/>
      <c r="AD37" s="100"/>
    </row>
    <row r="38" spans="2:30" x14ac:dyDescent="0.25">
      <c r="B38" s="94"/>
      <c r="C38" s="95"/>
      <c r="D38" s="95"/>
      <c r="E38" s="96"/>
      <c r="F38" s="94"/>
      <c r="G38" s="95"/>
      <c r="H38" s="95"/>
      <c r="I38" s="95"/>
      <c r="J38" s="95"/>
      <c r="K38" s="96"/>
      <c r="L38" s="94"/>
      <c r="M38" s="95"/>
      <c r="N38" s="95"/>
      <c r="O38" s="96"/>
      <c r="P38" s="97"/>
      <c r="Q38" s="95"/>
      <c r="R38" s="95"/>
      <c r="S38" s="95"/>
      <c r="T38" s="96"/>
      <c r="U38" s="94"/>
      <c r="V38" s="95"/>
      <c r="W38" s="95"/>
      <c r="X38" s="95"/>
      <c r="Y38" s="96"/>
      <c r="Z38" s="98"/>
      <c r="AA38" s="99"/>
      <c r="AB38" s="99"/>
      <c r="AC38" s="99"/>
      <c r="AD38" s="100"/>
    </row>
    <row r="39" spans="2:30" x14ac:dyDescent="0.25">
      <c r="B39" s="94"/>
      <c r="C39" s="95"/>
      <c r="D39" s="95"/>
      <c r="E39" s="96"/>
      <c r="F39" s="94"/>
      <c r="G39" s="95"/>
      <c r="H39" s="95"/>
      <c r="I39" s="95"/>
      <c r="J39" s="95"/>
      <c r="K39" s="96"/>
      <c r="L39" s="94"/>
      <c r="M39" s="95"/>
      <c r="N39" s="95"/>
      <c r="O39" s="96"/>
      <c r="P39" s="97"/>
      <c r="Q39" s="95"/>
      <c r="R39" s="95"/>
      <c r="S39" s="95"/>
      <c r="T39" s="96"/>
      <c r="U39" s="94"/>
      <c r="V39" s="95"/>
      <c r="W39" s="95"/>
      <c r="X39" s="95"/>
      <c r="Y39" s="96"/>
      <c r="Z39" s="98"/>
      <c r="AA39" s="99"/>
      <c r="AB39" s="99"/>
      <c r="AC39" s="99"/>
      <c r="AD39" s="100"/>
    </row>
    <row r="40" spans="2:30" ht="15" customHeight="1" x14ac:dyDescent="0.25"/>
    <row r="41" spans="2:30" x14ac:dyDescent="0.25">
      <c r="D41" s="102"/>
      <c r="E41" s="102"/>
      <c r="F41" s="102"/>
      <c r="G41" s="102"/>
      <c r="H41" s="102"/>
    </row>
    <row r="42" spans="2:30" x14ac:dyDescent="0.25">
      <c r="D42" s="77"/>
      <c r="E42" s="78"/>
      <c r="F42" s="78"/>
      <c r="G42" s="78"/>
      <c r="H42" s="78"/>
      <c r="I42" s="78"/>
      <c r="J42" s="78"/>
      <c r="K42" s="78"/>
      <c r="L42" s="78"/>
      <c r="M42" s="78"/>
      <c r="N42" s="79"/>
    </row>
    <row r="43" spans="2:30" x14ac:dyDescent="0.25">
      <c r="D43" s="80"/>
      <c r="E43" s="81"/>
      <c r="F43" s="81"/>
      <c r="G43" s="81"/>
      <c r="H43" s="81"/>
      <c r="I43" s="81"/>
      <c r="J43" s="81"/>
      <c r="K43" s="81"/>
      <c r="L43" s="81"/>
      <c r="M43" s="81"/>
      <c r="N43" s="82"/>
    </row>
    <row r="44" spans="2:30" x14ac:dyDescent="0.25">
      <c r="D44" s="83"/>
      <c r="E44" s="84"/>
      <c r="F44" s="84"/>
      <c r="G44" s="84"/>
      <c r="H44" s="84"/>
      <c r="I44" s="84"/>
      <c r="J44" s="84"/>
      <c r="K44" s="84"/>
      <c r="L44" s="84"/>
      <c r="M44" s="84"/>
      <c r="N44" s="85"/>
    </row>
    <row r="49" ht="7.5" customHeight="1" x14ac:dyDescent="0.25"/>
    <row r="1207" spans="8:9" x14ac:dyDescent="0.25">
      <c r="H1207">
        <v>6</v>
      </c>
      <c r="I1207">
        <v>47084</v>
      </c>
    </row>
  </sheetData>
  <mergeCells count="87">
    <mergeCell ref="D41:H41"/>
    <mergeCell ref="D42:N44"/>
    <mergeCell ref="Z38:AD38"/>
    <mergeCell ref="Z37:AD37"/>
    <mergeCell ref="Z36:AD36"/>
    <mergeCell ref="P39:T39"/>
    <mergeCell ref="F37:K37"/>
    <mergeCell ref="B39:E39"/>
    <mergeCell ref="Z34:AD34"/>
    <mergeCell ref="P35:T35"/>
    <mergeCell ref="P34:T34"/>
    <mergeCell ref="U38:Y38"/>
    <mergeCell ref="U37:Y37"/>
    <mergeCell ref="U36:Y36"/>
    <mergeCell ref="U35:Y35"/>
    <mergeCell ref="U34:Y34"/>
    <mergeCell ref="P33:T33"/>
    <mergeCell ref="L39:O39"/>
    <mergeCell ref="L33:O33"/>
    <mergeCell ref="Z39:AD39"/>
    <mergeCell ref="Z33:AD33"/>
    <mergeCell ref="U39:Y39"/>
    <mergeCell ref="U33:Y33"/>
    <mergeCell ref="L38:O38"/>
    <mergeCell ref="L37:O37"/>
    <mergeCell ref="L36:O36"/>
    <mergeCell ref="L35:O35"/>
    <mergeCell ref="L34:O34"/>
    <mergeCell ref="P38:T38"/>
    <mergeCell ref="P37:T37"/>
    <mergeCell ref="P36:T36"/>
    <mergeCell ref="Z35:AD35"/>
    <mergeCell ref="B33:E33"/>
    <mergeCell ref="F35:K35"/>
    <mergeCell ref="F36:K36"/>
    <mergeCell ref="F38:K38"/>
    <mergeCell ref="F39:K39"/>
    <mergeCell ref="B38:E38"/>
    <mergeCell ref="B37:E37"/>
    <mergeCell ref="B36:E36"/>
    <mergeCell ref="B35:E35"/>
    <mergeCell ref="B34:E34"/>
    <mergeCell ref="F34:K34"/>
    <mergeCell ref="F33:K33"/>
    <mergeCell ref="W14:AD14"/>
    <mergeCell ref="W15:AD15"/>
    <mergeCell ref="B32:E32"/>
    <mergeCell ref="F32:K32"/>
    <mergeCell ref="L32:O32"/>
    <mergeCell ref="P32:T32"/>
    <mergeCell ref="U32:Y32"/>
    <mergeCell ref="Z32:AD32"/>
    <mergeCell ref="G15:N15"/>
    <mergeCell ref="B17:AD30"/>
    <mergeCell ref="O14:V14"/>
    <mergeCell ref="O15:V15"/>
    <mergeCell ref="B15:F15"/>
    <mergeCell ref="G14:N14"/>
    <mergeCell ref="O10:V10"/>
    <mergeCell ref="W10:AD10"/>
    <mergeCell ref="G11:N11"/>
    <mergeCell ref="G12:N12"/>
    <mergeCell ref="G13:N13"/>
    <mergeCell ref="W11:AD11"/>
    <mergeCell ref="W12:AD12"/>
    <mergeCell ref="W13:AD13"/>
    <mergeCell ref="O11:V11"/>
    <mergeCell ref="O12:V12"/>
    <mergeCell ref="O13:V13"/>
    <mergeCell ref="G10:N10"/>
    <mergeCell ref="B10:F10"/>
    <mergeCell ref="B11:F11"/>
    <mergeCell ref="B12:F12"/>
    <mergeCell ref="B13:F13"/>
    <mergeCell ref="B14:F14"/>
    <mergeCell ref="G5:L5"/>
    <mergeCell ref="G6:L6"/>
    <mergeCell ref="G7:L7"/>
    <mergeCell ref="G8:L8"/>
    <mergeCell ref="I1:AE3"/>
    <mergeCell ref="A1:H3"/>
    <mergeCell ref="B5:F5"/>
    <mergeCell ref="N5:R5"/>
    <mergeCell ref="N6:AD8"/>
    <mergeCell ref="B6:F6"/>
    <mergeCell ref="B7:F7"/>
    <mergeCell ref="B8:F8"/>
  </mergeCells>
  <pageMargins left="0.7" right="0.7" top="0.75" bottom="0.75" header="0.3" footer="0.3"/>
  <pageSetup paperSize="9" orientation="portrait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4"/>
  <sheetViews>
    <sheetView workbookViewId="0">
      <selection activeCell="C36" sqref="C36"/>
    </sheetView>
  </sheetViews>
  <sheetFormatPr defaultRowHeight="15" x14ac:dyDescent="0.25"/>
  <cols>
    <col min="1" max="1" width="7.85546875" customWidth="1"/>
    <col min="2" max="2" width="10.85546875" customWidth="1"/>
    <col min="3" max="3" width="90.28515625" customWidth="1"/>
    <col min="4" max="4" width="7.85546875" customWidth="1"/>
    <col min="5" max="5" width="10.85546875" customWidth="1"/>
    <col min="6" max="6" width="90.28515625" customWidth="1"/>
  </cols>
  <sheetData>
    <row r="1" spans="1:6" ht="18.75" x14ac:dyDescent="0.25">
      <c r="A1" s="61"/>
      <c r="B1" s="61"/>
      <c r="C1" s="63"/>
      <c r="D1" s="65"/>
      <c r="E1" s="65"/>
      <c r="F1" s="63"/>
    </row>
    <row r="2" spans="1:6" x14ac:dyDescent="0.25">
      <c r="A2" s="60"/>
      <c r="B2" s="62"/>
      <c r="C2" s="4"/>
      <c r="D2" s="64"/>
      <c r="E2" s="66"/>
      <c r="F2" s="4"/>
    </row>
    <row r="3" spans="1:6" x14ac:dyDescent="0.25">
      <c r="A3" s="60"/>
      <c r="B3" s="62"/>
      <c r="C3" s="4"/>
      <c r="D3" s="68"/>
      <c r="E3" s="69"/>
      <c r="F3" s="70"/>
    </row>
    <row r="4" spans="1:6" x14ac:dyDescent="0.25">
      <c r="A4" s="60"/>
      <c r="B4" s="62"/>
      <c r="C4" s="67"/>
      <c r="D4" s="64"/>
      <c r="E4" s="66"/>
      <c r="F4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41"/>
  <sheetViews>
    <sheetView zoomScale="85" zoomScaleNormal="85" workbookViewId="0">
      <selection activeCell="G16" sqref="G16"/>
    </sheetView>
  </sheetViews>
  <sheetFormatPr defaultRowHeight="15" x14ac:dyDescent="0.25"/>
  <cols>
    <col min="1" max="1" width="11.140625" style="1" customWidth="1"/>
    <col min="2" max="2" width="14.85546875" style="1" bestFit="1" customWidth="1"/>
    <col min="3" max="3" width="9.140625" style="1"/>
    <col min="4" max="4" width="13" style="1" customWidth="1"/>
    <col min="5" max="6" width="9.140625" style="1"/>
    <col min="7" max="14" width="4.28515625" style="1" customWidth="1"/>
    <col min="15" max="15" width="10.140625" style="1" bestFit="1" customWidth="1"/>
  </cols>
  <sheetData>
    <row r="1" spans="1:15" ht="30" x14ac:dyDescent="0.25">
      <c r="A1" s="1" t="s">
        <v>5</v>
      </c>
      <c r="B1" s="1" t="s">
        <v>37</v>
      </c>
      <c r="C1" s="1" t="s">
        <v>4</v>
      </c>
      <c r="D1" s="4" t="s">
        <v>6</v>
      </c>
      <c r="E1" s="4" t="s">
        <v>7</v>
      </c>
      <c r="F1" s="4" t="s">
        <v>8</v>
      </c>
      <c r="G1" s="1">
        <v>3</v>
      </c>
      <c r="H1" s="1">
        <v>4</v>
      </c>
      <c r="I1" s="1">
        <v>6</v>
      </c>
      <c r="J1" s="1">
        <v>7</v>
      </c>
      <c r="K1" s="1">
        <v>21</v>
      </c>
      <c r="L1" s="1">
        <v>22</v>
      </c>
      <c r="M1" s="1">
        <v>48</v>
      </c>
      <c r="N1" s="1">
        <v>56</v>
      </c>
      <c r="O1" s="4" t="s">
        <v>29</v>
      </c>
    </row>
    <row r="2" spans="1:15" x14ac:dyDescent="0.25">
      <c r="A2" s="6" t="s">
        <v>71</v>
      </c>
      <c r="B2" s="1" t="s">
        <v>92</v>
      </c>
      <c r="C2" s="6" t="s">
        <v>1</v>
      </c>
      <c r="D2" s="1">
        <v>1</v>
      </c>
      <c r="E2" s="7">
        <v>42193</v>
      </c>
      <c r="F2" s="7">
        <v>42380</v>
      </c>
      <c r="G2" s="47">
        <v>0</v>
      </c>
      <c r="H2" s="47">
        <v>0</v>
      </c>
      <c r="I2" s="47">
        <v>0</v>
      </c>
      <c r="J2" s="47">
        <v>0</v>
      </c>
      <c r="K2" s="47">
        <v>0</v>
      </c>
      <c r="L2" s="47">
        <v>0</v>
      </c>
      <c r="M2" s="47">
        <v>0</v>
      </c>
      <c r="N2" s="47">
        <v>0</v>
      </c>
      <c r="O2" s="11" t="s">
        <v>91</v>
      </c>
    </row>
    <row r="3" spans="1:15" x14ac:dyDescent="0.25">
      <c r="A3" s="6" t="s">
        <v>72</v>
      </c>
      <c r="B3" s="1" t="s">
        <v>93</v>
      </c>
      <c r="C3" s="6" t="s">
        <v>1</v>
      </c>
      <c r="D3" s="1">
        <v>2</v>
      </c>
      <c r="E3" s="7">
        <v>42193</v>
      </c>
      <c r="F3" s="7">
        <v>42380</v>
      </c>
      <c r="G3" s="47">
        <v>0</v>
      </c>
      <c r="H3" s="47">
        <v>0</v>
      </c>
      <c r="I3" s="47">
        <v>0</v>
      </c>
      <c r="J3" s="47">
        <v>0</v>
      </c>
      <c r="K3" s="47">
        <v>0</v>
      </c>
      <c r="L3" s="47">
        <v>0</v>
      </c>
      <c r="M3" s="47">
        <v>0</v>
      </c>
      <c r="N3" s="47">
        <v>0</v>
      </c>
      <c r="O3" s="11" t="s">
        <v>91</v>
      </c>
    </row>
    <row r="4" spans="1:15" x14ac:dyDescent="0.25">
      <c r="A4" s="6" t="s">
        <v>73</v>
      </c>
      <c r="B4" s="1" t="s">
        <v>94</v>
      </c>
      <c r="C4" s="6" t="s">
        <v>1</v>
      </c>
      <c r="D4" s="1">
        <v>3</v>
      </c>
      <c r="E4" s="7">
        <v>42193</v>
      </c>
      <c r="F4" s="7">
        <v>42380</v>
      </c>
      <c r="G4" s="47">
        <v>0</v>
      </c>
      <c r="H4" s="47">
        <v>0</v>
      </c>
      <c r="I4" s="47">
        <v>0</v>
      </c>
      <c r="J4" s="47">
        <v>0</v>
      </c>
      <c r="K4" s="47">
        <v>0</v>
      </c>
      <c r="L4" s="47">
        <v>0</v>
      </c>
      <c r="M4" s="47">
        <v>0</v>
      </c>
      <c r="N4" s="47">
        <v>0</v>
      </c>
      <c r="O4" s="11" t="s">
        <v>91</v>
      </c>
    </row>
    <row r="5" spans="1:15" x14ac:dyDescent="0.25">
      <c r="A5" s="6" t="s">
        <v>74</v>
      </c>
      <c r="B5" s="1" t="s">
        <v>95</v>
      </c>
      <c r="C5" s="6" t="s">
        <v>1</v>
      </c>
      <c r="D5" s="1">
        <v>4</v>
      </c>
      <c r="E5" s="7">
        <v>42193</v>
      </c>
      <c r="F5" s="7">
        <v>42380</v>
      </c>
      <c r="G5" s="47">
        <v>0</v>
      </c>
      <c r="H5" s="47">
        <v>0</v>
      </c>
      <c r="I5" s="47">
        <v>0</v>
      </c>
      <c r="J5" s="47">
        <v>0</v>
      </c>
      <c r="K5" s="47">
        <v>0</v>
      </c>
      <c r="L5" s="47">
        <v>0</v>
      </c>
      <c r="M5" s="47">
        <v>0</v>
      </c>
      <c r="N5" s="47">
        <v>0</v>
      </c>
      <c r="O5" s="11" t="s">
        <v>91</v>
      </c>
    </row>
    <row r="6" spans="1:15" x14ac:dyDescent="0.25">
      <c r="A6" s="6" t="s">
        <v>67</v>
      </c>
      <c r="B6" s="1" t="s">
        <v>92</v>
      </c>
      <c r="C6" s="6" t="s">
        <v>1</v>
      </c>
      <c r="D6" s="1">
        <v>1</v>
      </c>
      <c r="E6" s="7">
        <v>42380</v>
      </c>
      <c r="F6" s="7">
        <v>42559</v>
      </c>
      <c r="G6" s="47">
        <v>0</v>
      </c>
      <c r="H6" s="47">
        <v>0</v>
      </c>
      <c r="I6" s="47">
        <v>0</v>
      </c>
      <c r="J6" s="47">
        <v>0</v>
      </c>
      <c r="K6" s="47">
        <v>0</v>
      </c>
      <c r="L6" s="47">
        <v>0</v>
      </c>
      <c r="M6" s="47">
        <v>0</v>
      </c>
      <c r="N6" s="47">
        <v>0</v>
      </c>
      <c r="O6" s="11" t="s">
        <v>91</v>
      </c>
    </row>
    <row r="7" spans="1:15" x14ac:dyDescent="0.25">
      <c r="A7" s="6" t="s">
        <v>68</v>
      </c>
      <c r="B7" s="1" t="s">
        <v>93</v>
      </c>
      <c r="C7" s="6" t="s">
        <v>1</v>
      </c>
      <c r="D7" s="1">
        <v>2</v>
      </c>
      <c r="E7" s="7">
        <v>42380</v>
      </c>
      <c r="F7" s="7">
        <v>42559</v>
      </c>
      <c r="G7" s="47">
        <v>0</v>
      </c>
      <c r="H7" s="47">
        <v>0</v>
      </c>
      <c r="I7" s="47">
        <v>0</v>
      </c>
      <c r="J7" s="47">
        <v>0</v>
      </c>
      <c r="K7" s="47">
        <v>0</v>
      </c>
      <c r="L7" s="47">
        <v>0</v>
      </c>
      <c r="M7" s="47">
        <v>0</v>
      </c>
      <c r="N7" s="47">
        <v>0</v>
      </c>
      <c r="O7" s="11" t="s">
        <v>91</v>
      </c>
    </row>
    <row r="8" spans="1:15" x14ac:dyDescent="0.25">
      <c r="A8" s="6" t="s">
        <v>69</v>
      </c>
      <c r="B8" s="1" t="s">
        <v>94</v>
      </c>
      <c r="C8" s="6" t="s">
        <v>1</v>
      </c>
      <c r="D8" s="1">
        <v>3</v>
      </c>
      <c r="E8" s="7">
        <v>42380</v>
      </c>
      <c r="F8" s="7">
        <v>42559</v>
      </c>
      <c r="G8" s="47">
        <v>0</v>
      </c>
      <c r="H8" s="47">
        <v>0</v>
      </c>
      <c r="I8" s="47">
        <v>0</v>
      </c>
      <c r="J8" s="47">
        <v>0</v>
      </c>
      <c r="K8" s="47">
        <v>0</v>
      </c>
      <c r="L8" s="47">
        <v>0</v>
      </c>
      <c r="M8" s="47">
        <v>0</v>
      </c>
      <c r="N8" s="47">
        <v>0</v>
      </c>
      <c r="O8" s="11" t="s">
        <v>91</v>
      </c>
    </row>
    <row r="9" spans="1:15" x14ac:dyDescent="0.25">
      <c r="A9" s="6" t="s">
        <v>70</v>
      </c>
      <c r="B9" s="1" t="s">
        <v>95</v>
      </c>
      <c r="C9" s="6" t="s">
        <v>1</v>
      </c>
      <c r="D9" s="1">
        <v>4</v>
      </c>
      <c r="E9" s="7">
        <v>42380</v>
      </c>
      <c r="F9" s="7">
        <v>42559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11" t="s">
        <v>91</v>
      </c>
    </row>
    <row r="10" spans="1:15" x14ac:dyDescent="0.25">
      <c r="A10" s="6" t="s">
        <v>63</v>
      </c>
      <c r="B10" s="1" t="s">
        <v>92</v>
      </c>
      <c r="C10" s="6" t="s">
        <v>1</v>
      </c>
      <c r="D10" s="1">
        <v>1</v>
      </c>
      <c r="E10" s="7">
        <v>42559</v>
      </c>
      <c r="F10" s="7">
        <v>42566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11" t="s">
        <v>91</v>
      </c>
    </row>
    <row r="11" spans="1:15" x14ac:dyDescent="0.25">
      <c r="A11" s="6" t="s">
        <v>64</v>
      </c>
      <c r="B11" s="1" t="s">
        <v>93</v>
      </c>
      <c r="C11" s="6" t="s">
        <v>1</v>
      </c>
      <c r="D11" s="1">
        <v>2</v>
      </c>
      <c r="E11" s="7">
        <v>42559</v>
      </c>
      <c r="F11" s="7">
        <v>42566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0</v>
      </c>
      <c r="M11" s="47">
        <v>0</v>
      </c>
      <c r="N11" s="47">
        <v>0</v>
      </c>
      <c r="O11" s="11" t="s">
        <v>91</v>
      </c>
    </row>
    <row r="12" spans="1:15" x14ac:dyDescent="0.25">
      <c r="A12" s="6" t="s">
        <v>65</v>
      </c>
      <c r="B12" s="1" t="s">
        <v>94</v>
      </c>
      <c r="C12" s="6" t="s">
        <v>1</v>
      </c>
      <c r="D12" s="1">
        <v>3</v>
      </c>
      <c r="E12" s="7">
        <v>42559</v>
      </c>
      <c r="F12" s="7">
        <v>42566</v>
      </c>
      <c r="G12" s="47">
        <v>0</v>
      </c>
      <c r="H12" s="47">
        <v>0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11" t="s">
        <v>91</v>
      </c>
    </row>
    <row r="13" spans="1:15" x14ac:dyDescent="0.25">
      <c r="A13" s="6" t="s">
        <v>66</v>
      </c>
      <c r="B13" s="1" t="s">
        <v>95</v>
      </c>
      <c r="C13" s="6" t="s">
        <v>1</v>
      </c>
      <c r="D13" s="1">
        <v>4</v>
      </c>
      <c r="E13" s="7">
        <v>42559</v>
      </c>
      <c r="F13" s="7">
        <v>42566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7">
        <v>0</v>
      </c>
      <c r="N13" s="47">
        <v>0</v>
      </c>
      <c r="O13" s="11" t="s">
        <v>91</v>
      </c>
    </row>
    <row r="14" spans="1:15" x14ac:dyDescent="0.25">
      <c r="A14" s="6" t="s">
        <v>75</v>
      </c>
      <c r="B14" s="1" t="s">
        <v>38</v>
      </c>
      <c r="C14" s="6" t="s">
        <v>2</v>
      </c>
      <c r="D14" s="1">
        <v>5</v>
      </c>
      <c r="E14" s="7">
        <v>42114</v>
      </c>
      <c r="F14" s="7">
        <v>42566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11" t="s">
        <v>91</v>
      </c>
    </row>
    <row r="15" spans="1:15" x14ac:dyDescent="0.25">
      <c r="A15" s="6" t="s">
        <v>77</v>
      </c>
      <c r="B15" s="1" t="s">
        <v>38</v>
      </c>
      <c r="C15" s="6" t="s">
        <v>2</v>
      </c>
      <c r="D15" s="1">
        <v>5</v>
      </c>
      <c r="E15" s="7">
        <v>41354</v>
      </c>
      <c r="F15" s="7">
        <v>42566</v>
      </c>
      <c r="G15" s="47">
        <v>0</v>
      </c>
      <c r="H15" s="47">
        <v>0</v>
      </c>
      <c r="I15" s="47">
        <v>0</v>
      </c>
      <c r="J15" s="47">
        <v>0</v>
      </c>
      <c r="K15" s="47">
        <v>0</v>
      </c>
      <c r="L15" s="47">
        <v>0</v>
      </c>
      <c r="M15" s="47">
        <v>0</v>
      </c>
      <c r="N15" s="47">
        <v>0</v>
      </c>
      <c r="O15" s="11" t="s">
        <v>91</v>
      </c>
    </row>
    <row r="16" spans="1:15" x14ac:dyDescent="0.25">
      <c r="A16" s="6" t="s">
        <v>76</v>
      </c>
      <c r="B16" s="1" t="s">
        <v>41</v>
      </c>
      <c r="C16" s="6" t="s">
        <v>2</v>
      </c>
      <c r="D16" s="1">
        <v>9</v>
      </c>
      <c r="E16" s="7">
        <v>42114</v>
      </c>
      <c r="F16" s="7">
        <v>42566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11" t="s">
        <v>91</v>
      </c>
    </row>
    <row r="17" spans="1:15" x14ac:dyDescent="0.25">
      <c r="A17" s="6" t="s">
        <v>78</v>
      </c>
      <c r="B17" s="1" t="s">
        <v>41</v>
      </c>
      <c r="C17" s="6" t="s">
        <v>2</v>
      </c>
      <c r="D17" s="1">
        <v>9</v>
      </c>
      <c r="E17" s="7">
        <v>41354</v>
      </c>
      <c r="F17" s="7">
        <v>42566</v>
      </c>
      <c r="G17" s="47">
        <v>0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v>0</v>
      </c>
      <c r="O17" s="11" t="s">
        <v>91</v>
      </c>
    </row>
    <row r="18" spans="1:15" x14ac:dyDescent="0.25">
      <c r="A18" s="6" t="s">
        <v>59</v>
      </c>
      <c r="B18" s="1" t="s">
        <v>92</v>
      </c>
      <c r="C18" s="6" t="s">
        <v>1</v>
      </c>
      <c r="D18" s="1">
        <v>1</v>
      </c>
      <c r="E18" s="7">
        <v>42566</v>
      </c>
      <c r="F18" s="7">
        <v>42748</v>
      </c>
      <c r="G18" s="1">
        <v>4</v>
      </c>
      <c r="H18" s="1">
        <v>5</v>
      </c>
      <c r="I18" s="1">
        <v>3</v>
      </c>
      <c r="J18" s="1">
        <v>0</v>
      </c>
      <c r="K18" s="1">
        <v>7</v>
      </c>
      <c r="L18" s="1">
        <v>0</v>
      </c>
      <c r="M18" s="1">
        <v>0</v>
      </c>
      <c r="N18" s="1">
        <v>0</v>
      </c>
      <c r="O18" s="11">
        <f>G18*Liste!$F$2+H18*Liste!$F$3+I18*Liste!$F$4+J18*Liste!$F$5+K18*Liste!$F$6+L18*Liste!$F$7+M18*Liste!$F$8+N18*Liste!$F$9</f>
        <v>3.6656134259259261</v>
      </c>
    </row>
    <row r="19" spans="1:15" x14ac:dyDescent="0.25">
      <c r="A19" s="6" t="s">
        <v>60</v>
      </c>
      <c r="B19" s="1" t="s">
        <v>93</v>
      </c>
      <c r="C19" s="6" t="s">
        <v>1</v>
      </c>
      <c r="D19" s="1">
        <v>2</v>
      </c>
      <c r="E19" s="7">
        <v>42566</v>
      </c>
      <c r="F19" s="7">
        <v>42748</v>
      </c>
      <c r="G19" s="1">
        <v>4</v>
      </c>
      <c r="H19" s="1">
        <v>5</v>
      </c>
      <c r="I19" s="1">
        <v>3</v>
      </c>
      <c r="J19" s="1">
        <v>0</v>
      </c>
      <c r="K19" s="1">
        <v>7</v>
      </c>
      <c r="L19" s="1">
        <v>0</v>
      </c>
      <c r="M19" s="1">
        <v>0</v>
      </c>
      <c r="N19" s="1">
        <v>0</v>
      </c>
      <c r="O19" s="11">
        <f>G19*Liste!$F$2+H19*Liste!$F$3+I19*Liste!$F$4+J19*Liste!$F$5+K19*Liste!$F$6+L19*Liste!$F$7+M19*Liste!$F$8+N19*Liste!$F$9</f>
        <v>3.6656134259259261</v>
      </c>
    </row>
    <row r="20" spans="1:15" x14ac:dyDescent="0.25">
      <c r="A20" s="6" t="s">
        <v>61</v>
      </c>
      <c r="B20" s="1" t="s">
        <v>94</v>
      </c>
      <c r="C20" s="6" t="s">
        <v>1</v>
      </c>
      <c r="D20" s="1">
        <v>3</v>
      </c>
      <c r="E20" s="7">
        <v>42566</v>
      </c>
      <c r="F20" s="7">
        <v>42748</v>
      </c>
      <c r="G20" s="1">
        <v>4</v>
      </c>
      <c r="H20" s="1">
        <v>5</v>
      </c>
      <c r="I20" s="1">
        <v>3</v>
      </c>
      <c r="J20" s="1">
        <v>0</v>
      </c>
      <c r="K20" s="1">
        <v>7</v>
      </c>
      <c r="L20" s="1">
        <v>0</v>
      </c>
      <c r="M20" s="1">
        <v>0</v>
      </c>
      <c r="N20" s="1">
        <v>0</v>
      </c>
      <c r="O20" s="11">
        <f>G20*Liste!$F$2+H20*Liste!$F$3+I20*Liste!$F$4+J20*Liste!$F$5+K20*Liste!$F$6+L20*Liste!$F$7+M20*Liste!$F$8+N20*Liste!$F$9</f>
        <v>3.6656134259259261</v>
      </c>
    </row>
    <row r="21" spans="1:15" x14ac:dyDescent="0.25">
      <c r="A21" s="6" t="s">
        <v>62</v>
      </c>
      <c r="B21" s="1" t="s">
        <v>95</v>
      </c>
      <c r="C21" s="6" t="s">
        <v>1</v>
      </c>
      <c r="D21" s="1">
        <v>4</v>
      </c>
      <c r="E21" s="7">
        <v>42566</v>
      </c>
      <c r="F21" s="7">
        <v>42748</v>
      </c>
      <c r="G21" s="1">
        <v>4</v>
      </c>
      <c r="H21" s="1">
        <v>5</v>
      </c>
      <c r="I21" s="1">
        <v>3</v>
      </c>
      <c r="J21" s="1">
        <v>0</v>
      </c>
      <c r="K21" s="1">
        <v>7</v>
      </c>
      <c r="L21" s="1">
        <v>0</v>
      </c>
      <c r="M21" s="1">
        <v>0</v>
      </c>
      <c r="N21" s="1">
        <v>0</v>
      </c>
      <c r="O21" s="11">
        <f>G21*Liste!$F$2+H21*Liste!$F$3+I21*Liste!$F$4+J21*Liste!$F$5+K21*Liste!$F$6+L21*Liste!$F$7+M21*Liste!$F$8+N21*Liste!$F$9</f>
        <v>3.6656134259259261</v>
      </c>
    </row>
    <row r="22" spans="1:15" x14ac:dyDescent="0.25">
      <c r="A22" s="6" t="s">
        <v>97</v>
      </c>
      <c r="B22" s="1" t="s">
        <v>46</v>
      </c>
      <c r="C22" s="43" t="s">
        <v>2</v>
      </c>
      <c r="D22" s="1">
        <v>14</v>
      </c>
      <c r="E22" s="7">
        <v>42554</v>
      </c>
      <c r="F22" s="7">
        <v>42828</v>
      </c>
      <c r="G22" s="1">
        <v>30</v>
      </c>
      <c r="H22" s="1">
        <v>36</v>
      </c>
      <c r="I22" s="1">
        <v>22</v>
      </c>
      <c r="J22" s="1">
        <v>0</v>
      </c>
      <c r="K22" s="1">
        <v>30</v>
      </c>
      <c r="L22" s="1">
        <v>0</v>
      </c>
      <c r="M22" s="1">
        <v>0</v>
      </c>
      <c r="N22" s="1">
        <v>0</v>
      </c>
      <c r="O22" s="11">
        <f>G22*Liste!$F$2+H22*Liste!$F$3+I22*Liste!$F$4+J22*Liste!$F$5+K22*Liste!$F$6+L22*Liste!$F$7+M22*Liste!$F$8+N22*Liste!$F$9</f>
        <v>24.882986111111112</v>
      </c>
    </row>
    <row r="23" spans="1:15" x14ac:dyDescent="0.25">
      <c r="A23" s="6" t="s">
        <v>87</v>
      </c>
      <c r="B23" s="1" t="s">
        <v>44</v>
      </c>
      <c r="C23" s="6" t="s">
        <v>2</v>
      </c>
      <c r="D23" s="1">
        <v>12</v>
      </c>
      <c r="E23" s="7">
        <v>42650</v>
      </c>
      <c r="F23" s="7">
        <v>42923</v>
      </c>
      <c r="G23" s="1">
        <v>58</v>
      </c>
      <c r="H23" s="1">
        <v>70</v>
      </c>
      <c r="I23" s="1">
        <v>34</v>
      </c>
      <c r="J23" s="1">
        <v>0</v>
      </c>
      <c r="K23" s="1">
        <v>62</v>
      </c>
      <c r="L23" s="1">
        <v>0</v>
      </c>
      <c r="M23" s="1">
        <v>0</v>
      </c>
      <c r="N23" s="1">
        <v>0</v>
      </c>
      <c r="O23" s="11">
        <f>G23*Liste!$F$2+H23*Liste!$F$3+I23*Liste!$F$4+J23*Liste!$F$5+K23*Liste!$F$6+L23*Liste!$F$7+M23*Liste!$F$8+N23*Liste!$F$9</f>
        <v>43.992060185185181</v>
      </c>
    </row>
    <row r="24" spans="1:15" x14ac:dyDescent="0.25">
      <c r="A24" s="6" t="s">
        <v>88</v>
      </c>
      <c r="B24" s="1" t="s">
        <v>45</v>
      </c>
      <c r="C24" s="6" t="s">
        <v>2</v>
      </c>
      <c r="D24" s="1">
        <v>13</v>
      </c>
      <c r="E24" s="7">
        <v>42650</v>
      </c>
      <c r="F24" s="7">
        <v>42923</v>
      </c>
      <c r="G24" s="1">
        <v>58</v>
      </c>
      <c r="H24" s="1">
        <v>70</v>
      </c>
      <c r="I24" s="1">
        <v>34</v>
      </c>
      <c r="J24" s="1">
        <v>0</v>
      </c>
      <c r="K24" s="1">
        <v>62</v>
      </c>
      <c r="L24" s="1">
        <v>0</v>
      </c>
      <c r="M24" s="1">
        <v>0</v>
      </c>
      <c r="N24" s="1">
        <v>0</v>
      </c>
      <c r="O24" s="11">
        <f>G24*Liste!$F$2+H24*Liste!$F$3+I24*Liste!$F$4+J24*Liste!$F$5+K24*Liste!$F$6+L24*Liste!$F$7+M24*Liste!$F$8+N24*Liste!$F$9</f>
        <v>43.992060185185181</v>
      </c>
    </row>
    <row r="25" spans="1:15" x14ac:dyDescent="0.25">
      <c r="A25" s="6" t="s">
        <v>55</v>
      </c>
      <c r="B25" s="1" t="s">
        <v>92</v>
      </c>
      <c r="C25" s="6" t="s">
        <v>1</v>
      </c>
      <c r="D25" s="1">
        <v>1</v>
      </c>
      <c r="E25" s="7">
        <v>42748</v>
      </c>
      <c r="F25" s="7">
        <v>42928</v>
      </c>
      <c r="G25" s="1">
        <v>54</v>
      </c>
      <c r="H25" s="1">
        <v>66</v>
      </c>
      <c r="I25" s="1">
        <v>32</v>
      </c>
      <c r="J25" s="1">
        <v>0</v>
      </c>
      <c r="K25" s="1">
        <v>56</v>
      </c>
      <c r="L25" s="1">
        <v>0</v>
      </c>
      <c r="M25" s="1">
        <v>0</v>
      </c>
      <c r="N25" s="1">
        <v>0</v>
      </c>
      <c r="O25" s="11">
        <f>G25*Liste!$F$2+H25*Liste!$F$3+I25*Liste!$F$4+J25*Liste!$F$5+K25*Liste!$F$6+L25*Liste!$F$7+M25*Liste!$F$8+N25*Liste!$F$9</f>
        <v>41.101296296296297</v>
      </c>
    </row>
    <row r="26" spans="1:15" x14ac:dyDescent="0.25">
      <c r="A26" s="6" t="s">
        <v>56</v>
      </c>
      <c r="B26" s="1" t="s">
        <v>93</v>
      </c>
      <c r="C26" s="6" t="s">
        <v>1</v>
      </c>
      <c r="D26" s="1">
        <v>2</v>
      </c>
      <c r="E26" s="7">
        <v>42748</v>
      </c>
      <c r="F26" s="7">
        <v>42928</v>
      </c>
      <c r="G26" s="1">
        <v>54</v>
      </c>
      <c r="H26" s="1">
        <v>66</v>
      </c>
      <c r="I26" s="1">
        <v>32</v>
      </c>
      <c r="J26" s="1">
        <v>0</v>
      </c>
      <c r="K26" s="1">
        <v>56</v>
      </c>
      <c r="L26" s="1">
        <v>0</v>
      </c>
      <c r="M26" s="1">
        <v>0</v>
      </c>
      <c r="N26" s="1">
        <v>0</v>
      </c>
      <c r="O26" s="11">
        <f>G26*Liste!$F$2+H26*Liste!$F$3+I26*Liste!$F$4+J26*Liste!$F$5+K26*Liste!$F$6+L26*Liste!$F$7+M26*Liste!$F$8+N26*Liste!$F$9</f>
        <v>41.101296296296297</v>
      </c>
    </row>
    <row r="27" spans="1:15" x14ac:dyDescent="0.25">
      <c r="A27" s="6" t="s">
        <v>57</v>
      </c>
      <c r="B27" s="1" t="s">
        <v>94</v>
      </c>
      <c r="C27" s="6" t="s">
        <v>1</v>
      </c>
      <c r="D27" s="1">
        <v>3</v>
      </c>
      <c r="E27" s="7">
        <v>42748</v>
      </c>
      <c r="F27" s="7">
        <v>42928</v>
      </c>
      <c r="G27" s="1">
        <v>54</v>
      </c>
      <c r="H27" s="1">
        <v>66</v>
      </c>
      <c r="I27" s="1">
        <v>32</v>
      </c>
      <c r="J27" s="1">
        <v>0</v>
      </c>
      <c r="K27" s="1">
        <v>56</v>
      </c>
      <c r="L27" s="1">
        <v>0</v>
      </c>
      <c r="M27" s="1">
        <v>0</v>
      </c>
      <c r="N27" s="1">
        <v>0</v>
      </c>
      <c r="O27" s="11">
        <f>G27*Liste!$F$2+H27*Liste!$F$3+I27*Liste!$F$4+J27*Liste!$F$5+K27*Liste!$F$6+L27*Liste!$F$7+M27*Liste!$F$8+N27*Liste!$F$9</f>
        <v>41.101296296296297</v>
      </c>
    </row>
    <row r="28" spans="1:15" x14ac:dyDescent="0.25">
      <c r="A28" s="6" t="s">
        <v>58</v>
      </c>
      <c r="B28" s="1" t="s">
        <v>95</v>
      </c>
      <c r="C28" s="6" t="s">
        <v>1</v>
      </c>
      <c r="D28" s="1">
        <v>4</v>
      </c>
      <c r="E28" s="7">
        <v>42748</v>
      </c>
      <c r="F28" s="7">
        <v>42928</v>
      </c>
      <c r="G28" s="1">
        <v>54</v>
      </c>
      <c r="H28" s="1">
        <v>66</v>
      </c>
      <c r="I28" s="1">
        <v>32</v>
      </c>
      <c r="J28" s="1">
        <v>0</v>
      </c>
      <c r="K28" s="1">
        <v>56</v>
      </c>
      <c r="L28" s="1">
        <v>0</v>
      </c>
      <c r="M28" s="1">
        <v>0</v>
      </c>
      <c r="N28" s="1">
        <v>0</v>
      </c>
      <c r="O28" s="11">
        <f>G28*Liste!$F$2+H28*Liste!$F$3+I28*Liste!$F$4+J28*Liste!$F$5+K28*Liste!$F$6+L28*Liste!$F$7+M28*Liste!$F$8+N28*Liste!$F$9</f>
        <v>41.101296296296297</v>
      </c>
    </row>
    <row r="29" spans="1:15" x14ac:dyDescent="0.25">
      <c r="A29" s="6" t="s">
        <v>51</v>
      </c>
      <c r="B29" s="1" t="s">
        <v>92</v>
      </c>
      <c r="C29" s="6" t="s">
        <v>1</v>
      </c>
      <c r="D29" s="1">
        <v>1</v>
      </c>
      <c r="E29" s="7">
        <v>42928</v>
      </c>
      <c r="F29" s="7">
        <v>43082</v>
      </c>
      <c r="G29" s="1">
        <v>34</v>
      </c>
      <c r="H29" s="1">
        <v>53</v>
      </c>
      <c r="I29" s="1">
        <v>22</v>
      </c>
      <c r="J29" s="1">
        <v>0</v>
      </c>
      <c r="K29" s="1">
        <v>49</v>
      </c>
      <c r="L29" s="1">
        <v>2</v>
      </c>
      <c r="M29" s="1">
        <v>0</v>
      </c>
      <c r="N29" s="1">
        <v>0</v>
      </c>
      <c r="O29" s="11">
        <f>G29*Liste!$F$2+H29*Liste!$F$3+I29*Liste!$F$4+J29*Liste!$F$5+K29*Liste!$F$6+L29*Liste!$F$7+M29*Liste!$F$8+N29*Liste!$F$9</f>
        <v>30.121331018518518</v>
      </c>
    </row>
    <row r="30" spans="1:15" x14ac:dyDescent="0.25">
      <c r="A30" s="6" t="s">
        <v>52</v>
      </c>
      <c r="B30" s="1" t="s">
        <v>93</v>
      </c>
      <c r="C30" s="6" t="s">
        <v>1</v>
      </c>
      <c r="D30" s="1">
        <v>2</v>
      </c>
      <c r="E30" s="7">
        <v>42928</v>
      </c>
      <c r="F30" s="7">
        <v>43082</v>
      </c>
      <c r="G30" s="1">
        <v>34</v>
      </c>
      <c r="H30" s="1">
        <v>53</v>
      </c>
      <c r="I30" s="1">
        <v>22</v>
      </c>
      <c r="J30" s="1">
        <v>0</v>
      </c>
      <c r="K30" s="1">
        <v>49</v>
      </c>
      <c r="L30" s="1">
        <v>2</v>
      </c>
      <c r="M30" s="1">
        <v>0</v>
      </c>
      <c r="N30" s="1">
        <v>0</v>
      </c>
      <c r="O30" s="11">
        <f>G30*Liste!$F$2+H30*Liste!$F$3+I30*Liste!$F$4+J30*Liste!$F$5+K30*Liste!$F$6+L30*Liste!$F$7+M30*Liste!$F$8+N30*Liste!$F$9</f>
        <v>30.121331018518518</v>
      </c>
    </row>
    <row r="31" spans="1:15" x14ac:dyDescent="0.25">
      <c r="A31" s="6" t="s">
        <v>53</v>
      </c>
      <c r="B31" s="1" t="s">
        <v>94</v>
      </c>
      <c r="C31" s="6" t="s">
        <v>1</v>
      </c>
      <c r="D31" s="1">
        <v>3</v>
      </c>
      <c r="E31" s="7">
        <v>42928</v>
      </c>
      <c r="F31" s="7">
        <v>43082</v>
      </c>
      <c r="G31" s="1">
        <v>34</v>
      </c>
      <c r="H31" s="1">
        <v>53</v>
      </c>
      <c r="I31" s="1">
        <v>22</v>
      </c>
      <c r="J31" s="1">
        <v>0</v>
      </c>
      <c r="K31" s="1">
        <v>49</v>
      </c>
      <c r="L31" s="1">
        <v>2</v>
      </c>
      <c r="M31" s="1">
        <v>0</v>
      </c>
      <c r="N31" s="1">
        <v>0</v>
      </c>
      <c r="O31" s="11">
        <f>G31*Liste!$F$2+H31*Liste!$F$3+I31*Liste!$F$4+J31*Liste!$F$5+K31*Liste!$F$6+L31*Liste!$F$7+M31*Liste!$F$8+N31*Liste!$F$9</f>
        <v>30.121331018518518</v>
      </c>
    </row>
    <row r="32" spans="1:15" x14ac:dyDescent="0.25">
      <c r="A32" s="6" t="s">
        <v>54</v>
      </c>
      <c r="B32" s="1" t="s">
        <v>95</v>
      </c>
      <c r="C32" s="6" t="s">
        <v>1</v>
      </c>
      <c r="D32" s="1">
        <v>4</v>
      </c>
      <c r="E32" s="7">
        <v>42928</v>
      </c>
      <c r="F32" s="7">
        <v>43082</v>
      </c>
      <c r="G32" s="1">
        <v>34</v>
      </c>
      <c r="H32" s="1">
        <v>53</v>
      </c>
      <c r="I32" s="1">
        <v>22</v>
      </c>
      <c r="J32" s="1">
        <v>0</v>
      </c>
      <c r="K32" s="1">
        <v>49</v>
      </c>
      <c r="L32" s="1">
        <v>2</v>
      </c>
      <c r="M32" s="1">
        <v>0</v>
      </c>
      <c r="N32" s="1">
        <v>0</v>
      </c>
      <c r="O32" s="11">
        <f>G32*Liste!$F$2+H32*Liste!$F$3+I32*Liste!$F$4+J32*Liste!$F$5+K32*Liste!$F$6+L32*Liste!$F$7+M32*Liste!$F$8+N32*Liste!$F$9</f>
        <v>30.121331018518518</v>
      </c>
    </row>
    <row r="33" spans="1:15" x14ac:dyDescent="0.25">
      <c r="A33" s="6" t="s">
        <v>96</v>
      </c>
      <c r="B33" s="1" t="s">
        <v>46</v>
      </c>
      <c r="C33" s="43" t="s">
        <v>2</v>
      </c>
      <c r="D33" s="1">
        <v>14</v>
      </c>
      <c r="E33" s="7">
        <v>42828</v>
      </c>
      <c r="F33" s="7">
        <v>43108</v>
      </c>
      <c r="G33" s="1">
        <v>66</v>
      </c>
      <c r="H33" s="1">
        <v>93</v>
      </c>
      <c r="I33" s="1">
        <v>36</v>
      </c>
      <c r="J33" s="1">
        <v>0</v>
      </c>
      <c r="K33" s="1">
        <v>86</v>
      </c>
      <c r="L33" s="1">
        <v>2</v>
      </c>
      <c r="M33" s="1">
        <v>0</v>
      </c>
      <c r="N33" s="1">
        <v>0</v>
      </c>
      <c r="O33" s="11">
        <f>G33*Liste!$F$2+H33*Liste!$F$3+I33*Liste!$F$4+J33*Liste!$F$5+K33*Liste!$F$6+L33*Liste!$F$7+M33*Liste!$F$8+N33*Liste!$F$9</f>
        <v>52.321319444444441</v>
      </c>
    </row>
    <row r="34" spans="1:15" x14ac:dyDescent="0.25">
      <c r="A34" s="6" t="s">
        <v>83</v>
      </c>
      <c r="B34" s="1" t="s">
        <v>40</v>
      </c>
      <c r="C34" s="6" t="s">
        <v>2</v>
      </c>
      <c r="D34" s="1">
        <v>8</v>
      </c>
      <c r="E34" s="7">
        <v>41463</v>
      </c>
      <c r="F34" s="7">
        <v>43175</v>
      </c>
      <c r="G34" s="1">
        <v>115</v>
      </c>
      <c r="H34" s="1">
        <v>156</v>
      </c>
      <c r="I34" s="1">
        <v>71</v>
      </c>
      <c r="J34" s="1">
        <v>0</v>
      </c>
      <c r="K34" s="1">
        <v>127</v>
      </c>
      <c r="L34" s="1">
        <v>3</v>
      </c>
      <c r="M34" s="1">
        <v>0</v>
      </c>
      <c r="N34" s="1">
        <v>0</v>
      </c>
      <c r="O34" s="11">
        <f>G34*Liste!$F$2+H34*Liste!$F$3+I34*Liste!$F$4+J34*Liste!$F$5+K34*Liste!$F$6+L34*Liste!$F$7+M34*Liste!$F$8+N34*Liste!$F$9</f>
        <v>92.46700231481482</v>
      </c>
    </row>
    <row r="35" spans="1:15" x14ac:dyDescent="0.25">
      <c r="A35" s="6" t="s">
        <v>84</v>
      </c>
      <c r="B35" s="1" t="s">
        <v>43</v>
      </c>
      <c r="C35" s="6" t="s">
        <v>2</v>
      </c>
      <c r="D35" s="1">
        <v>11</v>
      </c>
      <c r="E35" s="7">
        <v>41463</v>
      </c>
      <c r="F35" s="7">
        <v>43175</v>
      </c>
      <c r="G35" s="1">
        <v>115</v>
      </c>
      <c r="H35" s="1">
        <v>156</v>
      </c>
      <c r="I35" s="1">
        <v>71</v>
      </c>
      <c r="J35" s="1">
        <v>0</v>
      </c>
      <c r="K35" s="1">
        <v>127</v>
      </c>
      <c r="L35" s="1">
        <v>3</v>
      </c>
      <c r="M35" s="1">
        <v>0</v>
      </c>
      <c r="N35" s="1">
        <v>0</v>
      </c>
      <c r="O35" s="11">
        <f>G35*Liste!$F$2+H35*Liste!$F$3+I35*Liste!$F$4+J35*Liste!$F$5+K35*Liste!$F$6+L35*Liste!$F$7+M35*Liste!$F$8+N35*Liste!$F$9</f>
        <v>92.46700231481482</v>
      </c>
    </row>
    <row r="36" spans="1:15" x14ac:dyDescent="0.25">
      <c r="A36" s="6" t="s">
        <v>89</v>
      </c>
      <c r="B36" s="1" t="s">
        <v>44</v>
      </c>
      <c r="C36" s="6" t="s">
        <v>2</v>
      </c>
      <c r="D36" s="1">
        <v>12</v>
      </c>
      <c r="E36" s="7">
        <v>42923</v>
      </c>
      <c r="F36" s="7">
        <v>43196</v>
      </c>
      <c r="G36" s="1">
        <v>62</v>
      </c>
      <c r="H36" s="1">
        <v>93</v>
      </c>
      <c r="I36" s="1">
        <v>40</v>
      </c>
      <c r="J36" s="1">
        <v>0</v>
      </c>
      <c r="K36" s="1">
        <v>66</v>
      </c>
      <c r="L36" s="1">
        <v>3</v>
      </c>
      <c r="M36" s="1">
        <v>0</v>
      </c>
      <c r="N36" s="1">
        <v>0</v>
      </c>
      <c r="O36" s="11">
        <f>G36*Liste!$F$2+H36*Liste!$F$3+I36*Liste!$F$4+J36*Liste!$F$5+K36*Liste!$F$6+L36*Liste!$F$7+M36*Liste!$F$8+N36*Liste!$F$9</f>
        <v>52.03659722222222</v>
      </c>
    </row>
    <row r="37" spans="1:15" x14ac:dyDescent="0.25">
      <c r="A37" s="6" t="s">
        <v>90</v>
      </c>
      <c r="B37" s="1" t="s">
        <v>45</v>
      </c>
      <c r="C37" s="6" t="s">
        <v>2</v>
      </c>
      <c r="D37" s="1">
        <v>13</v>
      </c>
      <c r="E37" s="7">
        <v>42923</v>
      </c>
      <c r="F37" s="7">
        <v>43196</v>
      </c>
      <c r="G37" s="1">
        <v>62</v>
      </c>
      <c r="H37" s="1">
        <v>93</v>
      </c>
      <c r="I37" s="1">
        <v>40</v>
      </c>
      <c r="J37" s="1">
        <v>0</v>
      </c>
      <c r="K37" s="1">
        <v>66</v>
      </c>
      <c r="L37" s="1">
        <v>3</v>
      </c>
      <c r="M37" s="1">
        <v>0</v>
      </c>
      <c r="N37" s="1">
        <v>0</v>
      </c>
      <c r="O37" s="11">
        <f>G37*Liste!$F$2+H37*Liste!$F$3+I37*Liste!$F$4+J37*Liste!$F$5+K37*Liste!$F$6+L37*Liste!$F$7+M37*Liste!$F$8+N37*Liste!$F$9</f>
        <v>52.03659722222222</v>
      </c>
    </row>
    <row r="38" spans="1:15" x14ac:dyDescent="0.25">
      <c r="A38" s="6"/>
      <c r="B38" s="6"/>
      <c r="C38" s="6"/>
    </row>
    <row r="39" spans="1:15" x14ac:dyDescent="0.25">
      <c r="A39" s="6"/>
      <c r="B39" s="6"/>
      <c r="C39" s="6"/>
    </row>
    <row r="40" spans="1:15" x14ac:dyDescent="0.25">
      <c r="A40" s="6"/>
      <c r="B40" s="6"/>
      <c r="C40" s="6"/>
    </row>
    <row r="41" spans="1:15" x14ac:dyDescent="0.25">
      <c r="A41" s="6"/>
      <c r="B41" s="6"/>
      <c r="C41" s="6"/>
    </row>
  </sheetData>
  <sortState ref="A2:O41">
    <sortCondition ref="F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15"/>
  <sheetViews>
    <sheetView workbookViewId="0">
      <selection activeCell="D12" sqref="D12"/>
    </sheetView>
  </sheetViews>
  <sheetFormatPr defaultRowHeight="15" x14ac:dyDescent="0.25"/>
  <cols>
    <col min="1" max="1" width="13.140625" bestFit="1" customWidth="1"/>
    <col min="2" max="2" width="18.28515625" customWidth="1"/>
    <col min="3" max="3" width="23.140625" customWidth="1"/>
  </cols>
  <sheetData>
    <row r="1" spans="1:3" x14ac:dyDescent="0.25">
      <c r="A1" s="21" t="s">
        <v>113</v>
      </c>
      <c r="B1" t="s">
        <v>115</v>
      </c>
      <c r="C1" t="s">
        <v>117</v>
      </c>
    </row>
    <row r="2" spans="1:3" x14ac:dyDescent="0.25">
      <c r="A2" s="22">
        <v>13</v>
      </c>
      <c r="B2" s="20">
        <v>38.860208333333333</v>
      </c>
      <c r="C2" s="20">
        <v>29.166666666666668</v>
      </c>
    </row>
    <row r="3" spans="1:3" x14ac:dyDescent="0.25">
      <c r="A3" s="22">
        <v>12</v>
      </c>
      <c r="B3" s="20">
        <v>20.173124999999999</v>
      </c>
      <c r="C3" s="20">
        <v>29.166666666666668</v>
      </c>
    </row>
    <row r="4" spans="1:3" x14ac:dyDescent="0.25">
      <c r="A4" s="22">
        <v>11</v>
      </c>
      <c r="B4" s="20">
        <v>20.173124999999999</v>
      </c>
      <c r="C4" s="20">
        <v>29.166666666666668</v>
      </c>
    </row>
    <row r="5" spans="1:3" x14ac:dyDescent="0.25">
      <c r="A5" s="22">
        <v>10</v>
      </c>
      <c r="B5" s="20">
        <v>23.201446759259259</v>
      </c>
      <c r="C5" s="20">
        <v>29.166666666666668</v>
      </c>
    </row>
    <row r="6" spans="1:3" x14ac:dyDescent="0.25">
      <c r="A6" s="22">
        <v>9</v>
      </c>
      <c r="B6" s="20">
        <v>115.13511574074074</v>
      </c>
      <c r="C6" s="20">
        <v>29.166666666666668</v>
      </c>
    </row>
    <row r="7" spans="1:3" x14ac:dyDescent="0.25">
      <c r="A7" s="22">
        <v>8</v>
      </c>
      <c r="B7" s="20">
        <v>115.13511574074074</v>
      </c>
      <c r="C7" s="20">
        <v>29.166666666666668</v>
      </c>
    </row>
    <row r="8" spans="1:3" x14ac:dyDescent="0.25">
      <c r="A8" s="22">
        <v>7</v>
      </c>
      <c r="B8" s="20">
        <v>23.201446759259259</v>
      </c>
      <c r="C8" s="20">
        <v>29.166666666666668</v>
      </c>
    </row>
    <row r="9" spans="1:3" x14ac:dyDescent="0.25">
      <c r="A9" s="22">
        <v>6</v>
      </c>
      <c r="B9" s="20">
        <v>115.13511574074074</v>
      </c>
      <c r="C9" s="20">
        <v>29.166666666666668</v>
      </c>
    </row>
    <row r="10" spans="1:3" x14ac:dyDescent="0.25">
      <c r="A10" s="22">
        <v>5</v>
      </c>
      <c r="B10" s="20">
        <v>115.13511574074074</v>
      </c>
      <c r="C10" s="20">
        <v>29.166666666666668</v>
      </c>
    </row>
    <row r="11" spans="1:3" x14ac:dyDescent="0.25">
      <c r="A11" s="22">
        <v>4</v>
      </c>
      <c r="B11" s="20">
        <v>41.313541666666666</v>
      </c>
      <c r="C11" s="20">
        <v>20.833333333333332</v>
      </c>
    </row>
    <row r="12" spans="1:3" x14ac:dyDescent="0.25">
      <c r="A12" s="22">
        <v>3</v>
      </c>
      <c r="B12" s="20">
        <v>41.313541666666666</v>
      </c>
      <c r="C12" s="20">
        <v>20.833333333333332</v>
      </c>
    </row>
    <row r="13" spans="1:3" x14ac:dyDescent="0.25">
      <c r="A13" s="22">
        <v>2</v>
      </c>
      <c r="B13" s="20">
        <v>41.313541666666666</v>
      </c>
      <c r="C13" s="20">
        <v>20.833333333333332</v>
      </c>
    </row>
    <row r="14" spans="1:3" x14ac:dyDescent="0.25">
      <c r="A14" s="22">
        <v>1</v>
      </c>
      <c r="B14" s="20">
        <v>41.313541666666666</v>
      </c>
      <c r="C14" s="20">
        <v>20.833333333333332</v>
      </c>
    </row>
    <row r="15" spans="1:3" x14ac:dyDescent="0.25">
      <c r="A15" s="22" t="s">
        <v>114</v>
      </c>
      <c r="B15" s="20">
        <v>751.40398148148142</v>
      </c>
      <c r="C15" s="20">
        <v>345.83333333333326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14"/>
  <sheetViews>
    <sheetView zoomScaleNormal="100" workbookViewId="0">
      <selection activeCell="M18" sqref="M18"/>
    </sheetView>
  </sheetViews>
  <sheetFormatPr defaultRowHeight="15" x14ac:dyDescent="0.25"/>
  <cols>
    <col min="1" max="1" width="12.28515625" style="2" bestFit="1" customWidth="1"/>
    <col min="2" max="2" width="14.85546875" style="2" bestFit="1" customWidth="1"/>
    <col min="3" max="3" width="5.28515625" bestFit="1" customWidth="1"/>
    <col min="4" max="4" width="9" bestFit="1" customWidth="1"/>
    <col min="6" max="13" width="4.28515625" customWidth="1"/>
    <col min="14" max="14" width="11.85546875" bestFit="1" customWidth="1"/>
    <col min="15" max="15" width="10.42578125" customWidth="1"/>
    <col min="16" max="18" width="4.28515625" customWidth="1"/>
    <col min="19" max="19" width="14.28515625" bestFit="1" customWidth="1"/>
    <col min="21" max="21" width="11.42578125" customWidth="1"/>
  </cols>
  <sheetData>
    <row r="1" spans="1:21" ht="45" x14ac:dyDescent="0.25">
      <c r="A1" s="1" t="s">
        <v>5</v>
      </c>
      <c r="B1" s="1" t="s">
        <v>37</v>
      </c>
      <c r="C1" s="1" t="s">
        <v>4</v>
      </c>
      <c r="D1" s="4" t="s">
        <v>6</v>
      </c>
      <c r="E1" s="4" t="s">
        <v>7</v>
      </c>
      <c r="F1" s="1">
        <v>3</v>
      </c>
      <c r="G1" s="1">
        <v>4</v>
      </c>
      <c r="H1" s="1">
        <v>6</v>
      </c>
      <c r="I1" s="1">
        <v>7</v>
      </c>
      <c r="J1" s="1">
        <v>21</v>
      </c>
      <c r="K1" s="1">
        <v>22</v>
      </c>
      <c r="L1" s="1">
        <v>48</v>
      </c>
      <c r="M1" s="1">
        <v>56</v>
      </c>
      <c r="N1" s="4" t="s">
        <v>29</v>
      </c>
      <c r="O1" s="4" t="s">
        <v>116</v>
      </c>
      <c r="S1" s="1" t="s">
        <v>111</v>
      </c>
      <c r="T1" s="1" t="s">
        <v>112</v>
      </c>
      <c r="U1" s="4" t="s">
        <v>230</v>
      </c>
    </row>
    <row r="2" spans="1:21" x14ac:dyDescent="0.25">
      <c r="A2" s="6" t="s">
        <v>47</v>
      </c>
      <c r="B2" s="1" t="s">
        <v>92</v>
      </c>
      <c r="C2" s="1" t="s">
        <v>1</v>
      </c>
      <c r="D2" s="1">
        <v>1</v>
      </c>
      <c r="E2" s="7">
        <v>43082</v>
      </c>
      <c r="F2" s="1">
        <v>76</v>
      </c>
      <c r="G2" s="1">
        <v>71</v>
      </c>
      <c r="H2" s="1">
        <v>41</v>
      </c>
      <c r="I2" s="1">
        <v>0</v>
      </c>
      <c r="J2" s="1">
        <v>30</v>
      </c>
      <c r="K2" s="1">
        <v>3</v>
      </c>
      <c r="L2" s="1">
        <v>1</v>
      </c>
      <c r="M2" s="1">
        <v>0</v>
      </c>
      <c r="N2" s="14">
        <f t="array" aca="1" ref="N2" ca="1">SUMPRODUCT(TRANSPOSE(OFFSET($F2,,,,COUNT(Liste!$F:$F)))*OFFSET(Liste!$F$2,,,COUNT(Liste!$F:$F)))</f>
        <v>48.38923611111111</v>
      </c>
      <c r="O2" s="14">
        <v>20.833333333333332</v>
      </c>
      <c r="S2" s="18" t="str">
        <f t="shared" ref="S2:S14" ca="1" si="0">IF(E2="X","X",DATEDIF(E2,TODAY(),"Y") &amp; " y " &amp; DATEDIF(E2,TODAY(),"YM") &amp; " m " &amp; DATEDIF(E2,TODAY(),"MD")&amp;" d ")</f>
        <v xml:space="preserve">0 y 8 m 29 d </v>
      </c>
      <c r="T2" s="1">
        <f>SUM(F2:M2)</f>
        <v>222</v>
      </c>
      <c r="U2" s="7">
        <f>IF(E2="X","X",E2+91)</f>
        <v>43173</v>
      </c>
    </row>
    <row r="3" spans="1:21" x14ac:dyDescent="0.25">
      <c r="A3" s="6" t="s">
        <v>48</v>
      </c>
      <c r="B3" s="1" t="s">
        <v>93</v>
      </c>
      <c r="C3" s="1" t="s">
        <v>1</v>
      </c>
      <c r="D3" s="1">
        <v>2</v>
      </c>
      <c r="E3" s="7">
        <v>43082</v>
      </c>
      <c r="F3" s="1">
        <v>76</v>
      </c>
      <c r="G3" s="1">
        <v>71</v>
      </c>
      <c r="H3" s="1">
        <v>41</v>
      </c>
      <c r="I3" s="1">
        <v>0</v>
      </c>
      <c r="J3" s="1">
        <v>30</v>
      </c>
      <c r="K3" s="1">
        <v>3</v>
      </c>
      <c r="L3" s="1">
        <v>1</v>
      </c>
      <c r="M3" s="1">
        <v>0</v>
      </c>
      <c r="N3" s="14">
        <f>F3*Liste!$F$2+G3*Liste!$F$3+H3*Liste!$F$4+I3*Liste!$F$5+J3*Liste!$F$6+K3*Liste!$F$7+L3*Liste!$F$8+M3*Liste!$F$9</f>
        <v>48.38923611111111</v>
      </c>
      <c r="O3" s="14">
        <v>20.833333333333332</v>
      </c>
      <c r="S3" s="18" t="str">
        <f t="shared" ca="1" si="0"/>
        <v xml:space="preserve">0 y 8 m 29 d </v>
      </c>
      <c r="T3" s="44">
        <f t="shared" ref="T3:T14" si="1">SUM(F3:M3)</f>
        <v>222</v>
      </c>
      <c r="U3" s="7">
        <f>IF(E3="X","X",E3+91)</f>
        <v>43173</v>
      </c>
    </row>
    <row r="4" spans="1:21" x14ac:dyDescent="0.25">
      <c r="A4" s="6" t="s">
        <v>49</v>
      </c>
      <c r="B4" s="1" t="s">
        <v>94</v>
      </c>
      <c r="C4" s="1" t="s">
        <v>1</v>
      </c>
      <c r="D4" s="1">
        <v>3</v>
      </c>
      <c r="E4" s="7">
        <v>43082</v>
      </c>
      <c r="F4" s="1">
        <v>76</v>
      </c>
      <c r="G4" s="1">
        <v>71</v>
      </c>
      <c r="H4" s="1">
        <v>41</v>
      </c>
      <c r="I4" s="1">
        <v>0</v>
      </c>
      <c r="J4" s="1">
        <v>30</v>
      </c>
      <c r="K4" s="1">
        <v>3</v>
      </c>
      <c r="L4" s="1">
        <v>1</v>
      </c>
      <c r="M4" s="1">
        <v>0</v>
      </c>
      <c r="N4" s="14">
        <f>F4*Liste!$F$2+G4*Liste!$F$3+H4*Liste!$F$4+I4*Liste!$F$5+J4*Liste!$F$6+K4*Liste!$F$7+L4*Liste!$F$8+M4*Liste!$F$9</f>
        <v>48.38923611111111</v>
      </c>
      <c r="O4" s="14">
        <v>20.833333333333332</v>
      </c>
      <c r="S4" s="18" t="str">
        <f t="shared" ca="1" si="0"/>
        <v xml:space="preserve">0 y 8 m 29 d </v>
      </c>
      <c r="T4" s="44">
        <f t="shared" si="1"/>
        <v>222</v>
      </c>
      <c r="U4" s="7">
        <f>IF(E4="X","X",E4+91)</f>
        <v>43173</v>
      </c>
    </row>
    <row r="5" spans="1:21" x14ac:dyDescent="0.25">
      <c r="A5" s="6" t="s">
        <v>50</v>
      </c>
      <c r="B5" s="1" t="s">
        <v>95</v>
      </c>
      <c r="C5" s="1" t="s">
        <v>1</v>
      </c>
      <c r="D5" s="1">
        <v>4</v>
      </c>
      <c r="E5" s="7">
        <v>43082</v>
      </c>
      <c r="F5" s="1">
        <v>76</v>
      </c>
      <c r="G5" s="1">
        <v>71</v>
      </c>
      <c r="H5" s="1">
        <v>41</v>
      </c>
      <c r="I5" s="1">
        <v>0</v>
      </c>
      <c r="J5" s="1">
        <v>30</v>
      </c>
      <c r="K5" s="1">
        <v>3</v>
      </c>
      <c r="L5" s="1">
        <v>1</v>
      </c>
      <c r="M5" s="1">
        <v>0</v>
      </c>
      <c r="N5" s="14">
        <f>F5*Liste!$F$2+G5*Liste!$F$3+H5*Liste!$F$4+I5*Liste!$F$5+J5*Liste!$F$6+K5*Liste!$F$7+L5*Liste!$F$8+M5*Liste!$F$9</f>
        <v>48.38923611111111</v>
      </c>
      <c r="O5" s="14">
        <v>20.833333333333332</v>
      </c>
      <c r="S5" s="18" t="str">
        <f t="shared" ca="1" si="0"/>
        <v xml:space="preserve">0 y 8 m 29 d </v>
      </c>
      <c r="T5" s="44">
        <f t="shared" si="1"/>
        <v>222</v>
      </c>
      <c r="U5" s="7">
        <f>IF(E5="X","X",E5+91)</f>
        <v>43173</v>
      </c>
    </row>
    <row r="6" spans="1:21" x14ac:dyDescent="0.25">
      <c r="A6" s="6" t="s">
        <v>217</v>
      </c>
      <c r="B6" s="54" t="s">
        <v>38</v>
      </c>
      <c r="C6" s="54" t="s">
        <v>2</v>
      </c>
      <c r="D6" s="54">
        <v>5</v>
      </c>
      <c r="E6" s="7">
        <v>42566</v>
      </c>
      <c r="F6" s="54">
        <v>168</v>
      </c>
      <c r="G6" s="54">
        <v>195</v>
      </c>
      <c r="H6" s="54">
        <v>96</v>
      </c>
      <c r="I6" s="54">
        <v>0</v>
      </c>
      <c r="J6" s="54">
        <v>142</v>
      </c>
      <c r="K6" s="54">
        <v>5</v>
      </c>
      <c r="L6" s="54">
        <v>1</v>
      </c>
      <c r="M6" s="54">
        <v>0</v>
      </c>
      <c r="N6" s="14">
        <f>F6*Liste!$F$2+G6*Liste!$F$3+H6*Liste!$F$4+I6*Liste!$F$5+J6*Liste!$F$6+K6*Liste!$F$7+L6*Liste!$F$8+M6*Liste!$F$9</f>
        <v>122.2108101851852</v>
      </c>
      <c r="O6" s="14">
        <v>29.166666666666668</v>
      </c>
      <c r="S6" s="18" t="str">
        <f t="shared" ca="1" si="0"/>
        <v xml:space="preserve">2 y 1 m 27 d </v>
      </c>
      <c r="T6" s="54">
        <f t="shared" si="1"/>
        <v>607</v>
      </c>
      <c r="U6" s="7">
        <f t="shared" ref="U6:U14" si="2">IF(E6="X","X",E6+1096)</f>
        <v>43662</v>
      </c>
    </row>
    <row r="7" spans="1:21" x14ac:dyDescent="0.25">
      <c r="A7" s="6" t="s">
        <v>79</v>
      </c>
      <c r="B7" s="54" t="s">
        <v>39</v>
      </c>
      <c r="C7" s="54" t="s">
        <v>2</v>
      </c>
      <c r="D7" s="54">
        <v>6</v>
      </c>
      <c r="E7" s="7">
        <v>42114</v>
      </c>
      <c r="F7" s="54">
        <v>168</v>
      </c>
      <c r="G7" s="54">
        <v>195</v>
      </c>
      <c r="H7" s="54">
        <v>96</v>
      </c>
      <c r="I7" s="54">
        <v>0</v>
      </c>
      <c r="J7" s="54">
        <v>142</v>
      </c>
      <c r="K7" s="54">
        <v>5</v>
      </c>
      <c r="L7" s="54">
        <v>1</v>
      </c>
      <c r="M7" s="54">
        <v>0</v>
      </c>
      <c r="N7" s="14">
        <f>F7*Liste!$F$2+G7*Liste!$F$3+H7*Liste!$F$4+I7*Liste!$F$5+J7*Liste!$F$6+K7*Liste!$F$7+L7*Liste!$F$8+M7*Liste!$F$9</f>
        <v>122.2108101851852</v>
      </c>
      <c r="O7" s="14">
        <v>29.166666666666668</v>
      </c>
      <c r="S7" s="18" t="str">
        <f t="shared" ca="1" si="0"/>
        <v xml:space="preserve">3 y 4 m 22 d </v>
      </c>
      <c r="T7" s="54">
        <f t="shared" si="1"/>
        <v>607</v>
      </c>
      <c r="U7" s="7">
        <f t="shared" si="2"/>
        <v>43210</v>
      </c>
    </row>
    <row r="8" spans="1:21" x14ac:dyDescent="0.25">
      <c r="A8" s="6" t="s">
        <v>81</v>
      </c>
      <c r="B8" s="54" t="s">
        <v>40</v>
      </c>
      <c r="C8" s="54" t="s">
        <v>2</v>
      </c>
      <c r="D8" s="54">
        <v>7</v>
      </c>
      <c r="E8" s="7">
        <v>43175</v>
      </c>
      <c r="F8" s="54">
        <v>53</v>
      </c>
      <c r="G8" s="54">
        <v>39</v>
      </c>
      <c r="H8" s="54">
        <v>26</v>
      </c>
      <c r="I8" s="54">
        <v>0</v>
      </c>
      <c r="J8" s="54">
        <v>15</v>
      </c>
      <c r="K8" s="54">
        <v>2</v>
      </c>
      <c r="L8" s="54">
        <v>1</v>
      </c>
      <c r="M8" s="54">
        <v>0</v>
      </c>
      <c r="N8" s="14">
        <f>F8*Liste!$F$2+G8*Liste!$F$3+H8*Liste!$F$4+I8*Liste!$F$5+J8*Liste!$F$6+K8*Liste!$F$7+L8*Liste!$F$8+M8*Liste!$F$9</f>
        <v>30.277141203703703</v>
      </c>
      <c r="O8" s="14">
        <v>29.166666666666668</v>
      </c>
      <c r="S8" s="18" t="str">
        <f t="shared" ca="1" si="0"/>
        <v xml:space="preserve">0 y 5 m 26 d </v>
      </c>
      <c r="T8" s="54">
        <f t="shared" si="1"/>
        <v>136</v>
      </c>
      <c r="U8" s="7">
        <f t="shared" si="2"/>
        <v>44271</v>
      </c>
    </row>
    <row r="9" spans="1:21" x14ac:dyDescent="0.25">
      <c r="A9" s="6" t="s">
        <v>216</v>
      </c>
      <c r="B9" s="54" t="s">
        <v>41</v>
      </c>
      <c r="C9" s="54" t="s">
        <v>2</v>
      </c>
      <c r="D9" s="54">
        <v>8</v>
      </c>
      <c r="E9" s="7">
        <v>42566</v>
      </c>
      <c r="F9" s="54">
        <v>168</v>
      </c>
      <c r="G9" s="54">
        <v>195</v>
      </c>
      <c r="H9" s="54">
        <v>96</v>
      </c>
      <c r="I9" s="54">
        <v>0</v>
      </c>
      <c r="J9" s="54">
        <v>142</v>
      </c>
      <c r="K9" s="54">
        <v>5</v>
      </c>
      <c r="L9" s="54">
        <v>1</v>
      </c>
      <c r="M9" s="54">
        <v>0</v>
      </c>
      <c r="N9" s="14">
        <f>F9*Liste!$F$2+G9*Liste!$F$3+H9*Liste!$F$4+I9*Liste!$F$5+J9*Liste!$F$6+K9*Liste!$F$7+L9*Liste!$F$8+M9*Liste!$F$9</f>
        <v>122.2108101851852</v>
      </c>
      <c r="O9" s="14">
        <v>29.166666666666668</v>
      </c>
      <c r="S9" s="18" t="str">
        <f t="shared" ca="1" si="0"/>
        <v xml:space="preserve">2 y 1 m 27 d </v>
      </c>
      <c r="T9" s="54">
        <f t="shared" si="1"/>
        <v>607</v>
      </c>
      <c r="U9" s="7">
        <f t="shared" si="2"/>
        <v>43662</v>
      </c>
    </row>
    <row r="10" spans="1:21" x14ac:dyDescent="0.25">
      <c r="A10" s="6" t="s">
        <v>80</v>
      </c>
      <c r="B10" s="54" t="s">
        <v>42</v>
      </c>
      <c r="C10" s="54" t="s">
        <v>2</v>
      </c>
      <c r="D10" s="54">
        <v>9</v>
      </c>
      <c r="E10" s="7">
        <v>42114</v>
      </c>
      <c r="F10" s="54">
        <v>168</v>
      </c>
      <c r="G10" s="54">
        <v>195</v>
      </c>
      <c r="H10" s="54">
        <v>96</v>
      </c>
      <c r="I10" s="54">
        <v>0</v>
      </c>
      <c r="J10" s="54">
        <v>142</v>
      </c>
      <c r="K10" s="54">
        <v>5</v>
      </c>
      <c r="L10" s="54">
        <v>1</v>
      </c>
      <c r="M10" s="54">
        <v>0</v>
      </c>
      <c r="N10" s="14">
        <f>F10*Liste!$F$2+G10*Liste!$F$3+H10*Liste!$F$4+I10*Liste!$F$5+J10*Liste!$F$6+K10*Liste!$F$7+L10*Liste!$F$8+M10*Liste!$F$9</f>
        <v>122.2108101851852</v>
      </c>
      <c r="O10" s="14">
        <v>29.166666666666668</v>
      </c>
      <c r="S10" s="18" t="str">
        <f t="shared" ca="1" si="0"/>
        <v xml:space="preserve">3 y 4 m 22 d </v>
      </c>
      <c r="T10" s="54">
        <f t="shared" si="1"/>
        <v>607</v>
      </c>
      <c r="U10" s="7">
        <f t="shared" si="2"/>
        <v>43210</v>
      </c>
    </row>
    <row r="11" spans="1:21" x14ac:dyDescent="0.25">
      <c r="A11" s="6" t="s">
        <v>82</v>
      </c>
      <c r="B11" s="54" t="s">
        <v>43</v>
      </c>
      <c r="C11" s="54" t="s">
        <v>2</v>
      </c>
      <c r="D11" s="54">
        <v>10</v>
      </c>
      <c r="E11" s="7">
        <v>43175</v>
      </c>
      <c r="F11" s="54">
        <v>53</v>
      </c>
      <c r="G11" s="54">
        <v>39</v>
      </c>
      <c r="H11" s="54">
        <v>26</v>
      </c>
      <c r="I11" s="54">
        <v>0</v>
      </c>
      <c r="J11" s="54">
        <v>15</v>
      </c>
      <c r="K11" s="54">
        <v>2</v>
      </c>
      <c r="L11" s="54">
        <v>1</v>
      </c>
      <c r="M11" s="54">
        <v>0</v>
      </c>
      <c r="N11" s="14">
        <f>F11*Liste!$F$2+G11*Liste!$F$3+H11*Liste!$F$4+I11*Liste!$F$5+J11*Liste!$F$6+K11*Liste!$F$7+L11*Liste!$F$8+M11*Liste!$F$9</f>
        <v>30.277141203703703</v>
      </c>
      <c r="O11" s="14">
        <v>29.166666666666668</v>
      </c>
      <c r="S11" s="18" t="str">
        <f t="shared" ca="1" si="0"/>
        <v xml:space="preserve">0 y 5 m 26 d </v>
      </c>
      <c r="T11" s="54">
        <f t="shared" si="1"/>
        <v>136</v>
      </c>
      <c r="U11" s="7">
        <f t="shared" si="2"/>
        <v>44271</v>
      </c>
    </row>
    <row r="12" spans="1:21" x14ac:dyDescent="0.25">
      <c r="A12" s="54" t="s">
        <v>85</v>
      </c>
      <c r="B12" s="54" t="s">
        <v>44</v>
      </c>
      <c r="C12" s="54" t="s">
        <v>2</v>
      </c>
      <c r="D12" s="54">
        <v>11</v>
      </c>
      <c r="E12" s="13">
        <v>43196</v>
      </c>
      <c r="F12" s="54">
        <v>48</v>
      </c>
      <c r="G12" s="54">
        <v>32</v>
      </c>
      <c r="H12" s="54">
        <v>24</v>
      </c>
      <c r="I12" s="54">
        <v>0</v>
      </c>
      <c r="J12" s="54">
        <v>14</v>
      </c>
      <c r="K12" s="54">
        <v>2</v>
      </c>
      <c r="L12" s="54">
        <v>1</v>
      </c>
      <c r="M12" s="54">
        <v>0</v>
      </c>
      <c r="N12" s="14">
        <f>F12*Liste!$F$2+G12*Liste!$F$3+H12*Liste!$F$4+I12*Liste!$F$5+J12*Liste!$F$6+K12*Liste!$F$7+L12*Liste!$F$8+M12*Liste!$F$9</f>
        <v>27.24881944444444</v>
      </c>
      <c r="O12" s="14">
        <v>29.166666666666668</v>
      </c>
      <c r="S12" s="18" t="str">
        <f t="shared" ca="1" si="0"/>
        <v xml:space="preserve">0 y 5 m 5 d </v>
      </c>
      <c r="T12" s="54">
        <f t="shared" si="1"/>
        <v>121</v>
      </c>
      <c r="U12" s="7">
        <f t="shared" si="2"/>
        <v>44292</v>
      </c>
    </row>
    <row r="13" spans="1:21" x14ac:dyDescent="0.25">
      <c r="A13" s="54" t="s">
        <v>86</v>
      </c>
      <c r="B13" s="54" t="s">
        <v>45</v>
      </c>
      <c r="C13" s="54" t="s">
        <v>2</v>
      </c>
      <c r="D13" s="54">
        <v>12</v>
      </c>
      <c r="E13" s="13">
        <v>43196</v>
      </c>
      <c r="F13" s="54">
        <v>48</v>
      </c>
      <c r="G13" s="54">
        <v>32</v>
      </c>
      <c r="H13" s="54">
        <v>24</v>
      </c>
      <c r="I13" s="54">
        <v>0</v>
      </c>
      <c r="J13" s="54">
        <v>14</v>
      </c>
      <c r="K13" s="54">
        <v>2</v>
      </c>
      <c r="L13" s="54">
        <v>1</v>
      </c>
      <c r="M13" s="54">
        <v>0</v>
      </c>
      <c r="N13" s="14">
        <f>F13*Liste!$F$2+G13*Liste!$F$3+H13*Liste!$F$4+I13*Liste!$F$5+J13*Liste!$F$6+K13*Liste!$F$7+L13*Liste!$F$8+M13*Liste!$F$9</f>
        <v>27.24881944444444</v>
      </c>
      <c r="O13" s="14">
        <v>29.166666666666668</v>
      </c>
      <c r="S13" s="18" t="str">
        <f t="shared" ca="1" si="0"/>
        <v xml:space="preserve">0 y 5 m 5 d </v>
      </c>
      <c r="T13" s="54">
        <f t="shared" si="1"/>
        <v>121</v>
      </c>
      <c r="U13" s="7">
        <f t="shared" si="2"/>
        <v>44292</v>
      </c>
    </row>
    <row r="14" spans="1:21" x14ac:dyDescent="0.25">
      <c r="A14" s="54" t="s">
        <v>197</v>
      </c>
      <c r="B14" s="54" t="s">
        <v>46</v>
      </c>
      <c r="C14" s="54" t="s">
        <v>2</v>
      </c>
      <c r="D14" s="54">
        <v>13</v>
      </c>
      <c r="E14" s="13">
        <v>43108</v>
      </c>
      <c r="F14" s="54">
        <v>72</v>
      </c>
      <c r="G14" s="54">
        <v>66</v>
      </c>
      <c r="H14" s="54">
        <v>40</v>
      </c>
      <c r="I14" s="54">
        <v>0</v>
      </c>
      <c r="J14" s="54">
        <v>26</v>
      </c>
      <c r="K14" s="54">
        <v>2</v>
      </c>
      <c r="L14" s="54">
        <v>1</v>
      </c>
      <c r="M14" s="54">
        <v>0</v>
      </c>
      <c r="N14" s="14">
        <f>F14*Liste!$F$2+G14*Liste!$F$3+H14*Liste!$F$4+I14*Liste!$F$5+J14*Liste!$F$6+K14*Liste!$F$7+L14*Liste!$F$8+M14*Liste!$F$9</f>
        <v>45.93590277777777</v>
      </c>
      <c r="O14" s="14">
        <v>29.166666666666668</v>
      </c>
      <c r="S14" s="18" t="str">
        <f t="shared" ca="1" si="0"/>
        <v xml:space="preserve">0 y 8 m 3 d </v>
      </c>
      <c r="T14" s="54">
        <f t="shared" si="1"/>
        <v>207</v>
      </c>
      <c r="U14" s="7">
        <f t="shared" si="2"/>
        <v>44204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3"/>
  <sheetViews>
    <sheetView workbookViewId="0">
      <selection activeCell="G19" sqref="G19"/>
    </sheetView>
  </sheetViews>
  <sheetFormatPr defaultRowHeight="15" x14ac:dyDescent="0.25"/>
  <cols>
    <col min="1" max="1" width="6.7109375" style="1" customWidth="1"/>
    <col min="2" max="2" width="7.42578125" style="1" customWidth="1"/>
    <col min="3" max="3" width="9.140625" style="1"/>
    <col min="4" max="4" width="10" style="1" bestFit="1" customWidth="1"/>
    <col min="5" max="5" width="11.42578125" style="1" customWidth="1"/>
    <col min="6" max="6" width="14.140625" style="1" bestFit="1" customWidth="1"/>
    <col min="7" max="7" width="9.140625" style="7"/>
    <col min="8" max="8" width="12.140625" style="1" customWidth="1"/>
    <col min="9" max="9" width="10.140625" style="1" bestFit="1" customWidth="1"/>
  </cols>
  <sheetData>
    <row r="1" spans="1:9" s="3" customFormat="1" ht="22.5" customHeight="1" x14ac:dyDescent="0.25">
      <c r="A1" s="4" t="s">
        <v>10</v>
      </c>
      <c r="B1" s="4" t="s">
        <v>3</v>
      </c>
      <c r="C1" s="4" t="s">
        <v>9</v>
      </c>
      <c r="D1" s="4" t="s">
        <v>13</v>
      </c>
      <c r="E1" s="4" t="s">
        <v>14</v>
      </c>
      <c r="F1" s="4" t="s">
        <v>15</v>
      </c>
      <c r="G1" s="17" t="s">
        <v>11</v>
      </c>
      <c r="H1" s="4" t="s">
        <v>12</v>
      </c>
      <c r="I1" s="1" t="s">
        <v>30</v>
      </c>
    </row>
    <row r="2" spans="1:9" x14ac:dyDescent="0.25">
      <c r="A2" s="1">
        <v>1</v>
      </c>
      <c r="B2" s="1" t="s">
        <v>17</v>
      </c>
      <c r="C2" s="1">
        <v>1691</v>
      </c>
      <c r="D2" s="1" t="s">
        <v>282</v>
      </c>
      <c r="E2" s="1" t="s">
        <v>282</v>
      </c>
      <c r="F2" s="1" t="s">
        <v>282</v>
      </c>
      <c r="G2" s="7" t="s">
        <v>283</v>
      </c>
      <c r="H2" s="1">
        <v>103</v>
      </c>
      <c r="I2" s="1" t="s">
        <v>282</v>
      </c>
    </row>
    <row r="3" spans="1:9" x14ac:dyDescent="0.25">
      <c r="A3" s="1">
        <v>2</v>
      </c>
      <c r="B3" s="1" t="s">
        <v>17</v>
      </c>
      <c r="C3" s="1">
        <v>1692</v>
      </c>
      <c r="D3" s="1">
        <v>21315894</v>
      </c>
      <c r="E3" s="1">
        <v>150</v>
      </c>
      <c r="F3" s="1" t="s">
        <v>18</v>
      </c>
      <c r="G3" s="7">
        <v>43342</v>
      </c>
      <c r="H3" s="1">
        <v>3</v>
      </c>
      <c r="I3" s="1">
        <v>47084</v>
      </c>
    </row>
    <row r="4" spans="1:9" x14ac:dyDescent="0.25">
      <c r="A4" s="1">
        <v>3</v>
      </c>
      <c r="B4" s="1" t="s">
        <v>17</v>
      </c>
      <c r="C4" s="1">
        <v>1692</v>
      </c>
      <c r="D4" s="1">
        <v>21315892</v>
      </c>
      <c r="E4" s="1">
        <v>175</v>
      </c>
      <c r="F4" s="1" t="s">
        <v>16</v>
      </c>
      <c r="G4" s="7">
        <v>43342</v>
      </c>
      <c r="H4" s="1">
        <v>3</v>
      </c>
      <c r="I4" s="1">
        <v>47084</v>
      </c>
    </row>
    <row r="5" spans="1:9" x14ac:dyDescent="0.25">
      <c r="A5" s="1">
        <v>4</v>
      </c>
      <c r="B5" s="1" t="s">
        <v>17</v>
      </c>
      <c r="C5" s="1">
        <v>1693</v>
      </c>
      <c r="D5" s="1">
        <v>30902427</v>
      </c>
      <c r="E5" s="1">
        <v>3500</v>
      </c>
      <c r="F5" s="1" t="s">
        <v>18</v>
      </c>
      <c r="G5" s="7">
        <v>43343</v>
      </c>
      <c r="H5" s="1">
        <v>4</v>
      </c>
      <c r="I5" s="1">
        <v>47084</v>
      </c>
    </row>
    <row r="6" spans="1:9" x14ac:dyDescent="0.25">
      <c r="A6" s="1">
        <v>5</v>
      </c>
      <c r="B6" s="1" t="s">
        <v>17</v>
      </c>
      <c r="C6" s="1">
        <v>1693</v>
      </c>
      <c r="D6" s="1">
        <v>30917090</v>
      </c>
      <c r="E6" s="1">
        <v>1175</v>
      </c>
      <c r="F6" s="1" t="s">
        <v>18</v>
      </c>
      <c r="G6" s="7">
        <v>43343</v>
      </c>
      <c r="H6" s="1">
        <v>4</v>
      </c>
      <c r="I6" s="1">
        <v>47084</v>
      </c>
    </row>
    <row r="7" spans="1:9" x14ac:dyDescent="0.25">
      <c r="A7" s="1">
        <v>6</v>
      </c>
      <c r="B7" s="1" t="s">
        <v>17</v>
      </c>
      <c r="C7" s="1">
        <v>1694</v>
      </c>
      <c r="D7" s="1">
        <v>21319381</v>
      </c>
      <c r="E7" s="1">
        <v>150</v>
      </c>
      <c r="F7" s="1" t="s">
        <v>18</v>
      </c>
      <c r="G7" s="7">
        <v>43343</v>
      </c>
      <c r="H7" s="1">
        <v>3</v>
      </c>
      <c r="I7" s="1">
        <v>47084</v>
      </c>
    </row>
    <row r="8" spans="1:9" x14ac:dyDescent="0.25">
      <c r="A8" s="1">
        <v>7</v>
      </c>
      <c r="B8" s="1" t="s">
        <v>17</v>
      </c>
      <c r="C8" s="1">
        <v>1695</v>
      </c>
      <c r="D8" s="1">
        <v>30917037</v>
      </c>
      <c r="E8" s="1">
        <v>1600</v>
      </c>
      <c r="F8" s="1" t="s">
        <v>16</v>
      </c>
      <c r="G8" s="7">
        <v>43346</v>
      </c>
      <c r="H8" s="1">
        <v>4</v>
      </c>
      <c r="I8" s="1">
        <v>47084</v>
      </c>
    </row>
    <row r="9" spans="1:9" x14ac:dyDescent="0.25">
      <c r="A9" s="1">
        <v>8</v>
      </c>
      <c r="B9" s="1" t="s">
        <v>17</v>
      </c>
      <c r="C9" s="1">
        <v>1696</v>
      </c>
      <c r="D9" s="1">
        <v>21321670</v>
      </c>
      <c r="E9" s="1">
        <v>175</v>
      </c>
      <c r="F9" s="1" t="s">
        <v>16</v>
      </c>
      <c r="G9" s="7">
        <v>43348</v>
      </c>
      <c r="H9" s="1">
        <v>3</v>
      </c>
      <c r="I9" s="1">
        <v>47084</v>
      </c>
    </row>
    <row r="10" spans="1:9" x14ac:dyDescent="0.25">
      <c r="A10" s="1">
        <v>9</v>
      </c>
      <c r="B10" s="1" t="s">
        <v>17</v>
      </c>
      <c r="C10" s="1">
        <v>1696</v>
      </c>
      <c r="D10" s="1">
        <v>21319582</v>
      </c>
      <c r="E10" s="1">
        <v>175</v>
      </c>
      <c r="F10" s="1" t="s">
        <v>16</v>
      </c>
      <c r="G10" s="7">
        <v>43348</v>
      </c>
      <c r="H10" s="1">
        <v>3</v>
      </c>
      <c r="I10" s="1">
        <v>47084</v>
      </c>
    </row>
    <row r="11" spans="1:9" x14ac:dyDescent="0.25">
      <c r="A11" s="1">
        <v>10</v>
      </c>
      <c r="B11" s="1" t="s">
        <v>17</v>
      </c>
      <c r="C11" s="1">
        <v>1696</v>
      </c>
      <c r="D11" s="1">
        <v>21321672</v>
      </c>
      <c r="E11" s="1">
        <v>150</v>
      </c>
      <c r="F11" s="1" t="s">
        <v>18</v>
      </c>
      <c r="G11" s="7">
        <v>43348</v>
      </c>
      <c r="H11" s="1">
        <v>3</v>
      </c>
      <c r="I11" s="1">
        <v>47084</v>
      </c>
    </row>
    <row r="12" spans="1:9" x14ac:dyDescent="0.25">
      <c r="A12" s="1">
        <v>11</v>
      </c>
      <c r="B12" s="1" t="s">
        <v>17</v>
      </c>
      <c r="C12" s="1">
        <v>1696</v>
      </c>
      <c r="D12" s="1">
        <v>21319584</v>
      </c>
      <c r="E12" s="1">
        <v>150</v>
      </c>
      <c r="F12" s="1" t="s">
        <v>18</v>
      </c>
      <c r="G12" s="7">
        <v>43348</v>
      </c>
      <c r="H12" s="1">
        <v>3</v>
      </c>
      <c r="I12" s="1">
        <v>47084</v>
      </c>
    </row>
    <row r="13" spans="1:9" x14ac:dyDescent="0.25">
      <c r="A13" s="1">
        <v>12</v>
      </c>
      <c r="B13" s="1" t="s">
        <v>17</v>
      </c>
      <c r="C13" s="1">
        <v>1696</v>
      </c>
      <c r="D13" s="1">
        <v>21320599</v>
      </c>
      <c r="E13" s="1">
        <v>150</v>
      </c>
      <c r="F13" s="1" t="s">
        <v>18</v>
      </c>
      <c r="G13" s="7">
        <v>43348</v>
      </c>
      <c r="H13" s="1">
        <v>3</v>
      </c>
      <c r="I13" s="1">
        <v>47084</v>
      </c>
    </row>
  </sheetData>
  <sortState ref="A2:I1311">
    <sortCondition ref="C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0"/>
  <sheetViews>
    <sheetView workbookViewId="0">
      <selection activeCell="E19" sqref="E19"/>
    </sheetView>
  </sheetViews>
  <sheetFormatPr defaultRowHeight="15" x14ac:dyDescent="0.25"/>
  <cols>
    <col min="1" max="2" width="11.140625" style="1" customWidth="1"/>
    <col min="3" max="3" width="9.140625" style="1"/>
    <col min="4" max="4" width="13" style="1" customWidth="1"/>
    <col min="5" max="6" width="9.140625" style="1"/>
    <col min="7" max="14" width="4.28515625" style="1" customWidth="1"/>
    <col min="15" max="15" width="9.140625" style="11"/>
  </cols>
  <sheetData>
    <row r="1" spans="1:15" ht="30" x14ac:dyDescent="0.25">
      <c r="A1" s="1" t="s">
        <v>5</v>
      </c>
      <c r="B1" s="1" t="s">
        <v>37</v>
      </c>
      <c r="C1" s="1" t="s">
        <v>4</v>
      </c>
      <c r="D1" s="4" t="s">
        <v>6</v>
      </c>
      <c r="E1" s="4" t="s">
        <v>7</v>
      </c>
      <c r="F1" s="4" t="s">
        <v>8</v>
      </c>
      <c r="G1" s="1">
        <v>3</v>
      </c>
      <c r="H1" s="1">
        <v>4</v>
      </c>
      <c r="I1" s="1">
        <v>6</v>
      </c>
      <c r="J1" s="1">
        <v>7</v>
      </c>
      <c r="K1" s="1">
        <v>21</v>
      </c>
      <c r="L1" s="1">
        <v>22</v>
      </c>
      <c r="M1" s="1">
        <v>48</v>
      </c>
      <c r="N1" s="1">
        <v>56</v>
      </c>
      <c r="O1" s="49" t="s">
        <v>29</v>
      </c>
    </row>
    <row r="2" spans="1:15" x14ac:dyDescent="0.25">
      <c r="A2" s="6" t="s">
        <v>107</v>
      </c>
      <c r="B2" s="1" t="s">
        <v>92</v>
      </c>
      <c r="C2" s="6" t="s">
        <v>1</v>
      </c>
      <c r="D2" s="1">
        <v>1</v>
      </c>
      <c r="E2" s="7">
        <v>42566</v>
      </c>
      <c r="F2" s="7">
        <v>43073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1">
        <v>0</v>
      </c>
    </row>
    <row r="3" spans="1:15" x14ac:dyDescent="0.25">
      <c r="A3" s="6" t="s">
        <v>108</v>
      </c>
      <c r="B3" s="1" t="s">
        <v>93</v>
      </c>
      <c r="C3" s="6" t="s">
        <v>1</v>
      </c>
      <c r="D3" s="1">
        <v>2</v>
      </c>
      <c r="E3" s="7">
        <v>42566</v>
      </c>
      <c r="F3" s="7">
        <v>43073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1">
        <v>0</v>
      </c>
    </row>
    <row r="4" spans="1:15" x14ac:dyDescent="0.25">
      <c r="A4" s="10" t="s">
        <v>109</v>
      </c>
      <c r="B4" s="1" t="s">
        <v>94</v>
      </c>
      <c r="C4" s="6" t="s">
        <v>1</v>
      </c>
      <c r="D4" s="1">
        <v>3</v>
      </c>
      <c r="E4" s="7">
        <v>42566</v>
      </c>
      <c r="F4" s="7">
        <v>43073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1">
        <v>0</v>
      </c>
    </row>
    <row r="5" spans="1:15" x14ac:dyDescent="0.25">
      <c r="A5" s="6" t="s">
        <v>110</v>
      </c>
      <c r="B5" s="1" t="s">
        <v>95</v>
      </c>
      <c r="C5" s="6" t="s">
        <v>1</v>
      </c>
      <c r="D5" s="1">
        <v>4</v>
      </c>
      <c r="E5" s="7">
        <v>42566</v>
      </c>
      <c r="F5" s="7">
        <v>43073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1">
        <v>0</v>
      </c>
    </row>
    <row r="6" spans="1:15" x14ac:dyDescent="0.25">
      <c r="A6" s="6" t="s">
        <v>102</v>
      </c>
      <c r="B6" s="1" t="s">
        <v>98</v>
      </c>
      <c r="C6" s="6" t="s">
        <v>2</v>
      </c>
      <c r="D6" s="1">
        <v>5</v>
      </c>
      <c r="E6" s="7">
        <v>42424</v>
      </c>
      <c r="F6" s="7">
        <v>43073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1">
        <v>0</v>
      </c>
    </row>
    <row r="7" spans="1:15" x14ac:dyDescent="0.25">
      <c r="A7" s="6" t="s">
        <v>104</v>
      </c>
      <c r="B7" s="1" t="s">
        <v>99</v>
      </c>
      <c r="C7" s="6" t="s">
        <v>2</v>
      </c>
      <c r="D7" s="1">
        <v>6</v>
      </c>
      <c r="E7" s="7">
        <v>42310</v>
      </c>
      <c r="F7" s="7">
        <v>43073</v>
      </c>
      <c r="G7" s="47">
        <v>0</v>
      </c>
      <c r="H7" s="47">
        <v>0</v>
      </c>
      <c r="I7" s="47">
        <v>0</v>
      </c>
      <c r="J7" s="47">
        <v>0</v>
      </c>
      <c r="K7" s="47">
        <v>0</v>
      </c>
      <c r="L7" s="47">
        <v>0</v>
      </c>
      <c r="M7" s="47">
        <v>0</v>
      </c>
      <c r="N7" s="47">
        <v>0</v>
      </c>
      <c r="O7" s="11">
        <v>0</v>
      </c>
    </row>
    <row r="8" spans="1:15" x14ac:dyDescent="0.25">
      <c r="A8" s="6" t="s">
        <v>106</v>
      </c>
      <c r="B8" s="1" t="s">
        <v>100</v>
      </c>
      <c r="C8" s="6" t="s">
        <v>2</v>
      </c>
      <c r="D8" s="1">
        <v>7</v>
      </c>
      <c r="E8" s="7">
        <v>42524</v>
      </c>
      <c r="F8" s="7">
        <v>43074</v>
      </c>
      <c r="G8" s="47">
        <v>0</v>
      </c>
      <c r="H8" s="47">
        <v>0</v>
      </c>
      <c r="I8" s="47">
        <v>0</v>
      </c>
      <c r="J8" s="47">
        <v>0</v>
      </c>
      <c r="K8" s="47">
        <v>0</v>
      </c>
      <c r="L8" s="47">
        <v>0</v>
      </c>
      <c r="M8" s="47">
        <v>0</v>
      </c>
      <c r="N8" s="47">
        <v>0</v>
      </c>
      <c r="O8" s="11">
        <v>0</v>
      </c>
    </row>
    <row r="9" spans="1:15" x14ac:dyDescent="0.25">
      <c r="A9" s="6" t="s">
        <v>31</v>
      </c>
      <c r="B9" s="1" t="s">
        <v>92</v>
      </c>
      <c r="C9" s="6" t="s">
        <v>1</v>
      </c>
      <c r="D9" s="1">
        <v>1</v>
      </c>
      <c r="E9" s="7">
        <v>43073</v>
      </c>
      <c r="F9" s="7">
        <v>43255</v>
      </c>
      <c r="G9" s="1">
        <v>0</v>
      </c>
      <c r="H9" s="1">
        <v>0</v>
      </c>
      <c r="I9" s="1">
        <v>0</v>
      </c>
      <c r="J9" s="1">
        <v>30</v>
      </c>
      <c r="K9" s="1">
        <v>0</v>
      </c>
      <c r="L9" s="1">
        <v>0</v>
      </c>
      <c r="M9" s="1">
        <v>40</v>
      </c>
      <c r="N9" s="1">
        <v>2</v>
      </c>
      <c r="O9" s="11">
        <f>G9*Liste!$F$2+H9*Liste!$F$3+I9*Liste!$F$4+J9*Liste!$F$5+K9*Liste!$F$6+L9*Liste!$F$7+M9*Liste!$F$8+N9*Liste!$F$9</f>
        <v>8.0097222222222229</v>
      </c>
    </row>
    <row r="10" spans="1:15" x14ac:dyDescent="0.25">
      <c r="A10" s="6" t="s">
        <v>32</v>
      </c>
      <c r="B10" s="1" t="s">
        <v>93</v>
      </c>
      <c r="C10" s="6" t="s">
        <v>1</v>
      </c>
      <c r="D10" s="1">
        <v>2</v>
      </c>
      <c r="E10" s="7">
        <v>43073</v>
      </c>
      <c r="F10" s="7">
        <v>43255</v>
      </c>
      <c r="G10" s="1">
        <v>0</v>
      </c>
      <c r="H10" s="1">
        <v>0</v>
      </c>
      <c r="I10" s="1">
        <v>0</v>
      </c>
      <c r="J10" s="1">
        <v>30</v>
      </c>
      <c r="K10" s="1">
        <v>0</v>
      </c>
      <c r="L10" s="1">
        <v>0</v>
      </c>
      <c r="M10" s="1">
        <v>40</v>
      </c>
      <c r="N10" s="1">
        <v>2</v>
      </c>
      <c r="O10" s="11">
        <f>G10*Liste!$F$2+H10*Liste!$F$3+I10*Liste!$F$4+J10*Liste!$F$5+K10*Liste!$F$6+L10*Liste!$F$7+M10*Liste!$F$8+N10*Liste!$F$9</f>
        <v>8.0097222222222229</v>
      </c>
    </row>
    <row r="11" spans="1:15" x14ac:dyDescent="0.25">
      <c r="A11" s="10" t="s">
        <v>33</v>
      </c>
      <c r="B11" s="1" t="s">
        <v>94</v>
      </c>
      <c r="C11" s="6" t="s">
        <v>1</v>
      </c>
      <c r="D11" s="1">
        <v>3</v>
      </c>
      <c r="E11" s="7">
        <v>43073</v>
      </c>
      <c r="F11" s="7">
        <v>43255</v>
      </c>
      <c r="G11" s="1">
        <v>0</v>
      </c>
      <c r="H11" s="1">
        <v>0</v>
      </c>
      <c r="I11" s="1">
        <v>0</v>
      </c>
      <c r="J11" s="1">
        <v>30</v>
      </c>
      <c r="K11" s="1">
        <v>0</v>
      </c>
      <c r="L11" s="1">
        <v>0</v>
      </c>
      <c r="M11" s="1">
        <v>40</v>
      </c>
      <c r="N11" s="1">
        <v>2</v>
      </c>
      <c r="O11" s="11">
        <f>G11*Liste!$F$2+H11*Liste!$F$3+I11*Liste!$F$4+J11*Liste!$F$5+K11*Liste!$F$6+L11*Liste!$F$7+M11*Liste!$F$8+N11*Liste!$F$9</f>
        <v>8.0097222222222229</v>
      </c>
    </row>
    <row r="12" spans="1:15" x14ac:dyDescent="0.25">
      <c r="A12" s="6" t="s">
        <v>34</v>
      </c>
      <c r="B12" s="1" t="s">
        <v>95</v>
      </c>
      <c r="C12" s="6" t="s">
        <v>1</v>
      </c>
      <c r="D12" s="1">
        <v>4</v>
      </c>
      <c r="E12" s="7">
        <v>43073</v>
      </c>
      <c r="F12" s="7">
        <v>43255</v>
      </c>
      <c r="G12" s="1">
        <v>0</v>
      </c>
      <c r="H12" s="1">
        <v>0</v>
      </c>
      <c r="I12" s="1">
        <v>0</v>
      </c>
      <c r="J12" s="1">
        <v>30</v>
      </c>
      <c r="K12" s="1">
        <v>0</v>
      </c>
      <c r="L12" s="1">
        <v>0</v>
      </c>
      <c r="M12" s="1">
        <v>40</v>
      </c>
      <c r="N12" s="1">
        <v>2</v>
      </c>
      <c r="O12" s="11">
        <f>G12*Liste!$F$2+H12*Liste!$F$3+I12*Liste!$F$4+J12*Liste!$F$5+K12*Liste!$F$6+L12*Liste!$F$7+M12*Liste!$F$8+N12*Liste!$F$9</f>
        <v>8.0097222222222229</v>
      </c>
    </row>
    <row r="13" spans="1:15" x14ac:dyDescent="0.25">
      <c r="A13" s="6"/>
      <c r="B13" s="6"/>
      <c r="C13" s="6"/>
    </row>
    <row r="14" spans="1:15" x14ac:dyDescent="0.25">
      <c r="A14" s="6"/>
      <c r="B14" s="6"/>
      <c r="C14" s="6"/>
    </row>
    <row r="15" spans="1:15" x14ac:dyDescent="0.25">
      <c r="A15" s="6"/>
      <c r="B15" s="6"/>
      <c r="C15" s="6"/>
    </row>
    <row r="16" spans="1:15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  <row r="31" spans="1:3" x14ac:dyDescent="0.25">
      <c r="A31" s="6"/>
      <c r="B31" s="6"/>
      <c r="C31" s="6"/>
    </row>
    <row r="32" spans="1:3" x14ac:dyDescent="0.25">
      <c r="A32" s="6"/>
      <c r="B32" s="6"/>
      <c r="C32" s="6"/>
    </row>
    <row r="33" spans="1:3" x14ac:dyDescent="0.25">
      <c r="A33" s="6"/>
      <c r="B33" s="6"/>
      <c r="C33" s="6"/>
    </row>
    <row r="34" spans="1:3" x14ac:dyDescent="0.25">
      <c r="A34" s="6"/>
      <c r="B34" s="6"/>
      <c r="C34" s="6"/>
    </row>
    <row r="35" spans="1:3" x14ac:dyDescent="0.25">
      <c r="A35" s="6"/>
      <c r="B35" s="6"/>
      <c r="C35" s="6"/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</sheetData>
  <sortState ref="A2:J40">
    <sortCondition ref="F2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C9"/>
  <sheetViews>
    <sheetView workbookViewId="0">
      <selection activeCell="C11" sqref="C11"/>
    </sheetView>
  </sheetViews>
  <sheetFormatPr defaultRowHeight="15" x14ac:dyDescent="0.25"/>
  <cols>
    <col min="1" max="1" width="13.140625" bestFit="1" customWidth="1"/>
    <col min="2" max="2" width="18.28515625" bestFit="1" customWidth="1"/>
    <col min="3" max="3" width="23.140625" bestFit="1" customWidth="1"/>
    <col min="4" max="10" width="2" customWidth="1"/>
    <col min="11" max="17" width="3" customWidth="1"/>
    <col min="18" max="18" width="7.28515625" customWidth="1"/>
    <col min="19" max="19" width="11.28515625" bestFit="1" customWidth="1"/>
  </cols>
  <sheetData>
    <row r="1" spans="1:3" x14ac:dyDescent="0.25">
      <c r="A1" s="21" t="s">
        <v>113</v>
      </c>
      <c r="B1" t="s">
        <v>115</v>
      </c>
      <c r="C1" t="s">
        <v>117</v>
      </c>
    </row>
    <row r="2" spans="1:3" x14ac:dyDescent="0.25">
      <c r="A2" s="22">
        <v>7</v>
      </c>
      <c r="B2" s="20">
        <v>5.4305555555555554</v>
      </c>
      <c r="C2" s="20">
        <v>29.166666666666668</v>
      </c>
    </row>
    <row r="3" spans="1:3" x14ac:dyDescent="0.25">
      <c r="A3" s="22">
        <v>6</v>
      </c>
      <c r="B3" s="20">
        <v>5.4305555555555554</v>
      </c>
      <c r="C3" s="20">
        <v>29.166666666666668</v>
      </c>
    </row>
    <row r="4" spans="1:3" x14ac:dyDescent="0.25">
      <c r="A4" s="22">
        <v>5</v>
      </c>
      <c r="B4" s="20">
        <v>5.4305555555555554</v>
      </c>
      <c r="C4" s="20">
        <v>29.166666666666668</v>
      </c>
    </row>
    <row r="5" spans="1:3" x14ac:dyDescent="0.25">
      <c r="A5" s="22">
        <v>4</v>
      </c>
      <c r="B5" s="20">
        <v>0</v>
      </c>
      <c r="C5" s="20">
        <v>20.833333333333332</v>
      </c>
    </row>
    <row r="6" spans="1:3" x14ac:dyDescent="0.25">
      <c r="A6" s="22">
        <v>3</v>
      </c>
      <c r="B6" s="20">
        <v>0</v>
      </c>
      <c r="C6" s="20">
        <v>20.833333333333332</v>
      </c>
    </row>
    <row r="7" spans="1:3" x14ac:dyDescent="0.25">
      <c r="A7" s="22">
        <v>2</v>
      </c>
      <c r="B7" s="20">
        <v>0</v>
      </c>
      <c r="C7" s="20">
        <v>20.833333333333332</v>
      </c>
    </row>
    <row r="8" spans="1:3" x14ac:dyDescent="0.25">
      <c r="A8" s="22">
        <v>1</v>
      </c>
      <c r="B8" s="20">
        <v>0</v>
      </c>
      <c r="C8" s="20">
        <v>20.833333333333332</v>
      </c>
    </row>
    <row r="9" spans="1:3" x14ac:dyDescent="0.25">
      <c r="A9" s="22" t="s">
        <v>114</v>
      </c>
      <c r="B9" s="20">
        <v>16.291666666666664</v>
      </c>
      <c r="C9" s="20">
        <v>170.83333333333334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8"/>
  <sheetViews>
    <sheetView zoomScaleNormal="100" workbookViewId="0">
      <selection activeCell="E24" sqref="E24"/>
    </sheetView>
  </sheetViews>
  <sheetFormatPr defaultRowHeight="15" x14ac:dyDescent="0.25"/>
  <cols>
    <col min="1" max="1" width="12.28515625" customWidth="1"/>
    <col min="2" max="2" width="14.140625" bestFit="1" customWidth="1"/>
    <col min="3" max="3" width="5.28515625" bestFit="1" customWidth="1"/>
    <col min="4" max="4" width="9" bestFit="1" customWidth="1"/>
    <col min="6" max="13" width="4.28515625" style="2" customWidth="1"/>
    <col min="14" max="14" width="11.5703125" customWidth="1"/>
    <col min="15" max="15" width="10.140625" style="2" customWidth="1"/>
    <col min="16" max="18" width="4.28515625" customWidth="1"/>
    <col min="19" max="19" width="14.28515625" style="2" bestFit="1" customWidth="1"/>
    <col min="20" max="20" width="9.140625" style="2"/>
    <col min="21" max="21" width="14.28515625" style="2" customWidth="1"/>
  </cols>
  <sheetData>
    <row r="1" spans="1:21" ht="45" x14ac:dyDescent="0.25">
      <c r="A1" s="1" t="s">
        <v>5</v>
      </c>
      <c r="B1" s="1" t="s">
        <v>37</v>
      </c>
      <c r="C1" s="1" t="s">
        <v>4</v>
      </c>
      <c r="D1" s="4" t="s">
        <v>6</v>
      </c>
      <c r="E1" s="4" t="s">
        <v>7</v>
      </c>
      <c r="F1" s="1">
        <v>3</v>
      </c>
      <c r="G1" s="1">
        <v>4</v>
      </c>
      <c r="H1" s="1">
        <v>6</v>
      </c>
      <c r="I1" s="1">
        <v>7</v>
      </c>
      <c r="J1" s="1">
        <v>21</v>
      </c>
      <c r="K1" s="1">
        <v>22</v>
      </c>
      <c r="L1" s="1">
        <v>48</v>
      </c>
      <c r="M1" s="1">
        <v>56</v>
      </c>
      <c r="N1" s="4" t="s">
        <v>29</v>
      </c>
      <c r="O1" s="4" t="s">
        <v>116</v>
      </c>
      <c r="S1" s="1" t="s">
        <v>111</v>
      </c>
      <c r="T1" s="1" t="s">
        <v>112</v>
      </c>
      <c r="U1" s="4" t="s">
        <v>230</v>
      </c>
    </row>
    <row r="2" spans="1:21" x14ac:dyDescent="0.25">
      <c r="A2" s="6" t="s">
        <v>24</v>
      </c>
      <c r="B2" s="1" t="s">
        <v>92</v>
      </c>
      <c r="C2" s="6" t="s">
        <v>1</v>
      </c>
      <c r="D2" s="1">
        <v>1</v>
      </c>
      <c r="E2" s="7">
        <v>43255</v>
      </c>
      <c r="F2" s="1">
        <v>27</v>
      </c>
      <c r="G2" s="1">
        <v>4</v>
      </c>
      <c r="H2" s="1">
        <v>0</v>
      </c>
      <c r="I2" s="1">
        <v>12</v>
      </c>
      <c r="J2" s="1">
        <v>0</v>
      </c>
      <c r="K2" s="1">
        <v>0</v>
      </c>
      <c r="L2" s="1">
        <v>14</v>
      </c>
      <c r="M2" s="1">
        <v>2</v>
      </c>
      <c r="N2" s="11">
        <f>F2*Liste!$F$2+G2*Liste!$F$3+H2*Liste!$F$4+I2*Liste!$F$5+J2*Liste!$F$6+K2*Liste!$F$7+L2*Liste!$F$8+M2*Liste!$F$9</f>
        <v>8.2270833333333329</v>
      </c>
      <c r="O2" s="14">
        <v>20.833333333333332</v>
      </c>
      <c r="S2" s="18" t="str">
        <f t="shared" ref="S2:S8" ca="1" si="0">IF(E2="X","X",DATEDIF(E2,TODAY(),"Y") &amp; " y " &amp; DATEDIF(E2,TODAY(),"YM") &amp; " m " &amp; DATEDIF(E2,TODAY(),"MD")&amp;" d ")</f>
        <v xml:space="preserve">0 y 3 m 7 d </v>
      </c>
      <c r="T2" s="1">
        <f t="shared" ref="T2:T8" si="1">SUM(F2:M2)</f>
        <v>59</v>
      </c>
      <c r="U2" s="7">
        <f>IF(E2="X","X",E2+91)</f>
        <v>43346</v>
      </c>
    </row>
    <row r="3" spans="1:21" x14ac:dyDescent="0.25">
      <c r="A3" s="6" t="s">
        <v>25</v>
      </c>
      <c r="B3" s="1" t="s">
        <v>93</v>
      </c>
      <c r="C3" s="6" t="s">
        <v>1</v>
      </c>
      <c r="D3" s="1">
        <v>2</v>
      </c>
      <c r="E3" s="7">
        <v>43255</v>
      </c>
      <c r="F3" s="1">
        <v>27</v>
      </c>
      <c r="G3" s="1">
        <v>4</v>
      </c>
      <c r="H3" s="1">
        <v>0</v>
      </c>
      <c r="I3" s="1">
        <v>12</v>
      </c>
      <c r="J3" s="1">
        <v>0</v>
      </c>
      <c r="K3" s="1">
        <v>0</v>
      </c>
      <c r="L3" s="1">
        <v>14</v>
      </c>
      <c r="M3" s="1">
        <v>2</v>
      </c>
      <c r="N3" s="11">
        <f>F3*Liste!$F$2+G3*Liste!$F$3+H3*Liste!$F$4+I3*Liste!$F$5+J3*Liste!$F$6+K3*Liste!$F$7+L3*Liste!$F$8+M3*Liste!$F$9</f>
        <v>8.2270833333333329</v>
      </c>
      <c r="O3" s="14">
        <v>20.833333333333332</v>
      </c>
      <c r="S3" s="18" t="str">
        <f t="shared" ca="1" si="0"/>
        <v xml:space="preserve">0 y 3 m 7 d </v>
      </c>
      <c r="T3" s="44">
        <f t="shared" si="1"/>
        <v>59</v>
      </c>
      <c r="U3" s="7">
        <f>IF(E3="X","X",E3+91)</f>
        <v>43346</v>
      </c>
    </row>
    <row r="4" spans="1:21" x14ac:dyDescent="0.25">
      <c r="A4" s="10" t="s">
        <v>26</v>
      </c>
      <c r="B4" s="1" t="s">
        <v>94</v>
      </c>
      <c r="C4" s="6" t="s">
        <v>1</v>
      </c>
      <c r="D4" s="1">
        <v>3</v>
      </c>
      <c r="E4" s="7">
        <v>43255</v>
      </c>
      <c r="F4" s="1">
        <v>27</v>
      </c>
      <c r="G4" s="1">
        <v>4</v>
      </c>
      <c r="H4" s="1">
        <v>0</v>
      </c>
      <c r="I4" s="1">
        <v>12</v>
      </c>
      <c r="J4" s="1">
        <v>0</v>
      </c>
      <c r="K4" s="1">
        <v>0</v>
      </c>
      <c r="L4" s="1">
        <v>14</v>
      </c>
      <c r="M4" s="1">
        <v>2</v>
      </c>
      <c r="N4" s="11">
        <f>F4*Liste!$F$2+G4*Liste!$F$3+H4*Liste!$F$4+I4*Liste!$F$5+J4*Liste!$F$6+K4*Liste!$F$7+L4*Liste!$F$8+M4*Liste!$F$9</f>
        <v>8.2270833333333329</v>
      </c>
      <c r="O4" s="14">
        <v>20.833333333333332</v>
      </c>
      <c r="S4" s="18" t="str">
        <f t="shared" ca="1" si="0"/>
        <v xml:space="preserve">0 y 3 m 7 d </v>
      </c>
      <c r="T4" s="44">
        <f t="shared" si="1"/>
        <v>59</v>
      </c>
      <c r="U4" s="7">
        <f>IF(E4="X","X",E4+91)</f>
        <v>43346</v>
      </c>
    </row>
    <row r="5" spans="1:21" x14ac:dyDescent="0.25">
      <c r="A5" s="6" t="s">
        <v>27</v>
      </c>
      <c r="B5" s="1" t="s">
        <v>95</v>
      </c>
      <c r="C5" s="6" t="s">
        <v>1</v>
      </c>
      <c r="D5" s="1">
        <v>4</v>
      </c>
      <c r="E5" s="7">
        <v>43255</v>
      </c>
      <c r="F5" s="1">
        <v>27</v>
      </c>
      <c r="G5" s="1">
        <v>4</v>
      </c>
      <c r="H5" s="1">
        <v>0</v>
      </c>
      <c r="I5" s="1">
        <v>12</v>
      </c>
      <c r="J5" s="1">
        <v>0</v>
      </c>
      <c r="K5" s="1">
        <v>0</v>
      </c>
      <c r="L5" s="1">
        <v>14</v>
      </c>
      <c r="M5" s="1">
        <v>2</v>
      </c>
      <c r="N5" s="11">
        <f>F5*Liste!$F$2+G5*Liste!$F$3+H5*Liste!$F$4+I5*Liste!$F$5+J5*Liste!$F$6+K5*Liste!$F$7+L5*Liste!$F$8+M5*Liste!$F$9</f>
        <v>8.2270833333333329</v>
      </c>
      <c r="O5" s="14">
        <v>20.833333333333332</v>
      </c>
      <c r="S5" s="18" t="str">
        <f t="shared" ca="1" si="0"/>
        <v xml:space="preserve">0 y 3 m 7 d </v>
      </c>
      <c r="T5" s="44">
        <f t="shared" si="1"/>
        <v>59</v>
      </c>
      <c r="U5" s="7">
        <f>IF(E5="X","X",E5+91)</f>
        <v>43346</v>
      </c>
    </row>
    <row r="6" spans="1:21" x14ac:dyDescent="0.25">
      <c r="A6" s="6" t="s">
        <v>101</v>
      </c>
      <c r="B6" s="54" t="s">
        <v>98</v>
      </c>
      <c r="C6" s="6" t="s">
        <v>2</v>
      </c>
      <c r="D6" s="54">
        <v>5</v>
      </c>
      <c r="E6" s="7">
        <v>43073</v>
      </c>
      <c r="F6" s="54">
        <v>27</v>
      </c>
      <c r="G6" s="54">
        <v>4</v>
      </c>
      <c r="H6" s="54">
        <v>0</v>
      </c>
      <c r="I6" s="54">
        <v>26</v>
      </c>
      <c r="J6" s="54">
        <v>0</v>
      </c>
      <c r="K6" s="54">
        <v>0</v>
      </c>
      <c r="L6" s="54">
        <v>47</v>
      </c>
      <c r="M6" s="54">
        <v>4</v>
      </c>
      <c r="N6" s="11">
        <f>F6*Liste!$F$2+G6*Liste!$F$3+H6*Liste!$F$4+I6*Liste!$F$5+J6*Liste!$F$6+K6*Liste!$F$7+L6*Liste!$F$8+M6*Liste!$F$9</f>
        <v>13.657638888888886</v>
      </c>
      <c r="O6" s="14">
        <v>29.166666666666668</v>
      </c>
      <c r="S6" s="18" t="str">
        <f t="shared" ca="1" si="0"/>
        <v xml:space="preserve">0 y 9 m 7 d </v>
      </c>
      <c r="T6" s="44">
        <f t="shared" si="1"/>
        <v>108</v>
      </c>
      <c r="U6" s="7">
        <f t="shared" ref="U6:U8" si="2">IF(E6="X","X",E6+91)</f>
        <v>43164</v>
      </c>
    </row>
    <row r="7" spans="1:21" x14ac:dyDescent="0.25">
      <c r="A7" s="6" t="s">
        <v>103</v>
      </c>
      <c r="B7" s="54" t="s">
        <v>99</v>
      </c>
      <c r="C7" s="6" t="s">
        <v>2</v>
      </c>
      <c r="D7" s="54">
        <v>6</v>
      </c>
      <c r="E7" s="7">
        <v>43073</v>
      </c>
      <c r="F7" s="54">
        <v>27</v>
      </c>
      <c r="G7" s="54">
        <v>4</v>
      </c>
      <c r="H7" s="54">
        <v>0</v>
      </c>
      <c r="I7" s="54">
        <v>26</v>
      </c>
      <c r="J7" s="54">
        <v>0</v>
      </c>
      <c r="K7" s="54">
        <v>0</v>
      </c>
      <c r="L7" s="54">
        <v>47</v>
      </c>
      <c r="M7" s="54">
        <v>4</v>
      </c>
      <c r="N7" s="11">
        <f>F7*Liste!$F$2+G7*Liste!$F$3+H7*Liste!$F$4+I7*Liste!$F$5+J7*Liste!$F$6+K7*Liste!$F$7+L7*Liste!$F$8+M7*Liste!$F$9</f>
        <v>13.657638888888886</v>
      </c>
      <c r="O7" s="14">
        <v>29.166666666666668</v>
      </c>
      <c r="S7" s="18" t="str">
        <f t="shared" ca="1" si="0"/>
        <v xml:space="preserve">0 y 9 m 7 d </v>
      </c>
      <c r="T7" s="44">
        <f t="shared" si="1"/>
        <v>108</v>
      </c>
      <c r="U7" s="7">
        <f t="shared" si="2"/>
        <v>43164</v>
      </c>
    </row>
    <row r="8" spans="1:21" x14ac:dyDescent="0.25">
      <c r="A8" s="6" t="s">
        <v>105</v>
      </c>
      <c r="B8" s="54" t="s">
        <v>100</v>
      </c>
      <c r="C8" s="6" t="s">
        <v>2</v>
      </c>
      <c r="D8" s="54">
        <v>7</v>
      </c>
      <c r="E8" s="7">
        <v>43074</v>
      </c>
      <c r="F8" s="54">
        <v>27</v>
      </c>
      <c r="G8" s="54">
        <v>4</v>
      </c>
      <c r="H8" s="54">
        <v>0</v>
      </c>
      <c r="I8" s="54">
        <v>26</v>
      </c>
      <c r="J8" s="54">
        <v>0</v>
      </c>
      <c r="K8" s="54">
        <v>0</v>
      </c>
      <c r="L8" s="54">
        <v>47</v>
      </c>
      <c r="M8" s="54">
        <v>4</v>
      </c>
      <c r="N8" s="11">
        <f>F8*Liste!$F$2+G8*Liste!$F$3+H8*Liste!$F$4+I8*Liste!$F$5+J8*Liste!$F$6+K8*Liste!$F$7+L8*Liste!$F$8+M8*Liste!$F$9</f>
        <v>13.657638888888886</v>
      </c>
      <c r="O8" s="14">
        <v>29.166666666666668</v>
      </c>
      <c r="S8" s="18" t="str">
        <f t="shared" ca="1" si="0"/>
        <v xml:space="preserve">0 y 9 m 6 d </v>
      </c>
      <c r="T8" s="44">
        <f t="shared" si="1"/>
        <v>108</v>
      </c>
      <c r="U8" s="7">
        <f t="shared" si="2"/>
        <v>43165</v>
      </c>
    </row>
  </sheetData>
  <sortState ref="A2:I15">
    <sortCondition ref="D2"/>
  </sortState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117"/>
  <sheetViews>
    <sheetView topLeftCell="A85" workbookViewId="0">
      <selection activeCell="B109" sqref="B109"/>
    </sheetView>
  </sheetViews>
  <sheetFormatPr defaultRowHeight="15" x14ac:dyDescent="0.25"/>
  <cols>
    <col min="1" max="1" width="4.42578125" style="1" customWidth="1"/>
    <col min="2" max="2" width="5" style="1" bestFit="1" customWidth="1"/>
    <col min="3" max="3" width="5.85546875" style="1" bestFit="1" customWidth="1"/>
    <col min="4" max="4" width="9" style="1" bestFit="1" customWidth="1"/>
    <col min="5" max="5" width="6.28515625" style="1" bestFit="1" customWidth="1"/>
    <col min="6" max="6" width="11.7109375" style="1" bestFit="1" customWidth="1"/>
    <col min="7" max="7" width="8.42578125" style="7" bestFit="1" customWidth="1"/>
    <col min="8" max="8" width="11.28515625" style="1" bestFit="1" customWidth="1"/>
    <col min="9" max="9" width="10.140625" style="1" bestFit="1" customWidth="1"/>
  </cols>
  <sheetData>
    <row r="1" spans="1:9" ht="30" customHeight="1" x14ac:dyDescent="0.25">
      <c r="A1" s="4" t="s">
        <v>10</v>
      </c>
      <c r="B1" s="4" t="s">
        <v>3</v>
      </c>
      <c r="C1" s="4" t="s">
        <v>9</v>
      </c>
      <c r="D1" s="4" t="s">
        <v>13</v>
      </c>
      <c r="E1" s="4" t="s">
        <v>14</v>
      </c>
      <c r="F1" s="4" t="s">
        <v>15</v>
      </c>
      <c r="G1" s="17" t="s">
        <v>11</v>
      </c>
      <c r="H1" s="4" t="s">
        <v>12</v>
      </c>
      <c r="I1" s="1" t="s">
        <v>30</v>
      </c>
    </row>
    <row r="2" spans="1:9" x14ac:dyDescent="0.25">
      <c r="A2" s="1">
        <v>1</v>
      </c>
      <c r="B2" s="1" t="s">
        <v>28</v>
      </c>
      <c r="C2" s="1">
        <v>6058</v>
      </c>
      <c r="D2" s="1">
        <v>30620331</v>
      </c>
      <c r="E2" s="1">
        <v>2884</v>
      </c>
      <c r="F2" s="1" t="s">
        <v>18</v>
      </c>
      <c r="G2" s="7">
        <v>43138</v>
      </c>
      <c r="H2" s="8">
        <v>48</v>
      </c>
      <c r="I2" s="1">
        <v>39908</v>
      </c>
    </row>
    <row r="3" spans="1:9" x14ac:dyDescent="0.25">
      <c r="A3" s="1">
        <v>2</v>
      </c>
      <c r="B3" s="1" t="s">
        <v>28</v>
      </c>
      <c r="C3" s="1">
        <v>6059</v>
      </c>
      <c r="D3" s="1">
        <v>30814563</v>
      </c>
      <c r="E3" s="1">
        <v>2775</v>
      </c>
      <c r="F3" s="1" t="s">
        <v>16</v>
      </c>
      <c r="G3" s="7">
        <v>43139</v>
      </c>
      <c r="H3" s="8">
        <v>48</v>
      </c>
      <c r="I3" s="1">
        <v>47084</v>
      </c>
    </row>
    <row r="4" spans="1:9" ht="15.75" customHeight="1" x14ac:dyDescent="0.25">
      <c r="A4" s="1">
        <v>3</v>
      </c>
      <c r="B4" s="1" t="s">
        <v>28</v>
      </c>
      <c r="C4" s="1">
        <v>6059</v>
      </c>
      <c r="D4" s="1">
        <v>30815539</v>
      </c>
      <c r="E4" s="1">
        <v>1725</v>
      </c>
      <c r="F4" s="1" t="s">
        <v>18</v>
      </c>
      <c r="G4" s="7">
        <v>43139</v>
      </c>
      <c r="H4" s="8">
        <v>48</v>
      </c>
      <c r="I4" s="1">
        <v>47084</v>
      </c>
    </row>
    <row r="5" spans="1:9" x14ac:dyDescent="0.25">
      <c r="A5" s="1">
        <v>4</v>
      </c>
      <c r="B5" s="1" t="s">
        <v>28</v>
      </c>
      <c r="C5" s="1">
        <v>6060</v>
      </c>
      <c r="D5" s="1">
        <v>30817226</v>
      </c>
      <c r="E5" s="1">
        <v>2015</v>
      </c>
      <c r="F5" s="1" t="s">
        <v>18</v>
      </c>
      <c r="G5" s="7">
        <v>43144</v>
      </c>
      <c r="H5" s="8">
        <v>48</v>
      </c>
      <c r="I5" s="1">
        <v>42712</v>
      </c>
    </row>
    <row r="6" spans="1:9" x14ac:dyDescent="0.25">
      <c r="A6" s="1">
        <v>5</v>
      </c>
      <c r="B6" s="1" t="s">
        <v>28</v>
      </c>
      <c r="C6" s="1">
        <v>6061</v>
      </c>
      <c r="D6" s="1">
        <v>30815654</v>
      </c>
      <c r="E6" s="1">
        <v>1950</v>
      </c>
      <c r="F6" s="1" t="s">
        <v>16</v>
      </c>
      <c r="G6" s="7">
        <v>43144</v>
      </c>
      <c r="H6" s="9">
        <v>48</v>
      </c>
      <c r="I6" s="1">
        <v>39908</v>
      </c>
    </row>
    <row r="7" spans="1:9" x14ac:dyDescent="0.25">
      <c r="A7" s="1">
        <v>6</v>
      </c>
      <c r="B7" s="1" t="s">
        <v>28</v>
      </c>
      <c r="C7" s="1">
        <v>6062</v>
      </c>
      <c r="D7" s="1">
        <v>30817226</v>
      </c>
      <c r="E7" s="1">
        <v>2870</v>
      </c>
      <c r="F7" s="1" t="s">
        <v>18</v>
      </c>
      <c r="G7" s="7">
        <v>43145</v>
      </c>
      <c r="H7" s="8">
        <v>48</v>
      </c>
      <c r="I7" s="1">
        <v>47084</v>
      </c>
    </row>
    <row r="8" spans="1:9" x14ac:dyDescent="0.25">
      <c r="A8" s="1">
        <v>7</v>
      </c>
      <c r="B8" s="1" t="s">
        <v>28</v>
      </c>
      <c r="C8" s="1">
        <v>6063</v>
      </c>
      <c r="D8" s="1">
        <v>30826729</v>
      </c>
      <c r="E8" s="1">
        <v>1395</v>
      </c>
      <c r="F8" s="1" t="s">
        <v>20</v>
      </c>
      <c r="G8" s="7">
        <v>43154</v>
      </c>
      <c r="H8" s="8">
        <v>56</v>
      </c>
      <c r="I8" s="1">
        <v>47084</v>
      </c>
    </row>
    <row r="9" spans="1:9" x14ac:dyDescent="0.25">
      <c r="A9" s="1">
        <v>8</v>
      </c>
      <c r="B9" s="1" t="s">
        <v>28</v>
      </c>
      <c r="C9" s="1">
        <v>6064</v>
      </c>
      <c r="D9" s="1">
        <v>30814563</v>
      </c>
      <c r="E9" s="1">
        <v>2945</v>
      </c>
      <c r="F9" s="1" t="s">
        <v>16</v>
      </c>
      <c r="G9" s="7">
        <v>43154</v>
      </c>
      <c r="H9" s="8">
        <v>48</v>
      </c>
      <c r="I9" s="1">
        <v>47084</v>
      </c>
    </row>
    <row r="10" spans="1:9" x14ac:dyDescent="0.25">
      <c r="A10" s="1">
        <v>9</v>
      </c>
      <c r="B10" s="1" t="s">
        <v>28</v>
      </c>
      <c r="C10" s="1">
        <v>6065</v>
      </c>
      <c r="D10" s="1">
        <v>30829374</v>
      </c>
      <c r="E10" s="1">
        <v>2425</v>
      </c>
      <c r="F10" s="1" t="s">
        <v>18</v>
      </c>
      <c r="G10" s="7">
        <v>43159</v>
      </c>
      <c r="H10" s="8">
        <v>48</v>
      </c>
      <c r="I10" s="1">
        <v>47084</v>
      </c>
    </row>
    <row r="11" spans="1:9" x14ac:dyDescent="0.25">
      <c r="A11" s="1">
        <v>10</v>
      </c>
      <c r="B11" s="1" t="s">
        <v>28</v>
      </c>
      <c r="C11" s="1">
        <v>6065</v>
      </c>
      <c r="D11" s="1">
        <v>30826729</v>
      </c>
      <c r="E11" s="1">
        <v>2425</v>
      </c>
      <c r="F11" s="1" t="s">
        <v>18</v>
      </c>
      <c r="G11" s="7">
        <v>43159</v>
      </c>
      <c r="H11" s="8">
        <v>48</v>
      </c>
      <c r="I11" s="1">
        <v>47084</v>
      </c>
    </row>
    <row r="12" spans="1:9" x14ac:dyDescent="0.25">
      <c r="A12" s="1">
        <v>11</v>
      </c>
      <c r="B12" s="1" t="s">
        <v>28</v>
      </c>
      <c r="C12" s="1">
        <v>6066</v>
      </c>
      <c r="D12" s="1">
        <v>30829374</v>
      </c>
      <c r="E12" s="1">
        <v>2886</v>
      </c>
      <c r="F12" s="1" t="s">
        <v>18</v>
      </c>
      <c r="G12" s="7">
        <v>43160</v>
      </c>
      <c r="H12" s="8">
        <v>48</v>
      </c>
      <c r="I12" s="1">
        <v>47084</v>
      </c>
    </row>
    <row r="13" spans="1:9" x14ac:dyDescent="0.25">
      <c r="A13" s="1">
        <v>12</v>
      </c>
      <c r="B13" s="1" t="s">
        <v>28</v>
      </c>
      <c r="C13" s="1">
        <v>6066</v>
      </c>
      <c r="D13" s="1">
        <v>30826729</v>
      </c>
      <c r="E13" s="1">
        <v>2886</v>
      </c>
      <c r="F13" s="1" t="s">
        <v>18</v>
      </c>
      <c r="G13" s="7">
        <v>43160</v>
      </c>
      <c r="H13" s="8">
        <v>48</v>
      </c>
      <c r="I13" s="1">
        <v>47084</v>
      </c>
    </row>
    <row r="14" spans="1:9" x14ac:dyDescent="0.25">
      <c r="A14" s="1">
        <v>13</v>
      </c>
      <c r="B14" s="1" t="s">
        <v>28</v>
      </c>
      <c r="C14" s="1">
        <v>6072</v>
      </c>
      <c r="D14" s="1">
        <v>30839852</v>
      </c>
      <c r="E14" s="1">
        <v>100</v>
      </c>
      <c r="F14" s="1" t="s">
        <v>20</v>
      </c>
      <c r="G14" s="7">
        <v>43175</v>
      </c>
      <c r="H14" s="8">
        <v>56</v>
      </c>
      <c r="I14" s="1">
        <v>47084</v>
      </c>
    </row>
    <row r="15" spans="1:9" x14ac:dyDescent="0.25">
      <c r="A15" s="1">
        <v>14</v>
      </c>
      <c r="B15" s="1" t="s">
        <v>28</v>
      </c>
      <c r="C15" s="1">
        <v>6073</v>
      </c>
      <c r="D15" s="1">
        <v>30835980</v>
      </c>
      <c r="E15" s="1">
        <v>2925</v>
      </c>
      <c r="F15" s="1" t="s">
        <v>18</v>
      </c>
      <c r="G15" s="7">
        <v>43179</v>
      </c>
      <c r="H15" s="8">
        <v>48</v>
      </c>
      <c r="I15" s="1">
        <v>47084</v>
      </c>
    </row>
    <row r="16" spans="1:9" x14ac:dyDescent="0.25">
      <c r="A16" s="1">
        <v>15</v>
      </c>
      <c r="B16" s="1" t="s">
        <v>28</v>
      </c>
      <c r="C16" s="1">
        <v>6074</v>
      </c>
      <c r="D16" s="1">
        <v>30839251</v>
      </c>
      <c r="E16" s="1">
        <v>2425</v>
      </c>
      <c r="F16" s="1" t="s">
        <v>18</v>
      </c>
      <c r="G16" s="7">
        <v>43180</v>
      </c>
      <c r="H16" s="8">
        <v>48</v>
      </c>
      <c r="I16" s="1">
        <v>47084</v>
      </c>
    </row>
    <row r="17" spans="1:9" x14ac:dyDescent="0.25">
      <c r="A17" s="1">
        <v>16</v>
      </c>
      <c r="B17" s="1" t="s">
        <v>28</v>
      </c>
      <c r="C17" s="1">
        <v>6075</v>
      </c>
      <c r="D17" s="1">
        <v>30839251</v>
      </c>
      <c r="E17" s="1">
        <v>2886</v>
      </c>
      <c r="F17" s="1" t="s">
        <v>18</v>
      </c>
      <c r="G17" s="7">
        <v>43181</v>
      </c>
      <c r="H17" s="8">
        <v>48</v>
      </c>
      <c r="I17" s="1">
        <v>47084</v>
      </c>
    </row>
    <row r="18" spans="1:9" x14ac:dyDescent="0.25">
      <c r="A18" s="1">
        <v>17</v>
      </c>
      <c r="B18" s="1" t="s">
        <v>28</v>
      </c>
      <c r="C18" s="1">
        <v>6076</v>
      </c>
      <c r="D18" s="1">
        <v>30835980</v>
      </c>
      <c r="E18" s="1">
        <v>3500</v>
      </c>
      <c r="F18" s="1" t="s">
        <v>18</v>
      </c>
      <c r="G18" s="7">
        <v>43182</v>
      </c>
      <c r="H18" s="8">
        <v>7</v>
      </c>
      <c r="I18" s="1">
        <v>47084</v>
      </c>
    </row>
    <row r="19" spans="1:9" x14ac:dyDescent="0.25">
      <c r="A19" s="1">
        <v>18</v>
      </c>
      <c r="B19" s="1" t="s">
        <v>28</v>
      </c>
      <c r="C19" s="1">
        <v>6077</v>
      </c>
      <c r="D19" s="1">
        <v>30840503</v>
      </c>
      <c r="E19" s="1">
        <v>1175</v>
      </c>
      <c r="F19" s="1" t="s">
        <v>18</v>
      </c>
      <c r="G19" s="7">
        <v>43182</v>
      </c>
      <c r="H19" s="8">
        <v>7</v>
      </c>
      <c r="I19" s="1">
        <v>47084</v>
      </c>
    </row>
    <row r="20" spans="1:9" x14ac:dyDescent="0.25">
      <c r="A20" s="1">
        <v>19</v>
      </c>
      <c r="B20" s="1" t="s">
        <v>28</v>
      </c>
      <c r="C20" s="1">
        <v>6077</v>
      </c>
      <c r="D20" s="1">
        <v>30840710</v>
      </c>
      <c r="E20" s="1">
        <v>2100</v>
      </c>
      <c r="F20" s="1" t="s">
        <v>16</v>
      </c>
      <c r="G20" s="7">
        <v>43182</v>
      </c>
      <c r="H20" s="8">
        <v>7</v>
      </c>
      <c r="I20" s="1">
        <v>47084</v>
      </c>
    </row>
    <row r="21" spans="1:9" x14ac:dyDescent="0.25">
      <c r="A21" s="1">
        <v>20</v>
      </c>
      <c r="B21" s="1" t="s">
        <v>28</v>
      </c>
      <c r="C21" s="1">
        <v>6079</v>
      </c>
      <c r="D21" s="1">
        <v>30836411</v>
      </c>
      <c r="E21" s="1">
        <v>3175</v>
      </c>
      <c r="F21" s="1" t="s">
        <v>16</v>
      </c>
      <c r="G21" s="7">
        <v>43185</v>
      </c>
      <c r="H21" s="8">
        <v>48</v>
      </c>
      <c r="I21" s="1">
        <v>47084</v>
      </c>
    </row>
    <row r="22" spans="1:9" x14ac:dyDescent="0.25">
      <c r="A22" s="1">
        <v>21</v>
      </c>
      <c r="B22" s="1" t="s">
        <v>28</v>
      </c>
      <c r="C22" s="1">
        <v>6080</v>
      </c>
      <c r="D22" s="1">
        <v>30840503</v>
      </c>
      <c r="E22" s="1">
        <v>2450</v>
      </c>
      <c r="F22" s="1" t="s">
        <v>18</v>
      </c>
      <c r="G22" s="7">
        <v>43187</v>
      </c>
      <c r="H22" s="8">
        <v>48</v>
      </c>
      <c r="I22" s="1">
        <v>47084</v>
      </c>
    </row>
    <row r="23" spans="1:9" x14ac:dyDescent="0.25">
      <c r="A23" s="1">
        <v>22</v>
      </c>
      <c r="B23" s="1" t="s">
        <v>28</v>
      </c>
      <c r="C23" s="1">
        <v>6081</v>
      </c>
      <c r="D23" s="1">
        <v>30840503</v>
      </c>
      <c r="E23" s="1">
        <v>2925</v>
      </c>
      <c r="F23" s="1" t="s">
        <v>18</v>
      </c>
      <c r="G23" s="7">
        <v>43188</v>
      </c>
      <c r="H23" s="8">
        <v>48</v>
      </c>
      <c r="I23" s="1">
        <v>47084</v>
      </c>
    </row>
    <row r="24" spans="1:9" x14ac:dyDescent="0.25">
      <c r="A24" s="1">
        <v>23</v>
      </c>
      <c r="B24" s="1" t="s">
        <v>28</v>
      </c>
      <c r="C24" s="1">
        <v>6081</v>
      </c>
      <c r="D24" s="1">
        <v>30840584</v>
      </c>
      <c r="E24" s="1">
        <v>2475</v>
      </c>
      <c r="F24" s="1" t="s">
        <v>18</v>
      </c>
      <c r="G24" s="7">
        <v>43188</v>
      </c>
      <c r="H24" s="8">
        <v>48</v>
      </c>
      <c r="I24" s="1">
        <v>47084</v>
      </c>
    </row>
    <row r="25" spans="1:9" x14ac:dyDescent="0.25">
      <c r="A25" s="1">
        <v>24</v>
      </c>
      <c r="B25" s="1" t="s">
        <v>28</v>
      </c>
      <c r="C25" s="1">
        <v>6082</v>
      </c>
      <c r="D25" s="1">
        <v>30840384</v>
      </c>
      <c r="E25" s="1">
        <v>2925</v>
      </c>
      <c r="F25" s="1" t="s">
        <v>18</v>
      </c>
      <c r="G25" s="7">
        <v>43189</v>
      </c>
      <c r="H25" s="8">
        <v>48</v>
      </c>
      <c r="I25" s="1">
        <v>47084</v>
      </c>
    </row>
    <row r="26" spans="1:9" x14ac:dyDescent="0.25">
      <c r="A26" s="1">
        <v>25</v>
      </c>
      <c r="B26" s="1" t="s">
        <v>28</v>
      </c>
      <c r="C26" s="1">
        <v>6084</v>
      </c>
      <c r="D26" s="1">
        <v>30842830</v>
      </c>
      <c r="E26" s="1">
        <v>2550</v>
      </c>
      <c r="F26" s="1" t="s">
        <v>16</v>
      </c>
      <c r="G26" s="7">
        <v>43193</v>
      </c>
      <c r="H26" s="8">
        <v>48</v>
      </c>
      <c r="I26" s="1">
        <v>39908</v>
      </c>
    </row>
    <row r="27" spans="1:9" x14ac:dyDescent="0.25">
      <c r="A27" s="1">
        <v>26</v>
      </c>
      <c r="B27" s="1" t="s">
        <v>28</v>
      </c>
      <c r="C27" s="1">
        <v>6086</v>
      </c>
      <c r="D27" s="1">
        <v>30842510</v>
      </c>
      <c r="E27" s="1">
        <v>2450</v>
      </c>
      <c r="F27" s="1" t="s">
        <v>18</v>
      </c>
      <c r="G27" s="7">
        <v>43195</v>
      </c>
      <c r="H27" s="8">
        <v>48</v>
      </c>
      <c r="I27" s="1">
        <v>47084</v>
      </c>
    </row>
    <row r="28" spans="1:9" x14ac:dyDescent="0.25">
      <c r="A28" s="1">
        <v>27</v>
      </c>
      <c r="B28" s="1" t="s">
        <v>28</v>
      </c>
      <c r="C28" s="1">
        <v>6087</v>
      </c>
      <c r="D28" s="1">
        <v>30842510</v>
      </c>
      <c r="E28" s="1">
        <v>2925</v>
      </c>
      <c r="F28" s="1" t="s">
        <v>18</v>
      </c>
      <c r="G28" s="7">
        <v>43196</v>
      </c>
      <c r="H28" s="8">
        <v>48</v>
      </c>
      <c r="I28" s="1">
        <v>47084</v>
      </c>
    </row>
    <row r="29" spans="1:9" x14ac:dyDescent="0.25">
      <c r="A29" s="1">
        <v>28</v>
      </c>
      <c r="B29" s="1" t="s">
        <v>28</v>
      </c>
      <c r="C29" s="1">
        <v>6088</v>
      </c>
      <c r="D29" s="1">
        <v>30840627</v>
      </c>
      <c r="E29" s="1">
        <v>44</v>
      </c>
      <c r="F29" s="1" t="s">
        <v>19</v>
      </c>
      <c r="G29" s="7">
        <v>43199</v>
      </c>
      <c r="H29" s="8">
        <v>7</v>
      </c>
      <c r="I29" s="1">
        <v>47084</v>
      </c>
    </row>
    <row r="30" spans="1:9" x14ac:dyDescent="0.25">
      <c r="A30" s="1">
        <v>29</v>
      </c>
      <c r="B30" s="1" t="s">
        <v>28</v>
      </c>
      <c r="C30" s="1">
        <v>6088</v>
      </c>
      <c r="D30" s="1">
        <v>30845555</v>
      </c>
      <c r="E30" s="1">
        <v>3500</v>
      </c>
      <c r="F30" s="1" t="s">
        <v>18</v>
      </c>
      <c r="G30" s="7">
        <v>43199</v>
      </c>
      <c r="H30" s="8">
        <v>7</v>
      </c>
      <c r="I30" s="1">
        <v>47084</v>
      </c>
    </row>
    <row r="31" spans="1:9" x14ac:dyDescent="0.25">
      <c r="A31" s="1">
        <v>30</v>
      </c>
      <c r="B31" s="1" t="s">
        <v>28</v>
      </c>
      <c r="C31" s="1">
        <v>6088</v>
      </c>
      <c r="D31" s="1">
        <v>30846464</v>
      </c>
      <c r="E31" s="1">
        <v>3500</v>
      </c>
      <c r="F31" s="1" t="s">
        <v>18</v>
      </c>
      <c r="G31" s="7">
        <v>43199</v>
      </c>
      <c r="H31" s="8">
        <v>7</v>
      </c>
      <c r="I31" s="1">
        <v>47084</v>
      </c>
    </row>
    <row r="32" spans="1:9" x14ac:dyDescent="0.25">
      <c r="A32" s="1">
        <v>31</v>
      </c>
      <c r="B32" s="1" t="s">
        <v>28</v>
      </c>
      <c r="C32" s="1">
        <v>6088</v>
      </c>
      <c r="D32" s="1">
        <v>30840384</v>
      </c>
      <c r="E32" s="1">
        <v>3500</v>
      </c>
      <c r="F32" s="1" t="s">
        <v>18</v>
      </c>
      <c r="G32" s="7">
        <v>43199</v>
      </c>
      <c r="H32" s="8">
        <v>7</v>
      </c>
      <c r="I32" s="1">
        <v>47084</v>
      </c>
    </row>
    <row r="33" spans="1:9" x14ac:dyDescent="0.25">
      <c r="A33" s="1">
        <v>32</v>
      </c>
      <c r="B33" s="1" t="s">
        <v>28</v>
      </c>
      <c r="C33" s="1">
        <v>6090</v>
      </c>
      <c r="D33" s="1">
        <v>30842510</v>
      </c>
      <c r="E33" s="1">
        <v>3500</v>
      </c>
      <c r="F33" s="1" t="s">
        <v>18</v>
      </c>
      <c r="G33" s="7">
        <v>43200</v>
      </c>
      <c r="H33" s="8">
        <v>7</v>
      </c>
      <c r="I33" s="1">
        <v>43911</v>
      </c>
    </row>
    <row r="34" spans="1:9" x14ac:dyDescent="0.25">
      <c r="A34" s="1">
        <v>33</v>
      </c>
      <c r="B34" s="1" t="s">
        <v>28</v>
      </c>
      <c r="C34" s="1">
        <v>6090</v>
      </c>
      <c r="D34" s="1">
        <v>30845715</v>
      </c>
      <c r="E34" s="1">
        <v>3500</v>
      </c>
      <c r="F34" s="1" t="s">
        <v>18</v>
      </c>
      <c r="G34" s="7">
        <v>43200</v>
      </c>
      <c r="H34" s="8">
        <v>7</v>
      </c>
      <c r="I34" s="1">
        <v>43911</v>
      </c>
    </row>
    <row r="35" spans="1:9" x14ac:dyDescent="0.25">
      <c r="A35" s="1">
        <v>34</v>
      </c>
      <c r="B35" s="1" t="s">
        <v>28</v>
      </c>
      <c r="C35" s="1">
        <v>6091</v>
      </c>
      <c r="D35" s="1">
        <v>21204415</v>
      </c>
      <c r="E35" s="1">
        <v>1725</v>
      </c>
      <c r="F35" s="1" t="s">
        <v>18</v>
      </c>
      <c r="G35" s="7">
        <v>43201</v>
      </c>
      <c r="H35" s="8">
        <v>48</v>
      </c>
      <c r="I35" s="1">
        <v>43911</v>
      </c>
    </row>
    <row r="36" spans="1:9" x14ac:dyDescent="0.25">
      <c r="A36" s="1">
        <v>35</v>
      </c>
      <c r="B36" s="1" t="s">
        <v>28</v>
      </c>
      <c r="C36" s="1">
        <v>6093</v>
      </c>
      <c r="D36" s="1">
        <v>30851015</v>
      </c>
      <c r="E36" s="1">
        <v>1600</v>
      </c>
      <c r="F36" s="1" t="s">
        <v>16</v>
      </c>
      <c r="G36" s="7">
        <v>43201</v>
      </c>
      <c r="H36" s="8">
        <v>7</v>
      </c>
      <c r="I36" s="1">
        <v>47084</v>
      </c>
    </row>
    <row r="37" spans="1:9" x14ac:dyDescent="0.25">
      <c r="A37" s="1">
        <v>36</v>
      </c>
      <c r="B37" s="1" t="s">
        <v>28</v>
      </c>
      <c r="C37" s="1">
        <v>6093</v>
      </c>
      <c r="D37" s="1">
        <v>30849657</v>
      </c>
      <c r="E37" s="1">
        <v>2100</v>
      </c>
      <c r="F37" s="1" t="s">
        <v>16</v>
      </c>
      <c r="G37" s="7">
        <v>43201</v>
      </c>
      <c r="H37" s="8">
        <v>7</v>
      </c>
      <c r="I37" s="1">
        <v>47084</v>
      </c>
    </row>
    <row r="38" spans="1:9" x14ac:dyDescent="0.25">
      <c r="A38" s="1">
        <v>37</v>
      </c>
      <c r="B38" s="1" t="s">
        <v>28</v>
      </c>
      <c r="C38" s="1">
        <v>6093</v>
      </c>
      <c r="D38" s="1">
        <v>30851195</v>
      </c>
      <c r="E38" s="1">
        <v>1175</v>
      </c>
      <c r="F38" s="1" t="s">
        <v>18</v>
      </c>
      <c r="G38" s="7">
        <v>43201</v>
      </c>
      <c r="H38" s="8">
        <v>7</v>
      </c>
      <c r="I38" s="1">
        <v>47084</v>
      </c>
    </row>
    <row r="39" spans="1:9" x14ac:dyDescent="0.25">
      <c r="A39" s="1">
        <v>38</v>
      </c>
      <c r="B39" s="1" t="s">
        <v>28</v>
      </c>
      <c r="C39" s="1">
        <v>6094</v>
      </c>
      <c r="D39" s="1">
        <v>30851231</v>
      </c>
      <c r="E39" s="1">
        <v>2884</v>
      </c>
      <c r="F39" s="1" t="s">
        <v>18</v>
      </c>
      <c r="G39" s="7">
        <v>43209</v>
      </c>
      <c r="H39" s="8">
        <v>48</v>
      </c>
      <c r="I39" s="1">
        <v>47084</v>
      </c>
    </row>
    <row r="40" spans="1:9" x14ac:dyDescent="0.25">
      <c r="A40" s="1">
        <v>39</v>
      </c>
      <c r="B40" s="1" t="s">
        <v>28</v>
      </c>
      <c r="C40" s="1">
        <v>6099</v>
      </c>
      <c r="D40" s="1">
        <v>30851246</v>
      </c>
      <c r="E40" s="1">
        <v>3175</v>
      </c>
      <c r="F40" s="1" t="s">
        <v>16</v>
      </c>
      <c r="G40" s="7">
        <v>43213</v>
      </c>
      <c r="H40" s="8">
        <v>48</v>
      </c>
      <c r="I40" s="1">
        <v>43911</v>
      </c>
    </row>
    <row r="41" spans="1:9" x14ac:dyDescent="0.25">
      <c r="A41" s="1">
        <v>40</v>
      </c>
      <c r="B41" s="1" t="s">
        <v>28</v>
      </c>
      <c r="C41" s="1">
        <v>6101</v>
      </c>
      <c r="D41" s="1">
        <v>30855815</v>
      </c>
      <c r="E41" s="1">
        <v>1175</v>
      </c>
      <c r="F41" s="1" t="s">
        <v>18</v>
      </c>
      <c r="G41" s="7">
        <v>43213</v>
      </c>
      <c r="H41" s="8">
        <v>7</v>
      </c>
      <c r="I41" s="1">
        <v>47084</v>
      </c>
    </row>
    <row r="42" spans="1:9" x14ac:dyDescent="0.25">
      <c r="A42" s="1">
        <v>41</v>
      </c>
      <c r="B42" s="1" t="s">
        <v>28</v>
      </c>
      <c r="C42" s="1">
        <v>6101</v>
      </c>
      <c r="D42" s="1">
        <v>30851231</v>
      </c>
      <c r="E42" s="1">
        <v>3500</v>
      </c>
      <c r="F42" s="1" t="s">
        <v>18</v>
      </c>
      <c r="G42" s="7">
        <v>43213</v>
      </c>
      <c r="H42" s="8">
        <v>7</v>
      </c>
      <c r="I42" s="1">
        <v>47084</v>
      </c>
    </row>
    <row r="43" spans="1:9" x14ac:dyDescent="0.25">
      <c r="A43" s="1">
        <v>42</v>
      </c>
      <c r="B43" s="1" t="s">
        <v>28</v>
      </c>
      <c r="C43" s="1">
        <v>6103</v>
      </c>
      <c r="D43" s="1">
        <v>30851791</v>
      </c>
      <c r="E43" s="1">
        <v>2525</v>
      </c>
      <c r="F43" s="1" t="s">
        <v>16</v>
      </c>
      <c r="G43" s="7">
        <v>43214</v>
      </c>
      <c r="H43" s="8">
        <v>48</v>
      </c>
      <c r="I43" s="1">
        <v>43911</v>
      </c>
    </row>
    <row r="44" spans="1:9" x14ac:dyDescent="0.25">
      <c r="A44" s="1">
        <v>43</v>
      </c>
      <c r="B44" s="1" t="s">
        <v>28</v>
      </c>
      <c r="C44" s="1">
        <v>6104</v>
      </c>
      <c r="D44" s="1">
        <v>30851730</v>
      </c>
      <c r="E44" s="1">
        <v>2450</v>
      </c>
      <c r="F44" s="1" t="s">
        <v>18</v>
      </c>
      <c r="G44" s="7">
        <v>43214</v>
      </c>
      <c r="H44" s="8">
        <v>48</v>
      </c>
      <c r="I44" s="1">
        <v>39908</v>
      </c>
    </row>
    <row r="45" spans="1:9" x14ac:dyDescent="0.25">
      <c r="A45" s="1">
        <v>44</v>
      </c>
      <c r="B45" s="1" t="s">
        <v>28</v>
      </c>
      <c r="C45" s="1">
        <v>6105</v>
      </c>
      <c r="D45" s="1">
        <v>30856103</v>
      </c>
      <c r="E45" s="1">
        <v>2425</v>
      </c>
      <c r="F45" s="1" t="s">
        <v>18</v>
      </c>
      <c r="G45" s="7">
        <v>43215</v>
      </c>
      <c r="H45" s="8">
        <v>48</v>
      </c>
      <c r="I45" s="1">
        <v>43911</v>
      </c>
    </row>
    <row r="46" spans="1:9" x14ac:dyDescent="0.25">
      <c r="A46" s="1">
        <v>45</v>
      </c>
      <c r="B46" s="1" t="s">
        <v>28</v>
      </c>
      <c r="C46" s="1">
        <v>6106</v>
      </c>
      <c r="D46" s="1">
        <v>30851730</v>
      </c>
      <c r="E46" s="1">
        <v>2925</v>
      </c>
      <c r="F46" s="1" t="s">
        <v>18</v>
      </c>
      <c r="G46" s="7">
        <v>43246</v>
      </c>
      <c r="H46" s="8">
        <v>48</v>
      </c>
      <c r="I46" s="1">
        <v>47084</v>
      </c>
    </row>
    <row r="47" spans="1:9" x14ac:dyDescent="0.25">
      <c r="A47" s="1">
        <v>46</v>
      </c>
      <c r="B47" s="1" t="s">
        <v>28</v>
      </c>
      <c r="C47" s="1">
        <v>6107</v>
      </c>
      <c r="D47" s="1">
        <v>30858049</v>
      </c>
      <c r="E47" s="1">
        <v>2100</v>
      </c>
      <c r="F47" s="1" t="s">
        <v>16</v>
      </c>
      <c r="G47" s="7">
        <v>43217</v>
      </c>
      <c r="H47" s="8">
        <v>7</v>
      </c>
      <c r="I47" s="1">
        <v>42712</v>
      </c>
    </row>
    <row r="48" spans="1:9" x14ac:dyDescent="0.25">
      <c r="A48" s="1">
        <v>47</v>
      </c>
      <c r="B48" s="1" t="s">
        <v>28</v>
      </c>
      <c r="C48" s="1">
        <v>6107</v>
      </c>
      <c r="D48" s="1">
        <v>30857297</v>
      </c>
      <c r="E48" s="1">
        <v>580</v>
      </c>
      <c r="F48" s="1" t="s">
        <v>19</v>
      </c>
      <c r="G48" s="7">
        <v>43217</v>
      </c>
      <c r="H48" s="8">
        <v>7</v>
      </c>
      <c r="I48" s="1">
        <v>42712</v>
      </c>
    </row>
    <row r="49" spans="1:9" x14ac:dyDescent="0.25">
      <c r="A49" s="1">
        <v>48</v>
      </c>
      <c r="B49" s="1" t="s">
        <v>28</v>
      </c>
      <c r="C49" s="1">
        <v>6107</v>
      </c>
      <c r="D49" s="1">
        <v>30857910</v>
      </c>
      <c r="E49" s="1">
        <v>440</v>
      </c>
      <c r="F49" s="1" t="s">
        <v>19</v>
      </c>
      <c r="G49" s="7">
        <v>43217</v>
      </c>
      <c r="H49" s="8">
        <v>7</v>
      </c>
      <c r="I49" s="1">
        <v>42712</v>
      </c>
    </row>
    <row r="50" spans="1:9" x14ac:dyDescent="0.25">
      <c r="A50" s="1">
        <v>49</v>
      </c>
      <c r="B50" s="1" t="s">
        <v>28</v>
      </c>
      <c r="C50" s="1">
        <v>6107</v>
      </c>
      <c r="D50" s="1">
        <v>30855892</v>
      </c>
      <c r="E50" s="1">
        <v>1175</v>
      </c>
      <c r="F50" s="1" t="s">
        <v>18</v>
      </c>
      <c r="G50" s="7">
        <v>43217</v>
      </c>
      <c r="H50" s="8">
        <v>7</v>
      </c>
      <c r="I50" s="1">
        <v>42712</v>
      </c>
    </row>
    <row r="51" spans="1:9" x14ac:dyDescent="0.25">
      <c r="A51" s="1">
        <v>50</v>
      </c>
      <c r="B51" s="1" t="s">
        <v>28</v>
      </c>
      <c r="C51" s="1">
        <v>6108</v>
      </c>
      <c r="D51" s="1">
        <v>30851195</v>
      </c>
      <c r="E51" s="1">
        <v>1725</v>
      </c>
      <c r="F51" s="1" t="s">
        <v>18</v>
      </c>
      <c r="G51" s="7">
        <v>43220</v>
      </c>
      <c r="H51" s="8">
        <v>48</v>
      </c>
      <c r="I51" s="1">
        <v>39908</v>
      </c>
    </row>
    <row r="52" spans="1:9" x14ac:dyDescent="0.25">
      <c r="A52" s="1">
        <v>51</v>
      </c>
      <c r="B52" s="1" t="s">
        <v>28</v>
      </c>
      <c r="C52" s="1">
        <v>6108</v>
      </c>
      <c r="D52" s="1">
        <v>30856103</v>
      </c>
      <c r="E52" s="1">
        <v>2886</v>
      </c>
      <c r="F52" s="1" t="s">
        <v>18</v>
      </c>
      <c r="G52" s="7">
        <v>43220</v>
      </c>
      <c r="H52" s="8">
        <v>48</v>
      </c>
      <c r="I52" s="1">
        <v>39908</v>
      </c>
    </row>
    <row r="53" spans="1:9" x14ac:dyDescent="0.25">
      <c r="A53" s="1">
        <v>52</v>
      </c>
      <c r="B53" s="1" t="s">
        <v>28</v>
      </c>
      <c r="C53" s="1">
        <v>6109</v>
      </c>
      <c r="D53" s="1">
        <v>30855815</v>
      </c>
      <c r="E53" s="1">
        <v>2450</v>
      </c>
      <c r="F53" s="1" t="s">
        <v>18</v>
      </c>
      <c r="G53" s="7">
        <v>43224</v>
      </c>
      <c r="H53" s="8">
        <v>48</v>
      </c>
      <c r="I53" s="1">
        <v>47084</v>
      </c>
    </row>
    <row r="54" spans="1:9" x14ac:dyDescent="0.25">
      <c r="A54" s="1">
        <v>53</v>
      </c>
      <c r="B54" s="1" t="s">
        <v>28</v>
      </c>
      <c r="C54" s="1">
        <v>6109</v>
      </c>
      <c r="D54" s="1">
        <v>30851195</v>
      </c>
      <c r="E54" s="1">
        <v>1731</v>
      </c>
      <c r="F54" s="1" t="s">
        <v>18</v>
      </c>
      <c r="G54" s="7">
        <v>43224</v>
      </c>
      <c r="H54" s="8">
        <v>48</v>
      </c>
      <c r="I54" s="1">
        <v>47084</v>
      </c>
    </row>
    <row r="55" spans="1:9" x14ac:dyDescent="0.25">
      <c r="A55" s="1">
        <v>54</v>
      </c>
      <c r="B55" s="1" t="s">
        <v>28</v>
      </c>
      <c r="C55" s="1">
        <v>6110</v>
      </c>
      <c r="D55" s="1">
        <v>30855815</v>
      </c>
      <c r="E55" s="1">
        <v>2925</v>
      </c>
      <c r="F55" s="1" t="s">
        <v>18</v>
      </c>
      <c r="G55" s="7">
        <v>43227</v>
      </c>
      <c r="H55" s="8">
        <v>48</v>
      </c>
      <c r="I55" s="1">
        <v>47084</v>
      </c>
    </row>
    <row r="56" spans="1:9" x14ac:dyDescent="0.25">
      <c r="A56" s="1">
        <v>55</v>
      </c>
      <c r="B56" s="1" t="s">
        <v>28</v>
      </c>
      <c r="C56" s="1">
        <v>6110</v>
      </c>
      <c r="D56" s="1">
        <v>30851195</v>
      </c>
      <c r="E56" s="1">
        <v>1734</v>
      </c>
      <c r="F56" s="1" t="s">
        <v>18</v>
      </c>
      <c r="G56" s="7">
        <v>43227</v>
      </c>
      <c r="H56" s="8">
        <v>48</v>
      </c>
      <c r="I56" s="1">
        <v>47084</v>
      </c>
    </row>
    <row r="57" spans="1:9" x14ac:dyDescent="0.25">
      <c r="A57" s="1">
        <v>56</v>
      </c>
      <c r="B57" s="1" t="s">
        <v>28</v>
      </c>
      <c r="C57" s="1">
        <v>6111</v>
      </c>
      <c r="D57" s="1">
        <v>30861459</v>
      </c>
      <c r="E57" s="1">
        <v>2884</v>
      </c>
      <c r="F57" s="1" t="s">
        <v>18</v>
      </c>
      <c r="G57" s="7">
        <v>43229</v>
      </c>
      <c r="H57" s="8">
        <v>48</v>
      </c>
      <c r="I57" s="1">
        <v>47084</v>
      </c>
    </row>
    <row r="58" spans="1:9" x14ac:dyDescent="0.25">
      <c r="A58" s="1">
        <v>57</v>
      </c>
      <c r="B58" s="1" t="s">
        <v>28</v>
      </c>
      <c r="C58" s="1">
        <v>6113</v>
      </c>
      <c r="D58" s="1">
        <v>30863407</v>
      </c>
      <c r="E58" s="1">
        <v>1175</v>
      </c>
      <c r="F58" s="1" t="s">
        <v>18</v>
      </c>
      <c r="G58" s="7">
        <v>43231</v>
      </c>
      <c r="H58" s="8">
        <v>7</v>
      </c>
      <c r="I58" s="1">
        <v>42712</v>
      </c>
    </row>
    <row r="59" spans="1:9" x14ac:dyDescent="0.25">
      <c r="A59" s="1">
        <v>58</v>
      </c>
      <c r="B59" s="1" t="s">
        <v>28</v>
      </c>
      <c r="C59" s="1">
        <v>6113</v>
      </c>
      <c r="D59" s="1">
        <v>30863828</v>
      </c>
      <c r="E59" s="1">
        <v>1175</v>
      </c>
      <c r="F59" s="1" t="s">
        <v>18</v>
      </c>
      <c r="G59" s="7">
        <v>43231</v>
      </c>
      <c r="H59" s="8">
        <v>7</v>
      </c>
      <c r="I59" s="1">
        <v>42712</v>
      </c>
    </row>
    <row r="60" spans="1:9" x14ac:dyDescent="0.25">
      <c r="A60" s="1">
        <v>59</v>
      </c>
      <c r="B60" s="1" t="s">
        <v>28</v>
      </c>
      <c r="C60" s="1">
        <v>6114</v>
      </c>
      <c r="D60" s="1">
        <v>30855815</v>
      </c>
      <c r="E60" s="1">
        <v>3500</v>
      </c>
      <c r="F60" s="1" t="s">
        <v>18</v>
      </c>
      <c r="G60" s="7">
        <v>43234</v>
      </c>
      <c r="H60" s="9">
        <v>7</v>
      </c>
      <c r="I60" s="1">
        <v>39908</v>
      </c>
    </row>
    <row r="61" spans="1:9" x14ac:dyDescent="0.25">
      <c r="A61" s="1">
        <v>60</v>
      </c>
      <c r="B61" s="1" t="s">
        <v>28</v>
      </c>
      <c r="C61" s="1">
        <v>6114</v>
      </c>
      <c r="D61" s="1">
        <v>30862310</v>
      </c>
      <c r="E61" s="1">
        <v>3500</v>
      </c>
      <c r="F61" s="1" t="s">
        <v>18</v>
      </c>
      <c r="G61" s="7">
        <v>43234</v>
      </c>
      <c r="H61" s="8">
        <v>7</v>
      </c>
      <c r="I61" s="1">
        <v>39908</v>
      </c>
    </row>
    <row r="62" spans="1:9" x14ac:dyDescent="0.25">
      <c r="A62" s="1">
        <v>61</v>
      </c>
      <c r="B62" s="1" t="s">
        <v>28</v>
      </c>
      <c r="C62" s="1">
        <v>6115</v>
      </c>
      <c r="D62" s="1">
        <v>30851195</v>
      </c>
      <c r="E62" s="1">
        <v>3500</v>
      </c>
      <c r="F62" s="1" t="s">
        <v>18</v>
      </c>
      <c r="G62" s="7">
        <v>43237</v>
      </c>
      <c r="H62" s="8">
        <v>7</v>
      </c>
      <c r="I62" s="1">
        <v>47084</v>
      </c>
    </row>
    <row r="63" spans="1:9" x14ac:dyDescent="0.25">
      <c r="A63" s="1">
        <v>62</v>
      </c>
      <c r="B63" s="1" t="s">
        <v>28</v>
      </c>
      <c r="C63" s="1">
        <v>6115</v>
      </c>
      <c r="D63" s="1">
        <v>30863407</v>
      </c>
      <c r="E63" s="1">
        <v>3500</v>
      </c>
      <c r="F63" s="1" t="s">
        <v>18</v>
      </c>
      <c r="G63" s="7">
        <v>43237</v>
      </c>
      <c r="H63" s="8">
        <v>7</v>
      </c>
      <c r="I63" s="1">
        <v>47084</v>
      </c>
    </row>
    <row r="64" spans="1:9" x14ac:dyDescent="0.25">
      <c r="A64" s="1">
        <v>63</v>
      </c>
      <c r="B64" s="1" t="s">
        <v>28</v>
      </c>
      <c r="C64" s="1">
        <v>6116</v>
      </c>
      <c r="D64" s="1">
        <v>30862285</v>
      </c>
      <c r="E64" s="1">
        <v>1147</v>
      </c>
      <c r="F64" s="1" t="s">
        <v>18</v>
      </c>
      <c r="G64" s="7">
        <v>43238</v>
      </c>
      <c r="H64" s="8">
        <v>7</v>
      </c>
      <c r="I64" s="1">
        <v>64202</v>
      </c>
    </row>
    <row r="65" spans="1:9" x14ac:dyDescent="0.25">
      <c r="A65" s="1">
        <v>64</v>
      </c>
      <c r="B65" s="1" t="s">
        <v>28</v>
      </c>
      <c r="C65" s="1">
        <v>6116</v>
      </c>
      <c r="D65" s="1">
        <v>30859554</v>
      </c>
      <c r="E65" s="1">
        <v>1125</v>
      </c>
      <c r="F65" s="1" t="s">
        <v>18</v>
      </c>
      <c r="G65" s="7">
        <v>43238</v>
      </c>
      <c r="H65" s="8">
        <v>7</v>
      </c>
      <c r="I65" s="1">
        <v>64202</v>
      </c>
    </row>
    <row r="66" spans="1:9" x14ac:dyDescent="0.25">
      <c r="A66" s="1">
        <v>65</v>
      </c>
      <c r="B66" s="1" t="s">
        <v>28</v>
      </c>
      <c r="C66" s="1">
        <v>6118</v>
      </c>
      <c r="D66" s="1">
        <v>30862809</v>
      </c>
      <c r="E66" s="1">
        <v>2550</v>
      </c>
      <c r="F66" s="1" t="s">
        <v>16</v>
      </c>
      <c r="G66" s="7">
        <v>43244</v>
      </c>
      <c r="H66" s="8">
        <v>48</v>
      </c>
      <c r="I66" s="1">
        <v>47084</v>
      </c>
    </row>
    <row r="67" spans="1:9" x14ac:dyDescent="0.25">
      <c r="A67" s="1">
        <v>66</v>
      </c>
      <c r="B67" s="1" t="s">
        <v>28</v>
      </c>
      <c r="C67" s="1">
        <v>6119</v>
      </c>
      <c r="D67" s="1">
        <v>30868431</v>
      </c>
      <c r="E67" s="1">
        <v>1175</v>
      </c>
      <c r="F67" s="1" t="s">
        <v>18</v>
      </c>
      <c r="G67" s="7">
        <v>43244</v>
      </c>
      <c r="H67" s="8">
        <v>7</v>
      </c>
      <c r="I67" s="1">
        <v>47084</v>
      </c>
    </row>
    <row r="68" spans="1:9" x14ac:dyDescent="0.25">
      <c r="A68" s="1">
        <v>67</v>
      </c>
      <c r="B68" s="1" t="s">
        <v>28</v>
      </c>
      <c r="C68" s="1">
        <v>6120</v>
      </c>
      <c r="D68" s="1">
        <v>30863828</v>
      </c>
      <c r="E68" s="1">
        <v>2450</v>
      </c>
      <c r="F68" s="1" t="s">
        <v>18</v>
      </c>
      <c r="G68" s="7">
        <v>43245</v>
      </c>
      <c r="H68" s="8">
        <v>48</v>
      </c>
      <c r="I68" s="1">
        <v>47084</v>
      </c>
    </row>
    <row r="69" spans="1:9" x14ac:dyDescent="0.25">
      <c r="A69" s="1">
        <v>68</v>
      </c>
      <c r="B69" s="1" t="s">
        <v>28</v>
      </c>
      <c r="C69" s="1">
        <v>6121</v>
      </c>
      <c r="D69" s="1">
        <v>30869956</v>
      </c>
      <c r="E69" s="1">
        <v>1175</v>
      </c>
      <c r="F69" s="1" t="s">
        <v>18</v>
      </c>
      <c r="G69" s="7">
        <v>43245</v>
      </c>
      <c r="H69" s="8">
        <v>7</v>
      </c>
      <c r="I69" s="1">
        <v>47084</v>
      </c>
    </row>
    <row r="70" spans="1:9" x14ac:dyDescent="0.25">
      <c r="A70" s="1">
        <v>69</v>
      </c>
      <c r="B70" s="1" t="s">
        <v>28</v>
      </c>
      <c r="C70" s="1">
        <v>6121</v>
      </c>
      <c r="D70" s="1">
        <v>30866959</v>
      </c>
      <c r="E70" s="1">
        <v>3500</v>
      </c>
      <c r="F70" s="1" t="s">
        <v>18</v>
      </c>
      <c r="G70" s="7">
        <v>43245</v>
      </c>
      <c r="H70" s="8">
        <v>7</v>
      </c>
      <c r="I70" s="1">
        <v>47084</v>
      </c>
    </row>
    <row r="71" spans="1:9" x14ac:dyDescent="0.25">
      <c r="A71" s="1">
        <v>70</v>
      </c>
      <c r="B71" s="1" t="s">
        <v>28</v>
      </c>
      <c r="C71" s="1">
        <v>6123</v>
      </c>
      <c r="D71" s="1">
        <v>30868812</v>
      </c>
      <c r="E71" s="1">
        <v>3175</v>
      </c>
      <c r="F71" s="1" t="s">
        <v>16</v>
      </c>
      <c r="G71" s="7">
        <v>43248</v>
      </c>
      <c r="H71" s="8">
        <v>48</v>
      </c>
      <c r="I71" s="1">
        <v>47084</v>
      </c>
    </row>
    <row r="72" spans="1:9" x14ac:dyDescent="0.25">
      <c r="A72" s="1">
        <v>71</v>
      </c>
      <c r="B72" s="1" t="s">
        <v>28</v>
      </c>
      <c r="C72" s="1">
        <v>6123</v>
      </c>
      <c r="D72" s="1">
        <v>30863828</v>
      </c>
      <c r="E72" s="1">
        <v>2925</v>
      </c>
      <c r="F72" s="1" t="s">
        <v>18</v>
      </c>
      <c r="G72" s="7">
        <v>43248</v>
      </c>
      <c r="H72" s="8">
        <v>48</v>
      </c>
      <c r="I72" s="1">
        <v>47084</v>
      </c>
    </row>
    <row r="73" spans="1:9" x14ac:dyDescent="0.25">
      <c r="A73" s="1">
        <v>72</v>
      </c>
      <c r="B73" s="1" t="s">
        <v>28</v>
      </c>
      <c r="C73" s="1">
        <v>6124</v>
      </c>
      <c r="D73" s="1">
        <v>30871428</v>
      </c>
      <c r="E73" s="1">
        <v>1175</v>
      </c>
      <c r="F73" s="1" t="s">
        <v>18</v>
      </c>
      <c r="G73" s="7">
        <v>43250</v>
      </c>
      <c r="H73" s="8">
        <v>7</v>
      </c>
      <c r="I73" s="1">
        <v>47084</v>
      </c>
    </row>
    <row r="74" spans="1:9" x14ac:dyDescent="0.25">
      <c r="A74" s="1">
        <v>73</v>
      </c>
      <c r="B74" s="1" t="s">
        <v>28</v>
      </c>
      <c r="C74" s="1">
        <v>6153</v>
      </c>
      <c r="D74" s="1">
        <v>30893237</v>
      </c>
      <c r="E74" s="1">
        <v>2550</v>
      </c>
      <c r="F74" s="1" t="s">
        <v>16</v>
      </c>
      <c r="G74" s="7">
        <v>43294</v>
      </c>
      <c r="H74" s="1">
        <v>48</v>
      </c>
      <c r="I74" s="1">
        <v>47084</v>
      </c>
    </row>
    <row r="75" spans="1:9" x14ac:dyDescent="0.25">
      <c r="A75" s="1">
        <v>74</v>
      </c>
      <c r="B75" s="1" t="s">
        <v>28</v>
      </c>
      <c r="C75" s="1">
        <v>6153</v>
      </c>
      <c r="D75" s="1">
        <v>30890652</v>
      </c>
      <c r="E75" s="1">
        <v>2425</v>
      </c>
      <c r="F75" s="1" t="s">
        <v>18</v>
      </c>
      <c r="G75" s="7">
        <v>43294</v>
      </c>
      <c r="H75" s="1">
        <v>48</v>
      </c>
      <c r="I75" s="1">
        <v>47084</v>
      </c>
    </row>
    <row r="76" spans="1:9" x14ac:dyDescent="0.25">
      <c r="A76" s="1">
        <v>75</v>
      </c>
      <c r="B76" s="1" t="s">
        <v>28</v>
      </c>
      <c r="C76" s="1">
        <v>6155</v>
      </c>
      <c r="D76" s="1">
        <v>30890652</v>
      </c>
      <c r="E76" s="1">
        <v>2900</v>
      </c>
      <c r="F76" s="1" t="s">
        <v>18</v>
      </c>
      <c r="G76" s="7">
        <v>43297</v>
      </c>
      <c r="H76" s="1">
        <v>48</v>
      </c>
      <c r="I76" s="1">
        <v>47084</v>
      </c>
    </row>
    <row r="77" spans="1:9" x14ac:dyDescent="0.25">
      <c r="A77" s="1">
        <v>76</v>
      </c>
      <c r="B77" s="1" t="s">
        <v>28</v>
      </c>
      <c r="C77" s="1">
        <v>6155</v>
      </c>
      <c r="D77" s="1">
        <v>30886832</v>
      </c>
      <c r="E77" s="1">
        <v>1725</v>
      </c>
      <c r="F77" s="1" t="s">
        <v>18</v>
      </c>
      <c r="G77" s="7">
        <v>43297</v>
      </c>
      <c r="H77" s="1">
        <v>48</v>
      </c>
      <c r="I77" s="1">
        <v>47084</v>
      </c>
    </row>
    <row r="78" spans="1:9" x14ac:dyDescent="0.25">
      <c r="A78" s="1">
        <v>77</v>
      </c>
      <c r="B78" s="1" t="s">
        <v>28</v>
      </c>
      <c r="C78" s="1">
        <v>6155</v>
      </c>
      <c r="D78" s="1">
        <v>30894379</v>
      </c>
      <c r="E78" s="1">
        <v>3175</v>
      </c>
      <c r="F78" s="1" t="s">
        <v>16</v>
      </c>
      <c r="G78" s="7">
        <v>43297</v>
      </c>
      <c r="H78" s="1">
        <v>48</v>
      </c>
      <c r="I78" s="1">
        <v>47084</v>
      </c>
    </row>
    <row r="79" spans="1:9" x14ac:dyDescent="0.25">
      <c r="A79" s="1">
        <v>78</v>
      </c>
      <c r="B79" s="1" t="s">
        <v>28</v>
      </c>
      <c r="C79" s="1">
        <v>6157</v>
      </c>
      <c r="D79" s="1">
        <v>30894270</v>
      </c>
      <c r="E79" s="1">
        <v>1175</v>
      </c>
      <c r="F79" s="1" t="s">
        <v>18</v>
      </c>
      <c r="G79" s="7">
        <v>43297</v>
      </c>
      <c r="H79" s="1">
        <v>7</v>
      </c>
      <c r="I79" s="1">
        <v>47084</v>
      </c>
    </row>
    <row r="80" spans="1:9" x14ac:dyDescent="0.25">
      <c r="A80" s="1">
        <v>79</v>
      </c>
      <c r="B80" s="1" t="s">
        <v>28</v>
      </c>
      <c r="C80" s="1">
        <v>6157</v>
      </c>
      <c r="D80" s="1">
        <v>30893213</v>
      </c>
      <c r="E80" s="1">
        <v>1175</v>
      </c>
      <c r="F80" s="1" t="s">
        <v>18</v>
      </c>
      <c r="G80" s="7">
        <v>43297</v>
      </c>
      <c r="H80" s="1">
        <v>7</v>
      </c>
      <c r="I80" s="1">
        <v>47084</v>
      </c>
    </row>
    <row r="81" spans="1:9" x14ac:dyDescent="0.25">
      <c r="A81" s="1">
        <v>80</v>
      </c>
      <c r="B81" s="1" t="s">
        <v>28</v>
      </c>
      <c r="C81" s="1">
        <v>6158</v>
      </c>
      <c r="D81" s="1">
        <v>30894902</v>
      </c>
      <c r="E81" s="1">
        <v>2550</v>
      </c>
      <c r="F81" s="1" t="s">
        <v>16</v>
      </c>
      <c r="G81" s="7">
        <v>43298</v>
      </c>
      <c r="H81" s="1">
        <v>48</v>
      </c>
      <c r="I81" s="1">
        <v>42712</v>
      </c>
    </row>
    <row r="82" spans="1:9" x14ac:dyDescent="0.25">
      <c r="A82" s="1">
        <v>81</v>
      </c>
      <c r="B82" s="1" t="s">
        <v>28</v>
      </c>
      <c r="C82" s="1">
        <v>6159</v>
      </c>
      <c r="D82" s="1">
        <v>30895111</v>
      </c>
      <c r="E82" s="1">
        <v>1175</v>
      </c>
      <c r="F82" s="1" t="s">
        <v>18</v>
      </c>
      <c r="G82" s="7">
        <v>43298</v>
      </c>
      <c r="H82" s="1">
        <v>7</v>
      </c>
      <c r="I82" s="1">
        <v>39908</v>
      </c>
    </row>
    <row r="83" spans="1:9" x14ac:dyDescent="0.25">
      <c r="A83" s="1">
        <v>82</v>
      </c>
      <c r="B83" s="1" t="s">
        <v>28</v>
      </c>
      <c r="C83" s="1">
        <v>6161</v>
      </c>
      <c r="D83" s="1">
        <v>30892960</v>
      </c>
      <c r="E83" s="1">
        <v>3500</v>
      </c>
      <c r="F83" s="1" t="s">
        <v>18</v>
      </c>
      <c r="G83" s="7">
        <v>43300</v>
      </c>
      <c r="H83" s="1">
        <v>7</v>
      </c>
      <c r="I83" s="1">
        <v>39908</v>
      </c>
    </row>
    <row r="84" spans="1:9" x14ac:dyDescent="0.25">
      <c r="A84" s="1">
        <v>83</v>
      </c>
      <c r="B84" s="1" t="s">
        <v>28</v>
      </c>
      <c r="C84" s="1">
        <v>6161</v>
      </c>
      <c r="D84" s="1">
        <v>30893219</v>
      </c>
      <c r="E84" s="1">
        <v>3500</v>
      </c>
      <c r="F84" s="1" t="s">
        <v>18</v>
      </c>
      <c r="G84" s="7">
        <v>43300</v>
      </c>
      <c r="H84" s="1">
        <v>7</v>
      </c>
      <c r="I84" s="1">
        <v>39908</v>
      </c>
    </row>
    <row r="85" spans="1:9" x14ac:dyDescent="0.25">
      <c r="A85" s="1">
        <v>84</v>
      </c>
      <c r="B85" s="1" t="s">
        <v>28</v>
      </c>
      <c r="C85" s="1">
        <v>6162</v>
      </c>
      <c r="D85" s="1">
        <v>30886832</v>
      </c>
      <c r="E85" s="1">
        <v>2884</v>
      </c>
      <c r="F85" s="1" t="s">
        <v>18</v>
      </c>
      <c r="G85" s="7">
        <v>43304</v>
      </c>
      <c r="H85" s="1">
        <v>48</v>
      </c>
      <c r="I85" s="1">
        <v>47084</v>
      </c>
    </row>
    <row r="86" spans="1:9" x14ac:dyDescent="0.25">
      <c r="A86" s="1">
        <v>85</v>
      </c>
      <c r="B86" s="1" t="s">
        <v>28</v>
      </c>
      <c r="C86" s="1">
        <v>6163</v>
      </c>
      <c r="D86" s="1">
        <v>30893213</v>
      </c>
      <c r="E86" s="1">
        <v>3500</v>
      </c>
      <c r="F86" s="1" t="s">
        <v>18</v>
      </c>
      <c r="G86" s="7">
        <v>43304</v>
      </c>
      <c r="H86" s="1">
        <v>7</v>
      </c>
      <c r="I86" s="1">
        <v>47084</v>
      </c>
    </row>
    <row r="87" spans="1:9" x14ac:dyDescent="0.25">
      <c r="A87" s="1">
        <v>86</v>
      </c>
      <c r="B87" s="1" t="s">
        <v>28</v>
      </c>
      <c r="C87" s="1">
        <v>6163</v>
      </c>
      <c r="D87" s="1">
        <v>30890652</v>
      </c>
      <c r="E87" s="1">
        <v>3500</v>
      </c>
      <c r="F87" s="1" t="s">
        <v>18</v>
      </c>
      <c r="G87" s="7">
        <v>43304</v>
      </c>
      <c r="H87" s="1">
        <v>7</v>
      </c>
      <c r="I87" s="1">
        <v>47084</v>
      </c>
    </row>
    <row r="88" spans="1:9" x14ac:dyDescent="0.25">
      <c r="A88" s="1">
        <v>87</v>
      </c>
      <c r="B88" s="1" t="s">
        <v>28</v>
      </c>
      <c r="C88" s="1">
        <v>6164</v>
      </c>
      <c r="D88" s="1">
        <v>30893308</v>
      </c>
      <c r="E88" s="1">
        <v>2100</v>
      </c>
      <c r="F88" s="1" t="s">
        <v>16</v>
      </c>
      <c r="G88" s="7">
        <v>43305</v>
      </c>
      <c r="H88" s="1">
        <v>7</v>
      </c>
      <c r="I88" s="1">
        <v>42712</v>
      </c>
    </row>
    <row r="89" spans="1:9" x14ac:dyDescent="0.25">
      <c r="A89" s="1">
        <v>88</v>
      </c>
      <c r="B89" s="1" t="s">
        <v>28</v>
      </c>
      <c r="C89" s="1">
        <v>6164</v>
      </c>
      <c r="D89" s="1">
        <v>30895111</v>
      </c>
      <c r="E89" s="1">
        <v>3500</v>
      </c>
      <c r="F89" s="1" t="s">
        <v>18</v>
      </c>
      <c r="G89" s="7">
        <v>43305</v>
      </c>
      <c r="H89" s="1">
        <v>7</v>
      </c>
      <c r="I89" s="1">
        <v>42712</v>
      </c>
    </row>
    <row r="90" spans="1:9" x14ac:dyDescent="0.25">
      <c r="A90" s="1">
        <v>89</v>
      </c>
      <c r="B90" s="1" t="s">
        <v>28</v>
      </c>
      <c r="C90" s="1">
        <v>6165</v>
      </c>
      <c r="D90" s="1">
        <v>30893245</v>
      </c>
      <c r="E90" s="1">
        <v>2450</v>
      </c>
      <c r="F90" s="1" t="s">
        <v>18</v>
      </c>
      <c r="G90" s="7">
        <v>43306</v>
      </c>
      <c r="H90" s="1">
        <v>48</v>
      </c>
      <c r="I90" s="1">
        <v>47084</v>
      </c>
    </row>
    <row r="91" spans="1:9" x14ac:dyDescent="0.25">
      <c r="A91" s="1">
        <v>90</v>
      </c>
      <c r="B91" s="1" t="s">
        <v>28</v>
      </c>
      <c r="C91" s="1">
        <v>6165</v>
      </c>
      <c r="D91" s="1">
        <v>30893099</v>
      </c>
      <c r="E91" s="1">
        <v>1725</v>
      </c>
      <c r="F91" s="1" t="s">
        <v>18</v>
      </c>
      <c r="G91" s="7">
        <v>43306</v>
      </c>
      <c r="H91" s="1">
        <v>48</v>
      </c>
      <c r="I91" s="1">
        <v>47084</v>
      </c>
    </row>
    <row r="92" spans="1:9" x14ac:dyDescent="0.25">
      <c r="A92" s="1">
        <v>91</v>
      </c>
      <c r="B92" s="1" t="s">
        <v>28</v>
      </c>
      <c r="C92" s="1">
        <v>6166</v>
      </c>
      <c r="D92" s="1">
        <v>30886832</v>
      </c>
      <c r="E92" s="1">
        <v>3500</v>
      </c>
      <c r="F92" s="1" t="s">
        <v>18</v>
      </c>
      <c r="G92" s="7">
        <v>43306</v>
      </c>
      <c r="H92" s="1">
        <v>7</v>
      </c>
      <c r="I92" s="1">
        <v>47084</v>
      </c>
    </row>
    <row r="93" spans="1:9" x14ac:dyDescent="0.25">
      <c r="A93" s="1">
        <v>92</v>
      </c>
      <c r="B93" s="1" t="s">
        <v>28</v>
      </c>
      <c r="C93" s="1">
        <v>6166</v>
      </c>
      <c r="D93" s="1">
        <v>30900493</v>
      </c>
      <c r="E93" s="1">
        <v>1175</v>
      </c>
      <c r="F93" s="1" t="s">
        <v>18</v>
      </c>
      <c r="G93" s="7">
        <v>43306</v>
      </c>
      <c r="H93" s="1">
        <v>7</v>
      </c>
      <c r="I93" s="1">
        <v>47084</v>
      </c>
    </row>
    <row r="94" spans="1:9" x14ac:dyDescent="0.25">
      <c r="A94" s="1">
        <v>93</v>
      </c>
      <c r="B94" s="1" t="s">
        <v>28</v>
      </c>
      <c r="C94" s="1">
        <v>6168</v>
      </c>
      <c r="D94" s="1">
        <v>30893245</v>
      </c>
      <c r="E94" s="1">
        <v>2925</v>
      </c>
      <c r="F94" s="1" t="s">
        <v>18</v>
      </c>
      <c r="G94" s="7">
        <v>43307</v>
      </c>
      <c r="H94" s="1">
        <v>48</v>
      </c>
      <c r="I94" s="1">
        <v>47084</v>
      </c>
    </row>
    <row r="95" spans="1:9" x14ac:dyDescent="0.25">
      <c r="A95" s="1">
        <v>94</v>
      </c>
      <c r="B95" s="1" t="s">
        <v>28</v>
      </c>
      <c r="C95" s="1">
        <v>6170</v>
      </c>
      <c r="D95" s="1">
        <v>30902354</v>
      </c>
      <c r="E95" s="1">
        <v>100</v>
      </c>
      <c r="F95" s="1" t="s">
        <v>20</v>
      </c>
      <c r="G95" s="7">
        <v>43308</v>
      </c>
      <c r="H95" s="1">
        <v>56</v>
      </c>
      <c r="I95" s="1">
        <v>47084</v>
      </c>
    </row>
    <row r="96" spans="1:9" x14ac:dyDescent="0.25">
      <c r="A96" s="1">
        <v>95</v>
      </c>
      <c r="B96" s="1" t="s">
        <v>28</v>
      </c>
      <c r="C96" s="1">
        <v>6171</v>
      </c>
      <c r="D96" s="1">
        <v>30893099</v>
      </c>
      <c r="E96" s="1">
        <v>1731</v>
      </c>
      <c r="F96" s="1" t="s">
        <v>18</v>
      </c>
      <c r="G96" s="7">
        <v>43308</v>
      </c>
      <c r="H96" s="1">
        <v>48</v>
      </c>
      <c r="I96" s="1">
        <v>47084</v>
      </c>
    </row>
    <row r="97" spans="1:9" x14ac:dyDescent="0.25">
      <c r="A97" s="1">
        <v>96</v>
      </c>
      <c r="B97" s="1" t="s">
        <v>28</v>
      </c>
      <c r="C97" s="1">
        <v>6172</v>
      </c>
      <c r="D97" s="1">
        <v>30901888</v>
      </c>
      <c r="E97" s="1">
        <v>2884</v>
      </c>
      <c r="F97" s="1" t="s">
        <v>18</v>
      </c>
      <c r="G97" s="7">
        <v>43311</v>
      </c>
      <c r="H97" s="1">
        <v>48</v>
      </c>
      <c r="I97" s="1">
        <v>39908</v>
      </c>
    </row>
    <row r="98" spans="1:9" x14ac:dyDescent="0.25">
      <c r="A98" s="1">
        <v>97</v>
      </c>
      <c r="B98" s="1" t="s">
        <v>28</v>
      </c>
      <c r="C98" s="1">
        <v>6172</v>
      </c>
      <c r="D98" s="1">
        <v>30900642</v>
      </c>
      <c r="E98" s="1">
        <v>2425</v>
      </c>
      <c r="F98" s="1" t="s">
        <v>18</v>
      </c>
      <c r="G98" s="7">
        <v>43311</v>
      </c>
      <c r="H98" s="1">
        <v>48</v>
      </c>
      <c r="I98" s="1">
        <v>39908</v>
      </c>
    </row>
    <row r="99" spans="1:9" x14ac:dyDescent="0.25">
      <c r="A99" s="1">
        <v>98</v>
      </c>
      <c r="B99" s="1" t="s">
        <v>28</v>
      </c>
      <c r="C99" s="1">
        <v>6173</v>
      </c>
      <c r="D99" s="1">
        <v>30902421</v>
      </c>
      <c r="E99" s="1">
        <v>1600</v>
      </c>
      <c r="F99" s="1" t="s">
        <v>16</v>
      </c>
      <c r="G99" s="7">
        <v>43312</v>
      </c>
      <c r="H99" s="1">
        <v>7</v>
      </c>
      <c r="I99" s="1">
        <v>39908</v>
      </c>
    </row>
    <row r="100" spans="1:9" x14ac:dyDescent="0.25">
      <c r="A100" s="1">
        <v>99</v>
      </c>
      <c r="B100" s="1" t="s">
        <v>28</v>
      </c>
      <c r="C100" s="1">
        <v>6173</v>
      </c>
      <c r="D100" s="1">
        <v>30903260</v>
      </c>
      <c r="E100" s="1">
        <v>2100</v>
      </c>
      <c r="F100" s="1" t="s">
        <v>16</v>
      </c>
      <c r="G100" s="7">
        <v>43312</v>
      </c>
      <c r="H100" s="1">
        <v>7</v>
      </c>
      <c r="I100" s="1">
        <v>39908</v>
      </c>
    </row>
    <row r="101" spans="1:9" x14ac:dyDescent="0.25">
      <c r="A101" s="1">
        <v>100</v>
      </c>
      <c r="B101" s="1" t="s">
        <v>28</v>
      </c>
      <c r="C101" s="1">
        <v>6173</v>
      </c>
      <c r="D101" s="1">
        <v>30894055</v>
      </c>
      <c r="E101" s="1">
        <v>3500</v>
      </c>
      <c r="F101" s="1" t="s">
        <v>18</v>
      </c>
      <c r="G101" s="7">
        <v>43312</v>
      </c>
      <c r="H101" s="1">
        <v>7</v>
      </c>
      <c r="I101" s="1">
        <v>39908</v>
      </c>
    </row>
    <row r="102" spans="1:9" x14ac:dyDescent="0.25">
      <c r="A102" s="1">
        <v>101</v>
      </c>
      <c r="B102" s="1" t="s">
        <v>28</v>
      </c>
      <c r="C102" s="1">
        <v>6175</v>
      </c>
      <c r="D102" s="1">
        <v>30901666</v>
      </c>
      <c r="E102" s="1">
        <v>3175</v>
      </c>
      <c r="F102" s="1" t="s">
        <v>16</v>
      </c>
      <c r="G102" s="7">
        <v>43313</v>
      </c>
      <c r="H102" s="1">
        <v>48</v>
      </c>
      <c r="I102" s="1">
        <v>47084</v>
      </c>
    </row>
    <row r="103" spans="1:9" x14ac:dyDescent="0.25">
      <c r="A103" s="1">
        <v>102</v>
      </c>
      <c r="B103" s="1" t="s">
        <v>28</v>
      </c>
      <c r="C103" s="1">
        <v>6175</v>
      </c>
      <c r="D103" s="1">
        <v>30733290</v>
      </c>
      <c r="E103" s="1">
        <v>2595</v>
      </c>
      <c r="F103" s="1" t="s">
        <v>18</v>
      </c>
      <c r="G103" s="7">
        <v>43313</v>
      </c>
      <c r="H103" s="1">
        <v>48</v>
      </c>
      <c r="I103" s="1">
        <v>47084</v>
      </c>
    </row>
    <row r="104" spans="1:9" x14ac:dyDescent="0.25">
      <c r="A104" s="1">
        <v>103</v>
      </c>
      <c r="B104" s="1" t="s">
        <v>28</v>
      </c>
      <c r="C104" s="1">
        <v>6180</v>
      </c>
      <c r="D104" s="1">
        <v>30900642</v>
      </c>
      <c r="E104" s="1">
        <v>2800</v>
      </c>
      <c r="F104" s="1" t="s">
        <v>18</v>
      </c>
      <c r="G104" s="7">
        <v>43314</v>
      </c>
      <c r="H104" s="1">
        <v>48</v>
      </c>
      <c r="I104" s="1">
        <v>47084</v>
      </c>
    </row>
    <row r="105" spans="1:9" x14ac:dyDescent="0.25">
      <c r="A105" s="1">
        <v>104</v>
      </c>
      <c r="B105" s="1" t="s">
        <v>28</v>
      </c>
      <c r="C105" s="1">
        <v>6181</v>
      </c>
      <c r="D105" s="1">
        <v>30900642</v>
      </c>
      <c r="E105" s="1">
        <v>2886</v>
      </c>
      <c r="F105" s="1" t="s">
        <v>18</v>
      </c>
      <c r="G105" s="7">
        <v>43315</v>
      </c>
      <c r="H105" s="1">
        <v>48</v>
      </c>
      <c r="I105" s="1">
        <v>47084</v>
      </c>
    </row>
    <row r="106" spans="1:9" x14ac:dyDescent="0.25">
      <c r="A106" s="1">
        <v>105</v>
      </c>
      <c r="B106" s="1" t="s">
        <v>28</v>
      </c>
      <c r="C106" s="1">
        <v>6182</v>
      </c>
      <c r="D106" s="1">
        <v>30905202</v>
      </c>
      <c r="E106" s="1">
        <v>1600</v>
      </c>
      <c r="F106" s="1" t="s">
        <v>16</v>
      </c>
      <c r="G106" s="7">
        <v>43319</v>
      </c>
      <c r="H106" s="1">
        <v>7</v>
      </c>
      <c r="I106" s="1">
        <v>39908</v>
      </c>
    </row>
    <row r="107" spans="1:9" x14ac:dyDescent="0.25">
      <c r="A107" s="1">
        <v>106</v>
      </c>
      <c r="B107" s="1" t="s">
        <v>28</v>
      </c>
      <c r="C107" s="1">
        <v>6182</v>
      </c>
      <c r="D107" s="1">
        <v>30905219</v>
      </c>
      <c r="E107" s="1">
        <v>1175</v>
      </c>
      <c r="F107" s="1" t="s">
        <v>18</v>
      </c>
      <c r="G107" s="7">
        <v>43319</v>
      </c>
      <c r="H107" s="1">
        <v>7</v>
      </c>
      <c r="I107" s="1">
        <v>39908</v>
      </c>
    </row>
    <row r="108" spans="1:9" x14ac:dyDescent="0.25">
      <c r="A108" s="1">
        <v>107</v>
      </c>
      <c r="B108" s="1" t="s">
        <v>28</v>
      </c>
      <c r="C108" s="1">
        <v>6183</v>
      </c>
      <c r="D108" s="1">
        <v>30900642</v>
      </c>
      <c r="E108" s="1">
        <v>3500</v>
      </c>
      <c r="F108" s="1" t="s">
        <v>18</v>
      </c>
      <c r="G108" s="7">
        <v>43320</v>
      </c>
      <c r="H108" s="1">
        <v>7</v>
      </c>
      <c r="I108" s="1">
        <v>39908</v>
      </c>
    </row>
    <row r="109" spans="1:9" x14ac:dyDescent="0.25">
      <c r="A109" s="1">
        <v>108</v>
      </c>
      <c r="B109" s="1" t="s">
        <v>28</v>
      </c>
      <c r="C109" s="1">
        <v>6183</v>
      </c>
      <c r="D109" s="1">
        <v>30904660</v>
      </c>
      <c r="E109" s="1">
        <v>1175</v>
      </c>
      <c r="F109" s="1" t="s">
        <v>18</v>
      </c>
      <c r="G109" s="7">
        <v>43320</v>
      </c>
      <c r="H109" s="1">
        <v>7</v>
      </c>
      <c r="I109" s="1">
        <v>39908</v>
      </c>
    </row>
    <row r="110" spans="1:9" x14ac:dyDescent="0.25">
      <c r="A110" s="1">
        <v>109</v>
      </c>
      <c r="B110" s="1" t="s">
        <v>28</v>
      </c>
      <c r="C110" s="1">
        <v>6183</v>
      </c>
      <c r="D110" s="1">
        <v>30902422</v>
      </c>
      <c r="E110" s="1">
        <v>3500</v>
      </c>
      <c r="F110" s="1" t="s">
        <v>18</v>
      </c>
      <c r="G110" s="7">
        <v>43320</v>
      </c>
      <c r="H110" s="1">
        <v>7</v>
      </c>
      <c r="I110" s="1">
        <v>39908</v>
      </c>
    </row>
    <row r="111" spans="1:9" x14ac:dyDescent="0.25">
      <c r="A111" s="1">
        <v>110</v>
      </c>
      <c r="B111" s="1" t="s">
        <v>28</v>
      </c>
      <c r="C111" s="1">
        <v>6184</v>
      </c>
      <c r="D111" s="1">
        <v>30902427</v>
      </c>
      <c r="E111" s="1">
        <v>2425</v>
      </c>
      <c r="F111" s="1" t="s">
        <v>18</v>
      </c>
      <c r="G111" s="7">
        <v>43321</v>
      </c>
      <c r="H111" s="1">
        <v>48</v>
      </c>
      <c r="I111" s="1">
        <v>39908</v>
      </c>
    </row>
    <row r="112" spans="1:9" x14ac:dyDescent="0.25">
      <c r="A112" s="56">
        <v>111</v>
      </c>
      <c r="B112" s="1" t="s">
        <v>28</v>
      </c>
      <c r="C112" s="1">
        <v>6184</v>
      </c>
      <c r="D112" s="1">
        <v>30900493</v>
      </c>
      <c r="E112" s="1">
        <v>1725</v>
      </c>
      <c r="F112" s="1" t="s">
        <v>18</v>
      </c>
      <c r="G112" s="7">
        <v>43321</v>
      </c>
      <c r="H112" s="1">
        <v>48</v>
      </c>
      <c r="I112" s="1">
        <v>39908</v>
      </c>
    </row>
    <row r="113" spans="1:9" x14ac:dyDescent="0.25">
      <c r="A113" s="56">
        <v>112</v>
      </c>
      <c r="B113" s="1" t="s">
        <v>28</v>
      </c>
      <c r="C113" s="1">
        <v>6185</v>
      </c>
      <c r="D113" s="1">
        <v>30902460</v>
      </c>
      <c r="E113" s="1">
        <v>3500</v>
      </c>
      <c r="F113" s="1" t="s">
        <v>18</v>
      </c>
      <c r="G113" s="7">
        <v>43325</v>
      </c>
      <c r="H113" s="1">
        <v>7</v>
      </c>
      <c r="I113" s="1">
        <v>39908</v>
      </c>
    </row>
    <row r="114" spans="1:9" x14ac:dyDescent="0.25">
      <c r="A114" s="1">
        <v>113</v>
      </c>
      <c r="B114" s="1" t="s">
        <v>28</v>
      </c>
      <c r="C114" s="1">
        <v>6185</v>
      </c>
      <c r="D114" s="1">
        <v>30907152</v>
      </c>
      <c r="E114" s="1">
        <v>1175</v>
      </c>
      <c r="F114" s="1" t="s">
        <v>18</v>
      </c>
      <c r="G114" s="7">
        <v>43325</v>
      </c>
      <c r="H114" s="1">
        <v>7</v>
      </c>
      <c r="I114" s="1">
        <v>39908</v>
      </c>
    </row>
    <row r="115" spans="1:9" x14ac:dyDescent="0.25">
      <c r="A115" s="1">
        <v>114</v>
      </c>
      <c r="B115" s="1" t="s">
        <v>28</v>
      </c>
      <c r="C115" s="1">
        <v>6187</v>
      </c>
      <c r="D115" s="1">
        <v>30905219</v>
      </c>
      <c r="E115" s="1">
        <v>1380</v>
      </c>
      <c r="F115" s="1" t="s">
        <v>18</v>
      </c>
      <c r="G115" s="7">
        <v>43326</v>
      </c>
      <c r="H115" s="1">
        <v>56</v>
      </c>
      <c r="I115" s="1">
        <v>39908</v>
      </c>
    </row>
    <row r="116" spans="1:9" x14ac:dyDescent="0.25">
      <c r="A116" s="1">
        <v>115</v>
      </c>
      <c r="B116" s="1" t="s">
        <v>28</v>
      </c>
      <c r="C116" s="1">
        <v>6189</v>
      </c>
      <c r="D116" s="1">
        <v>30907152</v>
      </c>
      <c r="E116" s="1">
        <v>2450</v>
      </c>
      <c r="F116" s="1" t="s">
        <v>18</v>
      </c>
      <c r="G116" s="7">
        <v>43332</v>
      </c>
      <c r="H116" s="1">
        <v>48</v>
      </c>
      <c r="I116" s="1">
        <v>39908</v>
      </c>
    </row>
    <row r="117" spans="1:9" x14ac:dyDescent="0.25">
      <c r="A117" s="1">
        <v>116</v>
      </c>
      <c r="B117" s="1" t="s">
        <v>28</v>
      </c>
      <c r="C117" s="1">
        <v>6189</v>
      </c>
      <c r="D117" s="1">
        <v>30902427</v>
      </c>
      <c r="E117" s="1">
        <v>2800</v>
      </c>
      <c r="F117" s="1" t="s">
        <v>18</v>
      </c>
      <c r="G117" s="7">
        <v>43332</v>
      </c>
      <c r="H117" s="1">
        <v>48</v>
      </c>
      <c r="I117" s="1">
        <v>39908</v>
      </c>
    </row>
  </sheetData>
  <sortState ref="A2:I118">
    <sortCondition ref="C2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L9"/>
  <sheetViews>
    <sheetView workbookViewId="0">
      <selection activeCell="F16" sqref="F16"/>
    </sheetView>
  </sheetViews>
  <sheetFormatPr defaultRowHeight="15" x14ac:dyDescent="0.25"/>
  <cols>
    <col min="1" max="1" width="13.7109375" style="2" bestFit="1" customWidth="1"/>
    <col min="2" max="2" width="8.5703125" style="2" bestFit="1" customWidth="1"/>
    <col min="3" max="3" width="14.140625" style="2" bestFit="1" customWidth="1"/>
    <col min="4" max="4" width="11.28515625" style="2" bestFit="1" customWidth="1"/>
    <col min="5" max="5" width="16.42578125" style="2" bestFit="1" customWidth="1"/>
    <col min="6" max="6" width="11.28515625" style="45" bestFit="1" customWidth="1"/>
    <col min="7" max="7" width="10.140625" style="2" bestFit="1" customWidth="1"/>
    <col min="8" max="9" width="11.42578125" style="2" bestFit="1" customWidth="1"/>
    <col min="11" max="11" width="20.28515625" bestFit="1" customWidth="1"/>
  </cols>
  <sheetData>
    <row r="1" spans="1:12" ht="30" x14ac:dyDescent="0.25">
      <c r="A1" s="4" t="s">
        <v>0</v>
      </c>
      <c r="B1" s="48" t="s">
        <v>3</v>
      </c>
      <c r="C1" s="5" t="s">
        <v>21</v>
      </c>
      <c r="D1" s="5" t="s">
        <v>22</v>
      </c>
      <c r="E1" s="5" t="s">
        <v>233</v>
      </c>
      <c r="F1" s="46" t="s">
        <v>23</v>
      </c>
      <c r="G1" s="12" t="s">
        <v>30</v>
      </c>
      <c r="H1" s="5" t="s">
        <v>37</v>
      </c>
      <c r="I1" s="59" t="s">
        <v>210</v>
      </c>
      <c r="J1" s="5" t="s">
        <v>247</v>
      </c>
      <c r="K1" s="57" t="s">
        <v>248</v>
      </c>
      <c r="L1" s="5" t="s">
        <v>253</v>
      </c>
    </row>
    <row r="2" spans="1:12" x14ac:dyDescent="0.25">
      <c r="A2" s="48" t="s">
        <v>1</v>
      </c>
      <c r="B2" s="48" t="s">
        <v>28</v>
      </c>
      <c r="C2" s="5" t="s">
        <v>18</v>
      </c>
      <c r="D2" s="48">
        <v>3</v>
      </c>
      <c r="E2" s="48" t="s">
        <v>222</v>
      </c>
      <c r="F2" s="11">
        <v>0.1673611111111111</v>
      </c>
      <c r="G2" s="48">
        <v>39908</v>
      </c>
      <c r="H2" s="48" t="s">
        <v>125</v>
      </c>
      <c r="I2" s="58" t="s">
        <v>126</v>
      </c>
      <c r="J2" s="57">
        <v>100</v>
      </c>
      <c r="K2" s="57" t="s">
        <v>252</v>
      </c>
      <c r="L2" s="5" t="s">
        <v>254</v>
      </c>
    </row>
    <row r="3" spans="1:12" x14ac:dyDescent="0.25">
      <c r="A3" s="48" t="s">
        <v>2</v>
      </c>
      <c r="B3" s="48" t="s">
        <v>17</v>
      </c>
      <c r="C3" s="5" t="s">
        <v>19</v>
      </c>
      <c r="D3" s="48">
        <v>4</v>
      </c>
      <c r="E3" s="48" t="s">
        <v>223</v>
      </c>
      <c r="F3" s="11">
        <v>0.14722222222222223</v>
      </c>
      <c r="G3" s="48">
        <v>42712</v>
      </c>
      <c r="H3" s="48" t="s">
        <v>204</v>
      </c>
      <c r="I3" s="58" t="s">
        <v>234</v>
      </c>
      <c r="J3" s="57">
        <v>101</v>
      </c>
      <c r="K3" s="57" t="s">
        <v>249</v>
      </c>
      <c r="L3" s="5" t="s">
        <v>255</v>
      </c>
    </row>
    <row r="4" spans="1:12" x14ac:dyDescent="0.25">
      <c r="A4"/>
      <c r="B4" s="48" t="s">
        <v>209</v>
      </c>
      <c r="C4" s="5" t="s">
        <v>20</v>
      </c>
      <c r="D4" s="48">
        <v>6</v>
      </c>
      <c r="E4" s="48" t="s">
        <v>224</v>
      </c>
      <c r="F4" s="11">
        <v>0.53333333333333333</v>
      </c>
      <c r="G4" s="48">
        <v>43911</v>
      </c>
      <c r="H4" s="48" t="s">
        <v>201</v>
      </c>
      <c r="I4"/>
      <c r="J4" s="57">
        <v>102</v>
      </c>
      <c r="K4" s="57" t="s">
        <v>250</v>
      </c>
      <c r="L4" s="5" t="s">
        <v>256</v>
      </c>
    </row>
    <row r="5" spans="1:12" x14ac:dyDescent="0.25">
      <c r="C5" s="5" t="s">
        <v>16</v>
      </c>
      <c r="D5" s="48">
        <v>7</v>
      </c>
      <c r="E5" s="48" t="s">
        <v>227</v>
      </c>
      <c r="F5" s="11">
        <v>0.11319444444444444</v>
      </c>
      <c r="G5" s="48">
        <v>44441</v>
      </c>
      <c r="H5" s="48" t="s">
        <v>196</v>
      </c>
      <c r="J5" s="57">
        <v>103</v>
      </c>
      <c r="K5" s="57" t="s">
        <v>251</v>
      </c>
    </row>
    <row r="6" spans="1:12" x14ac:dyDescent="0.25">
      <c r="C6" s="5" t="s">
        <v>35</v>
      </c>
      <c r="D6" s="48">
        <v>21</v>
      </c>
      <c r="E6" s="48" t="s">
        <v>225</v>
      </c>
      <c r="F6" s="11">
        <v>9.4293981481481479E-2</v>
      </c>
      <c r="G6" s="48">
        <v>47084</v>
      </c>
      <c r="H6" s="48" t="s">
        <v>207</v>
      </c>
    </row>
    <row r="7" spans="1:12" x14ac:dyDescent="0.25">
      <c r="B7" s="34"/>
      <c r="C7" s="50"/>
      <c r="D7" s="5">
        <v>22</v>
      </c>
      <c r="E7" s="48" t="s">
        <v>226</v>
      </c>
      <c r="F7" s="11">
        <v>0.13726851851851851</v>
      </c>
      <c r="G7" s="48">
        <v>64202</v>
      </c>
    </row>
    <row r="8" spans="1:12" x14ac:dyDescent="0.25">
      <c r="D8" s="5">
        <v>48</v>
      </c>
      <c r="E8" s="5" t="s">
        <v>228</v>
      </c>
      <c r="F8" s="11">
        <v>0.10972222222222222</v>
      </c>
      <c r="G8" s="48" t="s">
        <v>36</v>
      </c>
    </row>
    <row r="9" spans="1:12" x14ac:dyDescent="0.25">
      <c r="D9" s="5">
        <v>56</v>
      </c>
      <c r="E9" s="5" t="s">
        <v>229</v>
      </c>
      <c r="F9" s="11">
        <v>0.1125</v>
      </c>
    </row>
  </sheetData>
  <sortState ref="A2:A9">
    <sortCondition ref="A2"/>
  </sortState>
  <pageMargins left="0.7" right="0.7" top="0.75" bottom="0.75" header="0.3" footer="0.3"/>
  <pageSetup paperSize="9" scale="8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CT125"/>
  <sheetViews>
    <sheetView topLeftCell="A16" zoomScale="115" zoomScaleNormal="115" workbookViewId="0">
      <selection activeCell="B5" sqref="B5"/>
    </sheetView>
  </sheetViews>
  <sheetFormatPr defaultRowHeight="15" x14ac:dyDescent="0.25"/>
  <cols>
    <col min="1" max="1" width="14.42578125" style="27" bestFit="1" customWidth="1"/>
    <col min="2" max="3" width="8.5703125" style="27" bestFit="1" customWidth="1"/>
    <col min="4" max="4" width="10.5703125" style="27" bestFit="1" customWidth="1"/>
    <col min="5" max="5" width="12.7109375" style="27" bestFit="1" customWidth="1"/>
    <col min="6" max="6" width="10.5703125" style="27" customWidth="1"/>
    <col min="7" max="7" width="14.28515625" style="27" customWidth="1"/>
    <col min="8" max="8" width="19.42578125" style="27" customWidth="1"/>
    <col min="9" max="9" width="13.85546875" style="27" customWidth="1"/>
    <col min="10" max="10" width="8" style="27" customWidth="1"/>
    <col min="13" max="13" width="11" bestFit="1" customWidth="1"/>
  </cols>
  <sheetData>
    <row r="1" spans="1:10" s="2" customFormat="1" ht="31.5" x14ac:dyDescent="0.25">
      <c r="A1" s="24" t="s">
        <v>192</v>
      </c>
      <c r="B1" s="24" t="s">
        <v>218</v>
      </c>
      <c r="C1" s="24" t="s">
        <v>118</v>
      </c>
      <c r="D1" s="25" t="s">
        <v>119</v>
      </c>
      <c r="E1" s="25" t="s">
        <v>120</v>
      </c>
      <c r="F1" s="25" t="s">
        <v>121</v>
      </c>
      <c r="G1" s="25" t="s">
        <v>122</v>
      </c>
      <c r="H1" s="26" t="s">
        <v>123</v>
      </c>
      <c r="I1" s="26" t="s">
        <v>211</v>
      </c>
      <c r="J1" s="24" t="s">
        <v>124</v>
      </c>
    </row>
    <row r="2" spans="1:10" x14ac:dyDescent="0.25">
      <c r="A2" s="27" t="s">
        <v>209</v>
      </c>
      <c r="B2" s="27" t="s">
        <v>257</v>
      </c>
      <c r="C2" s="27" t="s">
        <v>1</v>
      </c>
      <c r="D2" s="27" t="s">
        <v>207</v>
      </c>
      <c r="E2" s="27">
        <v>51034095</v>
      </c>
      <c r="F2" s="27" t="s">
        <v>234</v>
      </c>
      <c r="G2" s="27" t="s">
        <v>258</v>
      </c>
      <c r="H2" s="27" t="s">
        <v>129</v>
      </c>
      <c r="I2" s="52">
        <v>43305</v>
      </c>
      <c r="J2" s="27">
        <v>0</v>
      </c>
    </row>
    <row r="3" spans="1:10" x14ac:dyDescent="0.25">
      <c r="A3" s="27" t="s">
        <v>209</v>
      </c>
      <c r="B3" s="27" t="s">
        <v>259</v>
      </c>
      <c r="C3" s="27" t="s">
        <v>1</v>
      </c>
      <c r="D3" s="27" t="s">
        <v>207</v>
      </c>
      <c r="E3" s="27">
        <v>51034095</v>
      </c>
      <c r="F3" s="27" t="s">
        <v>234</v>
      </c>
      <c r="G3" s="27" t="s">
        <v>258</v>
      </c>
      <c r="H3" s="27" t="s">
        <v>129</v>
      </c>
      <c r="I3" s="52">
        <v>43305</v>
      </c>
      <c r="J3" s="27">
        <v>0</v>
      </c>
    </row>
    <row r="4" spans="1:10" x14ac:dyDescent="0.25">
      <c r="A4" s="27" t="s">
        <v>209</v>
      </c>
      <c r="B4" s="27" t="s">
        <v>260</v>
      </c>
      <c r="C4" s="27" t="s">
        <v>1</v>
      </c>
      <c r="D4" s="27" t="s">
        <v>207</v>
      </c>
      <c r="E4" s="27">
        <v>51034095</v>
      </c>
      <c r="F4" s="27" t="s">
        <v>234</v>
      </c>
      <c r="G4" s="27" t="s">
        <v>258</v>
      </c>
      <c r="H4" s="27" t="s">
        <v>129</v>
      </c>
      <c r="I4" s="52">
        <v>43305</v>
      </c>
      <c r="J4" s="27">
        <v>0</v>
      </c>
    </row>
    <row r="5" spans="1:10" x14ac:dyDescent="0.25">
      <c r="A5" s="27" t="s">
        <v>209</v>
      </c>
      <c r="B5" s="27" t="s">
        <v>261</v>
      </c>
      <c r="C5" s="27" t="s">
        <v>1</v>
      </c>
      <c r="D5" s="27" t="s">
        <v>207</v>
      </c>
      <c r="E5" s="27">
        <v>51034095</v>
      </c>
      <c r="F5" s="27" t="s">
        <v>234</v>
      </c>
      <c r="G5" s="27" t="s">
        <v>258</v>
      </c>
      <c r="H5" s="27" t="s">
        <v>129</v>
      </c>
      <c r="I5" s="52">
        <v>43305</v>
      </c>
      <c r="J5" s="27">
        <v>0</v>
      </c>
    </row>
    <row r="6" spans="1:10" x14ac:dyDescent="0.25">
      <c r="A6" s="27" t="s">
        <v>209</v>
      </c>
      <c r="B6" s="27" t="s">
        <v>262</v>
      </c>
      <c r="C6" s="27" t="s">
        <v>1</v>
      </c>
      <c r="D6" s="27" t="s">
        <v>207</v>
      </c>
      <c r="E6" s="27">
        <v>51034095</v>
      </c>
      <c r="F6" s="27" t="s">
        <v>234</v>
      </c>
      <c r="G6" s="27" t="s">
        <v>258</v>
      </c>
      <c r="H6" s="27" t="s">
        <v>129</v>
      </c>
      <c r="I6" s="52">
        <v>43305</v>
      </c>
      <c r="J6" s="27">
        <v>0</v>
      </c>
    </row>
    <row r="7" spans="1:10" x14ac:dyDescent="0.25">
      <c r="A7" s="27" t="s">
        <v>209</v>
      </c>
      <c r="B7" s="27" t="s">
        <v>263</v>
      </c>
      <c r="C7" s="27" t="s">
        <v>1</v>
      </c>
      <c r="D7" s="27" t="s">
        <v>207</v>
      </c>
      <c r="E7" s="27">
        <v>51034095</v>
      </c>
      <c r="F7" s="27" t="s">
        <v>234</v>
      </c>
      <c r="G7" s="27" t="s">
        <v>258</v>
      </c>
      <c r="H7" s="27" t="s">
        <v>129</v>
      </c>
      <c r="I7" s="52">
        <v>43305</v>
      </c>
      <c r="J7" s="27">
        <v>0</v>
      </c>
    </row>
    <row r="8" spans="1:10" x14ac:dyDescent="0.25">
      <c r="A8" s="27" t="s">
        <v>209</v>
      </c>
      <c r="B8" s="27" t="s">
        <v>264</v>
      </c>
      <c r="C8" s="27" t="s">
        <v>1</v>
      </c>
      <c r="D8" s="27" t="s">
        <v>207</v>
      </c>
      <c r="E8" s="27">
        <v>51034095</v>
      </c>
      <c r="F8" s="27" t="s">
        <v>234</v>
      </c>
      <c r="G8" s="27" t="s">
        <v>258</v>
      </c>
      <c r="H8" s="27" t="s">
        <v>129</v>
      </c>
      <c r="I8" s="52">
        <v>43305</v>
      </c>
      <c r="J8" s="27">
        <v>0</v>
      </c>
    </row>
    <row r="9" spans="1:10" x14ac:dyDescent="0.25">
      <c r="A9" s="27" t="s">
        <v>209</v>
      </c>
      <c r="B9" s="27" t="s">
        <v>265</v>
      </c>
      <c r="C9" s="27" t="s">
        <v>1</v>
      </c>
      <c r="D9" s="27" t="s">
        <v>207</v>
      </c>
      <c r="E9" s="27">
        <v>51034095</v>
      </c>
      <c r="F9" s="27" t="s">
        <v>234</v>
      </c>
      <c r="G9" s="27" t="s">
        <v>258</v>
      </c>
      <c r="H9" s="27" t="s">
        <v>129</v>
      </c>
      <c r="I9" s="52">
        <v>43305</v>
      </c>
      <c r="J9" s="27">
        <v>0</v>
      </c>
    </row>
    <row r="10" spans="1:10" x14ac:dyDescent="0.25">
      <c r="A10" s="27" t="s">
        <v>209</v>
      </c>
      <c r="B10" s="27" t="s">
        <v>266</v>
      </c>
      <c r="C10" s="27" t="s">
        <v>1</v>
      </c>
      <c r="D10" s="27" t="s">
        <v>207</v>
      </c>
      <c r="E10" s="27">
        <v>51034095</v>
      </c>
      <c r="F10" s="27" t="s">
        <v>234</v>
      </c>
      <c r="G10" s="27" t="s">
        <v>258</v>
      </c>
      <c r="H10" s="27" t="s">
        <v>129</v>
      </c>
      <c r="I10" s="52">
        <v>43305</v>
      </c>
      <c r="J10" s="27">
        <v>0</v>
      </c>
    </row>
    <row r="11" spans="1:10" x14ac:dyDescent="0.25">
      <c r="A11" s="27" t="s">
        <v>209</v>
      </c>
      <c r="B11" s="27" t="s">
        <v>267</v>
      </c>
      <c r="C11" s="27" t="s">
        <v>1</v>
      </c>
      <c r="D11" s="27" t="s">
        <v>207</v>
      </c>
      <c r="E11" s="27">
        <v>51034095</v>
      </c>
      <c r="F11" s="27" t="s">
        <v>234</v>
      </c>
      <c r="G11" s="27" t="s">
        <v>258</v>
      </c>
      <c r="H11" s="27" t="s">
        <v>129</v>
      </c>
      <c r="I11" s="52">
        <v>43305</v>
      </c>
      <c r="J11" s="27">
        <v>0</v>
      </c>
    </row>
    <row r="12" spans="1:10" x14ac:dyDescent="0.25">
      <c r="A12" s="27" t="s">
        <v>209</v>
      </c>
      <c r="B12" s="27" t="s">
        <v>268</v>
      </c>
      <c r="C12" s="27" t="s">
        <v>1</v>
      </c>
      <c r="D12" s="27" t="s">
        <v>207</v>
      </c>
      <c r="E12" s="27">
        <v>51034095</v>
      </c>
      <c r="F12" s="27" t="s">
        <v>234</v>
      </c>
      <c r="G12" s="27" t="s">
        <v>258</v>
      </c>
      <c r="H12" s="27" t="s">
        <v>129</v>
      </c>
      <c r="I12" s="52">
        <v>43305</v>
      </c>
      <c r="J12" s="27">
        <v>0</v>
      </c>
    </row>
    <row r="13" spans="1:10" x14ac:dyDescent="0.25">
      <c r="A13" s="27" t="s">
        <v>209</v>
      </c>
      <c r="B13" s="27" t="s">
        <v>269</v>
      </c>
      <c r="C13" s="27" t="s">
        <v>1</v>
      </c>
      <c r="D13" s="27" t="s">
        <v>207</v>
      </c>
      <c r="E13" s="27">
        <v>51034095</v>
      </c>
      <c r="F13" s="27" t="s">
        <v>234</v>
      </c>
      <c r="G13" s="27" t="s">
        <v>258</v>
      </c>
      <c r="H13" s="27" t="s">
        <v>129</v>
      </c>
      <c r="I13" s="52">
        <v>43305</v>
      </c>
      <c r="J13" s="27">
        <v>0</v>
      </c>
    </row>
    <row r="14" spans="1:10" x14ac:dyDescent="0.25">
      <c r="A14" s="27" t="s">
        <v>209</v>
      </c>
      <c r="B14" s="27" t="s">
        <v>270</v>
      </c>
      <c r="C14" s="27" t="s">
        <v>1</v>
      </c>
      <c r="D14" s="27" t="s">
        <v>207</v>
      </c>
      <c r="E14" s="27">
        <v>51034095</v>
      </c>
      <c r="F14" s="27" t="s">
        <v>234</v>
      </c>
      <c r="G14" s="27" t="s">
        <v>258</v>
      </c>
      <c r="H14" s="27" t="s">
        <v>129</v>
      </c>
      <c r="I14" s="52">
        <v>43305</v>
      </c>
      <c r="J14" s="27">
        <v>0</v>
      </c>
    </row>
    <row r="15" spans="1:10" x14ac:dyDescent="0.25">
      <c r="A15" s="27" t="s">
        <v>209</v>
      </c>
      <c r="B15" s="27" t="s">
        <v>271</v>
      </c>
      <c r="C15" s="27" t="s">
        <v>1</v>
      </c>
      <c r="D15" s="27" t="s">
        <v>207</v>
      </c>
      <c r="E15" s="27">
        <v>51034095</v>
      </c>
      <c r="F15" s="27" t="s">
        <v>234</v>
      </c>
      <c r="G15" s="27" t="s">
        <v>258</v>
      </c>
      <c r="H15" s="27" t="s">
        <v>129</v>
      </c>
      <c r="I15" s="52">
        <v>43305</v>
      </c>
      <c r="J15" s="27">
        <v>0</v>
      </c>
    </row>
    <row r="16" spans="1:10" x14ac:dyDescent="0.25">
      <c r="A16" s="27" t="s">
        <v>209</v>
      </c>
      <c r="B16" s="27" t="s">
        <v>272</v>
      </c>
      <c r="C16" s="27" t="s">
        <v>1</v>
      </c>
      <c r="D16" s="27" t="s">
        <v>207</v>
      </c>
      <c r="E16" s="27">
        <v>51034095</v>
      </c>
      <c r="F16" s="27" t="s">
        <v>234</v>
      </c>
      <c r="G16" s="27" t="s">
        <v>258</v>
      </c>
      <c r="H16" s="27" t="s">
        <v>129</v>
      </c>
      <c r="I16" s="52">
        <v>43305</v>
      </c>
      <c r="J16" s="27">
        <v>0</v>
      </c>
    </row>
    <row r="17" spans="1:98" x14ac:dyDescent="0.25">
      <c r="A17" s="27" t="s">
        <v>209</v>
      </c>
      <c r="B17" s="27" t="s">
        <v>273</v>
      </c>
      <c r="C17" s="27" t="s">
        <v>1</v>
      </c>
      <c r="D17" s="27" t="s">
        <v>207</v>
      </c>
      <c r="E17" s="27">
        <v>51034095</v>
      </c>
      <c r="F17" s="27" t="s">
        <v>234</v>
      </c>
      <c r="G17" s="27" t="s">
        <v>258</v>
      </c>
      <c r="H17" s="27" t="s">
        <v>129</v>
      </c>
      <c r="I17" s="52">
        <v>43305</v>
      </c>
      <c r="J17" s="27">
        <v>0</v>
      </c>
    </row>
    <row r="18" spans="1:98" x14ac:dyDescent="0.25">
      <c r="A18" s="27" t="s">
        <v>209</v>
      </c>
      <c r="B18" s="27" t="s">
        <v>274</v>
      </c>
      <c r="C18" s="27" t="s">
        <v>1</v>
      </c>
      <c r="D18" s="27" t="s">
        <v>207</v>
      </c>
      <c r="E18" s="27">
        <v>51034095</v>
      </c>
      <c r="F18" s="27" t="s">
        <v>234</v>
      </c>
      <c r="G18" s="27" t="s">
        <v>258</v>
      </c>
      <c r="H18" s="27" t="s">
        <v>129</v>
      </c>
      <c r="I18" s="52">
        <v>43305</v>
      </c>
      <c r="J18" s="27">
        <v>0</v>
      </c>
    </row>
    <row r="19" spans="1:98" x14ac:dyDescent="0.25">
      <c r="A19" s="27" t="s">
        <v>209</v>
      </c>
      <c r="B19" s="27" t="s">
        <v>275</v>
      </c>
      <c r="C19" s="27" t="s">
        <v>1</v>
      </c>
      <c r="D19" s="27" t="s">
        <v>207</v>
      </c>
      <c r="E19" s="27">
        <v>51034095</v>
      </c>
      <c r="F19" s="27" t="s">
        <v>234</v>
      </c>
      <c r="G19" s="27" t="s">
        <v>258</v>
      </c>
      <c r="H19" s="27" t="s">
        <v>129</v>
      </c>
      <c r="I19" s="52">
        <v>43305</v>
      </c>
      <c r="J19" s="27">
        <v>0</v>
      </c>
    </row>
    <row r="20" spans="1:98" x14ac:dyDescent="0.25">
      <c r="A20" s="27" t="s">
        <v>209</v>
      </c>
      <c r="B20" s="27" t="s">
        <v>276</v>
      </c>
      <c r="C20" s="27" t="s">
        <v>1</v>
      </c>
      <c r="D20" s="27" t="s">
        <v>207</v>
      </c>
      <c r="E20" s="27">
        <v>51034095</v>
      </c>
      <c r="F20" s="27" t="s">
        <v>234</v>
      </c>
      <c r="G20" s="27" t="s">
        <v>258</v>
      </c>
      <c r="H20" s="27" t="s">
        <v>129</v>
      </c>
      <c r="I20" s="52">
        <v>43305</v>
      </c>
      <c r="J20" s="27">
        <v>0</v>
      </c>
    </row>
    <row r="21" spans="1:98" x14ac:dyDescent="0.25">
      <c r="A21" s="27" t="s">
        <v>209</v>
      </c>
      <c r="B21" s="27" t="s">
        <v>277</v>
      </c>
      <c r="C21" s="27" t="s">
        <v>1</v>
      </c>
      <c r="D21" s="27" t="s">
        <v>207</v>
      </c>
      <c r="E21" s="27">
        <v>51034095</v>
      </c>
      <c r="F21" s="27" t="s">
        <v>234</v>
      </c>
      <c r="G21" s="27" t="s">
        <v>258</v>
      </c>
      <c r="H21" s="27" t="s">
        <v>129</v>
      </c>
      <c r="I21" s="52">
        <v>43305</v>
      </c>
      <c r="J21" s="27">
        <v>0</v>
      </c>
    </row>
    <row r="22" spans="1:98" x14ac:dyDescent="0.25">
      <c r="A22" s="27" t="s">
        <v>209</v>
      </c>
      <c r="B22" s="27" t="s">
        <v>278</v>
      </c>
      <c r="C22" s="27" t="s">
        <v>1</v>
      </c>
      <c r="D22" s="27" t="s">
        <v>207</v>
      </c>
      <c r="E22" s="27">
        <v>51034095</v>
      </c>
      <c r="F22" s="27" t="s">
        <v>234</v>
      </c>
      <c r="G22" s="27" t="s">
        <v>258</v>
      </c>
      <c r="H22" s="27" t="s">
        <v>129</v>
      </c>
      <c r="I22" s="52">
        <v>43305</v>
      </c>
      <c r="J22" s="27">
        <v>0</v>
      </c>
    </row>
    <row r="23" spans="1:98" x14ac:dyDescent="0.25">
      <c r="A23" s="27" t="s">
        <v>209</v>
      </c>
      <c r="B23" s="27" t="s">
        <v>279</v>
      </c>
      <c r="C23" s="27" t="s">
        <v>1</v>
      </c>
      <c r="D23" s="27" t="s">
        <v>207</v>
      </c>
      <c r="E23" s="27">
        <v>51034095</v>
      </c>
      <c r="F23" s="27" t="s">
        <v>234</v>
      </c>
      <c r="G23" s="27" t="s">
        <v>258</v>
      </c>
      <c r="H23" s="27" t="s">
        <v>129</v>
      </c>
      <c r="I23" s="52">
        <v>43305</v>
      </c>
      <c r="J23" s="27">
        <v>0</v>
      </c>
    </row>
    <row r="24" spans="1:98" x14ac:dyDescent="0.25">
      <c r="A24" s="27" t="s">
        <v>209</v>
      </c>
      <c r="B24" s="27" t="s">
        <v>280</v>
      </c>
      <c r="C24" s="27" t="s">
        <v>1</v>
      </c>
      <c r="D24" s="27" t="s">
        <v>207</v>
      </c>
      <c r="E24" s="27">
        <v>51034095</v>
      </c>
      <c r="F24" s="27" t="s">
        <v>234</v>
      </c>
      <c r="G24" s="27" t="s">
        <v>258</v>
      </c>
      <c r="H24" s="27" t="s">
        <v>129</v>
      </c>
      <c r="I24" s="52">
        <v>43305</v>
      </c>
      <c r="J24" s="27">
        <v>0</v>
      </c>
    </row>
    <row r="25" spans="1:98" x14ac:dyDescent="0.25">
      <c r="A25" s="27" t="s">
        <v>209</v>
      </c>
      <c r="B25" s="27" t="s">
        <v>281</v>
      </c>
      <c r="C25" s="27" t="s">
        <v>1</v>
      </c>
      <c r="D25" s="27" t="s">
        <v>207</v>
      </c>
      <c r="E25" s="27">
        <v>51034095</v>
      </c>
      <c r="F25" s="27" t="s">
        <v>234</v>
      </c>
      <c r="G25" s="27" t="s">
        <v>258</v>
      </c>
      <c r="H25" s="27" t="s">
        <v>129</v>
      </c>
      <c r="I25" s="52">
        <v>43305</v>
      </c>
      <c r="J25" s="27">
        <v>0</v>
      </c>
    </row>
    <row r="26" spans="1:98" x14ac:dyDescent="0.25">
      <c r="A26" s="27" t="s">
        <v>209</v>
      </c>
      <c r="B26" s="6" t="s">
        <v>143</v>
      </c>
      <c r="C26" s="6" t="s">
        <v>1</v>
      </c>
      <c r="D26" s="6" t="s">
        <v>125</v>
      </c>
      <c r="E26" s="6">
        <v>51025191</v>
      </c>
      <c r="F26" s="6" t="s">
        <v>126</v>
      </c>
      <c r="G26" s="6" t="s">
        <v>127</v>
      </c>
      <c r="H26" s="23" t="s">
        <v>129</v>
      </c>
      <c r="I26" s="23" t="s">
        <v>212</v>
      </c>
      <c r="J26" s="30">
        <v>1</v>
      </c>
    </row>
    <row r="27" spans="1:98" x14ac:dyDescent="0.25">
      <c r="A27" s="27" t="s">
        <v>209</v>
      </c>
      <c r="B27" s="6" t="s">
        <v>147</v>
      </c>
      <c r="C27" s="6" t="s">
        <v>1</v>
      </c>
      <c r="D27" s="6" t="s">
        <v>125</v>
      </c>
      <c r="E27" s="6">
        <v>51025191</v>
      </c>
      <c r="F27" s="6" t="s">
        <v>126</v>
      </c>
      <c r="G27" s="6" t="s">
        <v>127</v>
      </c>
      <c r="H27" s="23" t="s">
        <v>129</v>
      </c>
      <c r="I27" s="23" t="s">
        <v>212</v>
      </c>
      <c r="J27" s="30">
        <v>1</v>
      </c>
    </row>
    <row r="28" spans="1:98" x14ac:dyDescent="0.25">
      <c r="A28" s="27" t="s">
        <v>209</v>
      </c>
      <c r="B28" s="6" t="s">
        <v>166</v>
      </c>
      <c r="C28" s="6" t="s">
        <v>1</v>
      </c>
      <c r="D28" s="6" t="s">
        <v>125</v>
      </c>
      <c r="E28" s="6">
        <v>51030556</v>
      </c>
      <c r="F28" s="6" t="s">
        <v>126</v>
      </c>
      <c r="G28" s="6" t="s">
        <v>157</v>
      </c>
      <c r="H28" s="23" t="s">
        <v>129</v>
      </c>
      <c r="I28" s="23" t="s">
        <v>212</v>
      </c>
      <c r="J28" s="30">
        <v>1</v>
      </c>
    </row>
    <row r="29" spans="1:98" x14ac:dyDescent="0.25">
      <c r="A29" s="27" t="s">
        <v>209</v>
      </c>
      <c r="B29" s="6" t="s">
        <v>167</v>
      </c>
      <c r="C29" s="6" t="s">
        <v>1</v>
      </c>
      <c r="D29" s="6" t="s">
        <v>125</v>
      </c>
      <c r="E29" s="6">
        <v>51030556</v>
      </c>
      <c r="F29" s="6" t="s">
        <v>126</v>
      </c>
      <c r="G29" s="6" t="s">
        <v>157</v>
      </c>
      <c r="H29" s="23" t="s">
        <v>129</v>
      </c>
      <c r="I29" s="23" t="s">
        <v>212</v>
      </c>
      <c r="J29" s="30">
        <v>1</v>
      </c>
    </row>
    <row r="30" spans="1:98" x14ac:dyDescent="0.25">
      <c r="A30" s="27" t="s">
        <v>209</v>
      </c>
      <c r="B30" s="6" t="s">
        <v>168</v>
      </c>
      <c r="C30" s="6" t="s">
        <v>1</v>
      </c>
      <c r="D30" s="6" t="s">
        <v>125</v>
      </c>
      <c r="E30" s="6">
        <v>51030556</v>
      </c>
      <c r="F30" s="6" t="s">
        <v>126</v>
      </c>
      <c r="G30" s="6" t="s">
        <v>157</v>
      </c>
      <c r="H30" s="23" t="s">
        <v>129</v>
      </c>
      <c r="I30" s="23" t="s">
        <v>212</v>
      </c>
      <c r="J30" s="30">
        <v>1</v>
      </c>
      <c r="CT30" s="31"/>
    </row>
    <row r="31" spans="1:98" x14ac:dyDescent="0.25">
      <c r="A31" s="27" t="s">
        <v>209</v>
      </c>
      <c r="B31" s="6" t="s">
        <v>169</v>
      </c>
      <c r="C31" s="6" t="s">
        <v>1</v>
      </c>
      <c r="D31" s="6" t="s">
        <v>125</v>
      </c>
      <c r="E31" s="6">
        <v>51030556</v>
      </c>
      <c r="F31" s="6" t="s">
        <v>126</v>
      </c>
      <c r="G31" s="6" t="s">
        <v>157</v>
      </c>
      <c r="H31" s="23" t="s">
        <v>129</v>
      </c>
      <c r="I31" s="23" t="s">
        <v>212</v>
      </c>
      <c r="J31" s="30">
        <v>1</v>
      </c>
    </row>
    <row r="32" spans="1:98" x14ac:dyDescent="0.25">
      <c r="A32" s="27" t="s">
        <v>209</v>
      </c>
      <c r="B32" s="6" t="s">
        <v>155</v>
      </c>
      <c r="C32" s="6" t="s">
        <v>1</v>
      </c>
      <c r="D32" s="6" t="s">
        <v>125</v>
      </c>
      <c r="E32" s="6">
        <v>51025191</v>
      </c>
      <c r="F32" s="6" t="s">
        <v>126</v>
      </c>
      <c r="G32" s="6" t="s">
        <v>127</v>
      </c>
      <c r="H32" s="23" t="s">
        <v>129</v>
      </c>
      <c r="I32" s="23" t="s">
        <v>212</v>
      </c>
      <c r="J32" s="30">
        <v>1</v>
      </c>
    </row>
    <row r="33" spans="1:10" x14ac:dyDescent="0.25">
      <c r="A33" s="27" t="s">
        <v>209</v>
      </c>
      <c r="B33" s="6" t="s">
        <v>49</v>
      </c>
      <c r="C33" s="6" t="s">
        <v>1</v>
      </c>
      <c r="D33" s="6" t="s">
        <v>125</v>
      </c>
      <c r="E33" s="6">
        <v>51025191</v>
      </c>
      <c r="F33" s="6" t="s">
        <v>126</v>
      </c>
      <c r="G33" s="6" t="s">
        <v>127</v>
      </c>
      <c r="H33" s="23" t="s">
        <v>129</v>
      </c>
      <c r="I33" s="23" t="s">
        <v>212</v>
      </c>
      <c r="J33" s="30">
        <v>1</v>
      </c>
    </row>
    <row r="34" spans="1:10" x14ac:dyDescent="0.25">
      <c r="A34" s="27" t="s">
        <v>209</v>
      </c>
      <c r="B34" s="6" t="s">
        <v>50</v>
      </c>
      <c r="C34" s="6" t="s">
        <v>1</v>
      </c>
      <c r="D34" s="6" t="s">
        <v>125</v>
      </c>
      <c r="E34" s="6">
        <v>51025191</v>
      </c>
      <c r="F34" s="6" t="s">
        <v>126</v>
      </c>
      <c r="G34" s="6" t="s">
        <v>127</v>
      </c>
      <c r="H34" s="23" t="s">
        <v>129</v>
      </c>
      <c r="I34" s="23" t="s">
        <v>212</v>
      </c>
      <c r="J34" s="30">
        <v>1</v>
      </c>
    </row>
    <row r="35" spans="1:10" x14ac:dyDescent="0.25">
      <c r="A35" s="27" t="s">
        <v>209</v>
      </c>
      <c r="B35" s="6" t="s">
        <v>47</v>
      </c>
      <c r="C35" s="6" t="s">
        <v>1</v>
      </c>
      <c r="D35" s="6" t="s">
        <v>125</v>
      </c>
      <c r="E35" s="6">
        <v>51025191</v>
      </c>
      <c r="F35" s="6" t="s">
        <v>126</v>
      </c>
      <c r="G35" s="6" t="s">
        <v>127</v>
      </c>
      <c r="H35" s="23" t="s">
        <v>129</v>
      </c>
      <c r="I35" s="23" t="s">
        <v>212</v>
      </c>
      <c r="J35" s="30">
        <v>1</v>
      </c>
    </row>
    <row r="36" spans="1:10" x14ac:dyDescent="0.25">
      <c r="A36" s="27" t="s">
        <v>209</v>
      </c>
      <c r="B36" s="6" t="s">
        <v>48</v>
      </c>
      <c r="C36" s="6" t="s">
        <v>1</v>
      </c>
      <c r="D36" s="6" t="s">
        <v>125</v>
      </c>
      <c r="E36" s="6">
        <v>51025191</v>
      </c>
      <c r="F36" s="6" t="s">
        <v>126</v>
      </c>
      <c r="G36" s="6" t="s">
        <v>127</v>
      </c>
      <c r="H36" s="23" t="s">
        <v>129</v>
      </c>
      <c r="I36" s="23" t="s">
        <v>212</v>
      </c>
      <c r="J36" s="30">
        <v>1</v>
      </c>
    </row>
    <row r="37" spans="1:10" x14ac:dyDescent="0.25">
      <c r="A37" s="27" t="s">
        <v>209</v>
      </c>
      <c r="B37" s="6" t="s">
        <v>149</v>
      </c>
      <c r="C37" s="6" t="s">
        <v>1</v>
      </c>
      <c r="D37" s="6" t="s">
        <v>125</v>
      </c>
      <c r="E37" s="6">
        <v>51025191</v>
      </c>
      <c r="F37" s="6" t="s">
        <v>126</v>
      </c>
      <c r="G37" s="6" t="s">
        <v>127</v>
      </c>
      <c r="H37" s="23" t="s">
        <v>129</v>
      </c>
      <c r="I37" s="23" t="s">
        <v>212</v>
      </c>
      <c r="J37" s="30">
        <v>2</v>
      </c>
    </row>
    <row r="38" spans="1:10" x14ac:dyDescent="0.25">
      <c r="A38" s="27" t="s">
        <v>209</v>
      </c>
      <c r="B38" s="6" t="s">
        <v>153</v>
      </c>
      <c r="C38" s="6" t="s">
        <v>1</v>
      </c>
      <c r="D38" s="6" t="s">
        <v>125</v>
      </c>
      <c r="E38" s="6">
        <v>51025191</v>
      </c>
      <c r="F38" s="6" t="s">
        <v>126</v>
      </c>
      <c r="G38" s="6" t="s">
        <v>127</v>
      </c>
      <c r="H38" s="23" t="s">
        <v>129</v>
      </c>
      <c r="I38" s="23" t="s">
        <v>212</v>
      </c>
      <c r="J38" s="30">
        <v>2</v>
      </c>
    </row>
    <row r="39" spans="1:10" x14ac:dyDescent="0.25">
      <c r="A39" s="27" t="s">
        <v>209</v>
      </c>
      <c r="B39" s="6" t="s">
        <v>154</v>
      </c>
      <c r="C39" s="6" t="s">
        <v>1</v>
      </c>
      <c r="D39" s="6" t="s">
        <v>125</v>
      </c>
      <c r="E39" s="6">
        <v>51025191</v>
      </c>
      <c r="F39" s="6" t="s">
        <v>126</v>
      </c>
      <c r="G39" s="6" t="s">
        <v>127</v>
      </c>
      <c r="H39" s="23" t="s">
        <v>129</v>
      </c>
      <c r="I39" s="23" t="s">
        <v>212</v>
      </c>
      <c r="J39" s="30">
        <v>2</v>
      </c>
    </row>
    <row r="40" spans="1:10" x14ac:dyDescent="0.25">
      <c r="A40" s="27" t="s">
        <v>209</v>
      </c>
      <c r="B40" s="6" t="s">
        <v>128</v>
      </c>
      <c r="C40" s="6" t="s">
        <v>1</v>
      </c>
      <c r="D40" s="6" t="s">
        <v>125</v>
      </c>
      <c r="E40" s="6">
        <v>51025191</v>
      </c>
      <c r="F40" s="6" t="s">
        <v>126</v>
      </c>
      <c r="G40" s="6" t="s">
        <v>127</v>
      </c>
      <c r="H40" s="23" t="s">
        <v>129</v>
      </c>
      <c r="I40" s="23" t="s">
        <v>212</v>
      </c>
      <c r="J40" s="30">
        <v>3</v>
      </c>
    </row>
    <row r="41" spans="1:10" x14ac:dyDescent="0.25">
      <c r="A41" s="27" t="s">
        <v>209</v>
      </c>
      <c r="B41" s="6" t="s">
        <v>130</v>
      </c>
      <c r="C41" s="6" t="s">
        <v>1</v>
      </c>
      <c r="D41" s="6" t="s">
        <v>125</v>
      </c>
      <c r="E41" s="6">
        <v>51025191</v>
      </c>
      <c r="F41" s="6" t="s">
        <v>126</v>
      </c>
      <c r="G41" s="6" t="s">
        <v>127</v>
      </c>
      <c r="H41" s="23" t="s">
        <v>129</v>
      </c>
      <c r="I41" s="23" t="s">
        <v>212</v>
      </c>
      <c r="J41" s="30">
        <v>3</v>
      </c>
    </row>
    <row r="42" spans="1:10" x14ac:dyDescent="0.25">
      <c r="A42" s="27" t="s">
        <v>209</v>
      </c>
      <c r="B42" s="6" t="s">
        <v>131</v>
      </c>
      <c r="C42" s="6" t="s">
        <v>1</v>
      </c>
      <c r="D42" s="6" t="s">
        <v>125</v>
      </c>
      <c r="E42" s="6">
        <v>51025191</v>
      </c>
      <c r="F42" s="6" t="s">
        <v>126</v>
      </c>
      <c r="G42" s="6" t="s">
        <v>127</v>
      </c>
      <c r="H42" s="23" t="s">
        <v>129</v>
      </c>
      <c r="I42" s="23" t="s">
        <v>212</v>
      </c>
      <c r="J42" s="30">
        <v>3</v>
      </c>
    </row>
    <row r="43" spans="1:10" x14ac:dyDescent="0.25">
      <c r="A43" s="27" t="s">
        <v>209</v>
      </c>
      <c r="B43" s="6" t="s">
        <v>132</v>
      </c>
      <c r="C43" s="6" t="s">
        <v>1</v>
      </c>
      <c r="D43" s="6" t="s">
        <v>125</v>
      </c>
      <c r="E43" s="6">
        <v>51025191</v>
      </c>
      <c r="F43" s="6" t="s">
        <v>126</v>
      </c>
      <c r="G43" s="6" t="s">
        <v>127</v>
      </c>
      <c r="H43" s="23" t="s">
        <v>129</v>
      </c>
      <c r="I43" s="23" t="s">
        <v>212</v>
      </c>
      <c r="J43" s="30">
        <v>3</v>
      </c>
    </row>
    <row r="44" spans="1:10" x14ac:dyDescent="0.25">
      <c r="A44" s="27" t="s">
        <v>209</v>
      </c>
      <c r="B44" s="6" t="s">
        <v>133</v>
      </c>
      <c r="C44" s="6" t="s">
        <v>1</v>
      </c>
      <c r="D44" s="6" t="s">
        <v>125</v>
      </c>
      <c r="E44" s="6">
        <v>51025191</v>
      </c>
      <c r="F44" s="6" t="s">
        <v>126</v>
      </c>
      <c r="G44" s="6" t="s">
        <v>127</v>
      </c>
      <c r="H44" s="23" t="s">
        <v>129</v>
      </c>
      <c r="I44" s="23" t="s">
        <v>212</v>
      </c>
      <c r="J44" s="30">
        <v>3</v>
      </c>
    </row>
    <row r="45" spans="1:10" x14ac:dyDescent="0.25">
      <c r="A45" s="27" t="s">
        <v>209</v>
      </c>
      <c r="B45" s="6" t="s">
        <v>134</v>
      </c>
      <c r="C45" s="6" t="s">
        <v>1</v>
      </c>
      <c r="D45" s="6" t="s">
        <v>125</v>
      </c>
      <c r="E45" s="6">
        <v>51025191</v>
      </c>
      <c r="F45" s="6" t="s">
        <v>126</v>
      </c>
      <c r="G45" s="6" t="s">
        <v>127</v>
      </c>
      <c r="H45" s="23" t="s">
        <v>129</v>
      </c>
      <c r="I45" s="23" t="s">
        <v>212</v>
      </c>
      <c r="J45" s="30">
        <v>3</v>
      </c>
    </row>
    <row r="46" spans="1:10" x14ac:dyDescent="0.25">
      <c r="A46" s="27" t="s">
        <v>209</v>
      </c>
      <c r="B46" s="6" t="s">
        <v>135</v>
      </c>
      <c r="C46" s="6" t="s">
        <v>1</v>
      </c>
      <c r="D46" s="6" t="s">
        <v>125</v>
      </c>
      <c r="E46" s="6">
        <v>51025191</v>
      </c>
      <c r="F46" s="6" t="s">
        <v>126</v>
      </c>
      <c r="G46" s="6" t="s">
        <v>127</v>
      </c>
      <c r="H46" s="23" t="s">
        <v>129</v>
      </c>
      <c r="I46" s="23" t="s">
        <v>212</v>
      </c>
      <c r="J46" s="30">
        <v>3</v>
      </c>
    </row>
    <row r="47" spans="1:10" x14ac:dyDescent="0.25">
      <c r="A47" s="27" t="s">
        <v>209</v>
      </c>
      <c r="B47" s="6" t="s">
        <v>136</v>
      </c>
      <c r="C47" s="6" t="s">
        <v>1</v>
      </c>
      <c r="D47" s="6" t="s">
        <v>125</v>
      </c>
      <c r="E47" s="6">
        <v>51025191</v>
      </c>
      <c r="F47" s="6" t="s">
        <v>126</v>
      </c>
      <c r="G47" s="6" t="s">
        <v>127</v>
      </c>
      <c r="H47" s="23" t="s">
        <v>129</v>
      </c>
      <c r="I47" s="23" t="s">
        <v>212</v>
      </c>
      <c r="J47" s="30">
        <v>3</v>
      </c>
    </row>
    <row r="48" spans="1:10" x14ac:dyDescent="0.25">
      <c r="A48" s="27" t="s">
        <v>209</v>
      </c>
      <c r="B48" s="6" t="s">
        <v>137</v>
      </c>
      <c r="C48" s="6" t="s">
        <v>1</v>
      </c>
      <c r="D48" s="6" t="s">
        <v>125</v>
      </c>
      <c r="E48" s="6">
        <v>51025191</v>
      </c>
      <c r="F48" s="6" t="s">
        <v>126</v>
      </c>
      <c r="G48" s="6" t="s">
        <v>127</v>
      </c>
      <c r="H48" s="23" t="s">
        <v>129</v>
      </c>
      <c r="I48" s="23" t="s">
        <v>212</v>
      </c>
      <c r="J48" s="30">
        <v>3</v>
      </c>
    </row>
    <row r="49" spans="1:10" x14ac:dyDescent="0.25">
      <c r="A49" s="27" t="s">
        <v>209</v>
      </c>
      <c r="B49" s="6" t="s">
        <v>138</v>
      </c>
      <c r="C49" s="6" t="s">
        <v>1</v>
      </c>
      <c r="D49" s="6" t="s">
        <v>125</v>
      </c>
      <c r="E49" s="6">
        <v>51025191</v>
      </c>
      <c r="F49" s="6" t="s">
        <v>126</v>
      </c>
      <c r="G49" s="6" t="s">
        <v>127</v>
      </c>
      <c r="H49" s="23" t="s">
        <v>129</v>
      </c>
      <c r="I49" s="23" t="s">
        <v>212</v>
      </c>
      <c r="J49" s="30">
        <v>3</v>
      </c>
    </row>
    <row r="50" spans="1:10" x14ac:dyDescent="0.25">
      <c r="A50" s="27" t="s">
        <v>209</v>
      </c>
      <c r="B50" s="6" t="s">
        <v>139</v>
      </c>
      <c r="C50" s="6" t="s">
        <v>1</v>
      </c>
      <c r="D50" s="6" t="s">
        <v>125</v>
      </c>
      <c r="E50" s="6">
        <v>51025191</v>
      </c>
      <c r="F50" s="6" t="s">
        <v>126</v>
      </c>
      <c r="G50" s="6" t="s">
        <v>127</v>
      </c>
      <c r="H50" s="23" t="s">
        <v>129</v>
      </c>
      <c r="I50" s="23" t="s">
        <v>212</v>
      </c>
      <c r="J50" s="30">
        <v>3</v>
      </c>
    </row>
    <row r="51" spans="1:10" x14ac:dyDescent="0.25">
      <c r="A51" s="27" t="s">
        <v>209</v>
      </c>
      <c r="B51" s="6" t="s">
        <v>140</v>
      </c>
      <c r="C51" s="6" t="s">
        <v>1</v>
      </c>
      <c r="D51" s="6" t="s">
        <v>125</v>
      </c>
      <c r="E51" s="6">
        <v>51025191</v>
      </c>
      <c r="F51" s="6" t="s">
        <v>126</v>
      </c>
      <c r="G51" s="6" t="s">
        <v>127</v>
      </c>
      <c r="H51" s="23" t="s">
        <v>129</v>
      </c>
      <c r="I51" s="23" t="s">
        <v>212</v>
      </c>
      <c r="J51" s="30">
        <v>3</v>
      </c>
    </row>
    <row r="52" spans="1:10" x14ac:dyDescent="0.25">
      <c r="A52" s="27" t="s">
        <v>209</v>
      </c>
      <c r="B52" s="6" t="s">
        <v>141</v>
      </c>
      <c r="C52" s="6" t="s">
        <v>1</v>
      </c>
      <c r="D52" s="6" t="s">
        <v>125</v>
      </c>
      <c r="E52" s="6">
        <v>51025191</v>
      </c>
      <c r="F52" s="6" t="s">
        <v>126</v>
      </c>
      <c r="G52" s="6" t="s">
        <v>127</v>
      </c>
      <c r="H52" s="23" t="s">
        <v>129</v>
      </c>
      <c r="I52" s="23" t="s">
        <v>212</v>
      </c>
      <c r="J52" s="30">
        <v>3</v>
      </c>
    </row>
    <row r="53" spans="1:10" x14ac:dyDescent="0.25">
      <c r="A53" s="27" t="s">
        <v>209</v>
      </c>
      <c r="B53" s="6" t="s">
        <v>142</v>
      </c>
      <c r="C53" s="6" t="s">
        <v>1</v>
      </c>
      <c r="D53" s="6" t="s">
        <v>125</v>
      </c>
      <c r="E53" s="6">
        <v>51025191</v>
      </c>
      <c r="F53" s="6" t="s">
        <v>126</v>
      </c>
      <c r="G53" s="6" t="s">
        <v>127</v>
      </c>
      <c r="H53" s="23" t="s">
        <v>129</v>
      </c>
      <c r="I53" s="23" t="s">
        <v>212</v>
      </c>
      <c r="J53" s="30">
        <v>3</v>
      </c>
    </row>
    <row r="54" spans="1:10" x14ac:dyDescent="0.25">
      <c r="A54" s="27" t="s">
        <v>209</v>
      </c>
      <c r="B54" s="6" t="s">
        <v>144</v>
      </c>
      <c r="C54" s="6" t="s">
        <v>1</v>
      </c>
      <c r="D54" s="6" t="s">
        <v>125</v>
      </c>
      <c r="E54" s="6">
        <v>51025191</v>
      </c>
      <c r="F54" s="6" t="s">
        <v>126</v>
      </c>
      <c r="G54" s="6" t="s">
        <v>127</v>
      </c>
      <c r="H54" s="23" t="s">
        <v>129</v>
      </c>
      <c r="I54" s="23" t="s">
        <v>212</v>
      </c>
      <c r="J54" s="30">
        <v>3</v>
      </c>
    </row>
    <row r="55" spans="1:10" x14ac:dyDescent="0.25">
      <c r="A55" s="27" t="s">
        <v>209</v>
      </c>
      <c r="B55" s="6" t="s">
        <v>145</v>
      </c>
      <c r="C55" s="6" t="s">
        <v>1</v>
      </c>
      <c r="D55" s="6" t="s">
        <v>125</v>
      </c>
      <c r="E55" s="6">
        <v>51025191</v>
      </c>
      <c r="F55" s="6" t="s">
        <v>126</v>
      </c>
      <c r="G55" s="6" t="s">
        <v>127</v>
      </c>
      <c r="H55" s="23" t="s">
        <v>129</v>
      </c>
      <c r="I55" s="23" t="s">
        <v>212</v>
      </c>
      <c r="J55" s="30">
        <v>3</v>
      </c>
    </row>
    <row r="56" spans="1:10" x14ac:dyDescent="0.25">
      <c r="A56" s="27" t="s">
        <v>209</v>
      </c>
      <c r="B56" s="6" t="s">
        <v>146</v>
      </c>
      <c r="C56" s="6" t="s">
        <v>1</v>
      </c>
      <c r="D56" s="6" t="s">
        <v>125</v>
      </c>
      <c r="E56" s="6">
        <v>51025191</v>
      </c>
      <c r="F56" s="6" t="s">
        <v>126</v>
      </c>
      <c r="G56" s="6" t="s">
        <v>127</v>
      </c>
      <c r="H56" s="23" t="s">
        <v>129</v>
      </c>
      <c r="I56" s="23" t="s">
        <v>212</v>
      </c>
      <c r="J56" s="30">
        <v>3</v>
      </c>
    </row>
    <row r="57" spans="1:10" x14ac:dyDescent="0.25">
      <c r="A57" s="27" t="s">
        <v>209</v>
      </c>
      <c r="B57" s="6" t="s">
        <v>148</v>
      </c>
      <c r="C57" s="6" t="s">
        <v>1</v>
      </c>
      <c r="D57" s="6" t="s">
        <v>125</v>
      </c>
      <c r="E57" s="6">
        <v>51025191</v>
      </c>
      <c r="F57" s="6" t="s">
        <v>126</v>
      </c>
      <c r="G57" s="6" t="s">
        <v>127</v>
      </c>
      <c r="H57" s="23" t="s">
        <v>129</v>
      </c>
      <c r="I57" s="23" t="s">
        <v>212</v>
      </c>
      <c r="J57" s="30">
        <v>3</v>
      </c>
    </row>
    <row r="58" spans="1:10" x14ac:dyDescent="0.25">
      <c r="A58" s="27" t="s">
        <v>209</v>
      </c>
      <c r="B58" s="6" t="s">
        <v>150</v>
      </c>
      <c r="C58" s="6" t="s">
        <v>1</v>
      </c>
      <c r="D58" s="6" t="s">
        <v>125</v>
      </c>
      <c r="E58" s="6">
        <v>51025191</v>
      </c>
      <c r="F58" s="6" t="s">
        <v>126</v>
      </c>
      <c r="G58" s="6" t="s">
        <v>127</v>
      </c>
      <c r="H58" s="23" t="s">
        <v>129</v>
      </c>
      <c r="I58" s="23" t="s">
        <v>212</v>
      </c>
      <c r="J58" s="30">
        <v>3</v>
      </c>
    </row>
    <row r="59" spans="1:10" x14ac:dyDescent="0.25">
      <c r="A59" s="27" t="s">
        <v>209</v>
      </c>
      <c r="B59" s="6" t="s">
        <v>151</v>
      </c>
      <c r="C59" s="6" t="s">
        <v>1</v>
      </c>
      <c r="D59" s="6" t="s">
        <v>125</v>
      </c>
      <c r="E59" s="6">
        <v>51025191</v>
      </c>
      <c r="F59" s="6" t="s">
        <v>126</v>
      </c>
      <c r="G59" s="6" t="s">
        <v>127</v>
      </c>
      <c r="H59" s="23" t="s">
        <v>129</v>
      </c>
      <c r="I59" s="23" t="s">
        <v>212</v>
      </c>
      <c r="J59" s="30">
        <v>3</v>
      </c>
    </row>
    <row r="60" spans="1:10" x14ac:dyDescent="0.25">
      <c r="A60" s="27" t="s">
        <v>209</v>
      </c>
      <c r="B60" s="6" t="s">
        <v>152</v>
      </c>
      <c r="C60" s="6" t="s">
        <v>1</v>
      </c>
      <c r="D60" s="6" t="s">
        <v>125</v>
      </c>
      <c r="E60" s="6">
        <v>51025191</v>
      </c>
      <c r="F60" s="6" t="s">
        <v>126</v>
      </c>
      <c r="G60" s="6" t="s">
        <v>127</v>
      </c>
      <c r="H60" s="23" t="s">
        <v>129</v>
      </c>
      <c r="I60" s="23" t="s">
        <v>212</v>
      </c>
      <c r="J60" s="30">
        <v>3</v>
      </c>
    </row>
    <row r="61" spans="1:10" x14ac:dyDescent="0.25">
      <c r="A61" s="27" t="s">
        <v>209</v>
      </c>
      <c r="B61" s="6" t="s">
        <v>156</v>
      </c>
      <c r="C61" s="6" t="s">
        <v>1</v>
      </c>
      <c r="D61" s="6" t="s">
        <v>125</v>
      </c>
      <c r="E61" s="6">
        <v>51025191</v>
      </c>
      <c r="F61" s="6" t="s">
        <v>126</v>
      </c>
      <c r="G61" s="6" t="s">
        <v>127</v>
      </c>
      <c r="H61" s="23" t="s">
        <v>129</v>
      </c>
      <c r="I61" s="23" t="s">
        <v>212</v>
      </c>
      <c r="J61" s="30">
        <v>3</v>
      </c>
    </row>
    <row r="62" spans="1:10" x14ac:dyDescent="0.25">
      <c r="A62" s="27" t="s">
        <v>209</v>
      </c>
      <c r="B62" s="6" t="s">
        <v>158</v>
      </c>
      <c r="C62" s="6" t="s">
        <v>1</v>
      </c>
      <c r="D62" s="6" t="s">
        <v>125</v>
      </c>
      <c r="E62" s="6">
        <v>51030556</v>
      </c>
      <c r="F62" s="6" t="s">
        <v>126</v>
      </c>
      <c r="G62" s="6" t="s">
        <v>157</v>
      </c>
      <c r="H62" s="23" t="s">
        <v>129</v>
      </c>
      <c r="I62" s="23" t="s">
        <v>212</v>
      </c>
      <c r="J62" s="30">
        <v>3</v>
      </c>
    </row>
    <row r="63" spans="1:10" x14ac:dyDescent="0.25">
      <c r="A63" s="27" t="s">
        <v>209</v>
      </c>
      <c r="B63" s="6" t="s">
        <v>159</v>
      </c>
      <c r="C63" s="6" t="s">
        <v>1</v>
      </c>
      <c r="D63" s="6" t="s">
        <v>125</v>
      </c>
      <c r="E63" s="6">
        <v>51030556</v>
      </c>
      <c r="F63" s="6" t="s">
        <v>126</v>
      </c>
      <c r="G63" s="6" t="s">
        <v>157</v>
      </c>
      <c r="H63" s="23" t="s">
        <v>129</v>
      </c>
      <c r="I63" s="23" t="s">
        <v>212</v>
      </c>
      <c r="J63" s="30">
        <v>3</v>
      </c>
    </row>
    <row r="64" spans="1:10" x14ac:dyDescent="0.25">
      <c r="A64" s="27" t="s">
        <v>209</v>
      </c>
      <c r="B64" s="6" t="s">
        <v>160</v>
      </c>
      <c r="C64" s="6" t="s">
        <v>1</v>
      </c>
      <c r="D64" s="6" t="s">
        <v>125</v>
      </c>
      <c r="E64" s="6">
        <v>51030556</v>
      </c>
      <c r="F64" s="6" t="s">
        <v>126</v>
      </c>
      <c r="G64" s="6" t="s">
        <v>157</v>
      </c>
      <c r="H64" s="23" t="s">
        <v>129</v>
      </c>
      <c r="I64" s="23" t="s">
        <v>212</v>
      </c>
      <c r="J64" s="30">
        <v>3</v>
      </c>
    </row>
    <row r="65" spans="1:10" x14ac:dyDescent="0.25">
      <c r="A65" s="27" t="s">
        <v>209</v>
      </c>
      <c r="B65" s="6" t="s">
        <v>161</v>
      </c>
      <c r="C65" s="6" t="s">
        <v>1</v>
      </c>
      <c r="D65" s="6" t="s">
        <v>125</v>
      </c>
      <c r="E65" s="6">
        <v>51030556</v>
      </c>
      <c r="F65" s="6" t="s">
        <v>126</v>
      </c>
      <c r="G65" s="6" t="s">
        <v>157</v>
      </c>
      <c r="H65" s="23" t="s">
        <v>129</v>
      </c>
      <c r="I65" s="23" t="s">
        <v>212</v>
      </c>
      <c r="J65" s="30">
        <v>3</v>
      </c>
    </row>
    <row r="66" spans="1:10" x14ac:dyDescent="0.25">
      <c r="A66" s="27" t="s">
        <v>209</v>
      </c>
      <c r="B66" s="6" t="s">
        <v>162</v>
      </c>
      <c r="C66" s="6" t="s">
        <v>1</v>
      </c>
      <c r="D66" s="6" t="s">
        <v>125</v>
      </c>
      <c r="E66" s="6">
        <v>51030556</v>
      </c>
      <c r="F66" s="6" t="s">
        <v>126</v>
      </c>
      <c r="G66" s="6" t="s">
        <v>157</v>
      </c>
      <c r="H66" s="23" t="s">
        <v>129</v>
      </c>
      <c r="I66" s="23" t="s">
        <v>212</v>
      </c>
      <c r="J66" s="30">
        <v>3</v>
      </c>
    </row>
    <row r="67" spans="1:10" x14ac:dyDescent="0.25">
      <c r="A67" s="27" t="s">
        <v>209</v>
      </c>
      <c r="B67" s="6" t="s">
        <v>163</v>
      </c>
      <c r="C67" s="6" t="s">
        <v>1</v>
      </c>
      <c r="D67" s="6" t="s">
        <v>125</v>
      </c>
      <c r="E67" s="6">
        <v>51030556</v>
      </c>
      <c r="F67" s="6" t="s">
        <v>126</v>
      </c>
      <c r="G67" s="6" t="s">
        <v>157</v>
      </c>
      <c r="H67" s="23" t="s">
        <v>129</v>
      </c>
      <c r="I67" s="23" t="s">
        <v>212</v>
      </c>
      <c r="J67" s="30">
        <v>3</v>
      </c>
    </row>
    <row r="68" spans="1:10" x14ac:dyDescent="0.25">
      <c r="A68" s="27" t="s">
        <v>209</v>
      </c>
      <c r="B68" s="6" t="s">
        <v>164</v>
      </c>
      <c r="C68" s="6" t="s">
        <v>1</v>
      </c>
      <c r="D68" s="6" t="s">
        <v>125</v>
      </c>
      <c r="E68" s="6">
        <v>51030556</v>
      </c>
      <c r="F68" s="6" t="s">
        <v>126</v>
      </c>
      <c r="G68" s="6" t="s">
        <v>157</v>
      </c>
      <c r="H68" s="23" t="s">
        <v>129</v>
      </c>
      <c r="I68" s="23" t="s">
        <v>212</v>
      </c>
      <c r="J68" s="30">
        <v>3</v>
      </c>
    </row>
    <row r="69" spans="1:10" x14ac:dyDescent="0.25">
      <c r="A69" s="27" t="s">
        <v>209</v>
      </c>
      <c r="B69" s="6" t="s">
        <v>165</v>
      </c>
      <c r="C69" s="6" t="s">
        <v>1</v>
      </c>
      <c r="D69" s="6" t="s">
        <v>125</v>
      </c>
      <c r="E69" s="6">
        <v>51030556</v>
      </c>
      <c r="F69" s="6" t="s">
        <v>126</v>
      </c>
      <c r="G69" s="6" t="s">
        <v>157</v>
      </c>
      <c r="H69" s="23" t="s">
        <v>129</v>
      </c>
      <c r="I69" s="23" t="s">
        <v>212</v>
      </c>
      <c r="J69" s="30">
        <v>3</v>
      </c>
    </row>
    <row r="70" spans="1:10" x14ac:dyDescent="0.25">
      <c r="A70" s="27" t="s">
        <v>209</v>
      </c>
      <c r="B70" s="6" t="s">
        <v>170</v>
      </c>
      <c r="C70" s="6" t="s">
        <v>1</v>
      </c>
      <c r="D70" s="6" t="s">
        <v>125</v>
      </c>
      <c r="E70" s="6">
        <v>51030556</v>
      </c>
      <c r="F70" s="6" t="s">
        <v>126</v>
      </c>
      <c r="G70" s="6" t="s">
        <v>157</v>
      </c>
      <c r="H70" s="23" t="s">
        <v>129</v>
      </c>
      <c r="I70" s="23" t="s">
        <v>212</v>
      </c>
      <c r="J70" s="30">
        <v>3</v>
      </c>
    </row>
    <row r="71" spans="1:10" x14ac:dyDescent="0.25">
      <c r="A71" s="27" t="s">
        <v>209</v>
      </c>
      <c r="B71" s="6" t="s">
        <v>171</v>
      </c>
      <c r="C71" s="6" t="s">
        <v>1</v>
      </c>
      <c r="D71" s="6" t="s">
        <v>125</v>
      </c>
      <c r="E71" s="6">
        <v>51030556</v>
      </c>
      <c r="F71" s="6" t="s">
        <v>126</v>
      </c>
      <c r="G71" s="6" t="s">
        <v>157</v>
      </c>
      <c r="H71" s="23" t="s">
        <v>129</v>
      </c>
      <c r="I71" s="23" t="s">
        <v>212</v>
      </c>
      <c r="J71" s="30">
        <v>3</v>
      </c>
    </row>
    <row r="72" spans="1:10" x14ac:dyDescent="0.25">
      <c r="A72" s="27" t="s">
        <v>209</v>
      </c>
      <c r="B72" s="6" t="s">
        <v>172</v>
      </c>
      <c r="C72" s="6" t="s">
        <v>1</v>
      </c>
      <c r="D72" s="6" t="s">
        <v>125</v>
      </c>
      <c r="E72" s="6">
        <v>51030556</v>
      </c>
      <c r="F72" s="6" t="s">
        <v>126</v>
      </c>
      <c r="G72" s="6" t="s">
        <v>157</v>
      </c>
      <c r="H72" s="23" t="s">
        <v>129</v>
      </c>
      <c r="I72" s="23" t="s">
        <v>212</v>
      </c>
      <c r="J72" s="30">
        <v>3</v>
      </c>
    </row>
    <row r="73" spans="1:10" x14ac:dyDescent="0.25">
      <c r="A73" s="27" t="s">
        <v>209</v>
      </c>
      <c r="B73" s="6" t="s">
        <v>173</v>
      </c>
      <c r="C73" s="6" t="s">
        <v>1</v>
      </c>
      <c r="D73" s="6" t="s">
        <v>125</v>
      </c>
      <c r="E73" s="6">
        <v>51030556</v>
      </c>
      <c r="F73" s="6" t="s">
        <v>126</v>
      </c>
      <c r="G73" s="6" t="s">
        <v>157</v>
      </c>
      <c r="H73" s="23" t="s">
        <v>129</v>
      </c>
      <c r="I73" s="23" t="s">
        <v>212</v>
      </c>
      <c r="J73" s="30">
        <v>3</v>
      </c>
    </row>
    <row r="74" spans="1:10" x14ac:dyDescent="0.25">
      <c r="A74" s="27" t="s">
        <v>209</v>
      </c>
      <c r="B74" s="6" t="s">
        <v>174</v>
      </c>
      <c r="C74" s="6" t="s">
        <v>1</v>
      </c>
      <c r="D74" s="6" t="s">
        <v>125</v>
      </c>
      <c r="E74" s="6">
        <v>51030556</v>
      </c>
      <c r="F74" s="6" t="s">
        <v>126</v>
      </c>
      <c r="G74" s="6" t="s">
        <v>157</v>
      </c>
      <c r="H74" s="23" t="s">
        <v>129</v>
      </c>
      <c r="I74" s="23" t="s">
        <v>212</v>
      </c>
      <c r="J74" s="30">
        <v>3</v>
      </c>
    </row>
    <row r="75" spans="1:10" x14ac:dyDescent="0.25">
      <c r="A75" s="27" t="s">
        <v>209</v>
      </c>
      <c r="B75" s="6" t="s">
        <v>175</v>
      </c>
      <c r="C75" s="6" t="s">
        <v>1</v>
      </c>
      <c r="D75" s="6" t="s">
        <v>125</v>
      </c>
      <c r="E75" s="6">
        <v>51030556</v>
      </c>
      <c r="F75" s="6" t="s">
        <v>126</v>
      </c>
      <c r="G75" s="6" t="s">
        <v>157</v>
      </c>
      <c r="H75" s="23" t="s">
        <v>129</v>
      </c>
      <c r="I75" s="23" t="s">
        <v>212</v>
      </c>
      <c r="J75" s="30">
        <v>3</v>
      </c>
    </row>
    <row r="76" spans="1:10" x14ac:dyDescent="0.25">
      <c r="A76" s="27" t="s">
        <v>209</v>
      </c>
      <c r="B76" s="6" t="s">
        <v>176</v>
      </c>
      <c r="C76" s="6" t="s">
        <v>1</v>
      </c>
      <c r="D76" s="6" t="s">
        <v>125</v>
      </c>
      <c r="E76" s="6">
        <v>51030556</v>
      </c>
      <c r="F76" s="6" t="s">
        <v>126</v>
      </c>
      <c r="G76" s="6" t="s">
        <v>157</v>
      </c>
      <c r="H76" s="23" t="s">
        <v>129</v>
      </c>
      <c r="I76" s="23" t="s">
        <v>212</v>
      </c>
      <c r="J76" s="30">
        <v>3</v>
      </c>
    </row>
    <row r="77" spans="1:10" x14ac:dyDescent="0.25">
      <c r="A77" s="27" t="s">
        <v>209</v>
      </c>
      <c r="B77" s="6" t="s">
        <v>177</v>
      </c>
      <c r="C77" s="6" t="s">
        <v>1</v>
      </c>
      <c r="D77" s="6" t="s">
        <v>125</v>
      </c>
      <c r="E77" s="6">
        <v>51030556</v>
      </c>
      <c r="F77" s="6" t="s">
        <v>126</v>
      </c>
      <c r="G77" s="6" t="s">
        <v>157</v>
      </c>
      <c r="H77" s="23" t="s">
        <v>129</v>
      </c>
      <c r="I77" s="23" t="s">
        <v>212</v>
      </c>
      <c r="J77" s="30">
        <v>3</v>
      </c>
    </row>
    <row r="78" spans="1:10" x14ac:dyDescent="0.25">
      <c r="A78" s="27" t="s">
        <v>209</v>
      </c>
      <c r="B78" s="6" t="s">
        <v>178</v>
      </c>
      <c r="C78" s="6" t="s">
        <v>1</v>
      </c>
      <c r="D78" s="6" t="s">
        <v>125</v>
      </c>
      <c r="E78" s="6">
        <v>51030556</v>
      </c>
      <c r="F78" s="6" t="s">
        <v>126</v>
      </c>
      <c r="G78" s="6" t="s">
        <v>157</v>
      </c>
      <c r="H78" s="23" t="s">
        <v>129</v>
      </c>
      <c r="I78" s="23" t="s">
        <v>212</v>
      </c>
      <c r="J78" s="30">
        <v>3</v>
      </c>
    </row>
    <row r="79" spans="1:10" x14ac:dyDescent="0.25">
      <c r="A79" s="27" t="s">
        <v>209</v>
      </c>
      <c r="B79" s="6" t="s">
        <v>179</v>
      </c>
      <c r="C79" s="6" t="s">
        <v>1</v>
      </c>
      <c r="D79" s="6" t="s">
        <v>125</v>
      </c>
      <c r="E79" s="6">
        <v>51030556</v>
      </c>
      <c r="F79" s="6" t="s">
        <v>126</v>
      </c>
      <c r="G79" s="6" t="s">
        <v>157</v>
      </c>
      <c r="H79" s="23" t="s">
        <v>129</v>
      </c>
      <c r="I79" s="23" t="s">
        <v>212</v>
      </c>
      <c r="J79" s="30">
        <v>3</v>
      </c>
    </row>
    <row r="80" spans="1:10" x14ac:dyDescent="0.25">
      <c r="A80" s="27" t="s">
        <v>209</v>
      </c>
      <c r="B80" s="6" t="s">
        <v>180</v>
      </c>
      <c r="C80" s="6" t="s">
        <v>1</v>
      </c>
      <c r="D80" s="6" t="s">
        <v>125</v>
      </c>
      <c r="E80" s="6">
        <v>51030556</v>
      </c>
      <c r="F80" s="6" t="s">
        <v>126</v>
      </c>
      <c r="G80" s="6" t="s">
        <v>157</v>
      </c>
      <c r="H80" s="23" t="s">
        <v>129</v>
      </c>
      <c r="I80" s="23" t="s">
        <v>212</v>
      </c>
      <c r="J80" s="30">
        <v>3</v>
      </c>
    </row>
    <row r="81" spans="1:10" x14ac:dyDescent="0.25">
      <c r="A81" s="27" t="s">
        <v>209</v>
      </c>
      <c r="B81" s="6" t="s">
        <v>181</v>
      </c>
      <c r="C81" s="6" t="s">
        <v>1</v>
      </c>
      <c r="D81" s="6" t="s">
        <v>125</v>
      </c>
      <c r="E81" s="6">
        <v>51030556</v>
      </c>
      <c r="F81" s="6" t="s">
        <v>126</v>
      </c>
      <c r="G81" s="6" t="s">
        <v>157</v>
      </c>
      <c r="H81" s="23" t="s">
        <v>129</v>
      </c>
      <c r="I81" s="23" t="s">
        <v>212</v>
      </c>
      <c r="J81" s="30">
        <v>3</v>
      </c>
    </row>
    <row r="82" spans="1:10" x14ac:dyDescent="0.25">
      <c r="A82" s="27" t="s">
        <v>209</v>
      </c>
      <c r="B82" s="6" t="s">
        <v>182</v>
      </c>
      <c r="C82" s="6" t="s">
        <v>1</v>
      </c>
      <c r="D82" s="6" t="s">
        <v>125</v>
      </c>
      <c r="E82" s="6">
        <v>51030556</v>
      </c>
      <c r="F82" s="6" t="s">
        <v>126</v>
      </c>
      <c r="G82" s="6" t="s">
        <v>157</v>
      </c>
      <c r="H82" s="23" t="s">
        <v>129</v>
      </c>
      <c r="I82" s="23" t="s">
        <v>212</v>
      </c>
      <c r="J82" s="30">
        <v>3</v>
      </c>
    </row>
    <row r="83" spans="1:10" x14ac:dyDescent="0.25">
      <c r="A83" s="27" t="s">
        <v>209</v>
      </c>
      <c r="B83" s="6" t="s">
        <v>183</v>
      </c>
      <c r="C83" s="6" t="s">
        <v>1</v>
      </c>
      <c r="D83" s="6" t="s">
        <v>125</v>
      </c>
      <c r="E83" s="6">
        <v>51030556</v>
      </c>
      <c r="F83" s="6" t="s">
        <v>126</v>
      </c>
      <c r="G83" s="6" t="s">
        <v>157</v>
      </c>
      <c r="H83" s="23" t="s">
        <v>129</v>
      </c>
      <c r="I83" s="23" t="s">
        <v>212</v>
      </c>
      <c r="J83" s="30">
        <v>3</v>
      </c>
    </row>
    <row r="84" spans="1:10" x14ac:dyDescent="0.25">
      <c r="A84" s="27" t="s">
        <v>209</v>
      </c>
      <c r="B84" s="6" t="s">
        <v>184</v>
      </c>
      <c r="C84" s="6" t="s">
        <v>1</v>
      </c>
      <c r="D84" s="6" t="s">
        <v>125</v>
      </c>
      <c r="E84" s="6">
        <v>51030556</v>
      </c>
      <c r="F84" s="6" t="s">
        <v>126</v>
      </c>
      <c r="G84" s="6" t="s">
        <v>157</v>
      </c>
      <c r="H84" s="23" t="s">
        <v>129</v>
      </c>
      <c r="I84" s="23" t="s">
        <v>212</v>
      </c>
      <c r="J84" s="30">
        <v>3</v>
      </c>
    </row>
    <row r="85" spans="1:10" x14ac:dyDescent="0.25">
      <c r="A85" s="27" t="s">
        <v>209</v>
      </c>
      <c r="B85" s="6" t="s">
        <v>185</v>
      </c>
      <c r="C85" s="6" t="s">
        <v>1</v>
      </c>
      <c r="D85" s="6" t="s">
        <v>125</v>
      </c>
      <c r="E85" s="6">
        <v>51030556</v>
      </c>
      <c r="F85" s="6" t="s">
        <v>126</v>
      </c>
      <c r="G85" s="6" t="s">
        <v>157</v>
      </c>
      <c r="H85" s="23" t="s">
        <v>129</v>
      </c>
      <c r="I85" s="23" t="s">
        <v>212</v>
      </c>
      <c r="J85" s="30">
        <v>3</v>
      </c>
    </row>
    <row r="86" spans="1:10" x14ac:dyDescent="0.25">
      <c r="A86" s="27" t="s">
        <v>209</v>
      </c>
      <c r="B86" s="6" t="s">
        <v>186</v>
      </c>
      <c r="C86" s="6" t="s">
        <v>1</v>
      </c>
      <c r="D86" s="6" t="s">
        <v>125</v>
      </c>
      <c r="E86" s="6">
        <v>51030556</v>
      </c>
      <c r="F86" s="6" t="s">
        <v>126</v>
      </c>
      <c r="G86" s="6" t="s">
        <v>157</v>
      </c>
      <c r="H86" s="23" t="s">
        <v>129</v>
      </c>
      <c r="I86" s="23" t="s">
        <v>212</v>
      </c>
      <c r="J86" s="30">
        <v>3</v>
      </c>
    </row>
    <row r="87" spans="1:10" x14ac:dyDescent="0.25">
      <c r="A87" s="27" t="s">
        <v>209</v>
      </c>
      <c r="B87" s="6" t="s">
        <v>187</v>
      </c>
      <c r="C87" s="6" t="s">
        <v>1</v>
      </c>
      <c r="D87" s="6" t="s">
        <v>125</v>
      </c>
      <c r="E87" s="6">
        <v>51030556</v>
      </c>
      <c r="F87" s="6" t="s">
        <v>126</v>
      </c>
      <c r="G87" s="6" t="s">
        <v>157</v>
      </c>
      <c r="H87" s="23" t="s">
        <v>129</v>
      </c>
      <c r="I87" s="23" t="s">
        <v>212</v>
      </c>
      <c r="J87" s="30">
        <v>3</v>
      </c>
    </row>
    <row r="88" spans="1:10" x14ac:dyDescent="0.25">
      <c r="A88" s="27" t="s">
        <v>209</v>
      </c>
      <c r="B88" s="6" t="s">
        <v>188</v>
      </c>
      <c r="C88" s="6" t="s">
        <v>1</v>
      </c>
      <c r="D88" s="6" t="s">
        <v>125</v>
      </c>
      <c r="E88" s="6">
        <v>51030556</v>
      </c>
      <c r="F88" s="6" t="s">
        <v>126</v>
      </c>
      <c r="G88" s="6" t="s">
        <v>157</v>
      </c>
      <c r="H88" s="23" t="s">
        <v>129</v>
      </c>
      <c r="I88" s="23" t="s">
        <v>212</v>
      </c>
      <c r="J88" s="30">
        <v>3</v>
      </c>
    </row>
    <row r="89" spans="1:10" x14ac:dyDescent="0.25">
      <c r="A89" s="27" t="s">
        <v>209</v>
      </c>
      <c r="B89" s="6" t="s">
        <v>189</v>
      </c>
      <c r="C89" s="6" t="s">
        <v>1</v>
      </c>
      <c r="D89" s="6" t="s">
        <v>125</v>
      </c>
      <c r="E89" s="6">
        <v>51030556</v>
      </c>
      <c r="F89" s="6" t="s">
        <v>126</v>
      </c>
      <c r="G89" s="6" t="s">
        <v>157</v>
      </c>
      <c r="H89" s="23" t="s">
        <v>129</v>
      </c>
      <c r="I89" s="23" t="s">
        <v>212</v>
      </c>
      <c r="J89" s="30">
        <v>3</v>
      </c>
    </row>
    <row r="90" spans="1:10" x14ac:dyDescent="0.25">
      <c r="A90" s="27" t="s">
        <v>209</v>
      </c>
      <c r="B90" s="6" t="s">
        <v>190</v>
      </c>
      <c r="C90" s="6" t="s">
        <v>1</v>
      </c>
      <c r="D90" s="6" t="s">
        <v>125</v>
      </c>
      <c r="E90" s="6">
        <v>51030556</v>
      </c>
      <c r="F90" s="6" t="s">
        <v>126</v>
      </c>
      <c r="G90" s="6" t="s">
        <v>157</v>
      </c>
      <c r="H90" s="23" t="s">
        <v>129</v>
      </c>
      <c r="I90" s="23" t="s">
        <v>212</v>
      </c>
      <c r="J90" s="30">
        <v>3</v>
      </c>
    </row>
    <row r="91" spans="1:10" x14ac:dyDescent="0.25">
      <c r="A91" s="27" t="s">
        <v>209</v>
      </c>
      <c r="B91" s="6" t="s">
        <v>191</v>
      </c>
      <c r="C91" s="6" t="s">
        <v>1</v>
      </c>
      <c r="D91" s="6" t="s">
        <v>125</v>
      </c>
      <c r="E91" s="6">
        <v>51030556</v>
      </c>
      <c r="F91" s="6" t="s">
        <v>126</v>
      </c>
      <c r="G91" s="6" t="s">
        <v>157</v>
      </c>
      <c r="H91" s="23" t="s">
        <v>129</v>
      </c>
      <c r="I91" s="23" t="s">
        <v>212</v>
      </c>
      <c r="J91" s="30">
        <v>3</v>
      </c>
    </row>
    <row r="92" spans="1:10" x14ac:dyDescent="0.25">
      <c r="A92" s="27" t="s">
        <v>209</v>
      </c>
      <c r="B92" s="6" t="s">
        <v>25</v>
      </c>
      <c r="C92" s="6" t="s">
        <v>1</v>
      </c>
      <c r="D92" s="6" t="s">
        <v>125</v>
      </c>
      <c r="E92" s="6">
        <v>51030556</v>
      </c>
      <c r="F92" s="6" t="s">
        <v>126</v>
      </c>
      <c r="G92" s="6" t="s">
        <v>157</v>
      </c>
      <c r="H92" s="23" t="s">
        <v>129</v>
      </c>
      <c r="I92" s="23" t="s">
        <v>212</v>
      </c>
      <c r="J92" s="30">
        <v>3</v>
      </c>
    </row>
    <row r="93" spans="1:10" x14ac:dyDescent="0.25">
      <c r="A93" s="27" t="s">
        <v>209</v>
      </c>
      <c r="B93" s="6" t="s">
        <v>26</v>
      </c>
      <c r="C93" s="6" t="s">
        <v>1</v>
      </c>
      <c r="D93" s="6" t="s">
        <v>125</v>
      </c>
      <c r="E93" s="6">
        <v>51030556</v>
      </c>
      <c r="F93" s="6" t="s">
        <v>126</v>
      </c>
      <c r="G93" s="6" t="s">
        <v>157</v>
      </c>
      <c r="H93" s="23" t="s">
        <v>129</v>
      </c>
      <c r="I93" s="23" t="s">
        <v>212</v>
      </c>
      <c r="J93" s="30">
        <v>3</v>
      </c>
    </row>
    <row r="94" spans="1:10" x14ac:dyDescent="0.25">
      <c r="A94" s="27" t="s">
        <v>209</v>
      </c>
      <c r="B94" s="6" t="s">
        <v>27</v>
      </c>
      <c r="C94" s="6" t="s">
        <v>1</v>
      </c>
      <c r="D94" s="6" t="s">
        <v>125</v>
      </c>
      <c r="E94" s="6">
        <v>51030556</v>
      </c>
      <c r="F94" s="6" t="s">
        <v>126</v>
      </c>
      <c r="G94" s="6" t="s">
        <v>157</v>
      </c>
      <c r="H94" s="23" t="s">
        <v>129</v>
      </c>
      <c r="I94" s="23" t="s">
        <v>212</v>
      </c>
      <c r="J94" s="30">
        <v>3</v>
      </c>
    </row>
    <row r="95" spans="1:10" x14ac:dyDescent="0.25">
      <c r="A95" s="27" t="s">
        <v>209</v>
      </c>
      <c r="B95" s="6" t="s">
        <v>24</v>
      </c>
      <c r="C95" s="6" t="s">
        <v>1</v>
      </c>
      <c r="D95" s="6" t="s">
        <v>125</v>
      </c>
      <c r="E95" s="6">
        <v>51030556</v>
      </c>
      <c r="F95" s="6" t="s">
        <v>126</v>
      </c>
      <c r="G95" s="6" t="s">
        <v>157</v>
      </c>
      <c r="H95" s="23" t="s">
        <v>129</v>
      </c>
      <c r="I95" s="23" t="s">
        <v>212</v>
      </c>
      <c r="J95" s="30">
        <v>3</v>
      </c>
    </row>
    <row r="96" spans="1:10" x14ac:dyDescent="0.25">
      <c r="A96" s="27" t="s">
        <v>209</v>
      </c>
      <c r="B96" s="6" t="s">
        <v>51</v>
      </c>
      <c r="C96" s="6" t="s">
        <v>1</v>
      </c>
      <c r="D96" s="6" t="s">
        <v>125</v>
      </c>
      <c r="E96" s="6">
        <v>51025191</v>
      </c>
      <c r="F96" s="6" t="s">
        <v>126</v>
      </c>
      <c r="G96" s="6" t="s">
        <v>127</v>
      </c>
      <c r="H96" s="23" t="s">
        <v>129</v>
      </c>
      <c r="I96" s="23" t="s">
        <v>212</v>
      </c>
      <c r="J96" s="30">
        <v>3</v>
      </c>
    </row>
    <row r="97" spans="1:10" x14ac:dyDescent="0.25">
      <c r="A97" s="27" t="s">
        <v>209</v>
      </c>
      <c r="B97" s="6" t="s">
        <v>52</v>
      </c>
      <c r="C97" s="6" t="s">
        <v>1</v>
      </c>
      <c r="D97" s="6" t="s">
        <v>125</v>
      </c>
      <c r="E97" s="6">
        <v>51025191</v>
      </c>
      <c r="F97" s="6" t="s">
        <v>126</v>
      </c>
      <c r="G97" s="6" t="s">
        <v>127</v>
      </c>
      <c r="H97" s="23" t="s">
        <v>129</v>
      </c>
      <c r="I97" s="23" t="s">
        <v>212</v>
      </c>
      <c r="J97" s="30">
        <v>3</v>
      </c>
    </row>
    <row r="98" spans="1:10" x14ac:dyDescent="0.25">
      <c r="A98" s="27" t="s">
        <v>209</v>
      </c>
      <c r="B98" s="6" t="s">
        <v>53</v>
      </c>
      <c r="C98" s="6" t="s">
        <v>1</v>
      </c>
      <c r="D98" s="6" t="s">
        <v>125</v>
      </c>
      <c r="E98" s="6">
        <v>51025191</v>
      </c>
      <c r="F98" s="6" t="s">
        <v>126</v>
      </c>
      <c r="G98" s="6" t="s">
        <v>127</v>
      </c>
      <c r="H98" s="23" t="s">
        <v>129</v>
      </c>
      <c r="I98" s="23" t="s">
        <v>212</v>
      </c>
      <c r="J98" s="30">
        <v>3</v>
      </c>
    </row>
    <row r="99" spans="1:10" x14ac:dyDescent="0.25">
      <c r="A99" s="27" t="s">
        <v>209</v>
      </c>
      <c r="B99" s="6" t="s">
        <v>54</v>
      </c>
      <c r="C99" s="6" t="s">
        <v>1</v>
      </c>
      <c r="D99" s="6" t="s">
        <v>125</v>
      </c>
      <c r="E99" s="6">
        <v>51025191</v>
      </c>
      <c r="F99" s="6" t="s">
        <v>126</v>
      </c>
      <c r="G99" s="6" t="s">
        <v>127</v>
      </c>
      <c r="H99" s="23" t="s">
        <v>129</v>
      </c>
      <c r="I99" s="23" t="s">
        <v>212</v>
      </c>
      <c r="J99" s="30">
        <v>3</v>
      </c>
    </row>
    <row r="100" spans="1:10" x14ac:dyDescent="0.25">
      <c r="A100" s="27" t="s">
        <v>209</v>
      </c>
      <c r="B100" s="6" t="s">
        <v>31</v>
      </c>
      <c r="C100" s="6" t="s">
        <v>1</v>
      </c>
      <c r="D100" s="6" t="s">
        <v>125</v>
      </c>
      <c r="E100" s="6">
        <v>51025191</v>
      </c>
      <c r="F100" s="6" t="s">
        <v>126</v>
      </c>
      <c r="G100" s="6" t="s">
        <v>127</v>
      </c>
      <c r="H100" s="23" t="s">
        <v>129</v>
      </c>
      <c r="I100" s="23" t="s">
        <v>212</v>
      </c>
      <c r="J100" s="30">
        <v>3</v>
      </c>
    </row>
    <row r="101" spans="1:10" x14ac:dyDescent="0.25">
      <c r="A101" s="27" t="s">
        <v>209</v>
      </c>
      <c r="B101" s="6" t="s">
        <v>32</v>
      </c>
      <c r="C101" s="6" t="s">
        <v>1</v>
      </c>
      <c r="D101" s="6" t="s">
        <v>125</v>
      </c>
      <c r="E101" s="6">
        <v>51025191</v>
      </c>
      <c r="F101" s="6" t="s">
        <v>126</v>
      </c>
      <c r="G101" s="6" t="s">
        <v>127</v>
      </c>
      <c r="H101" s="23" t="s">
        <v>129</v>
      </c>
      <c r="I101" s="23" t="s">
        <v>212</v>
      </c>
      <c r="J101" s="30">
        <v>3</v>
      </c>
    </row>
    <row r="102" spans="1:10" x14ac:dyDescent="0.25">
      <c r="A102" s="27" t="s">
        <v>209</v>
      </c>
      <c r="B102" s="6" t="s">
        <v>33</v>
      </c>
      <c r="C102" s="6" t="s">
        <v>1</v>
      </c>
      <c r="D102" s="6" t="s">
        <v>125</v>
      </c>
      <c r="E102" s="6">
        <v>51025191</v>
      </c>
      <c r="F102" s="6" t="s">
        <v>126</v>
      </c>
      <c r="G102" s="6" t="s">
        <v>127</v>
      </c>
      <c r="H102" s="23" t="s">
        <v>129</v>
      </c>
      <c r="I102" s="23" t="s">
        <v>212</v>
      </c>
      <c r="J102" s="30">
        <v>3</v>
      </c>
    </row>
    <row r="103" spans="1:10" x14ac:dyDescent="0.25">
      <c r="A103" s="27" t="s">
        <v>209</v>
      </c>
      <c r="B103" s="6" t="s">
        <v>34</v>
      </c>
      <c r="C103" s="6" t="s">
        <v>1</v>
      </c>
      <c r="D103" s="6" t="s">
        <v>125</v>
      </c>
      <c r="E103" s="6">
        <v>51025191</v>
      </c>
      <c r="F103" s="6" t="s">
        <v>126</v>
      </c>
      <c r="G103" s="6" t="s">
        <v>127</v>
      </c>
      <c r="H103" s="23" t="s">
        <v>129</v>
      </c>
      <c r="I103" s="23" t="s">
        <v>212</v>
      </c>
      <c r="J103" s="30">
        <v>3</v>
      </c>
    </row>
    <row r="104" spans="1:10" x14ac:dyDescent="0.25">
      <c r="A104" s="27" t="s">
        <v>209</v>
      </c>
      <c r="B104" s="6" t="s">
        <v>109</v>
      </c>
      <c r="C104" s="6" t="s">
        <v>1</v>
      </c>
      <c r="D104" s="6" t="s">
        <v>125</v>
      </c>
      <c r="E104" s="6">
        <v>51030556</v>
      </c>
      <c r="F104" s="6" t="s">
        <v>126</v>
      </c>
      <c r="G104" s="6" t="s">
        <v>157</v>
      </c>
      <c r="H104" s="23" t="s">
        <v>129</v>
      </c>
      <c r="I104" s="23" t="s">
        <v>212</v>
      </c>
      <c r="J104" s="30">
        <v>3</v>
      </c>
    </row>
    <row r="105" spans="1:10" x14ac:dyDescent="0.25">
      <c r="A105" s="27" t="s">
        <v>209</v>
      </c>
      <c r="B105" s="6" t="s">
        <v>107</v>
      </c>
      <c r="C105" s="6" t="s">
        <v>1</v>
      </c>
      <c r="D105" s="6" t="s">
        <v>125</v>
      </c>
      <c r="E105" s="6">
        <v>51030556</v>
      </c>
      <c r="F105" s="6" t="s">
        <v>126</v>
      </c>
      <c r="G105" s="6" t="s">
        <v>157</v>
      </c>
      <c r="H105" s="23" t="s">
        <v>129</v>
      </c>
      <c r="I105" s="23" t="s">
        <v>212</v>
      </c>
      <c r="J105" s="30">
        <v>3</v>
      </c>
    </row>
    <row r="106" spans="1:10" x14ac:dyDescent="0.25">
      <c r="A106" s="27" t="s">
        <v>28</v>
      </c>
      <c r="B106" s="6" t="s">
        <v>213</v>
      </c>
      <c r="C106" s="28" t="s">
        <v>2</v>
      </c>
      <c r="D106" s="28" t="s">
        <v>207</v>
      </c>
      <c r="E106" s="6">
        <v>51025191</v>
      </c>
      <c r="F106" s="6" t="s">
        <v>126</v>
      </c>
      <c r="G106" s="6" t="s">
        <v>193</v>
      </c>
      <c r="H106" s="29" t="s">
        <v>208</v>
      </c>
      <c r="I106" s="23" t="s">
        <v>212</v>
      </c>
      <c r="J106" s="30">
        <v>1</v>
      </c>
    </row>
    <row r="107" spans="1:10" x14ac:dyDescent="0.25">
      <c r="A107" s="27" t="s">
        <v>28</v>
      </c>
      <c r="B107" s="6" t="s">
        <v>214</v>
      </c>
      <c r="C107" s="28" t="s">
        <v>2</v>
      </c>
      <c r="D107" s="28" t="s">
        <v>207</v>
      </c>
      <c r="E107" s="6">
        <v>51025191</v>
      </c>
      <c r="F107" s="6" t="s">
        <v>126</v>
      </c>
      <c r="G107" s="6" t="s">
        <v>193</v>
      </c>
      <c r="H107" s="29" t="s">
        <v>208</v>
      </c>
      <c r="I107" s="23" t="s">
        <v>212</v>
      </c>
      <c r="J107" s="30">
        <v>1</v>
      </c>
    </row>
    <row r="108" spans="1:10" x14ac:dyDescent="0.25">
      <c r="A108" s="6" t="s">
        <v>17</v>
      </c>
      <c r="B108" s="6" t="s">
        <v>197</v>
      </c>
      <c r="C108" s="28" t="s">
        <v>2</v>
      </c>
      <c r="D108" s="28" t="s">
        <v>196</v>
      </c>
      <c r="E108" s="6">
        <v>51025191</v>
      </c>
      <c r="F108" s="6" t="s">
        <v>126</v>
      </c>
      <c r="G108" s="6" t="s">
        <v>193</v>
      </c>
      <c r="H108" s="29" t="s">
        <v>198</v>
      </c>
      <c r="I108" s="23" t="s">
        <v>212</v>
      </c>
      <c r="J108" s="30">
        <v>1</v>
      </c>
    </row>
    <row r="109" spans="1:10" x14ac:dyDescent="0.25">
      <c r="A109" s="6" t="s">
        <v>17</v>
      </c>
      <c r="B109" s="6" t="s">
        <v>86</v>
      </c>
      <c r="C109" s="28" t="s">
        <v>2</v>
      </c>
      <c r="D109" s="28" t="s">
        <v>201</v>
      </c>
      <c r="E109" s="6">
        <v>51025191</v>
      </c>
      <c r="F109" s="6" t="s">
        <v>126</v>
      </c>
      <c r="G109" s="6" t="s">
        <v>193</v>
      </c>
      <c r="H109" s="29" t="s">
        <v>202</v>
      </c>
      <c r="I109" s="23" t="s">
        <v>212</v>
      </c>
      <c r="J109" s="30">
        <v>1</v>
      </c>
    </row>
    <row r="110" spans="1:10" x14ac:dyDescent="0.25">
      <c r="A110" s="6" t="s">
        <v>17</v>
      </c>
      <c r="B110" s="6" t="s">
        <v>85</v>
      </c>
      <c r="C110" s="28" t="s">
        <v>2</v>
      </c>
      <c r="D110" s="28" t="s">
        <v>204</v>
      </c>
      <c r="E110" s="6">
        <v>51025191</v>
      </c>
      <c r="F110" s="6" t="s">
        <v>126</v>
      </c>
      <c r="G110" s="6" t="s">
        <v>193</v>
      </c>
      <c r="H110" s="29" t="s">
        <v>205</v>
      </c>
      <c r="I110" s="23" t="s">
        <v>212</v>
      </c>
      <c r="J110" s="30">
        <v>1</v>
      </c>
    </row>
    <row r="111" spans="1:10" x14ac:dyDescent="0.25">
      <c r="A111" s="27" t="s">
        <v>28</v>
      </c>
      <c r="B111" s="6" t="s">
        <v>105</v>
      </c>
      <c r="C111" s="28" t="s">
        <v>2</v>
      </c>
      <c r="D111" s="28" t="s">
        <v>207</v>
      </c>
      <c r="E111" s="6">
        <v>51025191</v>
      </c>
      <c r="F111" s="6" t="s">
        <v>126</v>
      </c>
      <c r="G111" s="6" t="s">
        <v>193</v>
      </c>
      <c r="H111" s="29" t="s">
        <v>208</v>
      </c>
      <c r="I111" s="23" t="s">
        <v>212</v>
      </c>
      <c r="J111" s="30">
        <v>1</v>
      </c>
    </row>
    <row r="112" spans="1:10" x14ac:dyDescent="0.25">
      <c r="A112" s="27" t="s">
        <v>17</v>
      </c>
      <c r="B112" s="27" t="s">
        <v>242</v>
      </c>
      <c r="C112" s="27" t="s">
        <v>2</v>
      </c>
      <c r="D112" s="27" t="s">
        <v>196</v>
      </c>
      <c r="E112" s="27">
        <v>51025191</v>
      </c>
      <c r="F112" s="27" t="s">
        <v>126</v>
      </c>
      <c r="G112" s="27" t="s">
        <v>193</v>
      </c>
      <c r="H112" s="27">
        <v>3102</v>
      </c>
      <c r="I112" s="52">
        <v>42856</v>
      </c>
      <c r="J112" s="27">
        <v>1</v>
      </c>
    </row>
    <row r="113" spans="1:10" x14ac:dyDescent="0.25">
      <c r="A113" s="27" t="s">
        <v>17</v>
      </c>
      <c r="B113" s="27" t="s">
        <v>243</v>
      </c>
      <c r="C113" s="27" t="s">
        <v>2</v>
      </c>
      <c r="D113" s="27" t="s">
        <v>201</v>
      </c>
      <c r="E113" s="27">
        <v>51025191</v>
      </c>
      <c r="F113" s="27" t="s">
        <v>126</v>
      </c>
      <c r="G113" s="27" t="s">
        <v>193</v>
      </c>
      <c r="H113" s="27">
        <v>3102</v>
      </c>
      <c r="I113" s="52">
        <v>42856</v>
      </c>
      <c r="J113" s="27">
        <v>1</v>
      </c>
    </row>
    <row r="114" spans="1:10" x14ac:dyDescent="0.25">
      <c r="A114" s="27" t="s">
        <v>17</v>
      </c>
      <c r="B114" s="27" t="s">
        <v>244</v>
      </c>
      <c r="C114" s="27" t="s">
        <v>2</v>
      </c>
      <c r="D114" s="27" t="s">
        <v>204</v>
      </c>
      <c r="E114" s="27">
        <v>51025191</v>
      </c>
      <c r="F114" s="27" t="s">
        <v>126</v>
      </c>
      <c r="G114" s="27" t="s">
        <v>193</v>
      </c>
      <c r="H114" s="27">
        <v>3102</v>
      </c>
      <c r="I114" s="52">
        <v>42856</v>
      </c>
      <c r="J114" s="27">
        <v>1</v>
      </c>
    </row>
    <row r="115" spans="1:10" x14ac:dyDescent="0.25">
      <c r="A115" s="27" t="s">
        <v>28</v>
      </c>
      <c r="B115" s="6" t="s">
        <v>215</v>
      </c>
      <c r="C115" s="28" t="s">
        <v>2</v>
      </c>
      <c r="D115" s="28" t="s">
        <v>207</v>
      </c>
      <c r="E115" s="6">
        <v>51025191</v>
      </c>
      <c r="F115" s="6" t="s">
        <v>126</v>
      </c>
      <c r="G115" s="6" t="s">
        <v>193</v>
      </c>
      <c r="H115" s="29" t="s">
        <v>208</v>
      </c>
      <c r="I115" s="23" t="s">
        <v>212</v>
      </c>
      <c r="J115" s="30">
        <v>2</v>
      </c>
    </row>
    <row r="116" spans="1:10" x14ac:dyDescent="0.25">
      <c r="A116" s="27" t="s">
        <v>28</v>
      </c>
      <c r="B116" s="6" t="s">
        <v>101</v>
      </c>
      <c r="C116" s="28" t="s">
        <v>2</v>
      </c>
      <c r="D116" s="28" t="s">
        <v>207</v>
      </c>
      <c r="E116" s="6">
        <v>51025191</v>
      </c>
      <c r="F116" s="28" t="s">
        <v>126</v>
      </c>
      <c r="G116" s="6" t="s">
        <v>193</v>
      </c>
      <c r="H116" s="29" t="s">
        <v>208</v>
      </c>
      <c r="I116" s="23" t="s">
        <v>212</v>
      </c>
      <c r="J116" s="30">
        <v>2</v>
      </c>
    </row>
    <row r="117" spans="1:10" x14ac:dyDescent="0.25">
      <c r="A117" s="27" t="s">
        <v>28</v>
      </c>
      <c r="B117" s="6" t="s">
        <v>103</v>
      </c>
      <c r="C117" s="28" t="s">
        <v>2</v>
      </c>
      <c r="D117" s="28" t="s">
        <v>207</v>
      </c>
      <c r="E117" s="6">
        <v>51025191</v>
      </c>
      <c r="F117" s="6" t="s">
        <v>126</v>
      </c>
      <c r="G117" s="6" t="s">
        <v>193</v>
      </c>
      <c r="H117" s="29" t="s">
        <v>208</v>
      </c>
      <c r="I117" s="23" t="s">
        <v>212</v>
      </c>
      <c r="J117" s="30">
        <v>2</v>
      </c>
    </row>
    <row r="118" spans="1:10" x14ac:dyDescent="0.25">
      <c r="A118" s="27" t="s">
        <v>28</v>
      </c>
      <c r="B118" s="27" t="s">
        <v>241</v>
      </c>
      <c r="C118" s="27" t="s">
        <v>2</v>
      </c>
      <c r="D118" s="27" t="s">
        <v>201</v>
      </c>
      <c r="E118" s="27">
        <v>51025191</v>
      </c>
      <c r="F118" s="27" t="s">
        <v>126</v>
      </c>
      <c r="G118" s="27" t="s">
        <v>193</v>
      </c>
      <c r="H118" s="27">
        <v>3102</v>
      </c>
      <c r="I118" s="52">
        <v>42856</v>
      </c>
      <c r="J118" s="27">
        <v>2</v>
      </c>
    </row>
    <row r="119" spans="1:10" x14ac:dyDescent="0.25">
      <c r="A119" s="6" t="s">
        <v>17</v>
      </c>
      <c r="B119" s="6" t="s">
        <v>194</v>
      </c>
      <c r="C119" s="28" t="s">
        <v>2</v>
      </c>
      <c r="D119" s="28" t="s">
        <v>204</v>
      </c>
      <c r="E119" s="6">
        <v>51025191</v>
      </c>
      <c r="F119" s="6" t="s">
        <v>126</v>
      </c>
      <c r="G119" s="28" t="s">
        <v>193</v>
      </c>
      <c r="H119" s="29" t="s">
        <v>195</v>
      </c>
      <c r="I119" s="23" t="s">
        <v>212</v>
      </c>
      <c r="J119" s="30">
        <v>3</v>
      </c>
    </row>
    <row r="120" spans="1:10" x14ac:dyDescent="0.25">
      <c r="A120" s="6" t="s">
        <v>17</v>
      </c>
      <c r="B120" s="6" t="s">
        <v>199</v>
      </c>
      <c r="C120" s="28" t="s">
        <v>2</v>
      </c>
      <c r="D120" s="28" t="s">
        <v>196</v>
      </c>
      <c r="E120" s="6">
        <v>51025191</v>
      </c>
      <c r="F120" s="6" t="s">
        <v>126</v>
      </c>
      <c r="G120" s="6" t="s">
        <v>193</v>
      </c>
      <c r="H120" s="29" t="s">
        <v>198</v>
      </c>
      <c r="I120" s="23" t="s">
        <v>212</v>
      </c>
      <c r="J120" s="30">
        <v>3</v>
      </c>
    </row>
    <row r="121" spans="1:10" x14ac:dyDescent="0.25">
      <c r="A121" s="6" t="s">
        <v>17</v>
      </c>
      <c r="B121" s="6" t="s">
        <v>200</v>
      </c>
      <c r="C121" s="28" t="s">
        <v>2</v>
      </c>
      <c r="D121" s="28" t="s">
        <v>196</v>
      </c>
      <c r="E121" s="6">
        <v>51025191</v>
      </c>
      <c r="F121" s="6" t="s">
        <v>126</v>
      </c>
      <c r="G121" s="28" t="s">
        <v>193</v>
      </c>
      <c r="H121" s="29" t="s">
        <v>198</v>
      </c>
      <c r="I121" s="23" t="s">
        <v>212</v>
      </c>
      <c r="J121" s="30">
        <v>3</v>
      </c>
    </row>
    <row r="122" spans="1:10" x14ac:dyDescent="0.25">
      <c r="A122" s="6" t="s">
        <v>17</v>
      </c>
      <c r="B122" s="6" t="s">
        <v>203</v>
      </c>
      <c r="C122" s="28" t="s">
        <v>2</v>
      </c>
      <c r="D122" s="28" t="s">
        <v>201</v>
      </c>
      <c r="E122" s="6">
        <v>51025191</v>
      </c>
      <c r="F122" s="6" t="s">
        <v>126</v>
      </c>
      <c r="G122" s="6" t="s">
        <v>193</v>
      </c>
      <c r="H122" s="29" t="s">
        <v>202</v>
      </c>
      <c r="I122" s="23" t="s">
        <v>212</v>
      </c>
      <c r="J122" s="30">
        <v>3</v>
      </c>
    </row>
    <row r="123" spans="1:10" x14ac:dyDescent="0.25">
      <c r="A123" s="6" t="s">
        <v>17</v>
      </c>
      <c r="B123" s="6" t="s">
        <v>206</v>
      </c>
      <c r="C123" s="28" t="s">
        <v>2</v>
      </c>
      <c r="D123" s="28" t="s">
        <v>204</v>
      </c>
      <c r="E123" s="6">
        <v>51025191</v>
      </c>
      <c r="F123" s="6" t="s">
        <v>126</v>
      </c>
      <c r="G123" s="28" t="s">
        <v>193</v>
      </c>
      <c r="H123" s="29" t="s">
        <v>205</v>
      </c>
      <c r="I123" s="23" t="s">
        <v>212</v>
      </c>
      <c r="J123" s="30">
        <v>3</v>
      </c>
    </row>
    <row r="124" spans="1:10" x14ac:dyDescent="0.25">
      <c r="A124" s="6" t="s">
        <v>17</v>
      </c>
      <c r="B124" s="6" t="s">
        <v>90</v>
      </c>
      <c r="C124" s="28" t="s">
        <v>2</v>
      </c>
      <c r="D124" s="28" t="s">
        <v>201</v>
      </c>
      <c r="E124" s="6">
        <v>51025191</v>
      </c>
      <c r="F124" s="6" t="s">
        <v>126</v>
      </c>
      <c r="G124" s="6" t="s">
        <v>193</v>
      </c>
      <c r="H124" s="29" t="s">
        <v>202</v>
      </c>
      <c r="I124" s="23" t="s">
        <v>212</v>
      </c>
      <c r="J124" s="30">
        <v>3</v>
      </c>
    </row>
    <row r="125" spans="1:10" x14ac:dyDescent="0.25">
      <c r="A125" s="6" t="s">
        <v>17</v>
      </c>
      <c r="B125" s="6" t="s">
        <v>89</v>
      </c>
      <c r="C125" s="28" t="s">
        <v>2</v>
      </c>
      <c r="D125" s="28" t="s">
        <v>204</v>
      </c>
      <c r="E125" s="6">
        <v>51025191</v>
      </c>
      <c r="F125" s="6" t="s">
        <v>126</v>
      </c>
      <c r="G125" s="6" t="s">
        <v>193</v>
      </c>
      <c r="H125" s="29" t="s">
        <v>205</v>
      </c>
      <c r="I125" s="23" t="s">
        <v>212</v>
      </c>
      <c r="J125" s="30">
        <v>3</v>
      </c>
    </row>
  </sheetData>
  <sortState ref="A2:J104">
    <sortCondition ref="C2"/>
    <sortCondition ref="J2"/>
  </sortState>
  <pageMargins left="0.7" right="0.7" top="0.75" bottom="0.75" header="0.3" footer="0.3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3</vt:i4>
      </vt:variant>
    </vt:vector>
  </HeadingPairs>
  <TitlesOfParts>
    <vt:vector size="17" baseType="lpstr">
      <vt:lpstr>Page d'accueil</vt:lpstr>
      <vt:lpstr>STS report</vt:lpstr>
      <vt:lpstr>VAC report</vt:lpstr>
      <vt:lpstr>Indice</vt:lpstr>
      <vt:lpstr>Registre STS</vt:lpstr>
      <vt:lpstr>TCD STS</vt:lpstr>
      <vt:lpstr>STS en cours</vt:lpstr>
      <vt:lpstr>Logbook STS</vt:lpstr>
      <vt:lpstr>Registre VAC</vt:lpstr>
      <vt:lpstr>TCD VAC</vt:lpstr>
      <vt:lpstr>VAC en cours</vt:lpstr>
      <vt:lpstr>Logbook VAC</vt:lpstr>
      <vt:lpstr>Liste</vt:lpstr>
      <vt:lpstr>Stock TC</vt:lpstr>
      <vt:lpstr>'Page d''accueil'!Print_Area</vt:lpstr>
      <vt:lpstr>'STS report'!Print_Area</vt:lpstr>
      <vt:lpstr>'VAC report'!Print_Area</vt:lpstr>
    </vt:vector>
  </TitlesOfParts>
  <Company>Safran Aircraft Engine Services Brussels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SAT90497</dc:creator>
  <cp:lastModifiedBy>SAT90497</cp:lastModifiedBy>
  <cp:lastPrinted>2018-08-30T11:33:53Z</cp:lastPrinted>
  <dcterms:created xsi:type="dcterms:W3CDTF">2018-06-04T07:55:39Z</dcterms:created>
  <dcterms:modified xsi:type="dcterms:W3CDTF">2018-09-11T12:29:54Z</dcterms:modified>
</cp:coreProperties>
</file>